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PS2 Preparation\Finance Roles\Coursework Projects\SAPM Projects\"/>
    </mc:Choice>
  </mc:AlternateContent>
  <xr:revisionPtr revIDLastSave="0" documentId="13_ncr:1_{9FB611B6-1F4C-4C07-9206-5E602D4B4DE8}" xr6:coauthVersionLast="47" xr6:coauthVersionMax="47" xr10:uidLastSave="{00000000-0000-0000-0000-000000000000}"/>
  <bookViews>
    <workbookView xWindow="-108" yWindow="-108" windowWidth="23256" windowHeight="13896" activeTab="3" xr2:uid="{00000000-000D-0000-FFFF-FFFF00000000}"/>
  </bookViews>
  <sheets>
    <sheet name="Introduction" sheetId="10" r:id="rId1"/>
    <sheet name="Part (a)" sheetId="3" r:id="rId2"/>
    <sheet name="Part (b)" sheetId="4" r:id="rId3"/>
    <sheet name="Part (c)" sheetId="2" r:id="rId4"/>
    <sheet name="Part (d)" sheetId="5" r:id="rId5"/>
    <sheet name="Part (e)" sheetId="6" r:id="rId6"/>
    <sheet name="Part (b1)" sheetId="1" r:id="rId7"/>
    <sheet name="Part (f)" sheetId="9" r:id="rId8"/>
    <sheet name="Part (g)"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10" l="1"/>
  <c r="G9" i="5"/>
  <c r="G10" i="5"/>
  <c r="G11" i="5"/>
  <c r="G12" i="5"/>
  <c r="G13" i="5"/>
  <c r="G8" i="5"/>
  <c r="C6" i="9"/>
  <c r="B6" i="9"/>
  <c r="R30" i="4"/>
  <c r="R31" i="4"/>
  <c r="R32" i="4"/>
  <c r="R29" i="4"/>
  <c r="T14" i="2"/>
  <c r="T13" i="2"/>
  <c r="J25" i="6"/>
  <c r="C14" i="10" l="1"/>
  <c r="C13" i="10"/>
  <c r="Q32" i="4"/>
  <c r="Q31" i="4"/>
  <c r="Q28" i="4"/>
  <c r="S18" i="2"/>
  <c r="S17" i="2"/>
  <c r="C11" i="10"/>
  <c r="F9" i="5"/>
  <c r="F10" i="5"/>
  <c r="F11" i="5"/>
  <c r="F12" i="5"/>
  <c r="F13" i="5"/>
  <c r="F8" i="5"/>
  <c r="C20" i="6"/>
  <c r="C19" i="6"/>
  <c r="C17" i="6"/>
  <c r="C14" i="6"/>
  <c r="C21" i="6" s="1"/>
  <c r="C16" i="10" s="1"/>
  <c r="C12" i="6"/>
  <c r="C10" i="6"/>
  <c r="A2" i="6"/>
  <c r="AB3" i="6"/>
  <c r="U2" i="6"/>
  <c r="AN755" i="1"/>
  <c r="AH755" i="1"/>
  <c r="AB755" i="1"/>
  <c r="V755" i="1"/>
  <c r="P755" i="1"/>
  <c r="J755" i="1"/>
  <c r="D755" i="1"/>
  <c r="AN754" i="1"/>
  <c r="AH754" i="1"/>
  <c r="AB754" i="1"/>
  <c r="V754" i="1"/>
  <c r="P754" i="1"/>
  <c r="J754" i="1"/>
  <c r="D754" i="1"/>
  <c r="AN753" i="1"/>
  <c r="AH753" i="1"/>
  <c r="AB753" i="1"/>
  <c r="V753" i="1"/>
  <c r="P753" i="1"/>
  <c r="J753" i="1"/>
  <c r="D753" i="1"/>
  <c r="AT751" i="1"/>
  <c r="AO751" i="1"/>
  <c r="AN751" i="1"/>
  <c r="AI751" i="1"/>
  <c r="AH751" i="1"/>
  <c r="AC751" i="1"/>
  <c r="AB751" i="1"/>
  <c r="W751" i="1"/>
  <c r="V751" i="1"/>
  <c r="Q751" i="1"/>
  <c r="P751" i="1"/>
  <c r="K751" i="1"/>
  <c r="J751" i="1"/>
  <c r="E751" i="1"/>
  <c r="D751" i="1"/>
  <c r="AT750" i="1"/>
  <c r="AO750" i="1"/>
  <c r="AN750" i="1"/>
  <c r="AI750" i="1"/>
  <c r="AH750" i="1"/>
  <c r="AC750" i="1"/>
  <c r="AB750" i="1"/>
  <c r="W750" i="1"/>
  <c r="V750" i="1"/>
  <c r="Q750" i="1"/>
  <c r="P750" i="1"/>
  <c r="K750" i="1"/>
  <c r="J750" i="1"/>
  <c r="E750" i="1"/>
  <c r="D750" i="1"/>
  <c r="AT749" i="1"/>
  <c r="AO749" i="1"/>
  <c r="AN749" i="1"/>
  <c r="AI749" i="1"/>
  <c r="AH749" i="1"/>
  <c r="AC749" i="1"/>
  <c r="AB749" i="1"/>
  <c r="W749" i="1"/>
  <c r="V749" i="1"/>
  <c r="Q749" i="1"/>
  <c r="P749" i="1"/>
  <c r="K749" i="1"/>
  <c r="J749" i="1"/>
  <c r="E749" i="1"/>
  <c r="D749" i="1"/>
  <c r="AT748" i="1"/>
  <c r="AO748" i="1"/>
  <c r="AN748" i="1"/>
  <c r="AI748" i="1"/>
  <c r="AH748" i="1"/>
  <c r="AC748" i="1"/>
  <c r="AB748" i="1"/>
  <c r="W748" i="1"/>
  <c r="V748" i="1"/>
  <c r="Q748" i="1"/>
  <c r="P748" i="1"/>
  <c r="K748" i="1"/>
  <c r="J748" i="1"/>
  <c r="E748" i="1"/>
  <c r="D748" i="1"/>
  <c r="AY747" i="1"/>
  <c r="AT747" i="1"/>
  <c r="AO747" i="1"/>
  <c r="AN747" i="1"/>
  <c r="AI747" i="1"/>
  <c r="AH747" i="1"/>
  <c r="AC747" i="1"/>
  <c r="AB747" i="1"/>
  <c r="W747" i="1"/>
  <c r="V747" i="1"/>
  <c r="Q747" i="1"/>
  <c r="P747" i="1"/>
  <c r="K747" i="1"/>
  <c r="J747" i="1"/>
  <c r="E747" i="1"/>
  <c r="D747" i="1"/>
  <c r="AY746" i="1"/>
  <c r="AX746" i="1"/>
  <c r="AT746" i="1"/>
  <c r="AO746" i="1"/>
  <c r="AN746" i="1"/>
  <c r="AI746" i="1"/>
  <c r="AH746" i="1"/>
  <c r="AC746" i="1"/>
  <c r="AB746" i="1"/>
  <c r="W746" i="1"/>
  <c r="V746" i="1"/>
  <c r="Q746" i="1"/>
  <c r="P746" i="1"/>
  <c r="K746" i="1"/>
  <c r="J746" i="1"/>
  <c r="E746" i="1"/>
  <c r="D746" i="1"/>
  <c r="AY745" i="1"/>
  <c r="AX745" i="1"/>
  <c r="AT745" i="1"/>
  <c r="AO745" i="1"/>
  <c r="AN745" i="1"/>
  <c r="AI745" i="1"/>
  <c r="AH745" i="1"/>
  <c r="AC745" i="1"/>
  <c r="AB745" i="1"/>
  <c r="W745" i="1"/>
  <c r="V745" i="1"/>
  <c r="Q745" i="1"/>
  <c r="P745" i="1"/>
  <c r="K745" i="1"/>
  <c r="J745" i="1"/>
  <c r="E745" i="1"/>
  <c r="D745" i="1"/>
  <c r="AY744" i="1"/>
  <c r="AX744" i="1"/>
  <c r="AT744" i="1"/>
  <c r="AO744" i="1"/>
  <c r="AN744" i="1"/>
  <c r="AI744" i="1"/>
  <c r="AH744" i="1"/>
  <c r="AC744" i="1"/>
  <c r="AB744" i="1"/>
  <c r="W744" i="1"/>
  <c r="V744" i="1"/>
  <c r="Q744" i="1"/>
  <c r="P744" i="1"/>
  <c r="K744" i="1"/>
  <c r="J744" i="1"/>
  <c r="E744" i="1"/>
  <c r="D744" i="1"/>
  <c r="AY743" i="1"/>
  <c r="AX743" i="1"/>
  <c r="AT743" i="1"/>
  <c r="AO743" i="1"/>
  <c r="AN743" i="1"/>
  <c r="AI743" i="1"/>
  <c r="AH743" i="1"/>
  <c r="AC743" i="1"/>
  <c r="AB743" i="1"/>
  <c r="W743" i="1"/>
  <c r="V743" i="1"/>
  <c r="Q743" i="1"/>
  <c r="P743" i="1"/>
  <c r="K743" i="1"/>
  <c r="J743" i="1"/>
  <c r="E743" i="1"/>
  <c r="D743" i="1"/>
  <c r="AY742" i="1"/>
  <c r="AX742" i="1"/>
  <c r="AT742" i="1"/>
  <c r="AO742" i="1"/>
  <c r="AN742" i="1"/>
  <c r="AI742" i="1"/>
  <c r="AH742" i="1"/>
  <c r="AC742" i="1"/>
  <c r="AB742" i="1"/>
  <c r="W742" i="1"/>
  <c r="V742" i="1"/>
  <c r="Q742" i="1"/>
  <c r="P742" i="1"/>
  <c r="K742" i="1"/>
  <c r="J742" i="1"/>
  <c r="E742" i="1"/>
  <c r="D742" i="1"/>
  <c r="AY741" i="1"/>
  <c r="AX741" i="1"/>
  <c r="AT741" i="1"/>
  <c r="AO741" i="1"/>
  <c r="AN741" i="1"/>
  <c r="AI741" i="1"/>
  <c r="AH741" i="1"/>
  <c r="AC741" i="1"/>
  <c r="AB741" i="1"/>
  <c r="W741" i="1"/>
  <c r="V741" i="1"/>
  <c r="Q741" i="1"/>
  <c r="P741" i="1"/>
  <c r="K741" i="1"/>
  <c r="J741" i="1"/>
  <c r="E741" i="1"/>
  <c r="D741" i="1"/>
  <c r="AY740" i="1"/>
  <c r="AX740" i="1"/>
  <c r="AT740" i="1"/>
  <c r="AO740" i="1"/>
  <c r="AN740" i="1"/>
  <c r="AI740" i="1"/>
  <c r="AH740" i="1"/>
  <c r="AC740" i="1"/>
  <c r="AB740" i="1"/>
  <c r="W740" i="1"/>
  <c r="V740" i="1"/>
  <c r="Q740" i="1"/>
  <c r="P740" i="1"/>
  <c r="K740" i="1"/>
  <c r="J740" i="1"/>
  <c r="E740" i="1"/>
  <c r="D740" i="1"/>
  <c r="AY739" i="1"/>
  <c r="AX739" i="1"/>
  <c r="AT739" i="1"/>
  <c r="AO739" i="1"/>
  <c r="AN739" i="1"/>
  <c r="AI739" i="1"/>
  <c r="AH739" i="1"/>
  <c r="AC739" i="1"/>
  <c r="AB739" i="1"/>
  <c r="W739" i="1"/>
  <c r="V739" i="1"/>
  <c r="Q739" i="1"/>
  <c r="P739" i="1"/>
  <c r="K739" i="1"/>
  <c r="J739" i="1"/>
  <c r="E739" i="1"/>
  <c r="D739" i="1"/>
  <c r="AY738" i="1"/>
  <c r="AX738" i="1"/>
  <c r="AT738" i="1"/>
  <c r="AO738" i="1"/>
  <c r="AN738" i="1"/>
  <c r="AI738" i="1"/>
  <c r="AH738" i="1"/>
  <c r="AC738" i="1"/>
  <c r="AB738" i="1"/>
  <c r="W738" i="1"/>
  <c r="V738" i="1"/>
  <c r="Q738" i="1"/>
  <c r="P738" i="1"/>
  <c r="K738" i="1"/>
  <c r="J738" i="1"/>
  <c r="E738" i="1"/>
  <c r="D738" i="1"/>
  <c r="AY737" i="1"/>
  <c r="AX737" i="1"/>
  <c r="AT737" i="1"/>
  <c r="AO737" i="1"/>
  <c r="AN737" i="1"/>
  <c r="AI737" i="1"/>
  <c r="AH737" i="1"/>
  <c r="AC737" i="1"/>
  <c r="AB737" i="1"/>
  <c r="W737" i="1"/>
  <c r="V737" i="1"/>
  <c r="Q737" i="1"/>
  <c r="P737" i="1"/>
  <c r="K737" i="1"/>
  <c r="J737" i="1"/>
  <c r="E737" i="1"/>
  <c r="D737" i="1"/>
  <c r="AY736" i="1"/>
  <c r="AX736" i="1"/>
  <c r="AT736" i="1"/>
  <c r="AO736" i="1"/>
  <c r="AN736" i="1"/>
  <c r="AI736" i="1"/>
  <c r="AH736" i="1"/>
  <c r="AC736" i="1"/>
  <c r="AB736" i="1"/>
  <c r="W736" i="1"/>
  <c r="V736" i="1"/>
  <c r="Q736" i="1"/>
  <c r="P736" i="1"/>
  <c r="K736" i="1"/>
  <c r="J736" i="1"/>
  <c r="E736" i="1"/>
  <c r="D736" i="1"/>
  <c r="AY735" i="1"/>
  <c r="AX735" i="1"/>
  <c r="AT735" i="1"/>
  <c r="AO735" i="1"/>
  <c r="AN735" i="1"/>
  <c r="AI735" i="1"/>
  <c r="AH735" i="1"/>
  <c r="AC735" i="1"/>
  <c r="AB735" i="1"/>
  <c r="W735" i="1"/>
  <c r="V735" i="1"/>
  <c r="Q735" i="1"/>
  <c r="P735" i="1"/>
  <c r="K735" i="1"/>
  <c r="J735" i="1"/>
  <c r="E735" i="1"/>
  <c r="D735" i="1"/>
  <c r="AY734" i="1"/>
  <c r="AX734" i="1"/>
  <c r="AT734" i="1"/>
  <c r="AO734" i="1"/>
  <c r="AN734" i="1"/>
  <c r="AI734" i="1"/>
  <c r="AH734" i="1"/>
  <c r="AC734" i="1"/>
  <c r="AB734" i="1"/>
  <c r="W734" i="1"/>
  <c r="V734" i="1"/>
  <c r="Q734" i="1"/>
  <c r="P734" i="1"/>
  <c r="K734" i="1"/>
  <c r="J734" i="1"/>
  <c r="E734" i="1"/>
  <c r="D734" i="1"/>
  <c r="AY733" i="1"/>
  <c r="AX733" i="1"/>
  <c r="AT733" i="1"/>
  <c r="AO733" i="1"/>
  <c r="AN733" i="1"/>
  <c r="AI733" i="1"/>
  <c r="AH733" i="1"/>
  <c r="AC733" i="1"/>
  <c r="AB733" i="1"/>
  <c r="W733" i="1"/>
  <c r="V733" i="1"/>
  <c r="Q733" i="1"/>
  <c r="P733" i="1"/>
  <c r="K733" i="1"/>
  <c r="J733" i="1"/>
  <c r="E733" i="1"/>
  <c r="D733" i="1"/>
  <c r="AY732" i="1"/>
  <c r="AX732" i="1"/>
  <c r="AT732" i="1"/>
  <c r="AO732" i="1"/>
  <c r="AN732" i="1"/>
  <c r="AI732" i="1"/>
  <c r="AH732" i="1"/>
  <c r="AC732" i="1"/>
  <c r="AB732" i="1"/>
  <c r="W732" i="1"/>
  <c r="V732" i="1"/>
  <c r="Q732" i="1"/>
  <c r="P732" i="1"/>
  <c r="K732" i="1"/>
  <c r="J732" i="1"/>
  <c r="E732" i="1"/>
  <c r="D732" i="1"/>
  <c r="AY731" i="1"/>
  <c r="AX731" i="1"/>
  <c r="AT731" i="1"/>
  <c r="AO731" i="1"/>
  <c r="AN731" i="1"/>
  <c r="AI731" i="1"/>
  <c r="AH731" i="1"/>
  <c r="AC731" i="1"/>
  <c r="AB731" i="1"/>
  <c r="W731" i="1"/>
  <c r="V731" i="1"/>
  <c r="Q731" i="1"/>
  <c r="P731" i="1"/>
  <c r="K731" i="1"/>
  <c r="J731" i="1"/>
  <c r="E731" i="1"/>
  <c r="D731" i="1"/>
  <c r="AY730" i="1"/>
  <c r="AX730" i="1"/>
  <c r="AT730" i="1"/>
  <c r="AO730" i="1"/>
  <c r="AN730" i="1"/>
  <c r="AI730" i="1"/>
  <c r="AH730" i="1"/>
  <c r="AC730" i="1"/>
  <c r="AB730" i="1"/>
  <c r="W730" i="1"/>
  <c r="V730" i="1"/>
  <c r="Q730" i="1"/>
  <c r="P730" i="1"/>
  <c r="K730" i="1"/>
  <c r="J730" i="1"/>
  <c r="E730" i="1"/>
  <c r="D730" i="1"/>
  <c r="AY729" i="1"/>
  <c r="AX729" i="1"/>
  <c r="AT729" i="1"/>
  <c r="AO729" i="1"/>
  <c r="AN729" i="1"/>
  <c r="AI729" i="1"/>
  <c r="AH729" i="1"/>
  <c r="AC729" i="1"/>
  <c r="AB729" i="1"/>
  <c r="W729" i="1"/>
  <c r="V729" i="1"/>
  <c r="Q729" i="1"/>
  <c r="P729" i="1"/>
  <c r="K729" i="1"/>
  <c r="J729" i="1"/>
  <c r="E729" i="1"/>
  <c r="D729" i="1"/>
  <c r="AY728" i="1"/>
  <c r="AX728" i="1"/>
  <c r="AT728" i="1"/>
  <c r="AO728" i="1"/>
  <c r="AN728" i="1"/>
  <c r="AI728" i="1"/>
  <c r="AH728" i="1"/>
  <c r="AC728" i="1"/>
  <c r="AB728" i="1"/>
  <c r="W728" i="1"/>
  <c r="V728" i="1"/>
  <c r="Q728" i="1"/>
  <c r="P728" i="1"/>
  <c r="K728" i="1"/>
  <c r="J728" i="1"/>
  <c r="E728" i="1"/>
  <c r="D728" i="1"/>
  <c r="AY727" i="1"/>
  <c r="AX727" i="1"/>
  <c r="AT727" i="1"/>
  <c r="AO727" i="1"/>
  <c r="AN727" i="1"/>
  <c r="AI727" i="1"/>
  <c r="AH727" i="1"/>
  <c r="AC727" i="1"/>
  <c r="AB727" i="1"/>
  <c r="W727" i="1"/>
  <c r="V727" i="1"/>
  <c r="Q727" i="1"/>
  <c r="P727" i="1"/>
  <c r="K727" i="1"/>
  <c r="J727" i="1"/>
  <c r="E727" i="1"/>
  <c r="D727" i="1"/>
  <c r="AY726" i="1"/>
  <c r="AX726" i="1"/>
  <c r="AT726" i="1"/>
  <c r="AO726" i="1"/>
  <c r="AN726" i="1"/>
  <c r="AI726" i="1"/>
  <c r="AH726" i="1"/>
  <c r="AC726" i="1"/>
  <c r="AB726" i="1"/>
  <c r="W726" i="1"/>
  <c r="V726" i="1"/>
  <c r="Q726" i="1"/>
  <c r="P726" i="1"/>
  <c r="K726" i="1"/>
  <c r="J726" i="1"/>
  <c r="E726" i="1"/>
  <c r="D726" i="1"/>
  <c r="AY725" i="1"/>
  <c r="AX725" i="1"/>
  <c r="AT725" i="1"/>
  <c r="AO725" i="1"/>
  <c r="AN725" i="1"/>
  <c r="AI725" i="1"/>
  <c r="AH725" i="1"/>
  <c r="AC725" i="1"/>
  <c r="AB725" i="1"/>
  <c r="W725" i="1"/>
  <c r="V725" i="1"/>
  <c r="Q725" i="1"/>
  <c r="P725" i="1"/>
  <c r="K725" i="1"/>
  <c r="J725" i="1"/>
  <c r="E725" i="1"/>
  <c r="D725" i="1"/>
  <c r="AY724" i="1"/>
  <c r="AX724" i="1"/>
  <c r="AT724" i="1"/>
  <c r="AO724" i="1"/>
  <c r="AN724" i="1"/>
  <c r="AI724" i="1"/>
  <c r="AH724" i="1"/>
  <c r="AC724" i="1"/>
  <c r="AB724" i="1"/>
  <c r="W724" i="1"/>
  <c r="V724" i="1"/>
  <c r="Q724" i="1"/>
  <c r="P724" i="1"/>
  <c r="K724" i="1"/>
  <c r="J724" i="1"/>
  <c r="E724" i="1"/>
  <c r="D724" i="1"/>
  <c r="AY723" i="1"/>
  <c r="AX723" i="1"/>
  <c r="AT723" i="1"/>
  <c r="AO723" i="1"/>
  <c r="AN723" i="1"/>
  <c r="AI723" i="1"/>
  <c r="AH723" i="1"/>
  <c r="AC723" i="1"/>
  <c r="AB723" i="1"/>
  <c r="W723" i="1"/>
  <c r="V723" i="1"/>
  <c r="Q723" i="1"/>
  <c r="P723" i="1"/>
  <c r="K723" i="1"/>
  <c r="J723" i="1"/>
  <c r="E723" i="1"/>
  <c r="D723" i="1"/>
  <c r="AY722" i="1"/>
  <c r="AX722" i="1"/>
  <c r="AT722" i="1"/>
  <c r="AO722" i="1"/>
  <c r="AN722" i="1"/>
  <c r="AI722" i="1"/>
  <c r="AH722" i="1"/>
  <c r="AC722" i="1"/>
  <c r="AB722" i="1"/>
  <c r="W722" i="1"/>
  <c r="V722" i="1"/>
  <c r="Q722" i="1"/>
  <c r="P722" i="1"/>
  <c r="K722" i="1"/>
  <c r="J722" i="1"/>
  <c r="E722" i="1"/>
  <c r="D722" i="1"/>
  <c r="AY721" i="1"/>
  <c r="AX721" i="1"/>
  <c r="AT721" i="1"/>
  <c r="AO721" i="1"/>
  <c r="AN721" i="1"/>
  <c r="AI721" i="1"/>
  <c r="AH721" i="1"/>
  <c r="AC721" i="1"/>
  <c r="AB721" i="1"/>
  <c r="W721" i="1"/>
  <c r="V721" i="1"/>
  <c r="Q721" i="1"/>
  <c r="P721" i="1"/>
  <c r="K721" i="1"/>
  <c r="J721" i="1"/>
  <c r="E721" i="1"/>
  <c r="D721" i="1"/>
  <c r="AY720" i="1"/>
  <c r="AX720" i="1"/>
  <c r="AT720" i="1"/>
  <c r="AO720" i="1"/>
  <c r="AN720" i="1"/>
  <c r="AI720" i="1"/>
  <c r="AH720" i="1"/>
  <c r="AC720" i="1"/>
  <c r="AB720" i="1"/>
  <c r="W720" i="1"/>
  <c r="V720" i="1"/>
  <c r="Q720" i="1"/>
  <c r="P720" i="1"/>
  <c r="K720" i="1"/>
  <c r="J720" i="1"/>
  <c r="E720" i="1"/>
  <c r="D720" i="1"/>
  <c r="AY719" i="1"/>
  <c r="AX719" i="1"/>
  <c r="AT719" i="1"/>
  <c r="AO719" i="1"/>
  <c r="AN719" i="1"/>
  <c r="AI719" i="1"/>
  <c r="AH719" i="1"/>
  <c r="AC719" i="1"/>
  <c r="AB719" i="1"/>
  <c r="W719" i="1"/>
  <c r="V719" i="1"/>
  <c r="Q719" i="1"/>
  <c r="P719" i="1"/>
  <c r="K719" i="1"/>
  <c r="J719" i="1"/>
  <c r="E719" i="1"/>
  <c r="D719" i="1"/>
  <c r="AY718" i="1"/>
  <c r="AX718" i="1"/>
  <c r="AT718" i="1"/>
  <c r="AO718" i="1"/>
  <c r="AN718" i="1"/>
  <c r="AI718" i="1"/>
  <c r="AH718" i="1"/>
  <c r="AC718" i="1"/>
  <c r="AB718" i="1"/>
  <c r="W718" i="1"/>
  <c r="V718" i="1"/>
  <c r="Q718" i="1"/>
  <c r="P718" i="1"/>
  <c r="K718" i="1"/>
  <c r="J718" i="1"/>
  <c r="E718" i="1"/>
  <c r="D718" i="1"/>
  <c r="AY717" i="1"/>
  <c r="AX717" i="1"/>
  <c r="AT717" i="1"/>
  <c r="AO717" i="1"/>
  <c r="AN717" i="1"/>
  <c r="AI717" i="1"/>
  <c r="AH717" i="1"/>
  <c r="AC717" i="1"/>
  <c r="AB717" i="1"/>
  <c r="W717" i="1"/>
  <c r="V717" i="1"/>
  <c r="Q717" i="1"/>
  <c r="P717" i="1"/>
  <c r="K717" i="1"/>
  <c r="J717" i="1"/>
  <c r="E717" i="1"/>
  <c r="D717" i="1"/>
  <c r="AY716" i="1"/>
  <c r="AX716" i="1"/>
  <c r="AT716" i="1"/>
  <c r="AO716" i="1"/>
  <c r="AN716" i="1"/>
  <c r="AI716" i="1"/>
  <c r="AH716" i="1"/>
  <c r="AC716" i="1"/>
  <c r="AB716" i="1"/>
  <c r="W716" i="1"/>
  <c r="V716" i="1"/>
  <c r="Q716" i="1"/>
  <c r="P716" i="1"/>
  <c r="K716" i="1"/>
  <c r="J716" i="1"/>
  <c r="E716" i="1"/>
  <c r="D716" i="1"/>
  <c r="AY715" i="1"/>
  <c r="AX715" i="1"/>
  <c r="AT715" i="1"/>
  <c r="AO715" i="1"/>
  <c r="AN715" i="1"/>
  <c r="AI715" i="1"/>
  <c r="AH715" i="1"/>
  <c r="AC715" i="1"/>
  <c r="AB715" i="1"/>
  <c r="W715" i="1"/>
  <c r="V715" i="1"/>
  <c r="Q715" i="1"/>
  <c r="P715" i="1"/>
  <c r="K715" i="1"/>
  <c r="J715" i="1"/>
  <c r="E715" i="1"/>
  <c r="D715" i="1"/>
  <c r="AY714" i="1"/>
  <c r="AX714" i="1"/>
  <c r="AT714" i="1"/>
  <c r="AO714" i="1"/>
  <c r="AN714" i="1"/>
  <c r="AI714" i="1"/>
  <c r="AH714" i="1"/>
  <c r="AC714" i="1"/>
  <c r="AB714" i="1"/>
  <c r="W714" i="1"/>
  <c r="V714" i="1"/>
  <c r="Q714" i="1"/>
  <c r="P714" i="1"/>
  <c r="K714" i="1"/>
  <c r="J714" i="1"/>
  <c r="E714" i="1"/>
  <c r="D714" i="1"/>
  <c r="AY713" i="1"/>
  <c r="AX713" i="1"/>
  <c r="AT713" i="1"/>
  <c r="AO713" i="1"/>
  <c r="AN713" i="1"/>
  <c r="AI713" i="1"/>
  <c r="AH713" i="1"/>
  <c r="AC713" i="1"/>
  <c r="AB713" i="1"/>
  <c r="W713" i="1"/>
  <c r="V713" i="1"/>
  <c r="Q713" i="1"/>
  <c r="P713" i="1"/>
  <c r="K713" i="1"/>
  <c r="J713" i="1"/>
  <c r="E713" i="1"/>
  <c r="D713" i="1"/>
  <c r="AY712" i="1"/>
  <c r="AX712" i="1"/>
  <c r="AT712" i="1"/>
  <c r="AO712" i="1"/>
  <c r="AN712" i="1"/>
  <c r="AI712" i="1"/>
  <c r="AH712" i="1"/>
  <c r="AC712" i="1"/>
  <c r="AB712" i="1"/>
  <c r="W712" i="1"/>
  <c r="V712" i="1"/>
  <c r="Q712" i="1"/>
  <c r="P712" i="1"/>
  <c r="K712" i="1"/>
  <c r="J712" i="1"/>
  <c r="E712" i="1"/>
  <c r="D712" i="1"/>
  <c r="AY711" i="1"/>
  <c r="AX711" i="1"/>
  <c r="AT711" i="1"/>
  <c r="AO711" i="1"/>
  <c r="AN711" i="1"/>
  <c r="AI711" i="1"/>
  <c r="AH711" i="1"/>
  <c r="AC711" i="1"/>
  <c r="AB711" i="1"/>
  <c r="W711" i="1"/>
  <c r="V711" i="1"/>
  <c r="Q711" i="1"/>
  <c r="P711" i="1"/>
  <c r="K711" i="1"/>
  <c r="J711" i="1"/>
  <c r="E711" i="1"/>
  <c r="D711" i="1"/>
  <c r="AY710" i="1"/>
  <c r="AX710" i="1"/>
  <c r="AT710" i="1"/>
  <c r="AO710" i="1"/>
  <c r="AN710" i="1"/>
  <c r="AI710" i="1"/>
  <c r="AH710" i="1"/>
  <c r="AC710" i="1"/>
  <c r="AB710" i="1"/>
  <c r="W710" i="1"/>
  <c r="V710" i="1"/>
  <c r="Q710" i="1"/>
  <c r="P710" i="1"/>
  <c r="K710" i="1"/>
  <c r="J710" i="1"/>
  <c r="E710" i="1"/>
  <c r="D710" i="1"/>
  <c r="AY709" i="1"/>
  <c r="AX709" i="1"/>
  <c r="AT709" i="1"/>
  <c r="AO709" i="1"/>
  <c r="AN709" i="1"/>
  <c r="AI709" i="1"/>
  <c r="AH709" i="1"/>
  <c r="AC709" i="1"/>
  <c r="AB709" i="1"/>
  <c r="W709" i="1"/>
  <c r="V709" i="1"/>
  <c r="Q709" i="1"/>
  <c r="P709" i="1"/>
  <c r="K709" i="1"/>
  <c r="J709" i="1"/>
  <c r="E709" i="1"/>
  <c r="D709" i="1"/>
  <c r="AY708" i="1"/>
  <c r="AX708" i="1"/>
  <c r="AT708" i="1"/>
  <c r="AO708" i="1"/>
  <c r="AN708" i="1"/>
  <c r="AI708" i="1"/>
  <c r="AH708" i="1"/>
  <c r="AC708" i="1"/>
  <c r="AB708" i="1"/>
  <c r="W708" i="1"/>
  <c r="V708" i="1"/>
  <c r="Q708" i="1"/>
  <c r="P708" i="1"/>
  <c r="K708" i="1"/>
  <c r="J708" i="1"/>
  <c r="E708" i="1"/>
  <c r="D708" i="1"/>
  <c r="AY707" i="1"/>
  <c r="AX707" i="1"/>
  <c r="AT707" i="1"/>
  <c r="AO707" i="1"/>
  <c r="AN707" i="1"/>
  <c r="AI707" i="1"/>
  <c r="AH707" i="1"/>
  <c r="AC707" i="1"/>
  <c r="AB707" i="1"/>
  <c r="W707" i="1"/>
  <c r="V707" i="1"/>
  <c r="Q707" i="1"/>
  <c r="P707" i="1"/>
  <c r="K707" i="1"/>
  <c r="J707" i="1"/>
  <c r="E707" i="1"/>
  <c r="D707" i="1"/>
  <c r="AY706" i="1"/>
  <c r="AX706" i="1"/>
  <c r="AT706" i="1"/>
  <c r="AO706" i="1"/>
  <c r="AN706" i="1"/>
  <c r="AI706" i="1"/>
  <c r="AH706" i="1"/>
  <c r="AC706" i="1"/>
  <c r="AB706" i="1"/>
  <c r="W706" i="1"/>
  <c r="V706" i="1"/>
  <c r="Q706" i="1"/>
  <c r="P706" i="1"/>
  <c r="K706" i="1"/>
  <c r="J706" i="1"/>
  <c r="E706" i="1"/>
  <c r="D706" i="1"/>
  <c r="AY705" i="1"/>
  <c r="AX705" i="1"/>
  <c r="AT705" i="1"/>
  <c r="AO705" i="1"/>
  <c r="AN705" i="1"/>
  <c r="AI705" i="1"/>
  <c r="AH705" i="1"/>
  <c r="AC705" i="1"/>
  <c r="AB705" i="1"/>
  <c r="W705" i="1"/>
  <c r="V705" i="1"/>
  <c r="Q705" i="1"/>
  <c r="P705" i="1"/>
  <c r="K705" i="1"/>
  <c r="J705" i="1"/>
  <c r="E705" i="1"/>
  <c r="D705" i="1"/>
  <c r="AY704" i="1"/>
  <c r="AX704" i="1"/>
  <c r="AT704" i="1"/>
  <c r="AO704" i="1"/>
  <c r="AN704" i="1"/>
  <c r="AI704" i="1"/>
  <c r="AH704" i="1"/>
  <c r="AC704" i="1"/>
  <c r="AB704" i="1"/>
  <c r="W704" i="1"/>
  <c r="V704" i="1"/>
  <c r="Q704" i="1"/>
  <c r="P704" i="1"/>
  <c r="K704" i="1"/>
  <c r="J704" i="1"/>
  <c r="E704" i="1"/>
  <c r="D704" i="1"/>
  <c r="AY703" i="1"/>
  <c r="AX703" i="1"/>
  <c r="AT703" i="1"/>
  <c r="AO703" i="1"/>
  <c r="AN703" i="1"/>
  <c r="AI703" i="1"/>
  <c r="AH703" i="1"/>
  <c r="AC703" i="1"/>
  <c r="AB703" i="1"/>
  <c r="W703" i="1"/>
  <c r="V703" i="1"/>
  <c r="Q703" i="1"/>
  <c r="P703" i="1"/>
  <c r="K703" i="1"/>
  <c r="J703" i="1"/>
  <c r="E703" i="1"/>
  <c r="D703" i="1"/>
  <c r="AY702" i="1"/>
  <c r="AX702" i="1"/>
  <c r="AT702" i="1"/>
  <c r="AO702" i="1"/>
  <c r="AN702" i="1"/>
  <c r="AI702" i="1"/>
  <c r="AH702" i="1"/>
  <c r="AC702" i="1"/>
  <c r="AB702" i="1"/>
  <c r="W702" i="1"/>
  <c r="V702" i="1"/>
  <c r="Q702" i="1"/>
  <c r="P702" i="1"/>
  <c r="K702" i="1"/>
  <c r="J702" i="1"/>
  <c r="E702" i="1"/>
  <c r="D702" i="1"/>
  <c r="AY701" i="1"/>
  <c r="AX701" i="1"/>
  <c r="AT701" i="1"/>
  <c r="AO701" i="1"/>
  <c r="AN701" i="1"/>
  <c r="AI701" i="1"/>
  <c r="AH701" i="1"/>
  <c r="AC701" i="1"/>
  <c r="AB701" i="1"/>
  <c r="W701" i="1"/>
  <c r="V701" i="1"/>
  <c r="Q701" i="1"/>
  <c r="P701" i="1"/>
  <c r="K701" i="1"/>
  <c r="J701" i="1"/>
  <c r="E701" i="1"/>
  <c r="D701" i="1"/>
  <c r="AY700" i="1"/>
  <c r="AX700" i="1"/>
  <c r="AT700" i="1"/>
  <c r="AO700" i="1"/>
  <c r="AN700" i="1"/>
  <c r="AI700" i="1"/>
  <c r="AH700" i="1"/>
  <c r="AC700" i="1"/>
  <c r="AB700" i="1"/>
  <c r="W700" i="1"/>
  <c r="V700" i="1"/>
  <c r="Q700" i="1"/>
  <c r="P700" i="1"/>
  <c r="K700" i="1"/>
  <c r="J700" i="1"/>
  <c r="E700" i="1"/>
  <c r="D700" i="1"/>
  <c r="AY699" i="1"/>
  <c r="AX699" i="1"/>
  <c r="AT699" i="1"/>
  <c r="AO699" i="1"/>
  <c r="AN699" i="1"/>
  <c r="AI699" i="1"/>
  <c r="AH699" i="1"/>
  <c r="AC699" i="1"/>
  <c r="AB699" i="1"/>
  <c r="W699" i="1"/>
  <c r="V699" i="1"/>
  <c r="Q699" i="1"/>
  <c r="P699" i="1"/>
  <c r="K699" i="1"/>
  <c r="J699" i="1"/>
  <c r="E699" i="1"/>
  <c r="D699" i="1"/>
  <c r="AY698" i="1"/>
  <c r="AX698" i="1"/>
  <c r="AT698" i="1"/>
  <c r="AO698" i="1"/>
  <c r="AN698" i="1"/>
  <c r="AI698" i="1"/>
  <c r="AH698" i="1"/>
  <c r="AC698" i="1"/>
  <c r="AB698" i="1"/>
  <c r="W698" i="1"/>
  <c r="V698" i="1"/>
  <c r="Q698" i="1"/>
  <c r="P698" i="1"/>
  <c r="K698" i="1"/>
  <c r="J698" i="1"/>
  <c r="E698" i="1"/>
  <c r="D698" i="1"/>
  <c r="AY697" i="1"/>
  <c r="AX697" i="1"/>
  <c r="AT697" i="1"/>
  <c r="AO697" i="1"/>
  <c r="AN697" i="1"/>
  <c r="AI697" i="1"/>
  <c r="AH697" i="1"/>
  <c r="AC697" i="1"/>
  <c r="AB697" i="1"/>
  <c r="W697" i="1"/>
  <c r="V697" i="1"/>
  <c r="Q697" i="1"/>
  <c r="P697" i="1"/>
  <c r="K697" i="1"/>
  <c r="J697" i="1"/>
  <c r="E697" i="1"/>
  <c r="D697" i="1"/>
  <c r="AY696" i="1"/>
  <c r="AX696" i="1"/>
  <c r="AT696" i="1"/>
  <c r="AO696" i="1"/>
  <c r="AN696" i="1"/>
  <c r="AI696" i="1"/>
  <c r="AH696" i="1"/>
  <c r="AC696" i="1"/>
  <c r="AB696" i="1"/>
  <c r="W696" i="1"/>
  <c r="V696" i="1"/>
  <c r="Q696" i="1"/>
  <c r="P696" i="1"/>
  <c r="K696" i="1"/>
  <c r="J696" i="1"/>
  <c r="E696" i="1"/>
  <c r="D696" i="1"/>
  <c r="AY695" i="1"/>
  <c r="AX695" i="1"/>
  <c r="AT695" i="1"/>
  <c r="AO695" i="1"/>
  <c r="AN695" i="1"/>
  <c r="AI695" i="1"/>
  <c r="AH695" i="1"/>
  <c r="AC695" i="1"/>
  <c r="AB695" i="1"/>
  <c r="W695" i="1"/>
  <c r="V695" i="1"/>
  <c r="Q695" i="1"/>
  <c r="P695" i="1"/>
  <c r="K695" i="1"/>
  <c r="J695" i="1"/>
  <c r="E695" i="1"/>
  <c r="D695" i="1"/>
  <c r="AY694" i="1"/>
  <c r="AX694" i="1"/>
  <c r="AT694" i="1"/>
  <c r="AO694" i="1"/>
  <c r="AN694" i="1"/>
  <c r="AI694" i="1"/>
  <c r="AH694" i="1"/>
  <c r="AC694" i="1"/>
  <c r="AB694" i="1"/>
  <c r="W694" i="1"/>
  <c r="V694" i="1"/>
  <c r="Q694" i="1"/>
  <c r="P694" i="1"/>
  <c r="K694" i="1"/>
  <c r="J694" i="1"/>
  <c r="E694" i="1"/>
  <c r="D694" i="1"/>
  <c r="AY693" i="1"/>
  <c r="AX693" i="1"/>
  <c r="AT693" i="1"/>
  <c r="AO693" i="1"/>
  <c r="AN693" i="1"/>
  <c r="AI693" i="1"/>
  <c r="AH693" i="1"/>
  <c r="AC693" i="1"/>
  <c r="AB693" i="1"/>
  <c r="W693" i="1"/>
  <c r="V693" i="1"/>
  <c r="Q693" i="1"/>
  <c r="P693" i="1"/>
  <c r="K693" i="1"/>
  <c r="J693" i="1"/>
  <c r="E693" i="1"/>
  <c r="D693" i="1"/>
  <c r="AY692" i="1"/>
  <c r="AX692" i="1"/>
  <c r="AT692" i="1"/>
  <c r="AO692" i="1"/>
  <c r="AN692" i="1"/>
  <c r="AI692" i="1"/>
  <c r="AH692" i="1"/>
  <c r="AC692" i="1"/>
  <c r="AB692" i="1"/>
  <c r="W692" i="1"/>
  <c r="V692" i="1"/>
  <c r="Q692" i="1"/>
  <c r="P692" i="1"/>
  <c r="K692" i="1"/>
  <c r="J692" i="1"/>
  <c r="E692" i="1"/>
  <c r="D692" i="1"/>
  <c r="AY691" i="1"/>
  <c r="AX691" i="1"/>
  <c r="AT691" i="1"/>
  <c r="AO691" i="1"/>
  <c r="AN691" i="1"/>
  <c r="AI691" i="1"/>
  <c r="AH691" i="1"/>
  <c r="AC691" i="1"/>
  <c r="AB691" i="1"/>
  <c r="W691" i="1"/>
  <c r="V691" i="1"/>
  <c r="Q691" i="1"/>
  <c r="P691" i="1"/>
  <c r="K691" i="1"/>
  <c r="J691" i="1"/>
  <c r="E691" i="1"/>
  <c r="D691" i="1"/>
  <c r="AY690" i="1"/>
  <c r="AX690" i="1"/>
  <c r="AT690" i="1"/>
  <c r="AO690" i="1"/>
  <c r="AN690" i="1"/>
  <c r="AI690" i="1"/>
  <c r="AH690" i="1"/>
  <c r="AC690" i="1"/>
  <c r="AB690" i="1"/>
  <c r="W690" i="1"/>
  <c r="V690" i="1"/>
  <c r="Q690" i="1"/>
  <c r="P690" i="1"/>
  <c r="K690" i="1"/>
  <c r="J690" i="1"/>
  <c r="E690" i="1"/>
  <c r="D690" i="1"/>
  <c r="AY689" i="1"/>
  <c r="AX689" i="1"/>
  <c r="AT689" i="1"/>
  <c r="AO689" i="1"/>
  <c r="AN689" i="1"/>
  <c r="AI689" i="1"/>
  <c r="AH689" i="1"/>
  <c r="AC689" i="1"/>
  <c r="AB689" i="1"/>
  <c r="W689" i="1"/>
  <c r="V689" i="1"/>
  <c r="Q689" i="1"/>
  <c r="P689" i="1"/>
  <c r="K689" i="1"/>
  <c r="J689" i="1"/>
  <c r="E689" i="1"/>
  <c r="D689" i="1"/>
  <c r="AY688" i="1"/>
  <c r="AX688" i="1"/>
  <c r="AT688" i="1"/>
  <c r="AO688" i="1"/>
  <c r="AN688" i="1"/>
  <c r="AI688" i="1"/>
  <c r="AH688" i="1"/>
  <c r="AC688" i="1"/>
  <c r="AB688" i="1"/>
  <c r="W688" i="1"/>
  <c r="V688" i="1"/>
  <c r="Q688" i="1"/>
  <c r="P688" i="1"/>
  <c r="K688" i="1"/>
  <c r="J688" i="1"/>
  <c r="E688" i="1"/>
  <c r="D688" i="1"/>
  <c r="AY687" i="1"/>
  <c r="AX687" i="1"/>
  <c r="AT687" i="1"/>
  <c r="AO687" i="1"/>
  <c r="AN687" i="1"/>
  <c r="AI687" i="1"/>
  <c r="AH687" i="1"/>
  <c r="AC687" i="1"/>
  <c r="AB687" i="1"/>
  <c r="W687" i="1"/>
  <c r="V687" i="1"/>
  <c r="Q687" i="1"/>
  <c r="P687" i="1"/>
  <c r="K687" i="1"/>
  <c r="J687" i="1"/>
  <c r="E687" i="1"/>
  <c r="D687" i="1"/>
  <c r="AY686" i="1"/>
  <c r="AX686" i="1"/>
  <c r="AT686" i="1"/>
  <c r="AO686" i="1"/>
  <c r="AN686" i="1"/>
  <c r="AI686" i="1"/>
  <c r="AH686" i="1"/>
  <c r="AC686" i="1"/>
  <c r="AB686" i="1"/>
  <c r="W686" i="1"/>
  <c r="V686" i="1"/>
  <c r="Q686" i="1"/>
  <c r="P686" i="1"/>
  <c r="K686" i="1"/>
  <c r="J686" i="1"/>
  <c r="E686" i="1"/>
  <c r="D686" i="1"/>
  <c r="AY685" i="1"/>
  <c r="AX685" i="1"/>
  <c r="AT685" i="1"/>
  <c r="AO685" i="1"/>
  <c r="AN685" i="1"/>
  <c r="AI685" i="1"/>
  <c r="AH685" i="1"/>
  <c r="AC685" i="1"/>
  <c r="AB685" i="1"/>
  <c r="W685" i="1"/>
  <c r="V685" i="1"/>
  <c r="Q685" i="1"/>
  <c r="P685" i="1"/>
  <c r="K685" i="1"/>
  <c r="J685" i="1"/>
  <c r="E685" i="1"/>
  <c r="D685" i="1"/>
  <c r="AY684" i="1"/>
  <c r="AX684" i="1"/>
  <c r="AT684" i="1"/>
  <c r="AO684" i="1"/>
  <c r="AN684" i="1"/>
  <c r="AI684" i="1"/>
  <c r="AH684" i="1"/>
  <c r="AC684" i="1"/>
  <c r="AB684" i="1"/>
  <c r="W684" i="1"/>
  <c r="V684" i="1"/>
  <c r="Q684" i="1"/>
  <c r="P684" i="1"/>
  <c r="K684" i="1"/>
  <c r="J684" i="1"/>
  <c r="E684" i="1"/>
  <c r="D684" i="1"/>
  <c r="AY683" i="1"/>
  <c r="AX683" i="1"/>
  <c r="AT683" i="1"/>
  <c r="AO683" i="1"/>
  <c r="AN683" i="1"/>
  <c r="AI683" i="1"/>
  <c r="AH683" i="1"/>
  <c r="AC683" i="1"/>
  <c r="AB683" i="1"/>
  <c r="W683" i="1"/>
  <c r="V683" i="1"/>
  <c r="Q683" i="1"/>
  <c r="P683" i="1"/>
  <c r="K683" i="1"/>
  <c r="J683" i="1"/>
  <c r="E683" i="1"/>
  <c r="D683" i="1"/>
  <c r="AY682" i="1"/>
  <c r="AX682" i="1"/>
  <c r="AT682" i="1"/>
  <c r="AO682" i="1"/>
  <c r="AN682" i="1"/>
  <c r="AI682" i="1"/>
  <c r="AH682" i="1"/>
  <c r="AC682" i="1"/>
  <c r="AB682" i="1"/>
  <c r="W682" i="1"/>
  <c r="V682" i="1"/>
  <c r="Q682" i="1"/>
  <c r="P682" i="1"/>
  <c r="K682" i="1"/>
  <c r="J682" i="1"/>
  <c r="E682" i="1"/>
  <c r="D682" i="1"/>
  <c r="AY681" i="1"/>
  <c r="AX681" i="1"/>
  <c r="AT681" i="1"/>
  <c r="AO681" i="1"/>
  <c r="AN681" i="1"/>
  <c r="AI681" i="1"/>
  <c r="AH681" i="1"/>
  <c r="AC681" i="1"/>
  <c r="AB681" i="1"/>
  <c r="W681" i="1"/>
  <c r="V681" i="1"/>
  <c r="Q681" i="1"/>
  <c r="P681" i="1"/>
  <c r="K681" i="1"/>
  <c r="J681" i="1"/>
  <c r="E681" i="1"/>
  <c r="D681" i="1"/>
  <c r="AY680" i="1"/>
  <c r="AX680" i="1"/>
  <c r="AT680" i="1"/>
  <c r="AO680" i="1"/>
  <c r="AN680" i="1"/>
  <c r="AI680" i="1"/>
  <c r="AH680" i="1"/>
  <c r="AC680" i="1"/>
  <c r="AB680" i="1"/>
  <c r="W680" i="1"/>
  <c r="V680" i="1"/>
  <c r="Q680" i="1"/>
  <c r="P680" i="1"/>
  <c r="K680" i="1"/>
  <c r="J680" i="1"/>
  <c r="E680" i="1"/>
  <c r="D680" i="1"/>
  <c r="AY679" i="1"/>
  <c r="AX679" i="1"/>
  <c r="AT679" i="1"/>
  <c r="AO679" i="1"/>
  <c r="AN679" i="1"/>
  <c r="AI679" i="1"/>
  <c r="AH679" i="1"/>
  <c r="AC679" i="1"/>
  <c r="AB679" i="1"/>
  <c r="W679" i="1"/>
  <c r="V679" i="1"/>
  <c r="Q679" i="1"/>
  <c r="P679" i="1"/>
  <c r="K679" i="1"/>
  <c r="J679" i="1"/>
  <c r="E679" i="1"/>
  <c r="D679" i="1"/>
  <c r="AY678" i="1"/>
  <c r="AX678" i="1"/>
  <c r="AT678" i="1"/>
  <c r="AO678" i="1"/>
  <c r="AN678" i="1"/>
  <c r="AI678" i="1"/>
  <c r="AH678" i="1"/>
  <c r="AC678" i="1"/>
  <c r="AB678" i="1"/>
  <c r="W678" i="1"/>
  <c r="V678" i="1"/>
  <c r="Q678" i="1"/>
  <c r="P678" i="1"/>
  <c r="K678" i="1"/>
  <c r="J678" i="1"/>
  <c r="E678" i="1"/>
  <c r="D678" i="1"/>
  <c r="AY677" i="1"/>
  <c r="AX677" i="1"/>
  <c r="AT677" i="1"/>
  <c r="AO677" i="1"/>
  <c r="AN677" i="1"/>
  <c r="AI677" i="1"/>
  <c r="AH677" i="1"/>
  <c r="AC677" i="1"/>
  <c r="AB677" i="1"/>
  <c r="W677" i="1"/>
  <c r="V677" i="1"/>
  <c r="Q677" i="1"/>
  <c r="P677" i="1"/>
  <c r="K677" i="1"/>
  <c r="J677" i="1"/>
  <c r="E677" i="1"/>
  <c r="D677" i="1"/>
  <c r="AY676" i="1"/>
  <c r="AX676" i="1"/>
  <c r="AT676" i="1"/>
  <c r="AO676" i="1"/>
  <c r="AN676" i="1"/>
  <c r="AI676" i="1"/>
  <c r="AH676" i="1"/>
  <c r="AC676" i="1"/>
  <c r="AB676" i="1"/>
  <c r="W676" i="1"/>
  <c r="V676" i="1"/>
  <c r="Q676" i="1"/>
  <c r="P676" i="1"/>
  <c r="K676" i="1"/>
  <c r="J676" i="1"/>
  <c r="E676" i="1"/>
  <c r="D676" i="1"/>
  <c r="AY675" i="1"/>
  <c r="AX675" i="1"/>
  <c r="AT675" i="1"/>
  <c r="AO675" i="1"/>
  <c r="AN675" i="1"/>
  <c r="AI675" i="1"/>
  <c r="AH675" i="1"/>
  <c r="AC675" i="1"/>
  <c r="AB675" i="1"/>
  <c r="W675" i="1"/>
  <c r="V675" i="1"/>
  <c r="Q675" i="1"/>
  <c r="P675" i="1"/>
  <c r="K675" i="1"/>
  <c r="J675" i="1"/>
  <c r="E675" i="1"/>
  <c r="D675" i="1"/>
  <c r="AY674" i="1"/>
  <c r="AX674" i="1"/>
  <c r="AT674" i="1"/>
  <c r="AO674" i="1"/>
  <c r="AN674" i="1"/>
  <c r="AI674" i="1"/>
  <c r="AH674" i="1"/>
  <c r="AC674" i="1"/>
  <c r="AB674" i="1"/>
  <c r="W674" i="1"/>
  <c r="V674" i="1"/>
  <c r="Q674" i="1"/>
  <c r="P674" i="1"/>
  <c r="K674" i="1"/>
  <c r="J674" i="1"/>
  <c r="E674" i="1"/>
  <c r="D674" i="1"/>
  <c r="AY673" i="1"/>
  <c r="AX673" i="1"/>
  <c r="AT673" i="1"/>
  <c r="AO673" i="1"/>
  <c r="AN673" i="1"/>
  <c r="AI673" i="1"/>
  <c r="AH673" i="1"/>
  <c r="AC673" i="1"/>
  <c r="AB673" i="1"/>
  <c r="W673" i="1"/>
  <c r="V673" i="1"/>
  <c r="Q673" i="1"/>
  <c r="P673" i="1"/>
  <c r="K673" i="1"/>
  <c r="J673" i="1"/>
  <c r="E673" i="1"/>
  <c r="D673" i="1"/>
  <c r="AY672" i="1"/>
  <c r="AX672" i="1"/>
  <c r="AT672" i="1"/>
  <c r="AO672" i="1"/>
  <c r="AN672" i="1"/>
  <c r="AI672" i="1"/>
  <c r="AH672" i="1"/>
  <c r="AC672" i="1"/>
  <c r="AB672" i="1"/>
  <c r="W672" i="1"/>
  <c r="V672" i="1"/>
  <c r="Q672" i="1"/>
  <c r="P672" i="1"/>
  <c r="K672" i="1"/>
  <c r="J672" i="1"/>
  <c r="E672" i="1"/>
  <c r="D672" i="1"/>
  <c r="AY671" i="1"/>
  <c r="AX671" i="1"/>
  <c r="AT671" i="1"/>
  <c r="AO671" i="1"/>
  <c r="AN671" i="1"/>
  <c r="AI671" i="1"/>
  <c r="AH671" i="1"/>
  <c r="AC671" i="1"/>
  <c r="AB671" i="1"/>
  <c r="W671" i="1"/>
  <c r="V671" i="1"/>
  <c r="Q671" i="1"/>
  <c r="P671" i="1"/>
  <c r="K671" i="1"/>
  <c r="J671" i="1"/>
  <c r="E671" i="1"/>
  <c r="D671" i="1"/>
  <c r="AY670" i="1"/>
  <c r="AX670" i="1"/>
  <c r="AT670" i="1"/>
  <c r="AO670" i="1"/>
  <c r="AN670" i="1"/>
  <c r="AI670" i="1"/>
  <c r="AH670" i="1"/>
  <c r="AC670" i="1"/>
  <c r="AB670" i="1"/>
  <c r="W670" i="1"/>
  <c r="V670" i="1"/>
  <c r="Q670" i="1"/>
  <c r="P670" i="1"/>
  <c r="K670" i="1"/>
  <c r="J670" i="1"/>
  <c r="E670" i="1"/>
  <c r="D670" i="1"/>
  <c r="AY669" i="1"/>
  <c r="AX669" i="1"/>
  <c r="AT669" i="1"/>
  <c r="AO669" i="1"/>
  <c r="AN669" i="1"/>
  <c r="AI669" i="1"/>
  <c r="AH669" i="1"/>
  <c r="AC669" i="1"/>
  <c r="AB669" i="1"/>
  <c r="W669" i="1"/>
  <c r="V669" i="1"/>
  <c r="Q669" i="1"/>
  <c r="P669" i="1"/>
  <c r="K669" i="1"/>
  <c r="J669" i="1"/>
  <c r="E669" i="1"/>
  <c r="D669" i="1"/>
  <c r="AY668" i="1"/>
  <c r="AX668" i="1"/>
  <c r="AT668" i="1"/>
  <c r="AO668" i="1"/>
  <c r="AN668" i="1"/>
  <c r="AI668" i="1"/>
  <c r="AH668" i="1"/>
  <c r="AC668" i="1"/>
  <c r="AB668" i="1"/>
  <c r="W668" i="1"/>
  <c r="V668" i="1"/>
  <c r="Q668" i="1"/>
  <c r="P668" i="1"/>
  <c r="K668" i="1"/>
  <c r="J668" i="1"/>
  <c r="E668" i="1"/>
  <c r="D668" i="1"/>
  <c r="AY667" i="1"/>
  <c r="AX667" i="1"/>
  <c r="AT667" i="1"/>
  <c r="AO667" i="1"/>
  <c r="AN667" i="1"/>
  <c r="AI667" i="1"/>
  <c r="AH667" i="1"/>
  <c r="AC667" i="1"/>
  <c r="AB667" i="1"/>
  <c r="W667" i="1"/>
  <c r="V667" i="1"/>
  <c r="Q667" i="1"/>
  <c r="P667" i="1"/>
  <c r="K667" i="1"/>
  <c r="J667" i="1"/>
  <c r="E667" i="1"/>
  <c r="D667" i="1"/>
  <c r="AY666" i="1"/>
  <c r="AX666" i="1"/>
  <c r="AT666" i="1"/>
  <c r="AO666" i="1"/>
  <c r="AN666" i="1"/>
  <c r="AI666" i="1"/>
  <c r="AH666" i="1"/>
  <c r="AC666" i="1"/>
  <c r="AB666" i="1"/>
  <c r="W666" i="1"/>
  <c r="V666" i="1"/>
  <c r="Q666" i="1"/>
  <c r="P666" i="1"/>
  <c r="K666" i="1"/>
  <c r="J666" i="1"/>
  <c r="E666" i="1"/>
  <c r="D666" i="1"/>
  <c r="AY665" i="1"/>
  <c r="AX665" i="1"/>
  <c r="AT665" i="1"/>
  <c r="AO665" i="1"/>
  <c r="AN665" i="1"/>
  <c r="AI665" i="1"/>
  <c r="AH665" i="1"/>
  <c r="AC665" i="1"/>
  <c r="AB665" i="1"/>
  <c r="W665" i="1"/>
  <c r="V665" i="1"/>
  <c r="Q665" i="1"/>
  <c r="P665" i="1"/>
  <c r="K665" i="1"/>
  <c r="J665" i="1"/>
  <c r="E665" i="1"/>
  <c r="D665" i="1"/>
  <c r="AY664" i="1"/>
  <c r="AX664" i="1"/>
  <c r="AT664" i="1"/>
  <c r="AO664" i="1"/>
  <c r="AN664" i="1"/>
  <c r="AI664" i="1"/>
  <c r="AH664" i="1"/>
  <c r="AC664" i="1"/>
  <c r="AB664" i="1"/>
  <c r="W664" i="1"/>
  <c r="V664" i="1"/>
  <c r="Q664" i="1"/>
  <c r="P664" i="1"/>
  <c r="K664" i="1"/>
  <c r="J664" i="1"/>
  <c r="E664" i="1"/>
  <c r="D664" i="1"/>
  <c r="AY663" i="1"/>
  <c r="AX663" i="1"/>
  <c r="AT663" i="1"/>
  <c r="AO663" i="1"/>
  <c r="AN663" i="1"/>
  <c r="AI663" i="1"/>
  <c r="AH663" i="1"/>
  <c r="AC663" i="1"/>
  <c r="AB663" i="1"/>
  <c r="W663" i="1"/>
  <c r="V663" i="1"/>
  <c r="Q663" i="1"/>
  <c r="P663" i="1"/>
  <c r="K663" i="1"/>
  <c r="J663" i="1"/>
  <c r="E663" i="1"/>
  <c r="D663" i="1"/>
  <c r="AY662" i="1"/>
  <c r="AX662" i="1"/>
  <c r="AT662" i="1"/>
  <c r="AO662" i="1"/>
  <c r="AN662" i="1"/>
  <c r="AI662" i="1"/>
  <c r="AH662" i="1"/>
  <c r="AC662" i="1"/>
  <c r="AB662" i="1"/>
  <c r="W662" i="1"/>
  <c r="V662" i="1"/>
  <c r="Q662" i="1"/>
  <c r="P662" i="1"/>
  <c r="K662" i="1"/>
  <c r="J662" i="1"/>
  <c r="E662" i="1"/>
  <c r="D662" i="1"/>
  <c r="AY661" i="1"/>
  <c r="AX661" i="1"/>
  <c r="AT661" i="1"/>
  <c r="AO661" i="1"/>
  <c r="AN661" i="1"/>
  <c r="AI661" i="1"/>
  <c r="AH661" i="1"/>
  <c r="AC661" i="1"/>
  <c r="AB661" i="1"/>
  <c r="W661" i="1"/>
  <c r="V661" i="1"/>
  <c r="Q661" i="1"/>
  <c r="P661" i="1"/>
  <c r="K661" i="1"/>
  <c r="J661" i="1"/>
  <c r="E661" i="1"/>
  <c r="D661" i="1"/>
  <c r="AY660" i="1"/>
  <c r="AX660" i="1"/>
  <c r="AT660" i="1"/>
  <c r="AO660" i="1"/>
  <c r="AN660" i="1"/>
  <c r="AI660" i="1"/>
  <c r="AH660" i="1"/>
  <c r="AC660" i="1"/>
  <c r="AB660" i="1"/>
  <c r="W660" i="1"/>
  <c r="V660" i="1"/>
  <c r="Q660" i="1"/>
  <c r="P660" i="1"/>
  <c r="K660" i="1"/>
  <c r="J660" i="1"/>
  <c r="E660" i="1"/>
  <c r="D660" i="1"/>
  <c r="AY659" i="1"/>
  <c r="AX659" i="1"/>
  <c r="AT659" i="1"/>
  <c r="AO659" i="1"/>
  <c r="AN659" i="1"/>
  <c r="AI659" i="1"/>
  <c r="AH659" i="1"/>
  <c r="AC659" i="1"/>
  <c r="AB659" i="1"/>
  <c r="W659" i="1"/>
  <c r="V659" i="1"/>
  <c r="Q659" i="1"/>
  <c r="P659" i="1"/>
  <c r="K659" i="1"/>
  <c r="J659" i="1"/>
  <c r="E659" i="1"/>
  <c r="D659" i="1"/>
  <c r="AY658" i="1"/>
  <c r="AX658" i="1"/>
  <c r="AT658" i="1"/>
  <c r="AO658" i="1"/>
  <c r="AN658" i="1"/>
  <c r="AI658" i="1"/>
  <c r="AH658" i="1"/>
  <c r="AC658" i="1"/>
  <c r="AB658" i="1"/>
  <c r="W658" i="1"/>
  <c r="V658" i="1"/>
  <c r="Q658" i="1"/>
  <c r="P658" i="1"/>
  <c r="K658" i="1"/>
  <c r="J658" i="1"/>
  <c r="E658" i="1"/>
  <c r="D658" i="1"/>
  <c r="AY657" i="1"/>
  <c r="AX657" i="1"/>
  <c r="AT657" i="1"/>
  <c r="AO657" i="1"/>
  <c r="AN657" i="1"/>
  <c r="AI657" i="1"/>
  <c r="AH657" i="1"/>
  <c r="AC657" i="1"/>
  <c r="AB657" i="1"/>
  <c r="W657" i="1"/>
  <c r="V657" i="1"/>
  <c r="Q657" i="1"/>
  <c r="P657" i="1"/>
  <c r="K657" i="1"/>
  <c r="J657" i="1"/>
  <c r="E657" i="1"/>
  <c r="D657" i="1"/>
  <c r="AY656" i="1"/>
  <c r="AX656" i="1"/>
  <c r="AT656" i="1"/>
  <c r="AO656" i="1"/>
  <c r="AN656" i="1"/>
  <c r="AI656" i="1"/>
  <c r="AH656" i="1"/>
  <c r="AC656" i="1"/>
  <c r="AB656" i="1"/>
  <c r="W656" i="1"/>
  <c r="V656" i="1"/>
  <c r="Q656" i="1"/>
  <c r="P656" i="1"/>
  <c r="K656" i="1"/>
  <c r="J656" i="1"/>
  <c r="E656" i="1"/>
  <c r="D656" i="1"/>
  <c r="AY655" i="1"/>
  <c r="AX655" i="1"/>
  <c r="AT655" i="1"/>
  <c r="AO655" i="1"/>
  <c r="AN655" i="1"/>
  <c r="AI655" i="1"/>
  <c r="AH655" i="1"/>
  <c r="AC655" i="1"/>
  <c r="AB655" i="1"/>
  <c r="W655" i="1"/>
  <c r="V655" i="1"/>
  <c r="Q655" i="1"/>
  <c r="P655" i="1"/>
  <c r="K655" i="1"/>
  <c r="J655" i="1"/>
  <c r="E655" i="1"/>
  <c r="D655" i="1"/>
  <c r="AY654" i="1"/>
  <c r="AX654" i="1"/>
  <c r="AT654" i="1"/>
  <c r="AO654" i="1"/>
  <c r="AN654" i="1"/>
  <c r="AI654" i="1"/>
  <c r="AH654" i="1"/>
  <c r="AC654" i="1"/>
  <c r="AB654" i="1"/>
  <c r="W654" i="1"/>
  <c r="V654" i="1"/>
  <c r="Q654" i="1"/>
  <c r="P654" i="1"/>
  <c r="K654" i="1"/>
  <c r="J654" i="1"/>
  <c r="E654" i="1"/>
  <c r="D654" i="1"/>
  <c r="AY653" i="1"/>
  <c r="AX653" i="1"/>
  <c r="AT653" i="1"/>
  <c r="AO653" i="1"/>
  <c r="AN653" i="1"/>
  <c r="AI653" i="1"/>
  <c r="AH653" i="1"/>
  <c r="AC653" i="1"/>
  <c r="AB653" i="1"/>
  <c r="W653" i="1"/>
  <c r="V653" i="1"/>
  <c r="Q653" i="1"/>
  <c r="P653" i="1"/>
  <c r="K653" i="1"/>
  <c r="J653" i="1"/>
  <c r="E653" i="1"/>
  <c r="D653" i="1"/>
  <c r="AY652" i="1"/>
  <c r="AX652" i="1"/>
  <c r="AT652" i="1"/>
  <c r="AO652" i="1"/>
  <c r="AN652" i="1"/>
  <c r="AI652" i="1"/>
  <c r="AH652" i="1"/>
  <c r="AC652" i="1"/>
  <c r="AB652" i="1"/>
  <c r="W652" i="1"/>
  <c r="V652" i="1"/>
  <c r="Q652" i="1"/>
  <c r="P652" i="1"/>
  <c r="K652" i="1"/>
  <c r="J652" i="1"/>
  <c r="E652" i="1"/>
  <c r="D652" i="1"/>
  <c r="AY651" i="1"/>
  <c r="AX651" i="1"/>
  <c r="AT651" i="1"/>
  <c r="AO651" i="1"/>
  <c r="AN651" i="1"/>
  <c r="AI651" i="1"/>
  <c r="AH651" i="1"/>
  <c r="AC651" i="1"/>
  <c r="AB651" i="1"/>
  <c r="W651" i="1"/>
  <c r="V651" i="1"/>
  <c r="Q651" i="1"/>
  <c r="P651" i="1"/>
  <c r="K651" i="1"/>
  <c r="J651" i="1"/>
  <c r="E651" i="1"/>
  <c r="D651" i="1"/>
  <c r="AY650" i="1"/>
  <c r="AX650" i="1"/>
  <c r="AT650" i="1"/>
  <c r="AO650" i="1"/>
  <c r="AN650" i="1"/>
  <c r="AI650" i="1"/>
  <c r="AH650" i="1"/>
  <c r="AC650" i="1"/>
  <c r="AB650" i="1"/>
  <c r="W650" i="1"/>
  <c r="V650" i="1"/>
  <c r="Q650" i="1"/>
  <c r="P650" i="1"/>
  <c r="K650" i="1"/>
  <c r="J650" i="1"/>
  <c r="E650" i="1"/>
  <c r="D650" i="1"/>
  <c r="AY649" i="1"/>
  <c r="AX649" i="1"/>
  <c r="AT649" i="1"/>
  <c r="AO649" i="1"/>
  <c r="AN649" i="1"/>
  <c r="AI649" i="1"/>
  <c r="AH649" i="1"/>
  <c r="AC649" i="1"/>
  <c r="AB649" i="1"/>
  <c r="W649" i="1"/>
  <c r="V649" i="1"/>
  <c r="Q649" i="1"/>
  <c r="P649" i="1"/>
  <c r="K649" i="1"/>
  <c r="J649" i="1"/>
  <c r="E649" i="1"/>
  <c r="D649" i="1"/>
  <c r="AY648" i="1"/>
  <c r="AX648" i="1"/>
  <c r="AT648" i="1"/>
  <c r="AO648" i="1"/>
  <c r="AN648" i="1"/>
  <c r="AI648" i="1"/>
  <c r="AH648" i="1"/>
  <c r="AC648" i="1"/>
  <c r="AB648" i="1"/>
  <c r="W648" i="1"/>
  <c r="V648" i="1"/>
  <c r="Q648" i="1"/>
  <c r="P648" i="1"/>
  <c r="K648" i="1"/>
  <c r="J648" i="1"/>
  <c r="E648" i="1"/>
  <c r="D648" i="1"/>
  <c r="AY647" i="1"/>
  <c r="AX647" i="1"/>
  <c r="AT647" i="1"/>
  <c r="AO647" i="1"/>
  <c r="AN647" i="1"/>
  <c r="AI647" i="1"/>
  <c r="AH647" i="1"/>
  <c r="AC647" i="1"/>
  <c r="AB647" i="1"/>
  <c r="W647" i="1"/>
  <c r="V647" i="1"/>
  <c r="Q647" i="1"/>
  <c r="P647" i="1"/>
  <c r="K647" i="1"/>
  <c r="J647" i="1"/>
  <c r="E647" i="1"/>
  <c r="D647" i="1"/>
  <c r="AY646" i="1"/>
  <c r="AX646" i="1"/>
  <c r="AT646" i="1"/>
  <c r="AO646" i="1"/>
  <c r="AN646" i="1"/>
  <c r="AI646" i="1"/>
  <c r="AH646" i="1"/>
  <c r="AC646" i="1"/>
  <c r="AB646" i="1"/>
  <c r="W646" i="1"/>
  <c r="V646" i="1"/>
  <c r="Q646" i="1"/>
  <c r="P646" i="1"/>
  <c r="K646" i="1"/>
  <c r="J646" i="1"/>
  <c r="E646" i="1"/>
  <c r="D646" i="1"/>
  <c r="AY645" i="1"/>
  <c r="AX645" i="1"/>
  <c r="AT645" i="1"/>
  <c r="AO645" i="1"/>
  <c r="AN645" i="1"/>
  <c r="AI645" i="1"/>
  <c r="AH645" i="1"/>
  <c r="AC645" i="1"/>
  <c r="AB645" i="1"/>
  <c r="W645" i="1"/>
  <c r="V645" i="1"/>
  <c r="Q645" i="1"/>
  <c r="P645" i="1"/>
  <c r="K645" i="1"/>
  <c r="J645" i="1"/>
  <c r="E645" i="1"/>
  <c r="D645" i="1"/>
  <c r="AY644" i="1"/>
  <c r="AX644" i="1"/>
  <c r="AT644" i="1"/>
  <c r="AO644" i="1"/>
  <c r="AN644" i="1"/>
  <c r="AI644" i="1"/>
  <c r="AH644" i="1"/>
  <c r="AC644" i="1"/>
  <c r="AB644" i="1"/>
  <c r="W644" i="1"/>
  <c r="V644" i="1"/>
  <c r="Q644" i="1"/>
  <c r="P644" i="1"/>
  <c r="K644" i="1"/>
  <c r="J644" i="1"/>
  <c r="E644" i="1"/>
  <c r="D644" i="1"/>
  <c r="AY643" i="1"/>
  <c r="AX643" i="1"/>
  <c r="AT643" i="1"/>
  <c r="AO643" i="1"/>
  <c r="AN643" i="1"/>
  <c r="AI643" i="1"/>
  <c r="AH643" i="1"/>
  <c r="AC643" i="1"/>
  <c r="AB643" i="1"/>
  <c r="W643" i="1"/>
  <c r="V643" i="1"/>
  <c r="Q643" i="1"/>
  <c r="P643" i="1"/>
  <c r="K643" i="1"/>
  <c r="J643" i="1"/>
  <c r="E643" i="1"/>
  <c r="D643" i="1"/>
  <c r="AY642" i="1"/>
  <c r="AX642" i="1"/>
  <c r="AT642" i="1"/>
  <c r="AO642" i="1"/>
  <c r="AN642" i="1"/>
  <c r="AI642" i="1"/>
  <c r="AH642" i="1"/>
  <c r="AC642" i="1"/>
  <c r="AB642" i="1"/>
  <c r="W642" i="1"/>
  <c r="V642" i="1"/>
  <c r="Q642" i="1"/>
  <c r="P642" i="1"/>
  <c r="K642" i="1"/>
  <c r="J642" i="1"/>
  <c r="E642" i="1"/>
  <c r="D642" i="1"/>
  <c r="AY641" i="1"/>
  <c r="AX641" i="1"/>
  <c r="AT641" i="1"/>
  <c r="AO641" i="1"/>
  <c r="AN641" i="1"/>
  <c r="AI641" i="1"/>
  <c r="AH641" i="1"/>
  <c r="AC641" i="1"/>
  <c r="AB641" i="1"/>
  <c r="W641" i="1"/>
  <c r="V641" i="1"/>
  <c r="Q641" i="1"/>
  <c r="P641" i="1"/>
  <c r="K641" i="1"/>
  <c r="J641" i="1"/>
  <c r="E641" i="1"/>
  <c r="D641" i="1"/>
  <c r="AY640" i="1"/>
  <c r="AX640" i="1"/>
  <c r="AT640" i="1"/>
  <c r="AO640" i="1"/>
  <c r="AN640" i="1"/>
  <c r="AI640" i="1"/>
  <c r="AH640" i="1"/>
  <c r="AC640" i="1"/>
  <c r="AB640" i="1"/>
  <c r="W640" i="1"/>
  <c r="V640" i="1"/>
  <c r="Q640" i="1"/>
  <c r="P640" i="1"/>
  <c r="K640" i="1"/>
  <c r="J640" i="1"/>
  <c r="E640" i="1"/>
  <c r="D640" i="1"/>
  <c r="AY639" i="1"/>
  <c r="AX639" i="1"/>
  <c r="AT639" i="1"/>
  <c r="AO639" i="1"/>
  <c r="AN639" i="1"/>
  <c r="AI639" i="1"/>
  <c r="AH639" i="1"/>
  <c r="AC639" i="1"/>
  <c r="AB639" i="1"/>
  <c r="W639" i="1"/>
  <c r="V639" i="1"/>
  <c r="Q639" i="1"/>
  <c r="P639" i="1"/>
  <c r="K639" i="1"/>
  <c r="J639" i="1"/>
  <c r="E639" i="1"/>
  <c r="D639" i="1"/>
  <c r="AY638" i="1"/>
  <c r="AX638" i="1"/>
  <c r="AT638" i="1"/>
  <c r="AO638" i="1"/>
  <c r="AN638" i="1"/>
  <c r="AI638" i="1"/>
  <c r="AH638" i="1"/>
  <c r="AC638" i="1"/>
  <c r="AB638" i="1"/>
  <c r="W638" i="1"/>
  <c r="V638" i="1"/>
  <c r="Q638" i="1"/>
  <c r="P638" i="1"/>
  <c r="K638" i="1"/>
  <c r="J638" i="1"/>
  <c r="E638" i="1"/>
  <c r="D638" i="1"/>
  <c r="AY637" i="1"/>
  <c r="AX637" i="1"/>
  <c r="AT637" i="1"/>
  <c r="AO637" i="1"/>
  <c r="AN637" i="1"/>
  <c r="AI637" i="1"/>
  <c r="AH637" i="1"/>
  <c r="AC637" i="1"/>
  <c r="AB637" i="1"/>
  <c r="W637" i="1"/>
  <c r="V637" i="1"/>
  <c r="Q637" i="1"/>
  <c r="P637" i="1"/>
  <c r="K637" i="1"/>
  <c r="J637" i="1"/>
  <c r="E637" i="1"/>
  <c r="D637" i="1"/>
  <c r="AY636" i="1"/>
  <c r="AX636" i="1"/>
  <c r="AT636" i="1"/>
  <c r="AO636" i="1"/>
  <c r="AN636" i="1"/>
  <c r="AI636" i="1"/>
  <c r="AH636" i="1"/>
  <c r="AC636" i="1"/>
  <c r="AB636" i="1"/>
  <c r="W636" i="1"/>
  <c r="V636" i="1"/>
  <c r="Q636" i="1"/>
  <c r="P636" i="1"/>
  <c r="K636" i="1"/>
  <c r="J636" i="1"/>
  <c r="E636" i="1"/>
  <c r="D636" i="1"/>
  <c r="AY635" i="1"/>
  <c r="AX635" i="1"/>
  <c r="AT635" i="1"/>
  <c r="AO635" i="1"/>
  <c r="AN635" i="1"/>
  <c r="AI635" i="1"/>
  <c r="AH635" i="1"/>
  <c r="AC635" i="1"/>
  <c r="AB635" i="1"/>
  <c r="W635" i="1"/>
  <c r="V635" i="1"/>
  <c r="Q635" i="1"/>
  <c r="P635" i="1"/>
  <c r="K635" i="1"/>
  <c r="J635" i="1"/>
  <c r="E635" i="1"/>
  <c r="D635" i="1"/>
  <c r="AY634" i="1"/>
  <c r="AX634" i="1"/>
  <c r="AT634" i="1"/>
  <c r="AO634" i="1"/>
  <c r="AN634" i="1"/>
  <c r="AI634" i="1"/>
  <c r="AH634" i="1"/>
  <c r="AC634" i="1"/>
  <c r="AB634" i="1"/>
  <c r="W634" i="1"/>
  <c r="V634" i="1"/>
  <c r="Q634" i="1"/>
  <c r="P634" i="1"/>
  <c r="K634" i="1"/>
  <c r="J634" i="1"/>
  <c r="E634" i="1"/>
  <c r="D634" i="1"/>
  <c r="AY633" i="1"/>
  <c r="AX633" i="1"/>
  <c r="AT633" i="1"/>
  <c r="AO633" i="1"/>
  <c r="AN633" i="1"/>
  <c r="AI633" i="1"/>
  <c r="AH633" i="1"/>
  <c r="AC633" i="1"/>
  <c r="AB633" i="1"/>
  <c r="W633" i="1"/>
  <c r="V633" i="1"/>
  <c r="Q633" i="1"/>
  <c r="P633" i="1"/>
  <c r="K633" i="1"/>
  <c r="J633" i="1"/>
  <c r="E633" i="1"/>
  <c r="D633" i="1"/>
  <c r="AY632" i="1"/>
  <c r="AX632" i="1"/>
  <c r="AT632" i="1"/>
  <c r="AO632" i="1"/>
  <c r="AN632" i="1"/>
  <c r="AI632" i="1"/>
  <c r="AH632" i="1"/>
  <c r="AC632" i="1"/>
  <c r="AB632" i="1"/>
  <c r="W632" i="1"/>
  <c r="V632" i="1"/>
  <c r="Q632" i="1"/>
  <c r="P632" i="1"/>
  <c r="K632" i="1"/>
  <c r="J632" i="1"/>
  <c r="E632" i="1"/>
  <c r="D632" i="1"/>
  <c r="AY631" i="1"/>
  <c r="AX631" i="1"/>
  <c r="AT631" i="1"/>
  <c r="AO631" i="1"/>
  <c r="AN631" i="1"/>
  <c r="AI631" i="1"/>
  <c r="AH631" i="1"/>
  <c r="AC631" i="1"/>
  <c r="AB631" i="1"/>
  <c r="W631" i="1"/>
  <c r="V631" i="1"/>
  <c r="Q631" i="1"/>
  <c r="P631" i="1"/>
  <c r="K631" i="1"/>
  <c r="J631" i="1"/>
  <c r="E631" i="1"/>
  <c r="D631" i="1"/>
  <c r="AY630" i="1"/>
  <c r="AX630" i="1"/>
  <c r="AT630" i="1"/>
  <c r="AO630" i="1"/>
  <c r="AN630" i="1"/>
  <c r="AI630" i="1"/>
  <c r="AH630" i="1"/>
  <c r="AC630" i="1"/>
  <c r="AB630" i="1"/>
  <c r="W630" i="1"/>
  <c r="V630" i="1"/>
  <c r="Q630" i="1"/>
  <c r="P630" i="1"/>
  <c r="K630" i="1"/>
  <c r="J630" i="1"/>
  <c r="E630" i="1"/>
  <c r="D630" i="1"/>
  <c r="AY629" i="1"/>
  <c r="AX629" i="1"/>
  <c r="AT629" i="1"/>
  <c r="AO629" i="1"/>
  <c r="AN629" i="1"/>
  <c r="AI629" i="1"/>
  <c r="AH629" i="1"/>
  <c r="AC629" i="1"/>
  <c r="AB629" i="1"/>
  <c r="W629" i="1"/>
  <c r="V629" i="1"/>
  <c r="Q629" i="1"/>
  <c r="P629" i="1"/>
  <c r="K629" i="1"/>
  <c r="J629" i="1"/>
  <c r="E629" i="1"/>
  <c r="D629" i="1"/>
  <c r="AY628" i="1"/>
  <c r="AX628" i="1"/>
  <c r="AT628" i="1"/>
  <c r="AO628" i="1"/>
  <c r="AN628" i="1"/>
  <c r="AI628" i="1"/>
  <c r="AH628" i="1"/>
  <c r="AC628" i="1"/>
  <c r="AB628" i="1"/>
  <c r="W628" i="1"/>
  <c r="V628" i="1"/>
  <c r="Q628" i="1"/>
  <c r="P628" i="1"/>
  <c r="K628" i="1"/>
  <c r="J628" i="1"/>
  <c r="E628" i="1"/>
  <c r="D628" i="1"/>
  <c r="AY627" i="1"/>
  <c r="AX627" i="1"/>
  <c r="AT627" i="1"/>
  <c r="AO627" i="1"/>
  <c r="AN627" i="1"/>
  <c r="AI627" i="1"/>
  <c r="AH627" i="1"/>
  <c r="AC627" i="1"/>
  <c r="AB627" i="1"/>
  <c r="W627" i="1"/>
  <c r="V627" i="1"/>
  <c r="Q627" i="1"/>
  <c r="P627" i="1"/>
  <c r="K627" i="1"/>
  <c r="J627" i="1"/>
  <c r="E627" i="1"/>
  <c r="D627" i="1"/>
  <c r="AY626" i="1"/>
  <c r="AX626" i="1"/>
  <c r="AT626" i="1"/>
  <c r="AO626" i="1"/>
  <c r="AN626" i="1"/>
  <c r="AI626" i="1"/>
  <c r="AH626" i="1"/>
  <c r="AC626" i="1"/>
  <c r="AB626" i="1"/>
  <c r="W626" i="1"/>
  <c r="V626" i="1"/>
  <c r="Q626" i="1"/>
  <c r="P626" i="1"/>
  <c r="K626" i="1"/>
  <c r="J626" i="1"/>
  <c r="E626" i="1"/>
  <c r="D626" i="1"/>
  <c r="AY625" i="1"/>
  <c r="AX625" i="1"/>
  <c r="AT625" i="1"/>
  <c r="AO625" i="1"/>
  <c r="AN625" i="1"/>
  <c r="AI625" i="1"/>
  <c r="AH625" i="1"/>
  <c r="AC625" i="1"/>
  <c r="AB625" i="1"/>
  <c r="W625" i="1"/>
  <c r="V625" i="1"/>
  <c r="Q625" i="1"/>
  <c r="P625" i="1"/>
  <c r="K625" i="1"/>
  <c r="J625" i="1"/>
  <c r="E625" i="1"/>
  <c r="D625" i="1"/>
  <c r="AY624" i="1"/>
  <c r="AX624" i="1"/>
  <c r="AT624" i="1"/>
  <c r="AO624" i="1"/>
  <c r="AN624" i="1"/>
  <c r="AI624" i="1"/>
  <c r="AH624" i="1"/>
  <c r="AC624" i="1"/>
  <c r="AB624" i="1"/>
  <c r="W624" i="1"/>
  <c r="V624" i="1"/>
  <c r="Q624" i="1"/>
  <c r="P624" i="1"/>
  <c r="K624" i="1"/>
  <c r="J624" i="1"/>
  <c r="E624" i="1"/>
  <c r="D624" i="1"/>
  <c r="AY623" i="1"/>
  <c r="AX623" i="1"/>
  <c r="AT623" i="1"/>
  <c r="AO623" i="1"/>
  <c r="AN623" i="1"/>
  <c r="AI623" i="1"/>
  <c r="AH623" i="1"/>
  <c r="AC623" i="1"/>
  <c r="AB623" i="1"/>
  <c r="W623" i="1"/>
  <c r="V623" i="1"/>
  <c r="Q623" i="1"/>
  <c r="P623" i="1"/>
  <c r="K623" i="1"/>
  <c r="J623" i="1"/>
  <c r="E623" i="1"/>
  <c r="D623" i="1"/>
  <c r="AY622" i="1"/>
  <c r="AX622" i="1"/>
  <c r="AT622" i="1"/>
  <c r="AO622" i="1"/>
  <c r="AN622" i="1"/>
  <c r="AI622" i="1"/>
  <c r="AH622" i="1"/>
  <c r="AC622" i="1"/>
  <c r="AB622" i="1"/>
  <c r="W622" i="1"/>
  <c r="V622" i="1"/>
  <c r="Q622" i="1"/>
  <c r="P622" i="1"/>
  <c r="K622" i="1"/>
  <c r="J622" i="1"/>
  <c r="E622" i="1"/>
  <c r="D622" i="1"/>
  <c r="AY621" i="1"/>
  <c r="AX621" i="1"/>
  <c r="AT621" i="1"/>
  <c r="AO621" i="1"/>
  <c r="AN621" i="1"/>
  <c r="AI621" i="1"/>
  <c r="AH621" i="1"/>
  <c r="AC621" i="1"/>
  <c r="AB621" i="1"/>
  <c r="W621" i="1"/>
  <c r="V621" i="1"/>
  <c r="Q621" i="1"/>
  <c r="P621" i="1"/>
  <c r="K621" i="1"/>
  <c r="J621" i="1"/>
  <c r="E621" i="1"/>
  <c r="D621" i="1"/>
  <c r="AY620" i="1"/>
  <c r="AX620" i="1"/>
  <c r="AT620" i="1"/>
  <c r="AO620" i="1"/>
  <c r="AN620" i="1"/>
  <c r="AI620" i="1"/>
  <c r="AH620" i="1"/>
  <c r="AC620" i="1"/>
  <c r="AB620" i="1"/>
  <c r="W620" i="1"/>
  <c r="V620" i="1"/>
  <c r="Q620" i="1"/>
  <c r="P620" i="1"/>
  <c r="K620" i="1"/>
  <c r="J620" i="1"/>
  <c r="E620" i="1"/>
  <c r="D620" i="1"/>
  <c r="AY619" i="1"/>
  <c r="AX619" i="1"/>
  <c r="AT619" i="1"/>
  <c r="AO619" i="1"/>
  <c r="AN619" i="1"/>
  <c r="AI619" i="1"/>
  <c r="AH619" i="1"/>
  <c r="AC619" i="1"/>
  <c r="AB619" i="1"/>
  <c r="W619" i="1"/>
  <c r="V619" i="1"/>
  <c r="Q619" i="1"/>
  <c r="P619" i="1"/>
  <c r="K619" i="1"/>
  <c r="J619" i="1"/>
  <c r="E619" i="1"/>
  <c r="D619" i="1"/>
  <c r="AY618" i="1"/>
  <c r="AX618" i="1"/>
  <c r="AT618" i="1"/>
  <c r="AO618" i="1"/>
  <c r="AN618" i="1"/>
  <c r="AI618" i="1"/>
  <c r="AH618" i="1"/>
  <c r="AC618" i="1"/>
  <c r="AB618" i="1"/>
  <c r="W618" i="1"/>
  <c r="V618" i="1"/>
  <c r="Q618" i="1"/>
  <c r="P618" i="1"/>
  <c r="K618" i="1"/>
  <c r="J618" i="1"/>
  <c r="E618" i="1"/>
  <c r="D618" i="1"/>
  <c r="AY617" i="1"/>
  <c r="AX617" i="1"/>
  <c r="AT617" i="1"/>
  <c r="AO617" i="1"/>
  <c r="AN617" i="1"/>
  <c r="AI617" i="1"/>
  <c r="AH617" i="1"/>
  <c r="AC617" i="1"/>
  <c r="AB617" i="1"/>
  <c r="W617" i="1"/>
  <c r="V617" i="1"/>
  <c r="Q617" i="1"/>
  <c r="P617" i="1"/>
  <c r="K617" i="1"/>
  <c r="J617" i="1"/>
  <c r="E617" i="1"/>
  <c r="D617" i="1"/>
  <c r="AY616" i="1"/>
  <c r="AX616" i="1"/>
  <c r="AT616" i="1"/>
  <c r="AO616" i="1"/>
  <c r="AN616" i="1"/>
  <c r="AI616" i="1"/>
  <c r="AH616" i="1"/>
  <c r="AC616" i="1"/>
  <c r="AB616" i="1"/>
  <c r="W616" i="1"/>
  <c r="V616" i="1"/>
  <c r="Q616" i="1"/>
  <c r="P616" i="1"/>
  <c r="K616" i="1"/>
  <c r="J616" i="1"/>
  <c r="E616" i="1"/>
  <c r="D616" i="1"/>
  <c r="AY615" i="1"/>
  <c r="AX615" i="1"/>
  <c r="AT615" i="1"/>
  <c r="AO615" i="1"/>
  <c r="AN615" i="1"/>
  <c r="AI615" i="1"/>
  <c r="AH615" i="1"/>
  <c r="AC615" i="1"/>
  <c r="AB615" i="1"/>
  <c r="W615" i="1"/>
  <c r="V615" i="1"/>
  <c r="Q615" i="1"/>
  <c r="P615" i="1"/>
  <c r="K615" i="1"/>
  <c r="J615" i="1"/>
  <c r="E615" i="1"/>
  <c r="D615" i="1"/>
  <c r="AY614" i="1"/>
  <c r="AX614" i="1"/>
  <c r="AT614" i="1"/>
  <c r="AO614" i="1"/>
  <c r="AN614" i="1"/>
  <c r="AI614" i="1"/>
  <c r="AH614" i="1"/>
  <c r="AC614" i="1"/>
  <c r="AB614" i="1"/>
  <c r="W614" i="1"/>
  <c r="V614" i="1"/>
  <c r="Q614" i="1"/>
  <c r="P614" i="1"/>
  <c r="K614" i="1"/>
  <c r="J614" i="1"/>
  <c r="E614" i="1"/>
  <c r="D614" i="1"/>
  <c r="AY613" i="1"/>
  <c r="AX613" i="1"/>
  <c r="AT613" i="1"/>
  <c r="AO613" i="1"/>
  <c r="AN613" i="1"/>
  <c r="AI613" i="1"/>
  <c r="AH613" i="1"/>
  <c r="AC613" i="1"/>
  <c r="AB613" i="1"/>
  <c r="W613" i="1"/>
  <c r="V613" i="1"/>
  <c r="Q613" i="1"/>
  <c r="P613" i="1"/>
  <c r="K613" i="1"/>
  <c r="J613" i="1"/>
  <c r="E613" i="1"/>
  <c r="D613" i="1"/>
  <c r="AY612" i="1"/>
  <c r="AX612" i="1"/>
  <c r="AT612" i="1"/>
  <c r="AO612" i="1"/>
  <c r="AN612" i="1"/>
  <c r="AI612" i="1"/>
  <c r="AH612" i="1"/>
  <c r="AC612" i="1"/>
  <c r="AB612" i="1"/>
  <c r="W612" i="1"/>
  <c r="V612" i="1"/>
  <c r="Q612" i="1"/>
  <c r="P612" i="1"/>
  <c r="K612" i="1"/>
  <c r="J612" i="1"/>
  <c r="E612" i="1"/>
  <c r="D612" i="1"/>
  <c r="AY611" i="1"/>
  <c r="AX611" i="1"/>
  <c r="AT611" i="1"/>
  <c r="AO611" i="1"/>
  <c r="AN611" i="1"/>
  <c r="AI611" i="1"/>
  <c r="AH611" i="1"/>
  <c r="AC611" i="1"/>
  <c r="AB611" i="1"/>
  <c r="W611" i="1"/>
  <c r="V611" i="1"/>
  <c r="Q611" i="1"/>
  <c r="P611" i="1"/>
  <c r="K611" i="1"/>
  <c r="J611" i="1"/>
  <c r="E611" i="1"/>
  <c r="D611" i="1"/>
  <c r="AY610" i="1"/>
  <c r="AX610" i="1"/>
  <c r="AT610" i="1"/>
  <c r="AO610" i="1"/>
  <c r="AN610" i="1"/>
  <c r="AI610" i="1"/>
  <c r="AH610" i="1"/>
  <c r="AC610" i="1"/>
  <c r="AB610" i="1"/>
  <c r="W610" i="1"/>
  <c r="V610" i="1"/>
  <c r="Q610" i="1"/>
  <c r="P610" i="1"/>
  <c r="K610" i="1"/>
  <c r="J610" i="1"/>
  <c r="E610" i="1"/>
  <c r="D610" i="1"/>
  <c r="AY609" i="1"/>
  <c r="AX609" i="1"/>
  <c r="AT609" i="1"/>
  <c r="AO609" i="1"/>
  <c r="AN609" i="1"/>
  <c r="AI609" i="1"/>
  <c r="AH609" i="1"/>
  <c r="AC609" i="1"/>
  <c r="AB609" i="1"/>
  <c r="W609" i="1"/>
  <c r="V609" i="1"/>
  <c r="Q609" i="1"/>
  <c r="P609" i="1"/>
  <c r="K609" i="1"/>
  <c r="J609" i="1"/>
  <c r="E609" i="1"/>
  <c r="D609" i="1"/>
  <c r="AY608" i="1"/>
  <c r="AX608" i="1"/>
  <c r="AT608" i="1"/>
  <c r="AO608" i="1"/>
  <c r="AN608" i="1"/>
  <c r="AI608" i="1"/>
  <c r="AH608" i="1"/>
  <c r="AC608" i="1"/>
  <c r="AB608" i="1"/>
  <c r="W608" i="1"/>
  <c r="V608" i="1"/>
  <c r="Q608" i="1"/>
  <c r="P608" i="1"/>
  <c r="K608" i="1"/>
  <c r="J608" i="1"/>
  <c r="E608" i="1"/>
  <c r="D608" i="1"/>
  <c r="AY607" i="1"/>
  <c r="AX607" i="1"/>
  <c r="AT607" i="1"/>
  <c r="AO607" i="1"/>
  <c r="AN607" i="1"/>
  <c r="AI607" i="1"/>
  <c r="AH607" i="1"/>
  <c r="AC607" i="1"/>
  <c r="AB607" i="1"/>
  <c r="W607" i="1"/>
  <c r="V607" i="1"/>
  <c r="Q607" i="1"/>
  <c r="P607" i="1"/>
  <c r="K607" i="1"/>
  <c r="J607" i="1"/>
  <c r="E607" i="1"/>
  <c r="D607" i="1"/>
  <c r="AY606" i="1"/>
  <c r="AX606" i="1"/>
  <c r="AT606" i="1"/>
  <c r="AO606" i="1"/>
  <c r="AN606" i="1"/>
  <c r="AI606" i="1"/>
  <c r="AH606" i="1"/>
  <c r="AC606" i="1"/>
  <c r="AB606" i="1"/>
  <c r="W606" i="1"/>
  <c r="V606" i="1"/>
  <c r="Q606" i="1"/>
  <c r="P606" i="1"/>
  <c r="K606" i="1"/>
  <c r="J606" i="1"/>
  <c r="E606" i="1"/>
  <c r="D606" i="1"/>
  <c r="AY605" i="1"/>
  <c r="AX605" i="1"/>
  <c r="AT605" i="1"/>
  <c r="AO605" i="1"/>
  <c r="AN605" i="1"/>
  <c r="AI605" i="1"/>
  <c r="AH605" i="1"/>
  <c r="AC605" i="1"/>
  <c r="AB605" i="1"/>
  <c r="W605" i="1"/>
  <c r="V605" i="1"/>
  <c r="Q605" i="1"/>
  <c r="P605" i="1"/>
  <c r="K605" i="1"/>
  <c r="J605" i="1"/>
  <c r="E605" i="1"/>
  <c r="D605" i="1"/>
  <c r="AY604" i="1"/>
  <c r="AX604" i="1"/>
  <c r="AT604" i="1"/>
  <c r="AO604" i="1"/>
  <c r="AN604" i="1"/>
  <c r="AI604" i="1"/>
  <c r="AH604" i="1"/>
  <c r="AC604" i="1"/>
  <c r="AB604" i="1"/>
  <c r="W604" i="1"/>
  <c r="V604" i="1"/>
  <c r="Q604" i="1"/>
  <c r="P604" i="1"/>
  <c r="K604" i="1"/>
  <c r="J604" i="1"/>
  <c r="E604" i="1"/>
  <c r="D604" i="1"/>
  <c r="AY603" i="1"/>
  <c r="AX603" i="1"/>
  <c r="AT603" i="1"/>
  <c r="AO603" i="1"/>
  <c r="AN603" i="1"/>
  <c r="AI603" i="1"/>
  <c r="AH603" i="1"/>
  <c r="AC603" i="1"/>
  <c r="AB603" i="1"/>
  <c r="W603" i="1"/>
  <c r="V603" i="1"/>
  <c r="Q603" i="1"/>
  <c r="P603" i="1"/>
  <c r="K603" i="1"/>
  <c r="J603" i="1"/>
  <c r="E603" i="1"/>
  <c r="D603" i="1"/>
  <c r="AY602" i="1"/>
  <c r="AX602" i="1"/>
  <c r="AT602" i="1"/>
  <c r="AO602" i="1"/>
  <c r="AN602" i="1"/>
  <c r="AI602" i="1"/>
  <c r="AH602" i="1"/>
  <c r="AC602" i="1"/>
  <c r="AB602" i="1"/>
  <c r="W602" i="1"/>
  <c r="V602" i="1"/>
  <c r="Q602" i="1"/>
  <c r="P602" i="1"/>
  <c r="K602" i="1"/>
  <c r="J602" i="1"/>
  <c r="E602" i="1"/>
  <c r="D602" i="1"/>
  <c r="AY601" i="1"/>
  <c r="AX601" i="1"/>
  <c r="AT601" i="1"/>
  <c r="AO601" i="1"/>
  <c r="AN601" i="1"/>
  <c r="AI601" i="1"/>
  <c r="AH601" i="1"/>
  <c r="AC601" i="1"/>
  <c r="AB601" i="1"/>
  <c r="W601" i="1"/>
  <c r="V601" i="1"/>
  <c r="Q601" i="1"/>
  <c r="P601" i="1"/>
  <c r="K601" i="1"/>
  <c r="J601" i="1"/>
  <c r="E601" i="1"/>
  <c r="D601" i="1"/>
  <c r="AY600" i="1"/>
  <c r="AX600" i="1"/>
  <c r="AT600" i="1"/>
  <c r="AO600" i="1"/>
  <c r="AN600" i="1"/>
  <c r="AI600" i="1"/>
  <c r="AH600" i="1"/>
  <c r="AC600" i="1"/>
  <c r="AB600" i="1"/>
  <c r="W600" i="1"/>
  <c r="V600" i="1"/>
  <c r="Q600" i="1"/>
  <c r="P600" i="1"/>
  <c r="K600" i="1"/>
  <c r="J600" i="1"/>
  <c r="E600" i="1"/>
  <c r="D600" i="1"/>
  <c r="AY599" i="1"/>
  <c r="AX599" i="1"/>
  <c r="AT599" i="1"/>
  <c r="AO599" i="1"/>
  <c r="AN599" i="1"/>
  <c r="AI599" i="1"/>
  <c r="AH599" i="1"/>
  <c r="AC599" i="1"/>
  <c r="AB599" i="1"/>
  <c r="W599" i="1"/>
  <c r="V599" i="1"/>
  <c r="Q599" i="1"/>
  <c r="P599" i="1"/>
  <c r="K599" i="1"/>
  <c r="J599" i="1"/>
  <c r="E599" i="1"/>
  <c r="D599" i="1"/>
  <c r="AY598" i="1"/>
  <c r="AX598" i="1"/>
  <c r="AT598" i="1"/>
  <c r="AO598" i="1"/>
  <c r="AN598" i="1"/>
  <c r="AI598" i="1"/>
  <c r="AH598" i="1"/>
  <c r="AC598" i="1"/>
  <c r="AB598" i="1"/>
  <c r="W598" i="1"/>
  <c r="V598" i="1"/>
  <c r="Q598" i="1"/>
  <c r="P598" i="1"/>
  <c r="K598" i="1"/>
  <c r="J598" i="1"/>
  <c r="E598" i="1"/>
  <c r="D598" i="1"/>
  <c r="AY597" i="1"/>
  <c r="AX597" i="1"/>
  <c r="AT597" i="1"/>
  <c r="AO597" i="1"/>
  <c r="AN597" i="1"/>
  <c r="AI597" i="1"/>
  <c r="AH597" i="1"/>
  <c r="AC597" i="1"/>
  <c r="AB597" i="1"/>
  <c r="W597" i="1"/>
  <c r="V597" i="1"/>
  <c r="Q597" i="1"/>
  <c r="P597" i="1"/>
  <c r="K597" i="1"/>
  <c r="J597" i="1"/>
  <c r="E597" i="1"/>
  <c r="D597" i="1"/>
  <c r="AY596" i="1"/>
  <c r="AX596" i="1"/>
  <c r="AT596" i="1"/>
  <c r="AO596" i="1"/>
  <c r="AN596" i="1"/>
  <c r="AI596" i="1"/>
  <c r="AH596" i="1"/>
  <c r="AC596" i="1"/>
  <c r="AB596" i="1"/>
  <c r="W596" i="1"/>
  <c r="V596" i="1"/>
  <c r="Q596" i="1"/>
  <c r="P596" i="1"/>
  <c r="K596" i="1"/>
  <c r="J596" i="1"/>
  <c r="E596" i="1"/>
  <c r="D596" i="1"/>
  <c r="AY595" i="1"/>
  <c r="AX595" i="1"/>
  <c r="AT595" i="1"/>
  <c r="AO595" i="1"/>
  <c r="AN595" i="1"/>
  <c r="AI595" i="1"/>
  <c r="AH595" i="1"/>
  <c r="AC595" i="1"/>
  <c r="AB595" i="1"/>
  <c r="W595" i="1"/>
  <c r="V595" i="1"/>
  <c r="Q595" i="1"/>
  <c r="P595" i="1"/>
  <c r="K595" i="1"/>
  <c r="J595" i="1"/>
  <c r="E595" i="1"/>
  <c r="D595" i="1"/>
  <c r="AY594" i="1"/>
  <c r="AX594" i="1"/>
  <c r="AT594" i="1"/>
  <c r="AO594" i="1"/>
  <c r="AN594" i="1"/>
  <c r="AI594" i="1"/>
  <c r="AH594" i="1"/>
  <c r="AC594" i="1"/>
  <c r="AB594" i="1"/>
  <c r="W594" i="1"/>
  <c r="V594" i="1"/>
  <c r="Q594" i="1"/>
  <c r="P594" i="1"/>
  <c r="K594" i="1"/>
  <c r="J594" i="1"/>
  <c r="E594" i="1"/>
  <c r="D594" i="1"/>
  <c r="AY593" i="1"/>
  <c r="AX593" i="1"/>
  <c r="AT593" i="1"/>
  <c r="AO593" i="1"/>
  <c r="AN593" i="1"/>
  <c r="AI593" i="1"/>
  <c r="AH593" i="1"/>
  <c r="AC593" i="1"/>
  <c r="AB593" i="1"/>
  <c r="W593" i="1"/>
  <c r="V593" i="1"/>
  <c r="Q593" i="1"/>
  <c r="P593" i="1"/>
  <c r="K593" i="1"/>
  <c r="J593" i="1"/>
  <c r="E593" i="1"/>
  <c r="D593" i="1"/>
  <c r="AY592" i="1"/>
  <c r="AX592" i="1"/>
  <c r="AT592" i="1"/>
  <c r="AO592" i="1"/>
  <c r="AN592" i="1"/>
  <c r="AI592" i="1"/>
  <c r="AH592" i="1"/>
  <c r="AC592" i="1"/>
  <c r="AB592" i="1"/>
  <c r="W592" i="1"/>
  <c r="V592" i="1"/>
  <c r="Q592" i="1"/>
  <c r="P592" i="1"/>
  <c r="K592" i="1"/>
  <c r="J592" i="1"/>
  <c r="E592" i="1"/>
  <c r="D592" i="1"/>
  <c r="AY591" i="1"/>
  <c r="AX591" i="1"/>
  <c r="AT591" i="1"/>
  <c r="AO591" i="1"/>
  <c r="AN591" i="1"/>
  <c r="AI591" i="1"/>
  <c r="AH591" i="1"/>
  <c r="AC591" i="1"/>
  <c r="AB591" i="1"/>
  <c r="W591" i="1"/>
  <c r="V591" i="1"/>
  <c r="Q591" i="1"/>
  <c r="P591" i="1"/>
  <c r="K591" i="1"/>
  <c r="J591" i="1"/>
  <c r="E591" i="1"/>
  <c r="D591" i="1"/>
  <c r="AY590" i="1"/>
  <c r="AX590" i="1"/>
  <c r="AT590" i="1"/>
  <c r="AO590" i="1"/>
  <c r="AN590" i="1"/>
  <c r="AI590" i="1"/>
  <c r="AH590" i="1"/>
  <c r="AC590" i="1"/>
  <c r="AB590" i="1"/>
  <c r="W590" i="1"/>
  <c r="V590" i="1"/>
  <c r="Q590" i="1"/>
  <c r="P590" i="1"/>
  <c r="K590" i="1"/>
  <c r="J590" i="1"/>
  <c r="E590" i="1"/>
  <c r="D590" i="1"/>
  <c r="AY589" i="1"/>
  <c r="AX589" i="1"/>
  <c r="AT589" i="1"/>
  <c r="AO589" i="1"/>
  <c r="AN589" i="1"/>
  <c r="AI589" i="1"/>
  <c r="AH589" i="1"/>
  <c r="AC589" i="1"/>
  <c r="AB589" i="1"/>
  <c r="W589" i="1"/>
  <c r="V589" i="1"/>
  <c r="Q589" i="1"/>
  <c r="P589" i="1"/>
  <c r="K589" i="1"/>
  <c r="J589" i="1"/>
  <c r="E589" i="1"/>
  <c r="D589" i="1"/>
  <c r="AY588" i="1"/>
  <c r="AX588" i="1"/>
  <c r="AT588" i="1"/>
  <c r="AO588" i="1"/>
  <c r="AN588" i="1"/>
  <c r="AI588" i="1"/>
  <c r="AH588" i="1"/>
  <c r="AC588" i="1"/>
  <c r="AB588" i="1"/>
  <c r="W588" i="1"/>
  <c r="V588" i="1"/>
  <c r="Q588" i="1"/>
  <c r="P588" i="1"/>
  <c r="K588" i="1"/>
  <c r="J588" i="1"/>
  <c r="E588" i="1"/>
  <c r="D588" i="1"/>
  <c r="AY587" i="1"/>
  <c r="AX587" i="1"/>
  <c r="AT587" i="1"/>
  <c r="AO587" i="1"/>
  <c r="AN587" i="1"/>
  <c r="AI587" i="1"/>
  <c r="AH587" i="1"/>
  <c r="AC587" i="1"/>
  <c r="AB587" i="1"/>
  <c r="W587" i="1"/>
  <c r="V587" i="1"/>
  <c r="Q587" i="1"/>
  <c r="P587" i="1"/>
  <c r="K587" i="1"/>
  <c r="J587" i="1"/>
  <c r="E587" i="1"/>
  <c r="D587" i="1"/>
  <c r="AY586" i="1"/>
  <c r="AX586" i="1"/>
  <c r="AT586" i="1"/>
  <c r="AO586" i="1"/>
  <c r="AN586" i="1"/>
  <c r="AI586" i="1"/>
  <c r="AH586" i="1"/>
  <c r="AC586" i="1"/>
  <c r="AB586" i="1"/>
  <c r="W586" i="1"/>
  <c r="V586" i="1"/>
  <c r="Q586" i="1"/>
  <c r="P586" i="1"/>
  <c r="K586" i="1"/>
  <c r="J586" i="1"/>
  <c r="E586" i="1"/>
  <c r="D586" i="1"/>
  <c r="AY585" i="1"/>
  <c r="AX585" i="1"/>
  <c r="AT585" i="1"/>
  <c r="AO585" i="1"/>
  <c r="AN585" i="1"/>
  <c r="AI585" i="1"/>
  <c r="AH585" i="1"/>
  <c r="AC585" i="1"/>
  <c r="AB585" i="1"/>
  <c r="W585" i="1"/>
  <c r="V585" i="1"/>
  <c r="Q585" i="1"/>
  <c r="P585" i="1"/>
  <c r="K585" i="1"/>
  <c r="J585" i="1"/>
  <c r="E585" i="1"/>
  <c r="D585" i="1"/>
  <c r="AY584" i="1"/>
  <c r="AX584" i="1"/>
  <c r="AT584" i="1"/>
  <c r="AO584" i="1"/>
  <c r="AN584" i="1"/>
  <c r="AI584" i="1"/>
  <c r="AH584" i="1"/>
  <c r="AC584" i="1"/>
  <c r="AB584" i="1"/>
  <c r="W584" i="1"/>
  <c r="V584" i="1"/>
  <c r="Q584" i="1"/>
  <c r="P584" i="1"/>
  <c r="K584" i="1"/>
  <c r="J584" i="1"/>
  <c r="E584" i="1"/>
  <c r="D584" i="1"/>
  <c r="AY583" i="1"/>
  <c r="AX583" i="1"/>
  <c r="AT583" i="1"/>
  <c r="AO583" i="1"/>
  <c r="AN583" i="1"/>
  <c r="AI583" i="1"/>
  <c r="AH583" i="1"/>
  <c r="AC583" i="1"/>
  <c r="AB583" i="1"/>
  <c r="W583" i="1"/>
  <c r="V583" i="1"/>
  <c r="Q583" i="1"/>
  <c r="P583" i="1"/>
  <c r="K583" i="1"/>
  <c r="J583" i="1"/>
  <c r="E583" i="1"/>
  <c r="D583" i="1"/>
  <c r="AY582" i="1"/>
  <c r="AX582" i="1"/>
  <c r="AT582" i="1"/>
  <c r="AO582" i="1"/>
  <c r="AN582" i="1"/>
  <c r="AI582" i="1"/>
  <c r="AH582" i="1"/>
  <c r="AC582" i="1"/>
  <c r="AB582" i="1"/>
  <c r="W582" i="1"/>
  <c r="V582" i="1"/>
  <c r="Q582" i="1"/>
  <c r="P582" i="1"/>
  <c r="K582" i="1"/>
  <c r="J582" i="1"/>
  <c r="E582" i="1"/>
  <c r="D582" i="1"/>
  <c r="AY581" i="1"/>
  <c r="AX581" i="1"/>
  <c r="AT581" i="1"/>
  <c r="AO581" i="1"/>
  <c r="AN581" i="1"/>
  <c r="AI581" i="1"/>
  <c r="AH581" i="1"/>
  <c r="AC581" i="1"/>
  <c r="AB581" i="1"/>
  <c r="W581" i="1"/>
  <c r="V581" i="1"/>
  <c r="Q581" i="1"/>
  <c r="P581" i="1"/>
  <c r="K581" i="1"/>
  <c r="J581" i="1"/>
  <c r="E581" i="1"/>
  <c r="D581" i="1"/>
  <c r="AY580" i="1"/>
  <c r="AX580" i="1"/>
  <c r="AT580" i="1"/>
  <c r="AO580" i="1"/>
  <c r="AN580" i="1"/>
  <c r="AI580" i="1"/>
  <c r="AH580" i="1"/>
  <c r="AC580" i="1"/>
  <c r="AB580" i="1"/>
  <c r="W580" i="1"/>
  <c r="V580" i="1"/>
  <c r="Q580" i="1"/>
  <c r="P580" i="1"/>
  <c r="K580" i="1"/>
  <c r="J580" i="1"/>
  <c r="E580" i="1"/>
  <c r="D580" i="1"/>
  <c r="AY579" i="1"/>
  <c r="AX579" i="1"/>
  <c r="AT579" i="1"/>
  <c r="AO579" i="1"/>
  <c r="AN579" i="1"/>
  <c r="AI579" i="1"/>
  <c r="AH579" i="1"/>
  <c r="AC579" i="1"/>
  <c r="AB579" i="1"/>
  <c r="W579" i="1"/>
  <c r="V579" i="1"/>
  <c r="Q579" i="1"/>
  <c r="P579" i="1"/>
  <c r="K579" i="1"/>
  <c r="J579" i="1"/>
  <c r="E579" i="1"/>
  <c r="D579" i="1"/>
  <c r="AY578" i="1"/>
  <c r="AX578" i="1"/>
  <c r="AT578" i="1"/>
  <c r="AO578" i="1"/>
  <c r="AN578" i="1"/>
  <c r="AI578" i="1"/>
  <c r="AH578" i="1"/>
  <c r="AC578" i="1"/>
  <c r="AB578" i="1"/>
  <c r="W578" i="1"/>
  <c r="V578" i="1"/>
  <c r="Q578" i="1"/>
  <c r="P578" i="1"/>
  <c r="K578" i="1"/>
  <c r="J578" i="1"/>
  <c r="E578" i="1"/>
  <c r="D578" i="1"/>
  <c r="AY577" i="1"/>
  <c r="AX577" i="1"/>
  <c r="AT577" i="1"/>
  <c r="AO577" i="1"/>
  <c r="AN577" i="1"/>
  <c r="AI577" i="1"/>
  <c r="AH577" i="1"/>
  <c r="AC577" i="1"/>
  <c r="AB577" i="1"/>
  <c r="W577" i="1"/>
  <c r="V577" i="1"/>
  <c r="Q577" i="1"/>
  <c r="P577" i="1"/>
  <c r="K577" i="1"/>
  <c r="J577" i="1"/>
  <c r="E577" i="1"/>
  <c r="D577" i="1"/>
  <c r="AY576" i="1"/>
  <c r="AX576" i="1"/>
  <c r="AT576" i="1"/>
  <c r="AO576" i="1"/>
  <c r="AN576" i="1"/>
  <c r="AI576" i="1"/>
  <c r="AH576" i="1"/>
  <c r="AC576" i="1"/>
  <c r="AB576" i="1"/>
  <c r="W576" i="1"/>
  <c r="V576" i="1"/>
  <c r="Q576" i="1"/>
  <c r="P576" i="1"/>
  <c r="K576" i="1"/>
  <c r="J576" i="1"/>
  <c r="E576" i="1"/>
  <c r="D576" i="1"/>
  <c r="AY575" i="1"/>
  <c r="AX575" i="1"/>
  <c r="AT575" i="1"/>
  <c r="AO575" i="1"/>
  <c r="AN575" i="1"/>
  <c r="AI575" i="1"/>
  <c r="AH575" i="1"/>
  <c r="AC575" i="1"/>
  <c r="AB575" i="1"/>
  <c r="W575" i="1"/>
  <c r="V575" i="1"/>
  <c r="Q575" i="1"/>
  <c r="P575" i="1"/>
  <c r="K575" i="1"/>
  <c r="J575" i="1"/>
  <c r="E575" i="1"/>
  <c r="D575" i="1"/>
  <c r="AY574" i="1"/>
  <c r="AX574" i="1"/>
  <c r="AT574" i="1"/>
  <c r="AO574" i="1"/>
  <c r="AN574" i="1"/>
  <c r="AI574" i="1"/>
  <c r="AH574" i="1"/>
  <c r="AC574" i="1"/>
  <c r="AB574" i="1"/>
  <c r="W574" i="1"/>
  <c r="V574" i="1"/>
  <c r="Q574" i="1"/>
  <c r="P574" i="1"/>
  <c r="K574" i="1"/>
  <c r="J574" i="1"/>
  <c r="E574" i="1"/>
  <c r="D574" i="1"/>
  <c r="AY573" i="1"/>
  <c r="AX573" i="1"/>
  <c r="AT573" i="1"/>
  <c r="AO573" i="1"/>
  <c r="AN573" i="1"/>
  <c r="AI573" i="1"/>
  <c r="AH573" i="1"/>
  <c r="AC573" i="1"/>
  <c r="AB573" i="1"/>
  <c r="W573" i="1"/>
  <c r="V573" i="1"/>
  <c r="Q573" i="1"/>
  <c r="P573" i="1"/>
  <c r="K573" i="1"/>
  <c r="J573" i="1"/>
  <c r="E573" i="1"/>
  <c r="D573" i="1"/>
  <c r="AY572" i="1"/>
  <c r="AX572" i="1"/>
  <c r="AT572" i="1"/>
  <c r="AO572" i="1"/>
  <c r="AN572" i="1"/>
  <c r="AI572" i="1"/>
  <c r="AH572" i="1"/>
  <c r="AC572" i="1"/>
  <c r="AB572" i="1"/>
  <c r="W572" i="1"/>
  <c r="V572" i="1"/>
  <c r="Q572" i="1"/>
  <c r="P572" i="1"/>
  <c r="K572" i="1"/>
  <c r="J572" i="1"/>
  <c r="E572" i="1"/>
  <c r="D572" i="1"/>
  <c r="AY571" i="1"/>
  <c r="AX571" i="1"/>
  <c r="AT571" i="1"/>
  <c r="AO571" i="1"/>
  <c r="AN571" i="1"/>
  <c r="AI571" i="1"/>
  <c r="AH571" i="1"/>
  <c r="AC571" i="1"/>
  <c r="AB571" i="1"/>
  <c r="W571" i="1"/>
  <c r="V571" i="1"/>
  <c r="Q571" i="1"/>
  <c r="P571" i="1"/>
  <c r="K571" i="1"/>
  <c r="J571" i="1"/>
  <c r="E571" i="1"/>
  <c r="D571" i="1"/>
  <c r="AY570" i="1"/>
  <c r="AX570" i="1"/>
  <c r="AT570" i="1"/>
  <c r="AO570" i="1"/>
  <c r="AN570" i="1"/>
  <c r="AI570" i="1"/>
  <c r="AH570" i="1"/>
  <c r="AC570" i="1"/>
  <c r="AB570" i="1"/>
  <c r="W570" i="1"/>
  <c r="V570" i="1"/>
  <c r="Q570" i="1"/>
  <c r="P570" i="1"/>
  <c r="K570" i="1"/>
  <c r="J570" i="1"/>
  <c r="E570" i="1"/>
  <c r="D570" i="1"/>
  <c r="AY569" i="1"/>
  <c r="AX569" i="1"/>
  <c r="AT569" i="1"/>
  <c r="AO569" i="1"/>
  <c r="AN569" i="1"/>
  <c r="AI569" i="1"/>
  <c r="AH569" i="1"/>
  <c r="AC569" i="1"/>
  <c r="AB569" i="1"/>
  <c r="W569" i="1"/>
  <c r="V569" i="1"/>
  <c r="Q569" i="1"/>
  <c r="P569" i="1"/>
  <c r="K569" i="1"/>
  <c r="J569" i="1"/>
  <c r="E569" i="1"/>
  <c r="D569" i="1"/>
  <c r="AY568" i="1"/>
  <c r="AX568" i="1"/>
  <c r="AT568" i="1"/>
  <c r="AO568" i="1"/>
  <c r="AN568" i="1"/>
  <c r="AI568" i="1"/>
  <c r="AH568" i="1"/>
  <c r="AC568" i="1"/>
  <c r="AB568" i="1"/>
  <c r="W568" i="1"/>
  <c r="V568" i="1"/>
  <c r="Q568" i="1"/>
  <c r="P568" i="1"/>
  <c r="K568" i="1"/>
  <c r="J568" i="1"/>
  <c r="E568" i="1"/>
  <c r="D568" i="1"/>
  <c r="AY567" i="1"/>
  <c r="AX567" i="1"/>
  <c r="AT567" i="1"/>
  <c r="AO567" i="1"/>
  <c r="AN567" i="1"/>
  <c r="AI567" i="1"/>
  <c r="AH567" i="1"/>
  <c r="AC567" i="1"/>
  <c r="AB567" i="1"/>
  <c r="W567" i="1"/>
  <c r="V567" i="1"/>
  <c r="Q567" i="1"/>
  <c r="P567" i="1"/>
  <c r="K567" i="1"/>
  <c r="J567" i="1"/>
  <c r="E567" i="1"/>
  <c r="D567" i="1"/>
  <c r="AY566" i="1"/>
  <c r="AX566" i="1"/>
  <c r="AT566" i="1"/>
  <c r="AO566" i="1"/>
  <c r="AN566" i="1"/>
  <c r="AI566" i="1"/>
  <c r="AH566" i="1"/>
  <c r="AC566" i="1"/>
  <c r="AB566" i="1"/>
  <c r="W566" i="1"/>
  <c r="V566" i="1"/>
  <c r="Q566" i="1"/>
  <c r="P566" i="1"/>
  <c r="K566" i="1"/>
  <c r="J566" i="1"/>
  <c r="E566" i="1"/>
  <c r="D566" i="1"/>
  <c r="AY565" i="1"/>
  <c r="AX565" i="1"/>
  <c r="AT565" i="1"/>
  <c r="AO565" i="1"/>
  <c r="AN565" i="1"/>
  <c r="AI565" i="1"/>
  <c r="AH565" i="1"/>
  <c r="AC565" i="1"/>
  <c r="AB565" i="1"/>
  <c r="W565" i="1"/>
  <c r="V565" i="1"/>
  <c r="Q565" i="1"/>
  <c r="P565" i="1"/>
  <c r="K565" i="1"/>
  <c r="J565" i="1"/>
  <c r="E565" i="1"/>
  <c r="D565" i="1"/>
  <c r="AY564" i="1"/>
  <c r="AX564" i="1"/>
  <c r="AT564" i="1"/>
  <c r="AO564" i="1"/>
  <c r="AN564" i="1"/>
  <c r="AI564" i="1"/>
  <c r="AH564" i="1"/>
  <c r="AC564" i="1"/>
  <c r="AB564" i="1"/>
  <c r="W564" i="1"/>
  <c r="V564" i="1"/>
  <c r="Q564" i="1"/>
  <c r="P564" i="1"/>
  <c r="K564" i="1"/>
  <c r="J564" i="1"/>
  <c r="E564" i="1"/>
  <c r="D564" i="1"/>
  <c r="AY563" i="1"/>
  <c r="AX563" i="1"/>
  <c r="AT563" i="1"/>
  <c r="AO563" i="1"/>
  <c r="AN563" i="1"/>
  <c r="AI563" i="1"/>
  <c r="AH563" i="1"/>
  <c r="AC563" i="1"/>
  <c r="AB563" i="1"/>
  <c r="W563" i="1"/>
  <c r="V563" i="1"/>
  <c r="Q563" i="1"/>
  <c r="P563" i="1"/>
  <c r="K563" i="1"/>
  <c r="J563" i="1"/>
  <c r="E563" i="1"/>
  <c r="D563" i="1"/>
  <c r="AY562" i="1"/>
  <c r="AX562" i="1"/>
  <c r="AT562" i="1"/>
  <c r="AO562" i="1"/>
  <c r="AN562" i="1"/>
  <c r="AI562" i="1"/>
  <c r="AH562" i="1"/>
  <c r="AC562" i="1"/>
  <c r="AB562" i="1"/>
  <c r="W562" i="1"/>
  <c r="V562" i="1"/>
  <c r="Q562" i="1"/>
  <c r="P562" i="1"/>
  <c r="K562" i="1"/>
  <c r="J562" i="1"/>
  <c r="E562" i="1"/>
  <c r="D562" i="1"/>
  <c r="AY561" i="1"/>
  <c r="AX561" i="1"/>
  <c r="AT561" i="1"/>
  <c r="AO561" i="1"/>
  <c r="AN561" i="1"/>
  <c r="AI561" i="1"/>
  <c r="AH561" i="1"/>
  <c r="AC561" i="1"/>
  <c r="AB561" i="1"/>
  <c r="W561" i="1"/>
  <c r="V561" i="1"/>
  <c r="Q561" i="1"/>
  <c r="P561" i="1"/>
  <c r="K561" i="1"/>
  <c r="J561" i="1"/>
  <c r="E561" i="1"/>
  <c r="D561" i="1"/>
  <c r="AY560" i="1"/>
  <c r="AX560" i="1"/>
  <c r="AT560" i="1"/>
  <c r="AO560" i="1"/>
  <c r="AN560" i="1"/>
  <c r="AI560" i="1"/>
  <c r="AH560" i="1"/>
  <c r="AC560" i="1"/>
  <c r="AB560" i="1"/>
  <c r="W560" i="1"/>
  <c r="V560" i="1"/>
  <c r="Q560" i="1"/>
  <c r="P560" i="1"/>
  <c r="K560" i="1"/>
  <c r="J560" i="1"/>
  <c r="E560" i="1"/>
  <c r="D560" i="1"/>
  <c r="AY559" i="1"/>
  <c r="AX559" i="1"/>
  <c r="AT559" i="1"/>
  <c r="AO559" i="1"/>
  <c r="AN559" i="1"/>
  <c r="AI559" i="1"/>
  <c r="AH559" i="1"/>
  <c r="AC559" i="1"/>
  <c r="AB559" i="1"/>
  <c r="W559" i="1"/>
  <c r="V559" i="1"/>
  <c r="Q559" i="1"/>
  <c r="P559" i="1"/>
  <c r="K559" i="1"/>
  <c r="J559" i="1"/>
  <c r="E559" i="1"/>
  <c r="D559" i="1"/>
  <c r="AY558" i="1"/>
  <c r="AX558" i="1"/>
  <c r="AT558" i="1"/>
  <c r="AO558" i="1"/>
  <c r="AN558" i="1"/>
  <c r="AI558" i="1"/>
  <c r="AH558" i="1"/>
  <c r="AC558" i="1"/>
  <c r="AB558" i="1"/>
  <c r="W558" i="1"/>
  <c r="V558" i="1"/>
  <c r="Q558" i="1"/>
  <c r="P558" i="1"/>
  <c r="K558" i="1"/>
  <c r="J558" i="1"/>
  <c r="E558" i="1"/>
  <c r="D558" i="1"/>
  <c r="AY557" i="1"/>
  <c r="AX557" i="1"/>
  <c r="AT557" i="1"/>
  <c r="AO557" i="1"/>
  <c r="AN557" i="1"/>
  <c r="AI557" i="1"/>
  <c r="AH557" i="1"/>
  <c r="AC557" i="1"/>
  <c r="AB557" i="1"/>
  <c r="W557" i="1"/>
  <c r="V557" i="1"/>
  <c r="Q557" i="1"/>
  <c r="P557" i="1"/>
  <c r="K557" i="1"/>
  <c r="J557" i="1"/>
  <c r="E557" i="1"/>
  <c r="D557" i="1"/>
  <c r="AY556" i="1"/>
  <c r="AX556" i="1"/>
  <c r="AT556" i="1"/>
  <c r="AO556" i="1"/>
  <c r="AN556" i="1"/>
  <c r="AI556" i="1"/>
  <c r="AH556" i="1"/>
  <c r="AC556" i="1"/>
  <c r="AB556" i="1"/>
  <c r="W556" i="1"/>
  <c r="V556" i="1"/>
  <c r="Q556" i="1"/>
  <c r="P556" i="1"/>
  <c r="K556" i="1"/>
  <c r="J556" i="1"/>
  <c r="E556" i="1"/>
  <c r="D556" i="1"/>
  <c r="AY555" i="1"/>
  <c r="AX555" i="1"/>
  <c r="AT555" i="1"/>
  <c r="AO555" i="1"/>
  <c r="AN555" i="1"/>
  <c r="AI555" i="1"/>
  <c r="AH555" i="1"/>
  <c r="AC555" i="1"/>
  <c r="AB555" i="1"/>
  <c r="W555" i="1"/>
  <c r="V555" i="1"/>
  <c r="Q555" i="1"/>
  <c r="P555" i="1"/>
  <c r="K555" i="1"/>
  <c r="J555" i="1"/>
  <c r="E555" i="1"/>
  <c r="D555" i="1"/>
  <c r="AY554" i="1"/>
  <c r="AX554" i="1"/>
  <c r="AT554" i="1"/>
  <c r="AO554" i="1"/>
  <c r="AN554" i="1"/>
  <c r="AI554" i="1"/>
  <c r="AH554" i="1"/>
  <c r="AC554" i="1"/>
  <c r="AB554" i="1"/>
  <c r="W554" i="1"/>
  <c r="V554" i="1"/>
  <c r="Q554" i="1"/>
  <c r="P554" i="1"/>
  <c r="K554" i="1"/>
  <c r="J554" i="1"/>
  <c r="E554" i="1"/>
  <c r="D554" i="1"/>
  <c r="AY553" i="1"/>
  <c r="AX553" i="1"/>
  <c r="AT553" i="1"/>
  <c r="AO553" i="1"/>
  <c r="AN553" i="1"/>
  <c r="AI553" i="1"/>
  <c r="AH553" i="1"/>
  <c r="AC553" i="1"/>
  <c r="AB553" i="1"/>
  <c r="W553" i="1"/>
  <c r="V553" i="1"/>
  <c r="Q553" i="1"/>
  <c r="P553" i="1"/>
  <c r="K553" i="1"/>
  <c r="J553" i="1"/>
  <c r="E553" i="1"/>
  <c r="D553" i="1"/>
  <c r="AY552" i="1"/>
  <c r="AX552" i="1"/>
  <c r="AT552" i="1"/>
  <c r="AO552" i="1"/>
  <c r="AN552" i="1"/>
  <c r="AI552" i="1"/>
  <c r="AH552" i="1"/>
  <c r="AC552" i="1"/>
  <c r="AB552" i="1"/>
  <c r="W552" i="1"/>
  <c r="V552" i="1"/>
  <c r="Q552" i="1"/>
  <c r="P552" i="1"/>
  <c r="K552" i="1"/>
  <c r="J552" i="1"/>
  <c r="E552" i="1"/>
  <c r="D552" i="1"/>
  <c r="AY551" i="1"/>
  <c r="AX551" i="1"/>
  <c r="AT551" i="1"/>
  <c r="AO551" i="1"/>
  <c r="AN551" i="1"/>
  <c r="AI551" i="1"/>
  <c r="AH551" i="1"/>
  <c r="AC551" i="1"/>
  <c r="AB551" i="1"/>
  <c r="W551" i="1"/>
  <c r="V551" i="1"/>
  <c r="Q551" i="1"/>
  <c r="P551" i="1"/>
  <c r="K551" i="1"/>
  <c r="J551" i="1"/>
  <c r="E551" i="1"/>
  <c r="D551" i="1"/>
  <c r="AY550" i="1"/>
  <c r="AX550" i="1"/>
  <c r="AT550" i="1"/>
  <c r="AO550" i="1"/>
  <c r="AN550" i="1"/>
  <c r="AI550" i="1"/>
  <c r="AH550" i="1"/>
  <c r="AC550" i="1"/>
  <c r="AB550" i="1"/>
  <c r="W550" i="1"/>
  <c r="V550" i="1"/>
  <c r="Q550" i="1"/>
  <c r="P550" i="1"/>
  <c r="K550" i="1"/>
  <c r="J550" i="1"/>
  <c r="E550" i="1"/>
  <c r="D550" i="1"/>
  <c r="AY549" i="1"/>
  <c r="AX549" i="1"/>
  <c r="AT549" i="1"/>
  <c r="AO549" i="1"/>
  <c r="AN549" i="1"/>
  <c r="AI549" i="1"/>
  <c r="AH549" i="1"/>
  <c r="AC549" i="1"/>
  <c r="AB549" i="1"/>
  <c r="W549" i="1"/>
  <c r="V549" i="1"/>
  <c r="Q549" i="1"/>
  <c r="P549" i="1"/>
  <c r="K549" i="1"/>
  <c r="J549" i="1"/>
  <c r="E549" i="1"/>
  <c r="D549" i="1"/>
  <c r="AY548" i="1"/>
  <c r="AX548" i="1"/>
  <c r="AT548" i="1"/>
  <c r="AO548" i="1"/>
  <c r="AN548" i="1"/>
  <c r="AI548" i="1"/>
  <c r="AH548" i="1"/>
  <c r="AC548" i="1"/>
  <c r="AB548" i="1"/>
  <c r="W548" i="1"/>
  <c r="V548" i="1"/>
  <c r="Q548" i="1"/>
  <c r="P548" i="1"/>
  <c r="K548" i="1"/>
  <c r="J548" i="1"/>
  <c r="E548" i="1"/>
  <c r="D548" i="1"/>
  <c r="AY547" i="1"/>
  <c r="AX547" i="1"/>
  <c r="AT547" i="1"/>
  <c r="AO547" i="1"/>
  <c r="AN547" i="1"/>
  <c r="AI547" i="1"/>
  <c r="AH547" i="1"/>
  <c r="AC547" i="1"/>
  <c r="AB547" i="1"/>
  <c r="W547" i="1"/>
  <c r="V547" i="1"/>
  <c r="Q547" i="1"/>
  <c r="P547" i="1"/>
  <c r="K547" i="1"/>
  <c r="J547" i="1"/>
  <c r="E547" i="1"/>
  <c r="D547" i="1"/>
  <c r="AY546" i="1"/>
  <c r="AX546" i="1"/>
  <c r="AT546" i="1"/>
  <c r="AO546" i="1"/>
  <c r="AN546" i="1"/>
  <c r="AI546" i="1"/>
  <c r="AH546" i="1"/>
  <c r="AC546" i="1"/>
  <c r="AB546" i="1"/>
  <c r="W546" i="1"/>
  <c r="V546" i="1"/>
  <c r="Q546" i="1"/>
  <c r="P546" i="1"/>
  <c r="K546" i="1"/>
  <c r="J546" i="1"/>
  <c r="E546" i="1"/>
  <c r="D546" i="1"/>
  <c r="AY545" i="1"/>
  <c r="AX545" i="1"/>
  <c r="AT545" i="1"/>
  <c r="AO545" i="1"/>
  <c r="AN545" i="1"/>
  <c r="AI545" i="1"/>
  <c r="AH545" i="1"/>
  <c r="AC545" i="1"/>
  <c r="AB545" i="1"/>
  <c r="W545" i="1"/>
  <c r="V545" i="1"/>
  <c r="Q545" i="1"/>
  <c r="P545" i="1"/>
  <c r="K545" i="1"/>
  <c r="J545" i="1"/>
  <c r="E545" i="1"/>
  <c r="D545" i="1"/>
  <c r="AY544" i="1"/>
  <c r="AX544" i="1"/>
  <c r="AT544" i="1"/>
  <c r="AO544" i="1"/>
  <c r="AN544" i="1"/>
  <c r="AI544" i="1"/>
  <c r="AH544" i="1"/>
  <c r="AC544" i="1"/>
  <c r="AB544" i="1"/>
  <c r="W544" i="1"/>
  <c r="V544" i="1"/>
  <c r="Q544" i="1"/>
  <c r="P544" i="1"/>
  <c r="K544" i="1"/>
  <c r="J544" i="1"/>
  <c r="E544" i="1"/>
  <c r="D544" i="1"/>
  <c r="AY543" i="1"/>
  <c r="AX543" i="1"/>
  <c r="AT543" i="1"/>
  <c r="AO543" i="1"/>
  <c r="AN543" i="1"/>
  <c r="AI543" i="1"/>
  <c r="AH543" i="1"/>
  <c r="AC543" i="1"/>
  <c r="AB543" i="1"/>
  <c r="W543" i="1"/>
  <c r="V543" i="1"/>
  <c r="Q543" i="1"/>
  <c r="P543" i="1"/>
  <c r="K543" i="1"/>
  <c r="J543" i="1"/>
  <c r="E543" i="1"/>
  <c r="D543" i="1"/>
  <c r="AY542" i="1"/>
  <c r="AX542" i="1"/>
  <c r="AT542" i="1"/>
  <c r="AO542" i="1"/>
  <c r="AN542" i="1"/>
  <c r="AI542" i="1"/>
  <c r="AH542" i="1"/>
  <c r="AC542" i="1"/>
  <c r="AB542" i="1"/>
  <c r="W542" i="1"/>
  <c r="V542" i="1"/>
  <c r="Q542" i="1"/>
  <c r="P542" i="1"/>
  <c r="K542" i="1"/>
  <c r="J542" i="1"/>
  <c r="E542" i="1"/>
  <c r="D542" i="1"/>
  <c r="AY541" i="1"/>
  <c r="AX541" i="1"/>
  <c r="AT541" i="1"/>
  <c r="AO541" i="1"/>
  <c r="AN541" i="1"/>
  <c r="AI541" i="1"/>
  <c r="AH541" i="1"/>
  <c r="AC541" i="1"/>
  <c r="AB541" i="1"/>
  <c r="W541" i="1"/>
  <c r="V541" i="1"/>
  <c r="Q541" i="1"/>
  <c r="P541" i="1"/>
  <c r="K541" i="1"/>
  <c r="J541" i="1"/>
  <c r="E541" i="1"/>
  <c r="D541" i="1"/>
  <c r="AY540" i="1"/>
  <c r="AX540" i="1"/>
  <c r="AT540" i="1"/>
  <c r="AO540" i="1"/>
  <c r="AN540" i="1"/>
  <c r="AI540" i="1"/>
  <c r="AH540" i="1"/>
  <c r="AC540" i="1"/>
  <c r="AB540" i="1"/>
  <c r="W540" i="1"/>
  <c r="V540" i="1"/>
  <c r="Q540" i="1"/>
  <c r="P540" i="1"/>
  <c r="K540" i="1"/>
  <c r="J540" i="1"/>
  <c r="E540" i="1"/>
  <c r="D540" i="1"/>
  <c r="AY539" i="1"/>
  <c r="AX539" i="1"/>
  <c r="AT539" i="1"/>
  <c r="AO539" i="1"/>
  <c r="AN539" i="1"/>
  <c r="AI539" i="1"/>
  <c r="AH539" i="1"/>
  <c r="AC539" i="1"/>
  <c r="AB539" i="1"/>
  <c r="W539" i="1"/>
  <c r="V539" i="1"/>
  <c r="Q539" i="1"/>
  <c r="P539" i="1"/>
  <c r="K539" i="1"/>
  <c r="J539" i="1"/>
  <c r="E539" i="1"/>
  <c r="D539" i="1"/>
  <c r="AY538" i="1"/>
  <c r="AX538" i="1"/>
  <c r="AT538" i="1"/>
  <c r="AO538" i="1"/>
  <c r="AN538" i="1"/>
  <c r="AI538" i="1"/>
  <c r="AH538" i="1"/>
  <c r="AC538" i="1"/>
  <c r="AB538" i="1"/>
  <c r="W538" i="1"/>
  <c r="V538" i="1"/>
  <c r="Q538" i="1"/>
  <c r="P538" i="1"/>
  <c r="K538" i="1"/>
  <c r="J538" i="1"/>
  <c r="E538" i="1"/>
  <c r="D538" i="1"/>
  <c r="AY537" i="1"/>
  <c r="AX537" i="1"/>
  <c r="AT537" i="1"/>
  <c r="AO537" i="1"/>
  <c r="AN537" i="1"/>
  <c r="AI537" i="1"/>
  <c r="AH537" i="1"/>
  <c r="AC537" i="1"/>
  <c r="AB537" i="1"/>
  <c r="W537" i="1"/>
  <c r="V537" i="1"/>
  <c r="Q537" i="1"/>
  <c r="P537" i="1"/>
  <c r="K537" i="1"/>
  <c r="J537" i="1"/>
  <c r="E537" i="1"/>
  <c r="D537" i="1"/>
  <c r="AY536" i="1"/>
  <c r="AX536" i="1"/>
  <c r="AT536" i="1"/>
  <c r="AO536" i="1"/>
  <c r="AN536" i="1"/>
  <c r="AI536" i="1"/>
  <c r="AH536" i="1"/>
  <c r="AC536" i="1"/>
  <c r="AB536" i="1"/>
  <c r="W536" i="1"/>
  <c r="V536" i="1"/>
  <c r="Q536" i="1"/>
  <c r="P536" i="1"/>
  <c r="K536" i="1"/>
  <c r="J536" i="1"/>
  <c r="E536" i="1"/>
  <c r="D536" i="1"/>
  <c r="AY535" i="1"/>
  <c r="AX535" i="1"/>
  <c r="AT535" i="1"/>
  <c r="AO535" i="1"/>
  <c r="AN535" i="1"/>
  <c r="AI535" i="1"/>
  <c r="AH535" i="1"/>
  <c r="AC535" i="1"/>
  <c r="AB535" i="1"/>
  <c r="W535" i="1"/>
  <c r="V535" i="1"/>
  <c r="Q535" i="1"/>
  <c r="P535" i="1"/>
  <c r="K535" i="1"/>
  <c r="J535" i="1"/>
  <c r="E535" i="1"/>
  <c r="D535" i="1"/>
  <c r="AY534" i="1"/>
  <c r="AX534" i="1"/>
  <c r="AT534" i="1"/>
  <c r="AO534" i="1"/>
  <c r="AN534" i="1"/>
  <c r="AI534" i="1"/>
  <c r="AH534" i="1"/>
  <c r="AC534" i="1"/>
  <c r="AB534" i="1"/>
  <c r="W534" i="1"/>
  <c r="V534" i="1"/>
  <c r="Q534" i="1"/>
  <c r="P534" i="1"/>
  <c r="K534" i="1"/>
  <c r="J534" i="1"/>
  <c r="E534" i="1"/>
  <c r="D534" i="1"/>
  <c r="AY533" i="1"/>
  <c r="AX533" i="1"/>
  <c r="AT533" i="1"/>
  <c r="AO533" i="1"/>
  <c r="AN533" i="1"/>
  <c r="AI533" i="1"/>
  <c r="AH533" i="1"/>
  <c r="AC533" i="1"/>
  <c r="AB533" i="1"/>
  <c r="W533" i="1"/>
  <c r="V533" i="1"/>
  <c r="Q533" i="1"/>
  <c r="P533" i="1"/>
  <c r="K533" i="1"/>
  <c r="J533" i="1"/>
  <c r="E533" i="1"/>
  <c r="D533" i="1"/>
  <c r="AY532" i="1"/>
  <c r="AX532" i="1"/>
  <c r="AT532" i="1"/>
  <c r="AO532" i="1"/>
  <c r="AN532" i="1"/>
  <c r="AI532" i="1"/>
  <c r="AH532" i="1"/>
  <c r="AC532" i="1"/>
  <c r="AB532" i="1"/>
  <c r="W532" i="1"/>
  <c r="V532" i="1"/>
  <c r="Q532" i="1"/>
  <c r="P532" i="1"/>
  <c r="K532" i="1"/>
  <c r="J532" i="1"/>
  <c r="E532" i="1"/>
  <c r="D532" i="1"/>
  <c r="AY531" i="1"/>
  <c r="AX531" i="1"/>
  <c r="AT531" i="1"/>
  <c r="AO531" i="1"/>
  <c r="AN531" i="1"/>
  <c r="AI531" i="1"/>
  <c r="AH531" i="1"/>
  <c r="AC531" i="1"/>
  <c r="AB531" i="1"/>
  <c r="W531" i="1"/>
  <c r="V531" i="1"/>
  <c r="Q531" i="1"/>
  <c r="P531" i="1"/>
  <c r="K531" i="1"/>
  <c r="J531" i="1"/>
  <c r="E531" i="1"/>
  <c r="D531" i="1"/>
  <c r="AY530" i="1"/>
  <c r="AX530" i="1"/>
  <c r="AT530" i="1"/>
  <c r="AO530" i="1"/>
  <c r="AN530" i="1"/>
  <c r="AI530" i="1"/>
  <c r="AH530" i="1"/>
  <c r="AC530" i="1"/>
  <c r="AB530" i="1"/>
  <c r="W530" i="1"/>
  <c r="V530" i="1"/>
  <c r="Q530" i="1"/>
  <c r="P530" i="1"/>
  <c r="K530" i="1"/>
  <c r="J530" i="1"/>
  <c r="E530" i="1"/>
  <c r="D530" i="1"/>
  <c r="AY529" i="1"/>
  <c r="AX529" i="1"/>
  <c r="AT529" i="1"/>
  <c r="AO529" i="1"/>
  <c r="AN529" i="1"/>
  <c r="AI529" i="1"/>
  <c r="AH529" i="1"/>
  <c r="AC529" i="1"/>
  <c r="AB529" i="1"/>
  <c r="W529" i="1"/>
  <c r="V529" i="1"/>
  <c r="Q529" i="1"/>
  <c r="P529" i="1"/>
  <c r="K529" i="1"/>
  <c r="J529" i="1"/>
  <c r="E529" i="1"/>
  <c r="D529" i="1"/>
  <c r="AY528" i="1"/>
  <c r="AX528" i="1"/>
  <c r="AT528" i="1"/>
  <c r="AO528" i="1"/>
  <c r="AN528" i="1"/>
  <c r="AI528" i="1"/>
  <c r="AH528" i="1"/>
  <c r="AC528" i="1"/>
  <c r="AB528" i="1"/>
  <c r="W528" i="1"/>
  <c r="V528" i="1"/>
  <c r="Q528" i="1"/>
  <c r="P528" i="1"/>
  <c r="K528" i="1"/>
  <c r="J528" i="1"/>
  <c r="E528" i="1"/>
  <c r="D528" i="1"/>
  <c r="AY527" i="1"/>
  <c r="AX527" i="1"/>
  <c r="AT527" i="1"/>
  <c r="AO527" i="1"/>
  <c r="AN527" i="1"/>
  <c r="AI527" i="1"/>
  <c r="AH527" i="1"/>
  <c r="AC527" i="1"/>
  <c r="AB527" i="1"/>
  <c r="W527" i="1"/>
  <c r="V527" i="1"/>
  <c r="Q527" i="1"/>
  <c r="P527" i="1"/>
  <c r="K527" i="1"/>
  <c r="J527" i="1"/>
  <c r="E527" i="1"/>
  <c r="D527" i="1"/>
  <c r="AY526" i="1"/>
  <c r="AX526" i="1"/>
  <c r="AT526" i="1"/>
  <c r="AO526" i="1"/>
  <c r="AN526" i="1"/>
  <c r="AI526" i="1"/>
  <c r="AH526" i="1"/>
  <c r="AC526" i="1"/>
  <c r="AB526" i="1"/>
  <c r="W526" i="1"/>
  <c r="V526" i="1"/>
  <c r="Q526" i="1"/>
  <c r="P526" i="1"/>
  <c r="K526" i="1"/>
  <c r="J526" i="1"/>
  <c r="E526" i="1"/>
  <c r="D526" i="1"/>
  <c r="AY525" i="1"/>
  <c r="AX525" i="1"/>
  <c r="AT525" i="1"/>
  <c r="AO525" i="1"/>
  <c r="AN525" i="1"/>
  <c r="AI525" i="1"/>
  <c r="AH525" i="1"/>
  <c r="AC525" i="1"/>
  <c r="AB525" i="1"/>
  <c r="W525" i="1"/>
  <c r="V525" i="1"/>
  <c r="Q525" i="1"/>
  <c r="P525" i="1"/>
  <c r="K525" i="1"/>
  <c r="J525" i="1"/>
  <c r="E525" i="1"/>
  <c r="D525" i="1"/>
  <c r="AY524" i="1"/>
  <c r="AX524" i="1"/>
  <c r="AT524" i="1"/>
  <c r="AO524" i="1"/>
  <c r="AN524" i="1"/>
  <c r="AI524" i="1"/>
  <c r="AH524" i="1"/>
  <c r="AC524" i="1"/>
  <c r="AB524" i="1"/>
  <c r="W524" i="1"/>
  <c r="V524" i="1"/>
  <c r="Q524" i="1"/>
  <c r="P524" i="1"/>
  <c r="K524" i="1"/>
  <c r="J524" i="1"/>
  <c r="E524" i="1"/>
  <c r="D524" i="1"/>
  <c r="AY523" i="1"/>
  <c r="AX523" i="1"/>
  <c r="AT523" i="1"/>
  <c r="AO523" i="1"/>
  <c r="AN523" i="1"/>
  <c r="AI523" i="1"/>
  <c r="AH523" i="1"/>
  <c r="AC523" i="1"/>
  <c r="AB523" i="1"/>
  <c r="W523" i="1"/>
  <c r="V523" i="1"/>
  <c r="Q523" i="1"/>
  <c r="P523" i="1"/>
  <c r="K523" i="1"/>
  <c r="J523" i="1"/>
  <c r="E523" i="1"/>
  <c r="D523" i="1"/>
  <c r="AY522" i="1"/>
  <c r="AX522" i="1"/>
  <c r="AT522" i="1"/>
  <c r="AO522" i="1"/>
  <c r="AN522" i="1"/>
  <c r="AI522" i="1"/>
  <c r="AH522" i="1"/>
  <c r="AC522" i="1"/>
  <c r="AB522" i="1"/>
  <c r="W522" i="1"/>
  <c r="V522" i="1"/>
  <c r="Q522" i="1"/>
  <c r="P522" i="1"/>
  <c r="K522" i="1"/>
  <c r="J522" i="1"/>
  <c r="E522" i="1"/>
  <c r="D522" i="1"/>
  <c r="AY521" i="1"/>
  <c r="AX521" i="1"/>
  <c r="AT521" i="1"/>
  <c r="AO521" i="1"/>
  <c r="AN521" i="1"/>
  <c r="AI521" i="1"/>
  <c r="AH521" i="1"/>
  <c r="AC521" i="1"/>
  <c r="AB521" i="1"/>
  <c r="W521" i="1"/>
  <c r="V521" i="1"/>
  <c r="Q521" i="1"/>
  <c r="P521" i="1"/>
  <c r="K521" i="1"/>
  <c r="J521" i="1"/>
  <c r="E521" i="1"/>
  <c r="D521" i="1"/>
  <c r="AY520" i="1"/>
  <c r="AX520" i="1"/>
  <c r="AT520" i="1"/>
  <c r="AO520" i="1"/>
  <c r="AN520" i="1"/>
  <c r="AI520" i="1"/>
  <c r="AH520" i="1"/>
  <c r="AC520" i="1"/>
  <c r="AB520" i="1"/>
  <c r="W520" i="1"/>
  <c r="V520" i="1"/>
  <c r="Q520" i="1"/>
  <c r="P520" i="1"/>
  <c r="K520" i="1"/>
  <c r="J520" i="1"/>
  <c r="E520" i="1"/>
  <c r="D520" i="1"/>
  <c r="AY519" i="1"/>
  <c r="AX519" i="1"/>
  <c r="AT519" i="1"/>
  <c r="AO519" i="1"/>
  <c r="AN519" i="1"/>
  <c r="AI519" i="1"/>
  <c r="AH519" i="1"/>
  <c r="AC519" i="1"/>
  <c r="AB519" i="1"/>
  <c r="W519" i="1"/>
  <c r="V519" i="1"/>
  <c r="Q519" i="1"/>
  <c r="P519" i="1"/>
  <c r="K519" i="1"/>
  <c r="J519" i="1"/>
  <c r="E519" i="1"/>
  <c r="D519" i="1"/>
  <c r="AY518" i="1"/>
  <c r="AX518" i="1"/>
  <c r="AT518" i="1"/>
  <c r="AO518" i="1"/>
  <c r="AN518" i="1"/>
  <c r="AI518" i="1"/>
  <c r="AH518" i="1"/>
  <c r="AC518" i="1"/>
  <c r="AB518" i="1"/>
  <c r="W518" i="1"/>
  <c r="V518" i="1"/>
  <c r="Q518" i="1"/>
  <c r="P518" i="1"/>
  <c r="K518" i="1"/>
  <c r="J518" i="1"/>
  <c r="E518" i="1"/>
  <c r="D518" i="1"/>
  <c r="AY517" i="1"/>
  <c r="AX517" i="1"/>
  <c r="AT517" i="1"/>
  <c r="AO517" i="1"/>
  <c r="AN517" i="1"/>
  <c r="AI517" i="1"/>
  <c r="AH517" i="1"/>
  <c r="AC517" i="1"/>
  <c r="AB517" i="1"/>
  <c r="W517" i="1"/>
  <c r="V517" i="1"/>
  <c r="Q517" i="1"/>
  <c r="P517" i="1"/>
  <c r="K517" i="1"/>
  <c r="J517" i="1"/>
  <c r="E517" i="1"/>
  <c r="D517" i="1"/>
  <c r="AY516" i="1"/>
  <c r="AX516" i="1"/>
  <c r="AT516" i="1"/>
  <c r="AO516" i="1"/>
  <c r="AN516" i="1"/>
  <c r="AI516" i="1"/>
  <c r="AH516" i="1"/>
  <c r="AC516" i="1"/>
  <c r="AB516" i="1"/>
  <c r="W516" i="1"/>
  <c r="V516" i="1"/>
  <c r="Q516" i="1"/>
  <c r="P516" i="1"/>
  <c r="K516" i="1"/>
  <c r="J516" i="1"/>
  <c r="E516" i="1"/>
  <c r="D516" i="1"/>
  <c r="AY515" i="1"/>
  <c r="AX515" i="1"/>
  <c r="AT515" i="1"/>
  <c r="AO515" i="1"/>
  <c r="AN515" i="1"/>
  <c r="AI515" i="1"/>
  <c r="AH515" i="1"/>
  <c r="AC515" i="1"/>
  <c r="AB515" i="1"/>
  <c r="W515" i="1"/>
  <c r="V515" i="1"/>
  <c r="Q515" i="1"/>
  <c r="P515" i="1"/>
  <c r="K515" i="1"/>
  <c r="J515" i="1"/>
  <c r="E515" i="1"/>
  <c r="D515" i="1"/>
  <c r="AY514" i="1"/>
  <c r="AX514" i="1"/>
  <c r="AT514" i="1"/>
  <c r="AO514" i="1"/>
  <c r="AN514" i="1"/>
  <c r="AI514" i="1"/>
  <c r="AH514" i="1"/>
  <c r="AC514" i="1"/>
  <c r="AB514" i="1"/>
  <c r="W514" i="1"/>
  <c r="V514" i="1"/>
  <c r="Q514" i="1"/>
  <c r="P514" i="1"/>
  <c r="K514" i="1"/>
  <c r="J514" i="1"/>
  <c r="E514" i="1"/>
  <c r="D514" i="1"/>
  <c r="AY513" i="1"/>
  <c r="AX513" i="1"/>
  <c r="AT513" i="1"/>
  <c r="AO513" i="1"/>
  <c r="AN513" i="1"/>
  <c r="AI513" i="1"/>
  <c r="AH513" i="1"/>
  <c r="AC513" i="1"/>
  <c r="AB513" i="1"/>
  <c r="W513" i="1"/>
  <c r="V513" i="1"/>
  <c r="Q513" i="1"/>
  <c r="P513" i="1"/>
  <c r="K513" i="1"/>
  <c r="J513" i="1"/>
  <c r="E513" i="1"/>
  <c r="D513" i="1"/>
  <c r="AY512" i="1"/>
  <c r="AX512" i="1"/>
  <c r="AT512" i="1"/>
  <c r="AO512" i="1"/>
  <c r="AN512" i="1"/>
  <c r="AI512" i="1"/>
  <c r="AH512" i="1"/>
  <c r="AC512" i="1"/>
  <c r="AB512" i="1"/>
  <c r="W512" i="1"/>
  <c r="V512" i="1"/>
  <c r="Q512" i="1"/>
  <c r="P512" i="1"/>
  <c r="K512" i="1"/>
  <c r="J512" i="1"/>
  <c r="E512" i="1"/>
  <c r="D512" i="1"/>
  <c r="AY511" i="1"/>
  <c r="AX511" i="1"/>
  <c r="AT511" i="1"/>
  <c r="AO511" i="1"/>
  <c r="AN511" i="1"/>
  <c r="AI511" i="1"/>
  <c r="AH511" i="1"/>
  <c r="AC511" i="1"/>
  <c r="AB511" i="1"/>
  <c r="W511" i="1"/>
  <c r="V511" i="1"/>
  <c r="Q511" i="1"/>
  <c r="P511" i="1"/>
  <c r="K511" i="1"/>
  <c r="J511" i="1"/>
  <c r="E511" i="1"/>
  <c r="D511" i="1"/>
  <c r="AY510" i="1"/>
  <c r="AX510" i="1"/>
  <c r="AT510" i="1"/>
  <c r="AO510" i="1"/>
  <c r="AN510" i="1"/>
  <c r="AI510" i="1"/>
  <c r="AH510" i="1"/>
  <c r="AC510" i="1"/>
  <c r="AB510" i="1"/>
  <c r="W510" i="1"/>
  <c r="V510" i="1"/>
  <c r="Q510" i="1"/>
  <c r="P510" i="1"/>
  <c r="K510" i="1"/>
  <c r="J510" i="1"/>
  <c r="E510" i="1"/>
  <c r="D510" i="1"/>
  <c r="AY509" i="1"/>
  <c r="AX509" i="1"/>
  <c r="AT509" i="1"/>
  <c r="AO509" i="1"/>
  <c r="AN509" i="1"/>
  <c r="AI509" i="1"/>
  <c r="AH509" i="1"/>
  <c r="AC509" i="1"/>
  <c r="AB509" i="1"/>
  <c r="W509" i="1"/>
  <c r="V509" i="1"/>
  <c r="Q509" i="1"/>
  <c r="P509" i="1"/>
  <c r="K509" i="1"/>
  <c r="J509" i="1"/>
  <c r="E509" i="1"/>
  <c r="D509" i="1"/>
  <c r="AY508" i="1"/>
  <c r="AX508" i="1"/>
  <c r="AT508" i="1"/>
  <c r="AO508" i="1"/>
  <c r="AN508" i="1"/>
  <c r="AI508" i="1"/>
  <c r="AH508" i="1"/>
  <c r="AC508" i="1"/>
  <c r="AB508" i="1"/>
  <c r="W508" i="1"/>
  <c r="V508" i="1"/>
  <c r="Q508" i="1"/>
  <c r="P508" i="1"/>
  <c r="K508" i="1"/>
  <c r="J508" i="1"/>
  <c r="E508" i="1"/>
  <c r="D508" i="1"/>
  <c r="AY507" i="1"/>
  <c r="AX507" i="1"/>
  <c r="AT507" i="1"/>
  <c r="AO507" i="1"/>
  <c r="AN507" i="1"/>
  <c r="AI507" i="1"/>
  <c r="AH507" i="1"/>
  <c r="AC507" i="1"/>
  <c r="AB507" i="1"/>
  <c r="W507" i="1"/>
  <c r="V507" i="1"/>
  <c r="Q507" i="1"/>
  <c r="P507" i="1"/>
  <c r="K507" i="1"/>
  <c r="J507" i="1"/>
  <c r="E507" i="1"/>
  <c r="D507" i="1"/>
  <c r="AY506" i="1"/>
  <c r="AX506" i="1"/>
  <c r="AT506" i="1"/>
  <c r="AO506" i="1"/>
  <c r="AN506" i="1"/>
  <c r="AI506" i="1"/>
  <c r="AH506" i="1"/>
  <c r="AC506" i="1"/>
  <c r="AB506" i="1"/>
  <c r="W506" i="1"/>
  <c r="V506" i="1"/>
  <c r="Q506" i="1"/>
  <c r="P506" i="1"/>
  <c r="K506" i="1"/>
  <c r="J506" i="1"/>
  <c r="E506" i="1"/>
  <c r="D506" i="1"/>
  <c r="AY505" i="1"/>
  <c r="AX505" i="1"/>
  <c r="AT505" i="1"/>
  <c r="AO505" i="1"/>
  <c r="AN505" i="1"/>
  <c r="AI505" i="1"/>
  <c r="AH505" i="1"/>
  <c r="AC505" i="1"/>
  <c r="AB505" i="1"/>
  <c r="W505" i="1"/>
  <c r="V505" i="1"/>
  <c r="Q505" i="1"/>
  <c r="P505" i="1"/>
  <c r="K505" i="1"/>
  <c r="J505" i="1"/>
  <c r="E505" i="1"/>
  <c r="D505" i="1"/>
  <c r="AY504" i="1"/>
  <c r="AX504" i="1"/>
  <c r="AT504" i="1"/>
  <c r="AO504" i="1"/>
  <c r="AN504" i="1"/>
  <c r="AI504" i="1"/>
  <c r="AH504" i="1"/>
  <c r="AC504" i="1"/>
  <c r="AB504" i="1"/>
  <c r="W504" i="1"/>
  <c r="V504" i="1"/>
  <c r="Q504" i="1"/>
  <c r="P504" i="1"/>
  <c r="K504" i="1"/>
  <c r="J504" i="1"/>
  <c r="E504" i="1"/>
  <c r="D504" i="1"/>
  <c r="AY503" i="1"/>
  <c r="AX503" i="1"/>
  <c r="AT503" i="1"/>
  <c r="AO503" i="1"/>
  <c r="AN503" i="1"/>
  <c r="AI503" i="1"/>
  <c r="AH503" i="1"/>
  <c r="AC503" i="1"/>
  <c r="AB503" i="1"/>
  <c r="W503" i="1"/>
  <c r="V503" i="1"/>
  <c r="Q503" i="1"/>
  <c r="P503" i="1"/>
  <c r="K503" i="1"/>
  <c r="J503" i="1"/>
  <c r="E503" i="1"/>
  <c r="D503" i="1"/>
  <c r="AY502" i="1"/>
  <c r="AX502" i="1"/>
  <c r="AT502" i="1"/>
  <c r="AO502" i="1"/>
  <c r="AN502" i="1"/>
  <c r="AI502" i="1"/>
  <c r="AH502" i="1"/>
  <c r="AC502" i="1"/>
  <c r="AB502" i="1"/>
  <c r="W502" i="1"/>
  <c r="V502" i="1"/>
  <c r="Q502" i="1"/>
  <c r="P502" i="1"/>
  <c r="K502" i="1"/>
  <c r="J502" i="1"/>
  <c r="E502" i="1"/>
  <c r="D502" i="1"/>
  <c r="AY501" i="1"/>
  <c r="AX501" i="1"/>
  <c r="AT501" i="1"/>
  <c r="AO501" i="1"/>
  <c r="AN501" i="1"/>
  <c r="AI501" i="1"/>
  <c r="AH501" i="1"/>
  <c r="AC501" i="1"/>
  <c r="AB501" i="1"/>
  <c r="W501" i="1"/>
  <c r="V501" i="1"/>
  <c r="Q501" i="1"/>
  <c r="P501" i="1"/>
  <c r="K501" i="1"/>
  <c r="J501" i="1"/>
  <c r="E501" i="1"/>
  <c r="D501" i="1"/>
  <c r="AY500" i="1"/>
  <c r="AX500" i="1"/>
  <c r="AT500" i="1"/>
  <c r="AO500" i="1"/>
  <c r="AN500" i="1"/>
  <c r="AI500" i="1"/>
  <c r="AH500" i="1"/>
  <c r="AC500" i="1"/>
  <c r="AB500" i="1"/>
  <c r="W500" i="1"/>
  <c r="V500" i="1"/>
  <c r="Q500" i="1"/>
  <c r="P500" i="1"/>
  <c r="K500" i="1"/>
  <c r="J500" i="1"/>
  <c r="E500" i="1"/>
  <c r="D500" i="1"/>
  <c r="AY499" i="1"/>
  <c r="AX499" i="1"/>
  <c r="AT499" i="1"/>
  <c r="AO499" i="1"/>
  <c r="AN499" i="1"/>
  <c r="AI499" i="1"/>
  <c r="AH499" i="1"/>
  <c r="AC499" i="1"/>
  <c r="AB499" i="1"/>
  <c r="W499" i="1"/>
  <c r="V499" i="1"/>
  <c r="Q499" i="1"/>
  <c r="P499" i="1"/>
  <c r="K499" i="1"/>
  <c r="J499" i="1"/>
  <c r="E499" i="1"/>
  <c r="D499" i="1"/>
  <c r="AY498" i="1"/>
  <c r="AX498" i="1"/>
  <c r="AT498" i="1"/>
  <c r="AO498" i="1"/>
  <c r="AN498" i="1"/>
  <c r="AI498" i="1"/>
  <c r="AH498" i="1"/>
  <c r="AC498" i="1"/>
  <c r="AB498" i="1"/>
  <c r="W498" i="1"/>
  <c r="V498" i="1"/>
  <c r="Q498" i="1"/>
  <c r="P498" i="1"/>
  <c r="K498" i="1"/>
  <c r="J498" i="1"/>
  <c r="E498" i="1"/>
  <c r="D498" i="1"/>
  <c r="AY497" i="1"/>
  <c r="AX497" i="1"/>
  <c r="AT497" i="1"/>
  <c r="AO497" i="1"/>
  <c r="AN497" i="1"/>
  <c r="AI497" i="1"/>
  <c r="AH497" i="1"/>
  <c r="AC497" i="1"/>
  <c r="AB497" i="1"/>
  <c r="W497" i="1"/>
  <c r="V497" i="1"/>
  <c r="Q497" i="1"/>
  <c r="P497" i="1"/>
  <c r="K497" i="1"/>
  <c r="J497" i="1"/>
  <c r="E497" i="1"/>
  <c r="D497" i="1"/>
  <c r="AY496" i="1"/>
  <c r="AX496" i="1"/>
  <c r="AT496" i="1"/>
  <c r="AO496" i="1"/>
  <c r="AN496" i="1"/>
  <c r="AI496" i="1"/>
  <c r="AH496" i="1"/>
  <c r="AC496" i="1"/>
  <c r="AB496" i="1"/>
  <c r="W496" i="1"/>
  <c r="V496" i="1"/>
  <c r="Q496" i="1"/>
  <c r="P496" i="1"/>
  <c r="K496" i="1"/>
  <c r="J496" i="1"/>
  <c r="E496" i="1"/>
  <c r="D496" i="1"/>
  <c r="AY495" i="1"/>
  <c r="AX495" i="1"/>
  <c r="AT495" i="1"/>
  <c r="AO495" i="1"/>
  <c r="AN495" i="1"/>
  <c r="AI495" i="1"/>
  <c r="AH495" i="1"/>
  <c r="AC495" i="1"/>
  <c r="AB495" i="1"/>
  <c r="W495" i="1"/>
  <c r="V495" i="1"/>
  <c r="Q495" i="1"/>
  <c r="P495" i="1"/>
  <c r="K495" i="1"/>
  <c r="J495" i="1"/>
  <c r="E495" i="1"/>
  <c r="D495" i="1"/>
  <c r="AY494" i="1"/>
  <c r="AX494" i="1"/>
  <c r="AT494" i="1"/>
  <c r="AO494" i="1"/>
  <c r="AN494" i="1"/>
  <c r="AI494" i="1"/>
  <c r="AH494" i="1"/>
  <c r="AC494" i="1"/>
  <c r="AB494" i="1"/>
  <c r="W494" i="1"/>
  <c r="V494" i="1"/>
  <c r="Q494" i="1"/>
  <c r="P494" i="1"/>
  <c r="K494" i="1"/>
  <c r="J494" i="1"/>
  <c r="E494" i="1"/>
  <c r="D494" i="1"/>
  <c r="AY493" i="1"/>
  <c r="AX493" i="1"/>
  <c r="AT493" i="1"/>
  <c r="AO493" i="1"/>
  <c r="AN493" i="1"/>
  <c r="AI493" i="1"/>
  <c r="AH493" i="1"/>
  <c r="AC493" i="1"/>
  <c r="AB493" i="1"/>
  <c r="W493" i="1"/>
  <c r="V493" i="1"/>
  <c r="Q493" i="1"/>
  <c r="P493" i="1"/>
  <c r="K493" i="1"/>
  <c r="J493" i="1"/>
  <c r="E493" i="1"/>
  <c r="D493" i="1"/>
  <c r="AY492" i="1"/>
  <c r="AX492" i="1"/>
  <c r="AT492" i="1"/>
  <c r="AO492" i="1"/>
  <c r="AN492" i="1"/>
  <c r="AI492" i="1"/>
  <c r="AH492" i="1"/>
  <c r="AC492" i="1"/>
  <c r="AB492" i="1"/>
  <c r="W492" i="1"/>
  <c r="V492" i="1"/>
  <c r="Q492" i="1"/>
  <c r="P492" i="1"/>
  <c r="K492" i="1"/>
  <c r="J492" i="1"/>
  <c r="E492" i="1"/>
  <c r="D492" i="1"/>
  <c r="AY491" i="1"/>
  <c r="AX491" i="1"/>
  <c r="AT491" i="1"/>
  <c r="AO491" i="1"/>
  <c r="AN491" i="1"/>
  <c r="AI491" i="1"/>
  <c r="AH491" i="1"/>
  <c r="AC491" i="1"/>
  <c r="AB491" i="1"/>
  <c r="W491" i="1"/>
  <c r="V491" i="1"/>
  <c r="Q491" i="1"/>
  <c r="P491" i="1"/>
  <c r="K491" i="1"/>
  <c r="J491" i="1"/>
  <c r="E491" i="1"/>
  <c r="D491" i="1"/>
  <c r="AY490" i="1"/>
  <c r="AX490" i="1"/>
  <c r="AT490" i="1"/>
  <c r="AO490" i="1"/>
  <c r="AN490" i="1"/>
  <c r="AI490" i="1"/>
  <c r="AH490" i="1"/>
  <c r="AC490" i="1"/>
  <c r="AB490" i="1"/>
  <c r="W490" i="1"/>
  <c r="V490" i="1"/>
  <c r="Q490" i="1"/>
  <c r="P490" i="1"/>
  <c r="K490" i="1"/>
  <c r="J490" i="1"/>
  <c r="E490" i="1"/>
  <c r="D490" i="1"/>
  <c r="AY489" i="1"/>
  <c r="AX489" i="1"/>
  <c r="AT489" i="1"/>
  <c r="AO489" i="1"/>
  <c r="AN489" i="1"/>
  <c r="AI489" i="1"/>
  <c r="AH489" i="1"/>
  <c r="AC489" i="1"/>
  <c r="AB489" i="1"/>
  <c r="W489" i="1"/>
  <c r="V489" i="1"/>
  <c r="Q489" i="1"/>
  <c r="P489" i="1"/>
  <c r="K489" i="1"/>
  <c r="J489" i="1"/>
  <c r="E489" i="1"/>
  <c r="D489" i="1"/>
  <c r="AY488" i="1"/>
  <c r="AX488" i="1"/>
  <c r="AT488" i="1"/>
  <c r="AO488" i="1"/>
  <c r="AN488" i="1"/>
  <c r="AI488" i="1"/>
  <c r="AH488" i="1"/>
  <c r="AC488" i="1"/>
  <c r="AB488" i="1"/>
  <c r="W488" i="1"/>
  <c r="V488" i="1"/>
  <c r="Q488" i="1"/>
  <c r="P488" i="1"/>
  <c r="K488" i="1"/>
  <c r="J488" i="1"/>
  <c r="E488" i="1"/>
  <c r="D488" i="1"/>
  <c r="AY487" i="1"/>
  <c r="AX487" i="1"/>
  <c r="AT487" i="1"/>
  <c r="AO487" i="1"/>
  <c r="AN487" i="1"/>
  <c r="AI487" i="1"/>
  <c r="AH487" i="1"/>
  <c r="AC487" i="1"/>
  <c r="AB487" i="1"/>
  <c r="W487" i="1"/>
  <c r="V487" i="1"/>
  <c r="Q487" i="1"/>
  <c r="P487" i="1"/>
  <c r="K487" i="1"/>
  <c r="J487" i="1"/>
  <c r="E487" i="1"/>
  <c r="D487" i="1"/>
  <c r="AY486" i="1"/>
  <c r="AX486" i="1"/>
  <c r="AT486" i="1"/>
  <c r="AO486" i="1"/>
  <c r="AN486" i="1"/>
  <c r="AI486" i="1"/>
  <c r="AH486" i="1"/>
  <c r="AC486" i="1"/>
  <c r="AB486" i="1"/>
  <c r="W486" i="1"/>
  <c r="V486" i="1"/>
  <c r="Q486" i="1"/>
  <c r="P486" i="1"/>
  <c r="K486" i="1"/>
  <c r="J486" i="1"/>
  <c r="E486" i="1"/>
  <c r="D486" i="1"/>
  <c r="AY485" i="1"/>
  <c r="AX485" i="1"/>
  <c r="AT485" i="1"/>
  <c r="AO485" i="1"/>
  <c r="AN485" i="1"/>
  <c r="AI485" i="1"/>
  <c r="AH485" i="1"/>
  <c r="AC485" i="1"/>
  <c r="AB485" i="1"/>
  <c r="W485" i="1"/>
  <c r="V485" i="1"/>
  <c r="Q485" i="1"/>
  <c r="P485" i="1"/>
  <c r="K485" i="1"/>
  <c r="J485" i="1"/>
  <c r="E485" i="1"/>
  <c r="D485" i="1"/>
  <c r="AY484" i="1"/>
  <c r="AX484" i="1"/>
  <c r="AT484" i="1"/>
  <c r="AO484" i="1"/>
  <c r="AN484" i="1"/>
  <c r="AI484" i="1"/>
  <c r="AH484" i="1"/>
  <c r="AC484" i="1"/>
  <c r="AB484" i="1"/>
  <c r="W484" i="1"/>
  <c r="V484" i="1"/>
  <c r="Q484" i="1"/>
  <c r="P484" i="1"/>
  <c r="K484" i="1"/>
  <c r="J484" i="1"/>
  <c r="E484" i="1"/>
  <c r="D484" i="1"/>
  <c r="AY483" i="1"/>
  <c r="AX483" i="1"/>
  <c r="AT483" i="1"/>
  <c r="AO483" i="1"/>
  <c r="AN483" i="1"/>
  <c r="AI483" i="1"/>
  <c r="AH483" i="1"/>
  <c r="AC483" i="1"/>
  <c r="AB483" i="1"/>
  <c r="W483" i="1"/>
  <c r="V483" i="1"/>
  <c r="Q483" i="1"/>
  <c r="P483" i="1"/>
  <c r="K483" i="1"/>
  <c r="J483" i="1"/>
  <c r="E483" i="1"/>
  <c r="D483" i="1"/>
  <c r="AY482" i="1"/>
  <c r="AX482" i="1"/>
  <c r="AT482" i="1"/>
  <c r="AO482" i="1"/>
  <c r="AN482" i="1"/>
  <c r="AI482" i="1"/>
  <c r="AH482" i="1"/>
  <c r="AC482" i="1"/>
  <c r="AB482" i="1"/>
  <c r="W482" i="1"/>
  <c r="V482" i="1"/>
  <c r="Q482" i="1"/>
  <c r="P482" i="1"/>
  <c r="K482" i="1"/>
  <c r="J482" i="1"/>
  <c r="E482" i="1"/>
  <c r="D482" i="1"/>
  <c r="AY481" i="1"/>
  <c r="AX481" i="1"/>
  <c r="AT481" i="1"/>
  <c r="AO481" i="1"/>
  <c r="AN481" i="1"/>
  <c r="AI481" i="1"/>
  <c r="AH481" i="1"/>
  <c r="AC481" i="1"/>
  <c r="AB481" i="1"/>
  <c r="W481" i="1"/>
  <c r="V481" i="1"/>
  <c r="Q481" i="1"/>
  <c r="P481" i="1"/>
  <c r="K481" i="1"/>
  <c r="J481" i="1"/>
  <c r="E481" i="1"/>
  <c r="D481" i="1"/>
  <c r="AY480" i="1"/>
  <c r="AX480" i="1"/>
  <c r="AT480" i="1"/>
  <c r="AO480" i="1"/>
  <c r="AN480" i="1"/>
  <c r="AI480" i="1"/>
  <c r="AH480" i="1"/>
  <c r="AC480" i="1"/>
  <c r="AB480" i="1"/>
  <c r="W480" i="1"/>
  <c r="V480" i="1"/>
  <c r="Q480" i="1"/>
  <c r="P480" i="1"/>
  <c r="K480" i="1"/>
  <c r="J480" i="1"/>
  <c r="E480" i="1"/>
  <c r="D480" i="1"/>
  <c r="AY479" i="1"/>
  <c r="AX479" i="1"/>
  <c r="AT479" i="1"/>
  <c r="AO479" i="1"/>
  <c r="AN479" i="1"/>
  <c r="AI479" i="1"/>
  <c r="AH479" i="1"/>
  <c r="AC479" i="1"/>
  <c r="AB479" i="1"/>
  <c r="W479" i="1"/>
  <c r="V479" i="1"/>
  <c r="Q479" i="1"/>
  <c r="P479" i="1"/>
  <c r="K479" i="1"/>
  <c r="J479" i="1"/>
  <c r="E479" i="1"/>
  <c r="D479" i="1"/>
  <c r="AY478" i="1"/>
  <c r="AX478" i="1"/>
  <c r="AT478" i="1"/>
  <c r="AO478" i="1"/>
  <c r="AN478" i="1"/>
  <c r="AI478" i="1"/>
  <c r="AH478" i="1"/>
  <c r="AC478" i="1"/>
  <c r="AB478" i="1"/>
  <c r="W478" i="1"/>
  <c r="V478" i="1"/>
  <c r="Q478" i="1"/>
  <c r="P478" i="1"/>
  <c r="K478" i="1"/>
  <c r="J478" i="1"/>
  <c r="E478" i="1"/>
  <c r="D478" i="1"/>
  <c r="AY477" i="1"/>
  <c r="AX477" i="1"/>
  <c r="AT477" i="1"/>
  <c r="AO477" i="1"/>
  <c r="AN477" i="1"/>
  <c r="AI477" i="1"/>
  <c r="AH477" i="1"/>
  <c r="AC477" i="1"/>
  <c r="AB477" i="1"/>
  <c r="W477" i="1"/>
  <c r="V477" i="1"/>
  <c r="Q477" i="1"/>
  <c r="P477" i="1"/>
  <c r="K477" i="1"/>
  <c r="J477" i="1"/>
  <c r="E477" i="1"/>
  <c r="D477" i="1"/>
  <c r="AY476" i="1"/>
  <c r="AX476" i="1"/>
  <c r="AT476" i="1"/>
  <c r="AO476" i="1"/>
  <c r="AN476" i="1"/>
  <c r="AI476" i="1"/>
  <c r="AH476" i="1"/>
  <c r="AC476" i="1"/>
  <c r="AB476" i="1"/>
  <c r="W476" i="1"/>
  <c r="V476" i="1"/>
  <c r="Q476" i="1"/>
  <c r="P476" i="1"/>
  <c r="K476" i="1"/>
  <c r="J476" i="1"/>
  <c r="E476" i="1"/>
  <c r="D476" i="1"/>
  <c r="AY475" i="1"/>
  <c r="AX475" i="1"/>
  <c r="AT475" i="1"/>
  <c r="AO475" i="1"/>
  <c r="AN475" i="1"/>
  <c r="AI475" i="1"/>
  <c r="AH475" i="1"/>
  <c r="AC475" i="1"/>
  <c r="AB475" i="1"/>
  <c r="W475" i="1"/>
  <c r="V475" i="1"/>
  <c r="Q475" i="1"/>
  <c r="P475" i="1"/>
  <c r="K475" i="1"/>
  <c r="J475" i="1"/>
  <c r="E475" i="1"/>
  <c r="D475" i="1"/>
  <c r="AY474" i="1"/>
  <c r="AX474" i="1"/>
  <c r="AT474" i="1"/>
  <c r="AO474" i="1"/>
  <c r="AN474" i="1"/>
  <c r="AI474" i="1"/>
  <c r="AH474" i="1"/>
  <c r="AC474" i="1"/>
  <c r="AB474" i="1"/>
  <c r="W474" i="1"/>
  <c r="V474" i="1"/>
  <c r="Q474" i="1"/>
  <c r="P474" i="1"/>
  <c r="K474" i="1"/>
  <c r="J474" i="1"/>
  <c r="E474" i="1"/>
  <c r="D474" i="1"/>
  <c r="AY473" i="1"/>
  <c r="AX473" i="1"/>
  <c r="AT473" i="1"/>
  <c r="AO473" i="1"/>
  <c r="AN473" i="1"/>
  <c r="AI473" i="1"/>
  <c r="AH473" i="1"/>
  <c r="AC473" i="1"/>
  <c r="AB473" i="1"/>
  <c r="W473" i="1"/>
  <c r="V473" i="1"/>
  <c r="Q473" i="1"/>
  <c r="P473" i="1"/>
  <c r="K473" i="1"/>
  <c r="J473" i="1"/>
  <c r="E473" i="1"/>
  <c r="D473" i="1"/>
  <c r="AY472" i="1"/>
  <c r="AX472" i="1"/>
  <c r="AT472" i="1"/>
  <c r="AO472" i="1"/>
  <c r="AN472" i="1"/>
  <c r="AI472" i="1"/>
  <c r="AH472" i="1"/>
  <c r="AC472" i="1"/>
  <c r="AB472" i="1"/>
  <c r="W472" i="1"/>
  <c r="V472" i="1"/>
  <c r="Q472" i="1"/>
  <c r="P472" i="1"/>
  <c r="K472" i="1"/>
  <c r="J472" i="1"/>
  <c r="E472" i="1"/>
  <c r="D472" i="1"/>
  <c r="AY471" i="1"/>
  <c r="AX471" i="1"/>
  <c r="AT471" i="1"/>
  <c r="AO471" i="1"/>
  <c r="AN471" i="1"/>
  <c r="AI471" i="1"/>
  <c r="AH471" i="1"/>
  <c r="AC471" i="1"/>
  <c r="AB471" i="1"/>
  <c r="W471" i="1"/>
  <c r="V471" i="1"/>
  <c r="Q471" i="1"/>
  <c r="P471" i="1"/>
  <c r="K471" i="1"/>
  <c r="J471" i="1"/>
  <c r="E471" i="1"/>
  <c r="D471" i="1"/>
  <c r="AY470" i="1"/>
  <c r="AX470" i="1"/>
  <c r="AT470" i="1"/>
  <c r="AO470" i="1"/>
  <c r="AN470" i="1"/>
  <c r="AI470" i="1"/>
  <c r="AH470" i="1"/>
  <c r="AC470" i="1"/>
  <c r="AB470" i="1"/>
  <c r="W470" i="1"/>
  <c r="V470" i="1"/>
  <c r="Q470" i="1"/>
  <c r="P470" i="1"/>
  <c r="K470" i="1"/>
  <c r="J470" i="1"/>
  <c r="E470" i="1"/>
  <c r="D470" i="1"/>
  <c r="AY469" i="1"/>
  <c r="AX469" i="1"/>
  <c r="AT469" i="1"/>
  <c r="AO469" i="1"/>
  <c r="AN469" i="1"/>
  <c r="AI469" i="1"/>
  <c r="AH469" i="1"/>
  <c r="AC469" i="1"/>
  <c r="AB469" i="1"/>
  <c r="W469" i="1"/>
  <c r="V469" i="1"/>
  <c r="Q469" i="1"/>
  <c r="P469" i="1"/>
  <c r="K469" i="1"/>
  <c r="J469" i="1"/>
  <c r="E469" i="1"/>
  <c r="D469" i="1"/>
  <c r="AY468" i="1"/>
  <c r="AX468" i="1"/>
  <c r="AT468" i="1"/>
  <c r="AO468" i="1"/>
  <c r="AN468" i="1"/>
  <c r="AI468" i="1"/>
  <c r="AH468" i="1"/>
  <c r="AC468" i="1"/>
  <c r="AB468" i="1"/>
  <c r="W468" i="1"/>
  <c r="V468" i="1"/>
  <c r="Q468" i="1"/>
  <c r="P468" i="1"/>
  <c r="K468" i="1"/>
  <c r="J468" i="1"/>
  <c r="E468" i="1"/>
  <c r="D468" i="1"/>
  <c r="AY467" i="1"/>
  <c r="AX467" i="1"/>
  <c r="AT467" i="1"/>
  <c r="AO467" i="1"/>
  <c r="AN467" i="1"/>
  <c r="AI467" i="1"/>
  <c r="AH467" i="1"/>
  <c r="AC467" i="1"/>
  <c r="AB467" i="1"/>
  <c r="W467" i="1"/>
  <c r="V467" i="1"/>
  <c r="Q467" i="1"/>
  <c r="P467" i="1"/>
  <c r="K467" i="1"/>
  <c r="J467" i="1"/>
  <c r="E467" i="1"/>
  <c r="D467" i="1"/>
  <c r="AY466" i="1"/>
  <c r="AX466" i="1"/>
  <c r="AT466" i="1"/>
  <c r="AO466" i="1"/>
  <c r="AN466" i="1"/>
  <c r="AI466" i="1"/>
  <c r="AH466" i="1"/>
  <c r="AC466" i="1"/>
  <c r="AB466" i="1"/>
  <c r="W466" i="1"/>
  <c r="V466" i="1"/>
  <c r="Q466" i="1"/>
  <c r="P466" i="1"/>
  <c r="K466" i="1"/>
  <c r="J466" i="1"/>
  <c r="E466" i="1"/>
  <c r="D466" i="1"/>
  <c r="AY465" i="1"/>
  <c r="AX465" i="1"/>
  <c r="AT465" i="1"/>
  <c r="AO465" i="1"/>
  <c r="AN465" i="1"/>
  <c r="AI465" i="1"/>
  <c r="AH465" i="1"/>
  <c r="AC465" i="1"/>
  <c r="AB465" i="1"/>
  <c r="W465" i="1"/>
  <c r="V465" i="1"/>
  <c r="Q465" i="1"/>
  <c r="P465" i="1"/>
  <c r="K465" i="1"/>
  <c r="J465" i="1"/>
  <c r="E465" i="1"/>
  <c r="D465" i="1"/>
  <c r="AY464" i="1"/>
  <c r="AX464" i="1"/>
  <c r="AT464" i="1"/>
  <c r="AO464" i="1"/>
  <c r="AN464" i="1"/>
  <c r="AI464" i="1"/>
  <c r="AH464" i="1"/>
  <c r="AC464" i="1"/>
  <c r="AB464" i="1"/>
  <c r="W464" i="1"/>
  <c r="V464" i="1"/>
  <c r="Q464" i="1"/>
  <c r="P464" i="1"/>
  <c r="K464" i="1"/>
  <c r="J464" i="1"/>
  <c r="E464" i="1"/>
  <c r="D464" i="1"/>
  <c r="AY463" i="1"/>
  <c r="AX463" i="1"/>
  <c r="AT463" i="1"/>
  <c r="AO463" i="1"/>
  <c r="AN463" i="1"/>
  <c r="AI463" i="1"/>
  <c r="AH463" i="1"/>
  <c r="AC463" i="1"/>
  <c r="AB463" i="1"/>
  <c r="W463" i="1"/>
  <c r="V463" i="1"/>
  <c r="Q463" i="1"/>
  <c r="P463" i="1"/>
  <c r="K463" i="1"/>
  <c r="J463" i="1"/>
  <c r="E463" i="1"/>
  <c r="D463" i="1"/>
  <c r="AY462" i="1"/>
  <c r="AX462" i="1"/>
  <c r="AT462" i="1"/>
  <c r="AO462" i="1"/>
  <c r="AN462" i="1"/>
  <c r="AI462" i="1"/>
  <c r="AH462" i="1"/>
  <c r="AC462" i="1"/>
  <c r="AB462" i="1"/>
  <c r="W462" i="1"/>
  <c r="V462" i="1"/>
  <c r="Q462" i="1"/>
  <c r="P462" i="1"/>
  <c r="K462" i="1"/>
  <c r="J462" i="1"/>
  <c r="E462" i="1"/>
  <c r="D462" i="1"/>
  <c r="AY461" i="1"/>
  <c r="AX461" i="1"/>
  <c r="AT461" i="1"/>
  <c r="AO461" i="1"/>
  <c r="AN461" i="1"/>
  <c r="AI461" i="1"/>
  <c r="AH461" i="1"/>
  <c r="AC461" i="1"/>
  <c r="AB461" i="1"/>
  <c r="W461" i="1"/>
  <c r="V461" i="1"/>
  <c r="Q461" i="1"/>
  <c r="P461" i="1"/>
  <c r="K461" i="1"/>
  <c r="J461" i="1"/>
  <c r="E461" i="1"/>
  <c r="D461" i="1"/>
  <c r="AY460" i="1"/>
  <c r="AX460" i="1"/>
  <c r="AT460" i="1"/>
  <c r="AO460" i="1"/>
  <c r="AN460" i="1"/>
  <c r="AI460" i="1"/>
  <c r="AH460" i="1"/>
  <c r="AC460" i="1"/>
  <c r="AB460" i="1"/>
  <c r="W460" i="1"/>
  <c r="V460" i="1"/>
  <c r="Q460" i="1"/>
  <c r="P460" i="1"/>
  <c r="K460" i="1"/>
  <c r="J460" i="1"/>
  <c r="E460" i="1"/>
  <c r="D460" i="1"/>
  <c r="AY459" i="1"/>
  <c r="AX459" i="1"/>
  <c r="AT459" i="1"/>
  <c r="AO459" i="1"/>
  <c r="AN459" i="1"/>
  <c r="AI459" i="1"/>
  <c r="AH459" i="1"/>
  <c r="AC459" i="1"/>
  <c r="AB459" i="1"/>
  <c r="W459" i="1"/>
  <c r="V459" i="1"/>
  <c r="Q459" i="1"/>
  <c r="P459" i="1"/>
  <c r="K459" i="1"/>
  <c r="J459" i="1"/>
  <c r="E459" i="1"/>
  <c r="D459" i="1"/>
  <c r="AY458" i="1"/>
  <c r="AX458" i="1"/>
  <c r="AT458" i="1"/>
  <c r="AO458" i="1"/>
  <c r="AN458" i="1"/>
  <c r="AI458" i="1"/>
  <c r="AH458" i="1"/>
  <c r="AC458" i="1"/>
  <c r="AB458" i="1"/>
  <c r="W458" i="1"/>
  <c r="V458" i="1"/>
  <c r="Q458" i="1"/>
  <c r="P458" i="1"/>
  <c r="K458" i="1"/>
  <c r="J458" i="1"/>
  <c r="E458" i="1"/>
  <c r="D458" i="1"/>
  <c r="AY457" i="1"/>
  <c r="AX457" i="1"/>
  <c r="AT457" i="1"/>
  <c r="AO457" i="1"/>
  <c r="AN457" i="1"/>
  <c r="AI457" i="1"/>
  <c r="AH457" i="1"/>
  <c r="AC457" i="1"/>
  <c r="AB457" i="1"/>
  <c r="W457" i="1"/>
  <c r="V457" i="1"/>
  <c r="Q457" i="1"/>
  <c r="P457" i="1"/>
  <c r="K457" i="1"/>
  <c r="J457" i="1"/>
  <c r="E457" i="1"/>
  <c r="D457" i="1"/>
  <c r="AY456" i="1"/>
  <c r="AX456" i="1"/>
  <c r="AT456" i="1"/>
  <c r="AO456" i="1"/>
  <c r="AN456" i="1"/>
  <c r="AI456" i="1"/>
  <c r="AH456" i="1"/>
  <c r="AC456" i="1"/>
  <c r="AB456" i="1"/>
  <c r="W456" i="1"/>
  <c r="V456" i="1"/>
  <c r="Q456" i="1"/>
  <c r="P456" i="1"/>
  <c r="K456" i="1"/>
  <c r="J456" i="1"/>
  <c r="E456" i="1"/>
  <c r="D456" i="1"/>
  <c r="AY455" i="1"/>
  <c r="AX455" i="1"/>
  <c r="AT455" i="1"/>
  <c r="AO455" i="1"/>
  <c r="AN455" i="1"/>
  <c r="AI455" i="1"/>
  <c r="AH455" i="1"/>
  <c r="AC455" i="1"/>
  <c r="AB455" i="1"/>
  <c r="W455" i="1"/>
  <c r="V455" i="1"/>
  <c r="Q455" i="1"/>
  <c r="P455" i="1"/>
  <c r="K455" i="1"/>
  <c r="J455" i="1"/>
  <c r="E455" i="1"/>
  <c r="D455" i="1"/>
  <c r="AY454" i="1"/>
  <c r="AX454" i="1"/>
  <c r="AT454" i="1"/>
  <c r="AO454" i="1"/>
  <c r="AN454" i="1"/>
  <c r="AI454" i="1"/>
  <c r="AH454" i="1"/>
  <c r="AC454" i="1"/>
  <c r="AB454" i="1"/>
  <c r="W454" i="1"/>
  <c r="V454" i="1"/>
  <c r="Q454" i="1"/>
  <c r="P454" i="1"/>
  <c r="K454" i="1"/>
  <c r="J454" i="1"/>
  <c r="E454" i="1"/>
  <c r="D454" i="1"/>
  <c r="AY453" i="1"/>
  <c r="AX453" i="1"/>
  <c r="AT453" i="1"/>
  <c r="AO453" i="1"/>
  <c r="AN453" i="1"/>
  <c r="AI453" i="1"/>
  <c r="AH453" i="1"/>
  <c r="AC453" i="1"/>
  <c r="AB453" i="1"/>
  <c r="W453" i="1"/>
  <c r="V453" i="1"/>
  <c r="Q453" i="1"/>
  <c r="P453" i="1"/>
  <c r="K453" i="1"/>
  <c r="J453" i="1"/>
  <c r="E453" i="1"/>
  <c r="D453" i="1"/>
  <c r="AY452" i="1"/>
  <c r="AX452" i="1"/>
  <c r="AT452" i="1"/>
  <c r="AO452" i="1"/>
  <c r="AN452" i="1"/>
  <c r="AI452" i="1"/>
  <c r="AH452" i="1"/>
  <c r="AC452" i="1"/>
  <c r="AB452" i="1"/>
  <c r="W452" i="1"/>
  <c r="V452" i="1"/>
  <c r="Q452" i="1"/>
  <c r="P452" i="1"/>
  <c r="K452" i="1"/>
  <c r="J452" i="1"/>
  <c r="E452" i="1"/>
  <c r="D452" i="1"/>
  <c r="AY451" i="1"/>
  <c r="AX451" i="1"/>
  <c r="AT451" i="1"/>
  <c r="AO451" i="1"/>
  <c r="AN451" i="1"/>
  <c r="AI451" i="1"/>
  <c r="AH451" i="1"/>
  <c r="AC451" i="1"/>
  <c r="AB451" i="1"/>
  <c r="W451" i="1"/>
  <c r="V451" i="1"/>
  <c r="Q451" i="1"/>
  <c r="P451" i="1"/>
  <c r="K451" i="1"/>
  <c r="J451" i="1"/>
  <c r="E451" i="1"/>
  <c r="D451" i="1"/>
  <c r="AY450" i="1"/>
  <c r="AX450" i="1"/>
  <c r="AT450" i="1"/>
  <c r="AO450" i="1"/>
  <c r="AN450" i="1"/>
  <c r="AI450" i="1"/>
  <c r="AH450" i="1"/>
  <c r="AC450" i="1"/>
  <c r="AB450" i="1"/>
  <c r="W450" i="1"/>
  <c r="V450" i="1"/>
  <c r="Q450" i="1"/>
  <c r="P450" i="1"/>
  <c r="K450" i="1"/>
  <c r="J450" i="1"/>
  <c r="E450" i="1"/>
  <c r="D450" i="1"/>
  <c r="AY449" i="1"/>
  <c r="AX449" i="1"/>
  <c r="AT449" i="1"/>
  <c r="AO449" i="1"/>
  <c r="AN449" i="1"/>
  <c r="AI449" i="1"/>
  <c r="AH449" i="1"/>
  <c r="AC449" i="1"/>
  <c r="AB449" i="1"/>
  <c r="W449" i="1"/>
  <c r="V449" i="1"/>
  <c r="Q449" i="1"/>
  <c r="P449" i="1"/>
  <c r="K449" i="1"/>
  <c r="J449" i="1"/>
  <c r="E449" i="1"/>
  <c r="D449" i="1"/>
  <c r="AY448" i="1"/>
  <c r="AX448" i="1"/>
  <c r="AT448" i="1"/>
  <c r="AO448" i="1"/>
  <c r="AN448" i="1"/>
  <c r="AI448" i="1"/>
  <c r="AH448" i="1"/>
  <c r="AC448" i="1"/>
  <c r="AB448" i="1"/>
  <c r="W448" i="1"/>
  <c r="V448" i="1"/>
  <c r="Q448" i="1"/>
  <c r="P448" i="1"/>
  <c r="K448" i="1"/>
  <c r="J448" i="1"/>
  <c r="E448" i="1"/>
  <c r="D448" i="1"/>
  <c r="AY447" i="1"/>
  <c r="AX447" i="1"/>
  <c r="AT447" i="1"/>
  <c r="AO447" i="1"/>
  <c r="AN447" i="1"/>
  <c r="AI447" i="1"/>
  <c r="AH447" i="1"/>
  <c r="AC447" i="1"/>
  <c r="AB447" i="1"/>
  <c r="W447" i="1"/>
  <c r="V447" i="1"/>
  <c r="Q447" i="1"/>
  <c r="P447" i="1"/>
  <c r="K447" i="1"/>
  <c r="J447" i="1"/>
  <c r="E447" i="1"/>
  <c r="D447" i="1"/>
  <c r="AY446" i="1"/>
  <c r="AX446" i="1"/>
  <c r="AT446" i="1"/>
  <c r="AO446" i="1"/>
  <c r="AN446" i="1"/>
  <c r="AI446" i="1"/>
  <c r="AH446" i="1"/>
  <c r="AC446" i="1"/>
  <c r="AB446" i="1"/>
  <c r="W446" i="1"/>
  <c r="V446" i="1"/>
  <c r="Q446" i="1"/>
  <c r="P446" i="1"/>
  <c r="K446" i="1"/>
  <c r="J446" i="1"/>
  <c r="E446" i="1"/>
  <c r="D446" i="1"/>
  <c r="AY445" i="1"/>
  <c r="AX445" i="1"/>
  <c r="AT445" i="1"/>
  <c r="AO445" i="1"/>
  <c r="AN445" i="1"/>
  <c r="AI445" i="1"/>
  <c r="AH445" i="1"/>
  <c r="AC445" i="1"/>
  <c r="AB445" i="1"/>
  <c r="W445" i="1"/>
  <c r="V445" i="1"/>
  <c r="Q445" i="1"/>
  <c r="P445" i="1"/>
  <c r="K445" i="1"/>
  <c r="J445" i="1"/>
  <c r="E445" i="1"/>
  <c r="D445" i="1"/>
  <c r="AY444" i="1"/>
  <c r="AX444" i="1"/>
  <c r="AT444" i="1"/>
  <c r="AO444" i="1"/>
  <c r="AN444" i="1"/>
  <c r="AI444" i="1"/>
  <c r="AH444" i="1"/>
  <c r="AC444" i="1"/>
  <c r="AB444" i="1"/>
  <c r="W444" i="1"/>
  <c r="V444" i="1"/>
  <c r="Q444" i="1"/>
  <c r="P444" i="1"/>
  <c r="K444" i="1"/>
  <c r="J444" i="1"/>
  <c r="E444" i="1"/>
  <c r="D444" i="1"/>
  <c r="AY443" i="1"/>
  <c r="AX443" i="1"/>
  <c r="AT443" i="1"/>
  <c r="AO443" i="1"/>
  <c r="AN443" i="1"/>
  <c r="AI443" i="1"/>
  <c r="AH443" i="1"/>
  <c r="AC443" i="1"/>
  <c r="AB443" i="1"/>
  <c r="W443" i="1"/>
  <c r="V443" i="1"/>
  <c r="Q443" i="1"/>
  <c r="P443" i="1"/>
  <c r="K443" i="1"/>
  <c r="J443" i="1"/>
  <c r="E443" i="1"/>
  <c r="D443" i="1"/>
  <c r="AY442" i="1"/>
  <c r="AX442" i="1"/>
  <c r="AT442" i="1"/>
  <c r="AO442" i="1"/>
  <c r="AN442" i="1"/>
  <c r="AI442" i="1"/>
  <c r="AH442" i="1"/>
  <c r="AC442" i="1"/>
  <c r="AB442" i="1"/>
  <c r="W442" i="1"/>
  <c r="V442" i="1"/>
  <c r="Q442" i="1"/>
  <c r="P442" i="1"/>
  <c r="K442" i="1"/>
  <c r="J442" i="1"/>
  <c r="E442" i="1"/>
  <c r="D442" i="1"/>
  <c r="AY441" i="1"/>
  <c r="AX441" i="1"/>
  <c r="AT441" i="1"/>
  <c r="AO441" i="1"/>
  <c r="AN441" i="1"/>
  <c r="AI441" i="1"/>
  <c r="AH441" i="1"/>
  <c r="AC441" i="1"/>
  <c r="AB441" i="1"/>
  <c r="W441" i="1"/>
  <c r="V441" i="1"/>
  <c r="Q441" i="1"/>
  <c r="P441" i="1"/>
  <c r="K441" i="1"/>
  <c r="J441" i="1"/>
  <c r="E441" i="1"/>
  <c r="D441" i="1"/>
  <c r="AY440" i="1"/>
  <c r="AX440" i="1"/>
  <c r="AT440" i="1"/>
  <c r="AO440" i="1"/>
  <c r="AN440" i="1"/>
  <c r="AI440" i="1"/>
  <c r="AH440" i="1"/>
  <c r="AC440" i="1"/>
  <c r="AB440" i="1"/>
  <c r="W440" i="1"/>
  <c r="V440" i="1"/>
  <c r="Q440" i="1"/>
  <c r="P440" i="1"/>
  <c r="K440" i="1"/>
  <c r="J440" i="1"/>
  <c r="E440" i="1"/>
  <c r="D440" i="1"/>
  <c r="AY439" i="1"/>
  <c r="AX439" i="1"/>
  <c r="AT439" i="1"/>
  <c r="AO439" i="1"/>
  <c r="AN439" i="1"/>
  <c r="AI439" i="1"/>
  <c r="AH439" i="1"/>
  <c r="AC439" i="1"/>
  <c r="AB439" i="1"/>
  <c r="W439" i="1"/>
  <c r="V439" i="1"/>
  <c r="Q439" i="1"/>
  <c r="P439" i="1"/>
  <c r="K439" i="1"/>
  <c r="J439" i="1"/>
  <c r="E439" i="1"/>
  <c r="D439" i="1"/>
  <c r="AY438" i="1"/>
  <c r="AX438" i="1"/>
  <c r="AT438" i="1"/>
  <c r="AO438" i="1"/>
  <c r="AN438" i="1"/>
  <c r="AI438" i="1"/>
  <c r="AH438" i="1"/>
  <c r="AC438" i="1"/>
  <c r="AB438" i="1"/>
  <c r="W438" i="1"/>
  <c r="V438" i="1"/>
  <c r="Q438" i="1"/>
  <c r="P438" i="1"/>
  <c r="K438" i="1"/>
  <c r="J438" i="1"/>
  <c r="E438" i="1"/>
  <c r="D438" i="1"/>
  <c r="AY437" i="1"/>
  <c r="AX437" i="1"/>
  <c r="AT437" i="1"/>
  <c r="AO437" i="1"/>
  <c r="AN437" i="1"/>
  <c r="AI437" i="1"/>
  <c r="AH437" i="1"/>
  <c r="AC437" i="1"/>
  <c r="AB437" i="1"/>
  <c r="W437" i="1"/>
  <c r="V437" i="1"/>
  <c r="Q437" i="1"/>
  <c r="P437" i="1"/>
  <c r="K437" i="1"/>
  <c r="J437" i="1"/>
  <c r="E437" i="1"/>
  <c r="D437" i="1"/>
  <c r="AY436" i="1"/>
  <c r="AX436" i="1"/>
  <c r="AT436" i="1"/>
  <c r="AO436" i="1"/>
  <c r="AN436" i="1"/>
  <c r="AI436" i="1"/>
  <c r="AH436" i="1"/>
  <c r="AC436" i="1"/>
  <c r="AB436" i="1"/>
  <c r="W436" i="1"/>
  <c r="V436" i="1"/>
  <c r="Q436" i="1"/>
  <c r="P436" i="1"/>
  <c r="K436" i="1"/>
  <c r="J436" i="1"/>
  <c r="E436" i="1"/>
  <c r="D436" i="1"/>
  <c r="AY435" i="1"/>
  <c r="AX435" i="1"/>
  <c r="AT435" i="1"/>
  <c r="AO435" i="1"/>
  <c r="AN435" i="1"/>
  <c r="AI435" i="1"/>
  <c r="AH435" i="1"/>
  <c r="AC435" i="1"/>
  <c r="AB435" i="1"/>
  <c r="W435" i="1"/>
  <c r="V435" i="1"/>
  <c r="Q435" i="1"/>
  <c r="P435" i="1"/>
  <c r="K435" i="1"/>
  <c r="J435" i="1"/>
  <c r="E435" i="1"/>
  <c r="D435" i="1"/>
  <c r="AY434" i="1"/>
  <c r="AX434" i="1"/>
  <c r="AT434" i="1"/>
  <c r="AO434" i="1"/>
  <c r="AN434" i="1"/>
  <c r="AI434" i="1"/>
  <c r="AH434" i="1"/>
  <c r="AC434" i="1"/>
  <c r="AB434" i="1"/>
  <c r="W434" i="1"/>
  <c r="V434" i="1"/>
  <c r="Q434" i="1"/>
  <c r="P434" i="1"/>
  <c r="K434" i="1"/>
  <c r="J434" i="1"/>
  <c r="E434" i="1"/>
  <c r="D434" i="1"/>
  <c r="AY433" i="1"/>
  <c r="AX433" i="1"/>
  <c r="AT433" i="1"/>
  <c r="AO433" i="1"/>
  <c r="AN433" i="1"/>
  <c r="AI433" i="1"/>
  <c r="AH433" i="1"/>
  <c r="AC433" i="1"/>
  <c r="AB433" i="1"/>
  <c r="W433" i="1"/>
  <c r="V433" i="1"/>
  <c r="Q433" i="1"/>
  <c r="P433" i="1"/>
  <c r="K433" i="1"/>
  <c r="J433" i="1"/>
  <c r="E433" i="1"/>
  <c r="D433" i="1"/>
  <c r="AY432" i="1"/>
  <c r="AX432" i="1"/>
  <c r="AT432" i="1"/>
  <c r="AO432" i="1"/>
  <c r="AN432" i="1"/>
  <c r="AI432" i="1"/>
  <c r="AH432" i="1"/>
  <c r="AC432" i="1"/>
  <c r="AB432" i="1"/>
  <c r="W432" i="1"/>
  <c r="V432" i="1"/>
  <c r="Q432" i="1"/>
  <c r="P432" i="1"/>
  <c r="K432" i="1"/>
  <c r="J432" i="1"/>
  <c r="E432" i="1"/>
  <c r="D432" i="1"/>
  <c r="AY431" i="1"/>
  <c r="AX431" i="1"/>
  <c r="AT431" i="1"/>
  <c r="AO431" i="1"/>
  <c r="AN431" i="1"/>
  <c r="AI431" i="1"/>
  <c r="AH431" i="1"/>
  <c r="AC431" i="1"/>
  <c r="AB431" i="1"/>
  <c r="W431" i="1"/>
  <c r="V431" i="1"/>
  <c r="Q431" i="1"/>
  <c r="P431" i="1"/>
  <c r="K431" i="1"/>
  <c r="J431" i="1"/>
  <c r="E431" i="1"/>
  <c r="D431" i="1"/>
  <c r="AY430" i="1"/>
  <c r="AX430" i="1"/>
  <c r="AT430" i="1"/>
  <c r="AO430" i="1"/>
  <c r="AN430" i="1"/>
  <c r="AI430" i="1"/>
  <c r="AH430" i="1"/>
  <c r="AC430" i="1"/>
  <c r="AB430" i="1"/>
  <c r="W430" i="1"/>
  <c r="V430" i="1"/>
  <c r="Q430" i="1"/>
  <c r="P430" i="1"/>
  <c r="K430" i="1"/>
  <c r="J430" i="1"/>
  <c r="E430" i="1"/>
  <c r="D430" i="1"/>
  <c r="AY429" i="1"/>
  <c r="AX429" i="1"/>
  <c r="AT429" i="1"/>
  <c r="AO429" i="1"/>
  <c r="AN429" i="1"/>
  <c r="AI429" i="1"/>
  <c r="AH429" i="1"/>
  <c r="AC429" i="1"/>
  <c r="AB429" i="1"/>
  <c r="W429" i="1"/>
  <c r="V429" i="1"/>
  <c r="Q429" i="1"/>
  <c r="P429" i="1"/>
  <c r="K429" i="1"/>
  <c r="J429" i="1"/>
  <c r="E429" i="1"/>
  <c r="D429" i="1"/>
  <c r="AY428" i="1"/>
  <c r="AX428" i="1"/>
  <c r="AT428" i="1"/>
  <c r="AO428" i="1"/>
  <c r="AN428" i="1"/>
  <c r="AI428" i="1"/>
  <c r="AH428" i="1"/>
  <c r="AC428" i="1"/>
  <c r="AB428" i="1"/>
  <c r="W428" i="1"/>
  <c r="V428" i="1"/>
  <c r="Q428" i="1"/>
  <c r="P428" i="1"/>
  <c r="K428" i="1"/>
  <c r="J428" i="1"/>
  <c r="E428" i="1"/>
  <c r="D428" i="1"/>
  <c r="AY427" i="1"/>
  <c r="AX427" i="1"/>
  <c r="AT427" i="1"/>
  <c r="AO427" i="1"/>
  <c r="AN427" i="1"/>
  <c r="AI427" i="1"/>
  <c r="AH427" i="1"/>
  <c r="AC427" i="1"/>
  <c r="AB427" i="1"/>
  <c r="W427" i="1"/>
  <c r="V427" i="1"/>
  <c r="Q427" i="1"/>
  <c r="P427" i="1"/>
  <c r="K427" i="1"/>
  <c r="J427" i="1"/>
  <c r="E427" i="1"/>
  <c r="D427" i="1"/>
  <c r="AY426" i="1"/>
  <c r="AX426" i="1"/>
  <c r="AT426" i="1"/>
  <c r="AO426" i="1"/>
  <c r="AN426" i="1"/>
  <c r="AI426" i="1"/>
  <c r="AH426" i="1"/>
  <c r="AC426" i="1"/>
  <c r="AB426" i="1"/>
  <c r="W426" i="1"/>
  <c r="V426" i="1"/>
  <c r="Q426" i="1"/>
  <c r="P426" i="1"/>
  <c r="K426" i="1"/>
  <c r="J426" i="1"/>
  <c r="E426" i="1"/>
  <c r="D426" i="1"/>
  <c r="AY425" i="1"/>
  <c r="AX425" i="1"/>
  <c r="AT425" i="1"/>
  <c r="AO425" i="1"/>
  <c r="AN425" i="1"/>
  <c r="AI425" i="1"/>
  <c r="AH425" i="1"/>
  <c r="AC425" i="1"/>
  <c r="AB425" i="1"/>
  <c r="W425" i="1"/>
  <c r="V425" i="1"/>
  <c r="Q425" i="1"/>
  <c r="P425" i="1"/>
  <c r="K425" i="1"/>
  <c r="J425" i="1"/>
  <c r="E425" i="1"/>
  <c r="D425" i="1"/>
  <c r="AY424" i="1"/>
  <c r="AX424" i="1"/>
  <c r="AT424" i="1"/>
  <c r="AO424" i="1"/>
  <c r="AN424" i="1"/>
  <c r="AI424" i="1"/>
  <c r="AH424" i="1"/>
  <c r="AC424" i="1"/>
  <c r="AB424" i="1"/>
  <c r="W424" i="1"/>
  <c r="V424" i="1"/>
  <c r="Q424" i="1"/>
  <c r="P424" i="1"/>
  <c r="K424" i="1"/>
  <c r="J424" i="1"/>
  <c r="E424" i="1"/>
  <c r="D424" i="1"/>
  <c r="AY423" i="1"/>
  <c r="AX423" i="1"/>
  <c r="AT423" i="1"/>
  <c r="AO423" i="1"/>
  <c r="AN423" i="1"/>
  <c r="AI423" i="1"/>
  <c r="AH423" i="1"/>
  <c r="AC423" i="1"/>
  <c r="AB423" i="1"/>
  <c r="W423" i="1"/>
  <c r="V423" i="1"/>
  <c r="Q423" i="1"/>
  <c r="P423" i="1"/>
  <c r="K423" i="1"/>
  <c r="J423" i="1"/>
  <c r="E423" i="1"/>
  <c r="D423" i="1"/>
  <c r="AY422" i="1"/>
  <c r="AX422" i="1"/>
  <c r="AT422" i="1"/>
  <c r="AO422" i="1"/>
  <c r="AN422" i="1"/>
  <c r="AI422" i="1"/>
  <c r="AH422" i="1"/>
  <c r="AC422" i="1"/>
  <c r="AB422" i="1"/>
  <c r="W422" i="1"/>
  <c r="V422" i="1"/>
  <c r="Q422" i="1"/>
  <c r="P422" i="1"/>
  <c r="K422" i="1"/>
  <c r="J422" i="1"/>
  <c r="E422" i="1"/>
  <c r="D422" i="1"/>
  <c r="AY421" i="1"/>
  <c r="AX421" i="1"/>
  <c r="AT421" i="1"/>
  <c r="AO421" i="1"/>
  <c r="AN421" i="1"/>
  <c r="AI421" i="1"/>
  <c r="AH421" i="1"/>
  <c r="AC421" i="1"/>
  <c r="AB421" i="1"/>
  <c r="W421" i="1"/>
  <c r="V421" i="1"/>
  <c r="Q421" i="1"/>
  <c r="P421" i="1"/>
  <c r="K421" i="1"/>
  <c r="J421" i="1"/>
  <c r="E421" i="1"/>
  <c r="D421" i="1"/>
  <c r="AY420" i="1"/>
  <c r="AX420" i="1"/>
  <c r="AT420" i="1"/>
  <c r="AO420" i="1"/>
  <c r="AN420" i="1"/>
  <c r="AI420" i="1"/>
  <c r="AH420" i="1"/>
  <c r="AC420" i="1"/>
  <c r="AB420" i="1"/>
  <c r="W420" i="1"/>
  <c r="V420" i="1"/>
  <c r="Q420" i="1"/>
  <c r="P420" i="1"/>
  <c r="K420" i="1"/>
  <c r="J420" i="1"/>
  <c r="E420" i="1"/>
  <c r="D420" i="1"/>
  <c r="AY419" i="1"/>
  <c r="AX419" i="1"/>
  <c r="AT419" i="1"/>
  <c r="AO419" i="1"/>
  <c r="AN419" i="1"/>
  <c r="AI419" i="1"/>
  <c r="AH419" i="1"/>
  <c r="AC419" i="1"/>
  <c r="AB419" i="1"/>
  <c r="W419" i="1"/>
  <c r="V419" i="1"/>
  <c r="Q419" i="1"/>
  <c r="P419" i="1"/>
  <c r="K419" i="1"/>
  <c r="J419" i="1"/>
  <c r="E419" i="1"/>
  <c r="D419" i="1"/>
  <c r="AY418" i="1"/>
  <c r="AX418" i="1"/>
  <c r="AT418" i="1"/>
  <c r="AO418" i="1"/>
  <c r="AN418" i="1"/>
  <c r="AI418" i="1"/>
  <c r="AH418" i="1"/>
  <c r="AC418" i="1"/>
  <c r="AB418" i="1"/>
  <c r="W418" i="1"/>
  <c r="V418" i="1"/>
  <c r="Q418" i="1"/>
  <c r="P418" i="1"/>
  <c r="K418" i="1"/>
  <c r="J418" i="1"/>
  <c r="E418" i="1"/>
  <c r="D418" i="1"/>
  <c r="AY417" i="1"/>
  <c r="AX417" i="1"/>
  <c r="AT417" i="1"/>
  <c r="AO417" i="1"/>
  <c r="AN417" i="1"/>
  <c r="AI417" i="1"/>
  <c r="AH417" i="1"/>
  <c r="AC417" i="1"/>
  <c r="AB417" i="1"/>
  <c r="W417" i="1"/>
  <c r="V417" i="1"/>
  <c r="Q417" i="1"/>
  <c r="P417" i="1"/>
  <c r="K417" i="1"/>
  <c r="J417" i="1"/>
  <c r="E417" i="1"/>
  <c r="D417" i="1"/>
  <c r="AY416" i="1"/>
  <c r="AX416" i="1"/>
  <c r="AT416" i="1"/>
  <c r="AO416" i="1"/>
  <c r="AN416" i="1"/>
  <c r="AI416" i="1"/>
  <c r="AH416" i="1"/>
  <c r="AC416" i="1"/>
  <c r="AB416" i="1"/>
  <c r="W416" i="1"/>
  <c r="V416" i="1"/>
  <c r="Q416" i="1"/>
  <c r="P416" i="1"/>
  <c r="K416" i="1"/>
  <c r="J416" i="1"/>
  <c r="E416" i="1"/>
  <c r="D416" i="1"/>
  <c r="AY415" i="1"/>
  <c r="AX415" i="1"/>
  <c r="AT415" i="1"/>
  <c r="AO415" i="1"/>
  <c r="AN415" i="1"/>
  <c r="AI415" i="1"/>
  <c r="AH415" i="1"/>
  <c r="AC415" i="1"/>
  <c r="AB415" i="1"/>
  <c r="W415" i="1"/>
  <c r="V415" i="1"/>
  <c r="Q415" i="1"/>
  <c r="P415" i="1"/>
  <c r="K415" i="1"/>
  <c r="J415" i="1"/>
  <c r="E415" i="1"/>
  <c r="D415" i="1"/>
  <c r="AY414" i="1"/>
  <c r="AX414" i="1"/>
  <c r="AT414" i="1"/>
  <c r="AO414" i="1"/>
  <c r="AN414" i="1"/>
  <c r="AI414" i="1"/>
  <c r="AH414" i="1"/>
  <c r="AC414" i="1"/>
  <c r="AB414" i="1"/>
  <c r="W414" i="1"/>
  <c r="V414" i="1"/>
  <c r="Q414" i="1"/>
  <c r="P414" i="1"/>
  <c r="K414" i="1"/>
  <c r="J414" i="1"/>
  <c r="E414" i="1"/>
  <c r="D414" i="1"/>
  <c r="AY413" i="1"/>
  <c r="AX413" i="1"/>
  <c r="AT413" i="1"/>
  <c r="AO413" i="1"/>
  <c r="AN413" i="1"/>
  <c r="AI413" i="1"/>
  <c r="AH413" i="1"/>
  <c r="AC413" i="1"/>
  <c r="AB413" i="1"/>
  <c r="W413" i="1"/>
  <c r="V413" i="1"/>
  <c r="Q413" i="1"/>
  <c r="P413" i="1"/>
  <c r="K413" i="1"/>
  <c r="J413" i="1"/>
  <c r="E413" i="1"/>
  <c r="D413" i="1"/>
  <c r="AY412" i="1"/>
  <c r="AX412" i="1"/>
  <c r="AT412" i="1"/>
  <c r="AO412" i="1"/>
  <c r="AN412" i="1"/>
  <c r="AI412" i="1"/>
  <c r="AH412" i="1"/>
  <c r="AC412" i="1"/>
  <c r="AB412" i="1"/>
  <c r="W412" i="1"/>
  <c r="V412" i="1"/>
  <c r="Q412" i="1"/>
  <c r="P412" i="1"/>
  <c r="K412" i="1"/>
  <c r="J412" i="1"/>
  <c r="E412" i="1"/>
  <c r="D412" i="1"/>
  <c r="AY411" i="1"/>
  <c r="AX411" i="1"/>
  <c r="AT411" i="1"/>
  <c r="AO411" i="1"/>
  <c r="AN411" i="1"/>
  <c r="AI411" i="1"/>
  <c r="AH411" i="1"/>
  <c r="AC411" i="1"/>
  <c r="AB411" i="1"/>
  <c r="W411" i="1"/>
  <c r="V411" i="1"/>
  <c r="Q411" i="1"/>
  <c r="P411" i="1"/>
  <c r="K411" i="1"/>
  <c r="J411" i="1"/>
  <c r="E411" i="1"/>
  <c r="D411" i="1"/>
  <c r="AY410" i="1"/>
  <c r="AX410" i="1"/>
  <c r="AT410" i="1"/>
  <c r="AO410" i="1"/>
  <c r="AN410" i="1"/>
  <c r="AI410" i="1"/>
  <c r="AH410" i="1"/>
  <c r="AC410" i="1"/>
  <c r="AB410" i="1"/>
  <c r="W410" i="1"/>
  <c r="V410" i="1"/>
  <c r="Q410" i="1"/>
  <c r="P410" i="1"/>
  <c r="K410" i="1"/>
  <c r="J410" i="1"/>
  <c r="E410" i="1"/>
  <c r="D410" i="1"/>
  <c r="AY409" i="1"/>
  <c r="AX409" i="1"/>
  <c r="AT409" i="1"/>
  <c r="AO409" i="1"/>
  <c r="AN409" i="1"/>
  <c r="AI409" i="1"/>
  <c r="AH409" i="1"/>
  <c r="AC409" i="1"/>
  <c r="AB409" i="1"/>
  <c r="W409" i="1"/>
  <c r="V409" i="1"/>
  <c r="Q409" i="1"/>
  <c r="P409" i="1"/>
  <c r="K409" i="1"/>
  <c r="J409" i="1"/>
  <c r="E409" i="1"/>
  <c r="D409" i="1"/>
  <c r="AY408" i="1"/>
  <c r="AX408" i="1"/>
  <c r="AT408" i="1"/>
  <c r="AO408" i="1"/>
  <c r="AN408" i="1"/>
  <c r="AI408" i="1"/>
  <c r="AH408" i="1"/>
  <c r="AC408" i="1"/>
  <c r="AB408" i="1"/>
  <c r="W408" i="1"/>
  <c r="V408" i="1"/>
  <c r="Q408" i="1"/>
  <c r="P408" i="1"/>
  <c r="K408" i="1"/>
  <c r="J408" i="1"/>
  <c r="E408" i="1"/>
  <c r="D408" i="1"/>
  <c r="AY407" i="1"/>
  <c r="AX407" i="1"/>
  <c r="AT407" i="1"/>
  <c r="AO407" i="1"/>
  <c r="AN407" i="1"/>
  <c r="AI407" i="1"/>
  <c r="AH407" i="1"/>
  <c r="AC407" i="1"/>
  <c r="AB407" i="1"/>
  <c r="W407" i="1"/>
  <c r="V407" i="1"/>
  <c r="Q407" i="1"/>
  <c r="P407" i="1"/>
  <c r="K407" i="1"/>
  <c r="J407" i="1"/>
  <c r="E407" i="1"/>
  <c r="D407" i="1"/>
  <c r="AY406" i="1"/>
  <c r="AX406" i="1"/>
  <c r="AT406" i="1"/>
  <c r="AO406" i="1"/>
  <c r="AN406" i="1"/>
  <c r="AI406" i="1"/>
  <c r="AH406" i="1"/>
  <c r="AC406" i="1"/>
  <c r="AB406" i="1"/>
  <c r="W406" i="1"/>
  <c r="V406" i="1"/>
  <c r="Q406" i="1"/>
  <c r="P406" i="1"/>
  <c r="K406" i="1"/>
  <c r="J406" i="1"/>
  <c r="E406" i="1"/>
  <c r="D406" i="1"/>
  <c r="AY405" i="1"/>
  <c r="AX405" i="1"/>
  <c r="AT405" i="1"/>
  <c r="AO405" i="1"/>
  <c r="AN405" i="1"/>
  <c r="AI405" i="1"/>
  <c r="AH405" i="1"/>
  <c r="AC405" i="1"/>
  <c r="AB405" i="1"/>
  <c r="W405" i="1"/>
  <c r="V405" i="1"/>
  <c r="Q405" i="1"/>
  <c r="P405" i="1"/>
  <c r="K405" i="1"/>
  <c r="J405" i="1"/>
  <c r="E405" i="1"/>
  <c r="D405" i="1"/>
  <c r="AY404" i="1"/>
  <c r="AX404" i="1"/>
  <c r="AT404" i="1"/>
  <c r="AO404" i="1"/>
  <c r="AN404" i="1"/>
  <c r="AI404" i="1"/>
  <c r="AH404" i="1"/>
  <c r="AC404" i="1"/>
  <c r="AB404" i="1"/>
  <c r="W404" i="1"/>
  <c r="V404" i="1"/>
  <c r="Q404" i="1"/>
  <c r="P404" i="1"/>
  <c r="K404" i="1"/>
  <c r="J404" i="1"/>
  <c r="E404" i="1"/>
  <c r="D404" i="1"/>
  <c r="AY403" i="1"/>
  <c r="AX403" i="1"/>
  <c r="AT403" i="1"/>
  <c r="AO403" i="1"/>
  <c r="AN403" i="1"/>
  <c r="AI403" i="1"/>
  <c r="AH403" i="1"/>
  <c r="AC403" i="1"/>
  <c r="AB403" i="1"/>
  <c r="W403" i="1"/>
  <c r="V403" i="1"/>
  <c r="Q403" i="1"/>
  <c r="P403" i="1"/>
  <c r="K403" i="1"/>
  <c r="J403" i="1"/>
  <c r="E403" i="1"/>
  <c r="D403" i="1"/>
  <c r="AY402" i="1"/>
  <c r="AX402" i="1"/>
  <c r="AT402" i="1"/>
  <c r="AO402" i="1"/>
  <c r="AN402" i="1"/>
  <c r="AI402" i="1"/>
  <c r="AH402" i="1"/>
  <c r="AC402" i="1"/>
  <c r="AB402" i="1"/>
  <c r="W402" i="1"/>
  <c r="V402" i="1"/>
  <c r="Q402" i="1"/>
  <c r="P402" i="1"/>
  <c r="K402" i="1"/>
  <c r="J402" i="1"/>
  <c r="E402" i="1"/>
  <c r="D402" i="1"/>
  <c r="AY401" i="1"/>
  <c r="AX401" i="1"/>
  <c r="AT401" i="1"/>
  <c r="AO401" i="1"/>
  <c r="AN401" i="1"/>
  <c r="AI401" i="1"/>
  <c r="AH401" i="1"/>
  <c r="AC401" i="1"/>
  <c r="AB401" i="1"/>
  <c r="W401" i="1"/>
  <c r="V401" i="1"/>
  <c r="Q401" i="1"/>
  <c r="P401" i="1"/>
  <c r="K401" i="1"/>
  <c r="J401" i="1"/>
  <c r="E401" i="1"/>
  <c r="D401" i="1"/>
  <c r="AY400" i="1"/>
  <c r="AX400" i="1"/>
  <c r="AT400" i="1"/>
  <c r="AO400" i="1"/>
  <c r="AN400" i="1"/>
  <c r="AI400" i="1"/>
  <c r="AH400" i="1"/>
  <c r="AC400" i="1"/>
  <c r="AB400" i="1"/>
  <c r="W400" i="1"/>
  <c r="V400" i="1"/>
  <c r="Q400" i="1"/>
  <c r="P400" i="1"/>
  <c r="K400" i="1"/>
  <c r="J400" i="1"/>
  <c r="E400" i="1"/>
  <c r="D400" i="1"/>
  <c r="AY399" i="1"/>
  <c r="AX399" i="1"/>
  <c r="AT399" i="1"/>
  <c r="AO399" i="1"/>
  <c r="AN399" i="1"/>
  <c r="AI399" i="1"/>
  <c r="AH399" i="1"/>
  <c r="AC399" i="1"/>
  <c r="AB399" i="1"/>
  <c r="W399" i="1"/>
  <c r="V399" i="1"/>
  <c r="Q399" i="1"/>
  <c r="P399" i="1"/>
  <c r="K399" i="1"/>
  <c r="J399" i="1"/>
  <c r="E399" i="1"/>
  <c r="D399" i="1"/>
  <c r="AY398" i="1"/>
  <c r="AX398" i="1"/>
  <c r="AT398" i="1"/>
  <c r="AO398" i="1"/>
  <c r="AN398" i="1"/>
  <c r="AI398" i="1"/>
  <c r="AH398" i="1"/>
  <c r="AC398" i="1"/>
  <c r="AB398" i="1"/>
  <c r="W398" i="1"/>
  <c r="V398" i="1"/>
  <c r="Q398" i="1"/>
  <c r="P398" i="1"/>
  <c r="K398" i="1"/>
  <c r="J398" i="1"/>
  <c r="E398" i="1"/>
  <c r="D398" i="1"/>
  <c r="AY397" i="1"/>
  <c r="AX397" i="1"/>
  <c r="AT397" i="1"/>
  <c r="AO397" i="1"/>
  <c r="AN397" i="1"/>
  <c r="AI397" i="1"/>
  <c r="AH397" i="1"/>
  <c r="AC397" i="1"/>
  <c r="AB397" i="1"/>
  <c r="W397" i="1"/>
  <c r="V397" i="1"/>
  <c r="Q397" i="1"/>
  <c r="P397" i="1"/>
  <c r="K397" i="1"/>
  <c r="J397" i="1"/>
  <c r="E397" i="1"/>
  <c r="D397" i="1"/>
  <c r="AY396" i="1"/>
  <c r="AX396" i="1"/>
  <c r="AT396" i="1"/>
  <c r="AO396" i="1"/>
  <c r="AN396" i="1"/>
  <c r="AI396" i="1"/>
  <c r="AH396" i="1"/>
  <c r="AC396" i="1"/>
  <c r="AB396" i="1"/>
  <c r="W396" i="1"/>
  <c r="V396" i="1"/>
  <c r="Q396" i="1"/>
  <c r="P396" i="1"/>
  <c r="K396" i="1"/>
  <c r="J396" i="1"/>
  <c r="E396" i="1"/>
  <c r="D396" i="1"/>
  <c r="AY395" i="1"/>
  <c r="AX395" i="1"/>
  <c r="AT395" i="1"/>
  <c r="AO395" i="1"/>
  <c r="AN395" i="1"/>
  <c r="AI395" i="1"/>
  <c r="AH395" i="1"/>
  <c r="AC395" i="1"/>
  <c r="AB395" i="1"/>
  <c r="W395" i="1"/>
  <c r="V395" i="1"/>
  <c r="Q395" i="1"/>
  <c r="P395" i="1"/>
  <c r="K395" i="1"/>
  <c r="J395" i="1"/>
  <c r="E395" i="1"/>
  <c r="D395" i="1"/>
  <c r="AY394" i="1"/>
  <c r="AX394" i="1"/>
  <c r="AT394" i="1"/>
  <c r="AO394" i="1"/>
  <c r="AN394" i="1"/>
  <c r="AI394" i="1"/>
  <c r="AH394" i="1"/>
  <c r="AC394" i="1"/>
  <c r="AB394" i="1"/>
  <c r="W394" i="1"/>
  <c r="V394" i="1"/>
  <c r="Q394" i="1"/>
  <c r="P394" i="1"/>
  <c r="K394" i="1"/>
  <c r="J394" i="1"/>
  <c r="E394" i="1"/>
  <c r="D394" i="1"/>
  <c r="AY393" i="1"/>
  <c r="AX393" i="1"/>
  <c r="AT393" i="1"/>
  <c r="AO393" i="1"/>
  <c r="AN393" i="1"/>
  <c r="AI393" i="1"/>
  <c r="AH393" i="1"/>
  <c r="AC393" i="1"/>
  <c r="AB393" i="1"/>
  <c r="W393" i="1"/>
  <c r="V393" i="1"/>
  <c r="Q393" i="1"/>
  <c r="P393" i="1"/>
  <c r="K393" i="1"/>
  <c r="J393" i="1"/>
  <c r="E393" i="1"/>
  <c r="D393" i="1"/>
  <c r="AY392" i="1"/>
  <c r="AX392" i="1"/>
  <c r="AT392" i="1"/>
  <c r="AO392" i="1"/>
  <c r="AN392" i="1"/>
  <c r="AI392" i="1"/>
  <c r="AH392" i="1"/>
  <c r="AC392" i="1"/>
  <c r="AB392" i="1"/>
  <c r="W392" i="1"/>
  <c r="V392" i="1"/>
  <c r="Q392" i="1"/>
  <c r="P392" i="1"/>
  <c r="K392" i="1"/>
  <c r="J392" i="1"/>
  <c r="E392" i="1"/>
  <c r="D392" i="1"/>
  <c r="AY391" i="1"/>
  <c r="AX391" i="1"/>
  <c r="AT391" i="1"/>
  <c r="AO391" i="1"/>
  <c r="AN391" i="1"/>
  <c r="AI391" i="1"/>
  <c r="AH391" i="1"/>
  <c r="AC391" i="1"/>
  <c r="AB391" i="1"/>
  <c r="W391" i="1"/>
  <c r="V391" i="1"/>
  <c r="Q391" i="1"/>
  <c r="P391" i="1"/>
  <c r="K391" i="1"/>
  <c r="J391" i="1"/>
  <c r="E391" i="1"/>
  <c r="D391" i="1"/>
  <c r="AY390" i="1"/>
  <c r="AX390" i="1"/>
  <c r="AT390" i="1"/>
  <c r="AO390" i="1"/>
  <c r="AN390" i="1"/>
  <c r="AI390" i="1"/>
  <c r="AH390" i="1"/>
  <c r="AC390" i="1"/>
  <c r="AB390" i="1"/>
  <c r="W390" i="1"/>
  <c r="V390" i="1"/>
  <c r="Q390" i="1"/>
  <c r="P390" i="1"/>
  <c r="K390" i="1"/>
  <c r="J390" i="1"/>
  <c r="E390" i="1"/>
  <c r="D390" i="1"/>
  <c r="AY389" i="1"/>
  <c r="AX389" i="1"/>
  <c r="AT389" i="1"/>
  <c r="AO389" i="1"/>
  <c r="AN389" i="1"/>
  <c r="AI389" i="1"/>
  <c r="AH389" i="1"/>
  <c r="AC389" i="1"/>
  <c r="AB389" i="1"/>
  <c r="W389" i="1"/>
  <c r="V389" i="1"/>
  <c r="Q389" i="1"/>
  <c r="P389" i="1"/>
  <c r="K389" i="1"/>
  <c r="J389" i="1"/>
  <c r="E389" i="1"/>
  <c r="D389" i="1"/>
  <c r="AY388" i="1"/>
  <c r="AX388" i="1"/>
  <c r="AT388" i="1"/>
  <c r="AO388" i="1"/>
  <c r="AN388" i="1"/>
  <c r="AI388" i="1"/>
  <c r="AH388" i="1"/>
  <c r="AC388" i="1"/>
  <c r="AB388" i="1"/>
  <c r="W388" i="1"/>
  <c r="V388" i="1"/>
  <c r="Q388" i="1"/>
  <c r="P388" i="1"/>
  <c r="K388" i="1"/>
  <c r="J388" i="1"/>
  <c r="E388" i="1"/>
  <c r="D388" i="1"/>
  <c r="AY387" i="1"/>
  <c r="AX387" i="1"/>
  <c r="AT387" i="1"/>
  <c r="AO387" i="1"/>
  <c r="AN387" i="1"/>
  <c r="AI387" i="1"/>
  <c r="AH387" i="1"/>
  <c r="AC387" i="1"/>
  <c r="AB387" i="1"/>
  <c r="W387" i="1"/>
  <c r="V387" i="1"/>
  <c r="Q387" i="1"/>
  <c r="P387" i="1"/>
  <c r="K387" i="1"/>
  <c r="J387" i="1"/>
  <c r="E387" i="1"/>
  <c r="D387" i="1"/>
  <c r="AY386" i="1"/>
  <c r="AX386" i="1"/>
  <c r="AT386" i="1"/>
  <c r="AO386" i="1"/>
  <c r="AN386" i="1"/>
  <c r="AI386" i="1"/>
  <c r="AH386" i="1"/>
  <c r="AC386" i="1"/>
  <c r="AB386" i="1"/>
  <c r="W386" i="1"/>
  <c r="V386" i="1"/>
  <c r="Q386" i="1"/>
  <c r="P386" i="1"/>
  <c r="K386" i="1"/>
  <c r="J386" i="1"/>
  <c r="E386" i="1"/>
  <c r="D386" i="1"/>
  <c r="AY385" i="1"/>
  <c r="AX385" i="1"/>
  <c r="AT385" i="1"/>
  <c r="AO385" i="1"/>
  <c r="AN385" i="1"/>
  <c r="AI385" i="1"/>
  <c r="AH385" i="1"/>
  <c r="AC385" i="1"/>
  <c r="AB385" i="1"/>
  <c r="W385" i="1"/>
  <c r="V385" i="1"/>
  <c r="Q385" i="1"/>
  <c r="P385" i="1"/>
  <c r="K385" i="1"/>
  <c r="J385" i="1"/>
  <c r="E385" i="1"/>
  <c r="D385" i="1"/>
  <c r="AY384" i="1"/>
  <c r="AX384" i="1"/>
  <c r="AT384" i="1"/>
  <c r="AO384" i="1"/>
  <c r="AN384" i="1"/>
  <c r="AI384" i="1"/>
  <c r="AH384" i="1"/>
  <c r="AC384" i="1"/>
  <c r="AB384" i="1"/>
  <c r="W384" i="1"/>
  <c r="V384" i="1"/>
  <c r="Q384" i="1"/>
  <c r="P384" i="1"/>
  <c r="K384" i="1"/>
  <c r="J384" i="1"/>
  <c r="E384" i="1"/>
  <c r="D384" i="1"/>
  <c r="AY383" i="1"/>
  <c r="AX383" i="1"/>
  <c r="AT383" i="1"/>
  <c r="AO383" i="1"/>
  <c r="AN383" i="1"/>
  <c r="AI383" i="1"/>
  <c r="AH383" i="1"/>
  <c r="AC383" i="1"/>
  <c r="AB383" i="1"/>
  <c r="W383" i="1"/>
  <c r="V383" i="1"/>
  <c r="Q383" i="1"/>
  <c r="P383" i="1"/>
  <c r="K383" i="1"/>
  <c r="J383" i="1"/>
  <c r="E383" i="1"/>
  <c r="D383" i="1"/>
  <c r="AY382" i="1"/>
  <c r="AX382" i="1"/>
  <c r="AT382" i="1"/>
  <c r="AO382" i="1"/>
  <c r="AN382" i="1"/>
  <c r="AI382" i="1"/>
  <c r="AH382" i="1"/>
  <c r="AC382" i="1"/>
  <c r="AB382" i="1"/>
  <c r="W382" i="1"/>
  <c r="V382" i="1"/>
  <c r="Q382" i="1"/>
  <c r="P382" i="1"/>
  <c r="K382" i="1"/>
  <c r="J382" i="1"/>
  <c r="E382" i="1"/>
  <c r="D382" i="1"/>
  <c r="AY381" i="1"/>
  <c r="AX381" i="1"/>
  <c r="AT381" i="1"/>
  <c r="AO381" i="1"/>
  <c r="AN381" i="1"/>
  <c r="AI381" i="1"/>
  <c r="AH381" i="1"/>
  <c r="AC381" i="1"/>
  <c r="AB381" i="1"/>
  <c r="W381" i="1"/>
  <c r="V381" i="1"/>
  <c r="Q381" i="1"/>
  <c r="P381" i="1"/>
  <c r="K381" i="1"/>
  <c r="J381" i="1"/>
  <c r="E381" i="1"/>
  <c r="D381" i="1"/>
  <c r="AY380" i="1"/>
  <c r="AX380" i="1"/>
  <c r="AT380" i="1"/>
  <c r="AO380" i="1"/>
  <c r="AN380" i="1"/>
  <c r="AI380" i="1"/>
  <c r="AH380" i="1"/>
  <c r="AC380" i="1"/>
  <c r="AB380" i="1"/>
  <c r="W380" i="1"/>
  <c r="V380" i="1"/>
  <c r="Q380" i="1"/>
  <c r="P380" i="1"/>
  <c r="K380" i="1"/>
  <c r="J380" i="1"/>
  <c r="E380" i="1"/>
  <c r="D380" i="1"/>
  <c r="AY379" i="1"/>
  <c r="AX379" i="1"/>
  <c r="AT379" i="1"/>
  <c r="AO379" i="1"/>
  <c r="AN379" i="1"/>
  <c r="AI379" i="1"/>
  <c r="AH379" i="1"/>
  <c r="AC379" i="1"/>
  <c r="AB379" i="1"/>
  <c r="W379" i="1"/>
  <c r="V379" i="1"/>
  <c r="Q379" i="1"/>
  <c r="P379" i="1"/>
  <c r="K379" i="1"/>
  <c r="J379" i="1"/>
  <c r="E379" i="1"/>
  <c r="D379" i="1"/>
  <c r="AY378" i="1"/>
  <c r="AX378" i="1"/>
  <c r="AT378" i="1"/>
  <c r="AO378" i="1"/>
  <c r="AN378" i="1"/>
  <c r="AI378" i="1"/>
  <c r="AH378" i="1"/>
  <c r="AC378" i="1"/>
  <c r="AB378" i="1"/>
  <c r="W378" i="1"/>
  <c r="V378" i="1"/>
  <c r="Q378" i="1"/>
  <c r="P378" i="1"/>
  <c r="K378" i="1"/>
  <c r="J378" i="1"/>
  <c r="E378" i="1"/>
  <c r="D378" i="1"/>
  <c r="AY377" i="1"/>
  <c r="AX377" i="1"/>
  <c r="AT377" i="1"/>
  <c r="AO377" i="1"/>
  <c r="AN377" i="1"/>
  <c r="AI377" i="1"/>
  <c r="AH377" i="1"/>
  <c r="AC377" i="1"/>
  <c r="AB377" i="1"/>
  <c r="W377" i="1"/>
  <c r="V377" i="1"/>
  <c r="Q377" i="1"/>
  <c r="P377" i="1"/>
  <c r="K377" i="1"/>
  <c r="J377" i="1"/>
  <c r="E377" i="1"/>
  <c r="D377" i="1"/>
  <c r="AY376" i="1"/>
  <c r="AX376" i="1"/>
  <c r="AT376" i="1"/>
  <c r="AO376" i="1"/>
  <c r="AN376" i="1"/>
  <c r="AI376" i="1"/>
  <c r="AH376" i="1"/>
  <c r="AC376" i="1"/>
  <c r="AB376" i="1"/>
  <c r="W376" i="1"/>
  <c r="V376" i="1"/>
  <c r="Q376" i="1"/>
  <c r="P376" i="1"/>
  <c r="K376" i="1"/>
  <c r="J376" i="1"/>
  <c r="E376" i="1"/>
  <c r="D376" i="1"/>
  <c r="AY375" i="1"/>
  <c r="AX375" i="1"/>
  <c r="AT375" i="1"/>
  <c r="AO375" i="1"/>
  <c r="AN375" i="1"/>
  <c r="AI375" i="1"/>
  <c r="AH375" i="1"/>
  <c r="AC375" i="1"/>
  <c r="AB375" i="1"/>
  <c r="W375" i="1"/>
  <c r="V375" i="1"/>
  <c r="Q375" i="1"/>
  <c r="P375" i="1"/>
  <c r="K375" i="1"/>
  <c r="J375" i="1"/>
  <c r="E375" i="1"/>
  <c r="D375" i="1"/>
  <c r="AY374" i="1"/>
  <c r="AX374" i="1"/>
  <c r="AT374" i="1"/>
  <c r="AO374" i="1"/>
  <c r="AN374" i="1"/>
  <c r="AI374" i="1"/>
  <c r="AH374" i="1"/>
  <c r="AC374" i="1"/>
  <c r="AB374" i="1"/>
  <c r="W374" i="1"/>
  <c r="V374" i="1"/>
  <c r="Q374" i="1"/>
  <c r="P374" i="1"/>
  <c r="K374" i="1"/>
  <c r="J374" i="1"/>
  <c r="E374" i="1"/>
  <c r="D374" i="1"/>
  <c r="AY373" i="1"/>
  <c r="AX373" i="1"/>
  <c r="AT373" i="1"/>
  <c r="AO373" i="1"/>
  <c r="AN373" i="1"/>
  <c r="AI373" i="1"/>
  <c r="AH373" i="1"/>
  <c r="AC373" i="1"/>
  <c r="AB373" i="1"/>
  <c r="W373" i="1"/>
  <c r="V373" i="1"/>
  <c r="Q373" i="1"/>
  <c r="P373" i="1"/>
  <c r="K373" i="1"/>
  <c r="J373" i="1"/>
  <c r="E373" i="1"/>
  <c r="D373" i="1"/>
  <c r="AY372" i="1"/>
  <c r="AX372" i="1"/>
  <c r="AT372" i="1"/>
  <c r="AO372" i="1"/>
  <c r="AN372" i="1"/>
  <c r="AI372" i="1"/>
  <c r="AH372" i="1"/>
  <c r="AC372" i="1"/>
  <c r="AB372" i="1"/>
  <c r="W372" i="1"/>
  <c r="V372" i="1"/>
  <c r="Q372" i="1"/>
  <c r="P372" i="1"/>
  <c r="K372" i="1"/>
  <c r="J372" i="1"/>
  <c r="E372" i="1"/>
  <c r="D372" i="1"/>
  <c r="AY371" i="1"/>
  <c r="AX371" i="1"/>
  <c r="AT371" i="1"/>
  <c r="AO371" i="1"/>
  <c r="AN371" i="1"/>
  <c r="AI371" i="1"/>
  <c r="AH371" i="1"/>
  <c r="AC371" i="1"/>
  <c r="AB371" i="1"/>
  <c r="W371" i="1"/>
  <c r="V371" i="1"/>
  <c r="Q371" i="1"/>
  <c r="P371" i="1"/>
  <c r="K371" i="1"/>
  <c r="J371" i="1"/>
  <c r="E371" i="1"/>
  <c r="D371" i="1"/>
  <c r="AY370" i="1"/>
  <c r="AX370" i="1"/>
  <c r="AT370" i="1"/>
  <c r="AO370" i="1"/>
  <c r="AN370" i="1"/>
  <c r="AI370" i="1"/>
  <c r="AH370" i="1"/>
  <c r="AC370" i="1"/>
  <c r="AB370" i="1"/>
  <c r="W370" i="1"/>
  <c r="V370" i="1"/>
  <c r="Q370" i="1"/>
  <c r="P370" i="1"/>
  <c r="K370" i="1"/>
  <c r="J370" i="1"/>
  <c r="E370" i="1"/>
  <c r="D370" i="1"/>
  <c r="AY369" i="1"/>
  <c r="AX369" i="1"/>
  <c r="AT369" i="1"/>
  <c r="AO369" i="1"/>
  <c r="AN369" i="1"/>
  <c r="AI369" i="1"/>
  <c r="AH369" i="1"/>
  <c r="AC369" i="1"/>
  <c r="AB369" i="1"/>
  <c r="W369" i="1"/>
  <c r="V369" i="1"/>
  <c r="Q369" i="1"/>
  <c r="P369" i="1"/>
  <c r="K369" i="1"/>
  <c r="J369" i="1"/>
  <c r="E369" i="1"/>
  <c r="D369" i="1"/>
  <c r="AY368" i="1"/>
  <c r="AX368" i="1"/>
  <c r="AT368" i="1"/>
  <c r="AO368" i="1"/>
  <c r="AN368" i="1"/>
  <c r="AI368" i="1"/>
  <c r="AH368" i="1"/>
  <c r="AC368" i="1"/>
  <c r="AB368" i="1"/>
  <c r="W368" i="1"/>
  <c r="V368" i="1"/>
  <c r="Q368" i="1"/>
  <c r="P368" i="1"/>
  <c r="K368" i="1"/>
  <c r="J368" i="1"/>
  <c r="E368" i="1"/>
  <c r="D368" i="1"/>
  <c r="AY367" i="1"/>
  <c r="AX367" i="1"/>
  <c r="AT367" i="1"/>
  <c r="AO367" i="1"/>
  <c r="AN367" i="1"/>
  <c r="AI367" i="1"/>
  <c r="AH367" i="1"/>
  <c r="AC367" i="1"/>
  <c r="AB367" i="1"/>
  <c r="W367" i="1"/>
  <c r="V367" i="1"/>
  <c r="Q367" i="1"/>
  <c r="P367" i="1"/>
  <c r="K367" i="1"/>
  <c r="J367" i="1"/>
  <c r="E367" i="1"/>
  <c r="D367" i="1"/>
  <c r="AY366" i="1"/>
  <c r="AX366" i="1"/>
  <c r="AT366" i="1"/>
  <c r="AO366" i="1"/>
  <c r="AN366" i="1"/>
  <c r="AI366" i="1"/>
  <c r="AH366" i="1"/>
  <c r="AC366" i="1"/>
  <c r="AB366" i="1"/>
  <c r="W366" i="1"/>
  <c r="V366" i="1"/>
  <c r="Q366" i="1"/>
  <c r="P366" i="1"/>
  <c r="K366" i="1"/>
  <c r="J366" i="1"/>
  <c r="E366" i="1"/>
  <c r="D366" i="1"/>
  <c r="AY365" i="1"/>
  <c r="AX365" i="1"/>
  <c r="AT365" i="1"/>
  <c r="AO365" i="1"/>
  <c r="AN365" i="1"/>
  <c r="AI365" i="1"/>
  <c r="AH365" i="1"/>
  <c r="AC365" i="1"/>
  <c r="AB365" i="1"/>
  <c r="W365" i="1"/>
  <c r="V365" i="1"/>
  <c r="Q365" i="1"/>
  <c r="P365" i="1"/>
  <c r="K365" i="1"/>
  <c r="J365" i="1"/>
  <c r="E365" i="1"/>
  <c r="D365" i="1"/>
  <c r="AY364" i="1"/>
  <c r="AX364" i="1"/>
  <c r="AT364" i="1"/>
  <c r="AO364" i="1"/>
  <c r="AN364" i="1"/>
  <c r="AI364" i="1"/>
  <c r="AH364" i="1"/>
  <c r="AC364" i="1"/>
  <c r="AB364" i="1"/>
  <c r="W364" i="1"/>
  <c r="V364" i="1"/>
  <c r="Q364" i="1"/>
  <c r="P364" i="1"/>
  <c r="K364" i="1"/>
  <c r="J364" i="1"/>
  <c r="E364" i="1"/>
  <c r="D364" i="1"/>
  <c r="AY363" i="1"/>
  <c r="AX363" i="1"/>
  <c r="AT363" i="1"/>
  <c r="AO363" i="1"/>
  <c r="AN363" i="1"/>
  <c r="AI363" i="1"/>
  <c r="AH363" i="1"/>
  <c r="AC363" i="1"/>
  <c r="AB363" i="1"/>
  <c r="W363" i="1"/>
  <c r="V363" i="1"/>
  <c r="Q363" i="1"/>
  <c r="P363" i="1"/>
  <c r="K363" i="1"/>
  <c r="J363" i="1"/>
  <c r="E363" i="1"/>
  <c r="D363" i="1"/>
  <c r="AY362" i="1"/>
  <c r="AX362" i="1"/>
  <c r="AT362" i="1"/>
  <c r="AO362" i="1"/>
  <c r="AN362" i="1"/>
  <c r="AI362" i="1"/>
  <c r="AH362" i="1"/>
  <c r="AC362" i="1"/>
  <c r="AB362" i="1"/>
  <c r="W362" i="1"/>
  <c r="V362" i="1"/>
  <c r="Q362" i="1"/>
  <c r="P362" i="1"/>
  <c r="K362" i="1"/>
  <c r="J362" i="1"/>
  <c r="E362" i="1"/>
  <c r="D362" i="1"/>
  <c r="AY361" i="1"/>
  <c r="AX361" i="1"/>
  <c r="AT361" i="1"/>
  <c r="AO361" i="1"/>
  <c r="AN361" i="1"/>
  <c r="AI361" i="1"/>
  <c r="AH361" i="1"/>
  <c r="AC361" i="1"/>
  <c r="AB361" i="1"/>
  <c r="W361" i="1"/>
  <c r="V361" i="1"/>
  <c r="Q361" i="1"/>
  <c r="P361" i="1"/>
  <c r="K361" i="1"/>
  <c r="J361" i="1"/>
  <c r="E361" i="1"/>
  <c r="D361" i="1"/>
  <c r="AY360" i="1"/>
  <c r="AX360" i="1"/>
  <c r="AT360" i="1"/>
  <c r="AO360" i="1"/>
  <c r="AN360" i="1"/>
  <c r="AI360" i="1"/>
  <c r="AH360" i="1"/>
  <c r="AC360" i="1"/>
  <c r="AB360" i="1"/>
  <c r="W360" i="1"/>
  <c r="V360" i="1"/>
  <c r="Q360" i="1"/>
  <c r="P360" i="1"/>
  <c r="K360" i="1"/>
  <c r="J360" i="1"/>
  <c r="E360" i="1"/>
  <c r="D360" i="1"/>
  <c r="AY359" i="1"/>
  <c r="AX359" i="1"/>
  <c r="AT359" i="1"/>
  <c r="AO359" i="1"/>
  <c r="AN359" i="1"/>
  <c r="AI359" i="1"/>
  <c r="AH359" i="1"/>
  <c r="AC359" i="1"/>
  <c r="AB359" i="1"/>
  <c r="W359" i="1"/>
  <c r="V359" i="1"/>
  <c r="Q359" i="1"/>
  <c r="P359" i="1"/>
  <c r="K359" i="1"/>
  <c r="J359" i="1"/>
  <c r="E359" i="1"/>
  <c r="D359" i="1"/>
  <c r="AY358" i="1"/>
  <c r="AX358" i="1"/>
  <c r="AT358" i="1"/>
  <c r="AO358" i="1"/>
  <c r="AN358" i="1"/>
  <c r="AI358" i="1"/>
  <c r="AH358" i="1"/>
  <c r="AC358" i="1"/>
  <c r="AB358" i="1"/>
  <c r="W358" i="1"/>
  <c r="V358" i="1"/>
  <c r="Q358" i="1"/>
  <c r="P358" i="1"/>
  <c r="K358" i="1"/>
  <c r="J358" i="1"/>
  <c r="E358" i="1"/>
  <c r="D358" i="1"/>
  <c r="AY357" i="1"/>
  <c r="AX357" i="1"/>
  <c r="AT357" i="1"/>
  <c r="AO357" i="1"/>
  <c r="AN357" i="1"/>
  <c r="AI357" i="1"/>
  <c r="AH357" i="1"/>
  <c r="AC357" i="1"/>
  <c r="AB357" i="1"/>
  <c r="W357" i="1"/>
  <c r="V357" i="1"/>
  <c r="Q357" i="1"/>
  <c r="P357" i="1"/>
  <c r="K357" i="1"/>
  <c r="J357" i="1"/>
  <c r="E357" i="1"/>
  <c r="D357" i="1"/>
  <c r="AY356" i="1"/>
  <c r="AX356" i="1"/>
  <c r="AT356" i="1"/>
  <c r="AO356" i="1"/>
  <c r="AN356" i="1"/>
  <c r="AI356" i="1"/>
  <c r="AH356" i="1"/>
  <c r="AC356" i="1"/>
  <c r="AB356" i="1"/>
  <c r="W356" i="1"/>
  <c r="V356" i="1"/>
  <c r="Q356" i="1"/>
  <c r="P356" i="1"/>
  <c r="K356" i="1"/>
  <c r="J356" i="1"/>
  <c r="E356" i="1"/>
  <c r="D356" i="1"/>
  <c r="AY355" i="1"/>
  <c r="AX355" i="1"/>
  <c r="AT355" i="1"/>
  <c r="AO355" i="1"/>
  <c r="AN355" i="1"/>
  <c r="AI355" i="1"/>
  <c r="AH355" i="1"/>
  <c r="AC355" i="1"/>
  <c r="AB355" i="1"/>
  <c r="W355" i="1"/>
  <c r="V355" i="1"/>
  <c r="Q355" i="1"/>
  <c r="P355" i="1"/>
  <c r="K355" i="1"/>
  <c r="J355" i="1"/>
  <c r="E355" i="1"/>
  <c r="D355" i="1"/>
  <c r="AY354" i="1"/>
  <c r="AX354" i="1"/>
  <c r="AT354" i="1"/>
  <c r="AO354" i="1"/>
  <c r="AN354" i="1"/>
  <c r="AI354" i="1"/>
  <c r="AH354" i="1"/>
  <c r="AC354" i="1"/>
  <c r="AB354" i="1"/>
  <c r="W354" i="1"/>
  <c r="V354" i="1"/>
  <c r="Q354" i="1"/>
  <c r="P354" i="1"/>
  <c r="K354" i="1"/>
  <c r="J354" i="1"/>
  <c r="E354" i="1"/>
  <c r="D354" i="1"/>
  <c r="AY353" i="1"/>
  <c r="AX353" i="1"/>
  <c r="AT353" i="1"/>
  <c r="AO353" i="1"/>
  <c r="AN353" i="1"/>
  <c r="AI353" i="1"/>
  <c r="AH353" i="1"/>
  <c r="AC353" i="1"/>
  <c r="AB353" i="1"/>
  <c r="W353" i="1"/>
  <c r="V353" i="1"/>
  <c r="Q353" i="1"/>
  <c r="P353" i="1"/>
  <c r="K353" i="1"/>
  <c r="J353" i="1"/>
  <c r="E353" i="1"/>
  <c r="D353" i="1"/>
  <c r="AY352" i="1"/>
  <c r="AX352" i="1"/>
  <c r="AT352" i="1"/>
  <c r="AO352" i="1"/>
  <c r="AN352" i="1"/>
  <c r="AI352" i="1"/>
  <c r="AH352" i="1"/>
  <c r="AC352" i="1"/>
  <c r="AB352" i="1"/>
  <c r="W352" i="1"/>
  <c r="V352" i="1"/>
  <c r="Q352" i="1"/>
  <c r="P352" i="1"/>
  <c r="K352" i="1"/>
  <c r="J352" i="1"/>
  <c r="E352" i="1"/>
  <c r="D352" i="1"/>
  <c r="AY351" i="1"/>
  <c r="AX351" i="1"/>
  <c r="AT351" i="1"/>
  <c r="AO351" i="1"/>
  <c r="AN351" i="1"/>
  <c r="AI351" i="1"/>
  <c r="AH351" i="1"/>
  <c r="AC351" i="1"/>
  <c r="AB351" i="1"/>
  <c r="W351" i="1"/>
  <c r="V351" i="1"/>
  <c r="Q351" i="1"/>
  <c r="P351" i="1"/>
  <c r="K351" i="1"/>
  <c r="J351" i="1"/>
  <c r="E351" i="1"/>
  <c r="D351" i="1"/>
  <c r="AY350" i="1"/>
  <c r="AX350" i="1"/>
  <c r="AT350" i="1"/>
  <c r="AO350" i="1"/>
  <c r="AN350" i="1"/>
  <c r="AI350" i="1"/>
  <c r="AH350" i="1"/>
  <c r="AC350" i="1"/>
  <c r="AB350" i="1"/>
  <c r="W350" i="1"/>
  <c r="V350" i="1"/>
  <c r="Q350" i="1"/>
  <c r="P350" i="1"/>
  <c r="K350" i="1"/>
  <c r="J350" i="1"/>
  <c r="E350" i="1"/>
  <c r="D350" i="1"/>
  <c r="AY349" i="1"/>
  <c r="AX349" i="1"/>
  <c r="AT349" i="1"/>
  <c r="AO349" i="1"/>
  <c r="AN349" i="1"/>
  <c r="AI349" i="1"/>
  <c r="AH349" i="1"/>
  <c r="AC349" i="1"/>
  <c r="AB349" i="1"/>
  <c r="W349" i="1"/>
  <c r="V349" i="1"/>
  <c r="Q349" i="1"/>
  <c r="P349" i="1"/>
  <c r="K349" i="1"/>
  <c r="J349" i="1"/>
  <c r="E349" i="1"/>
  <c r="D349" i="1"/>
  <c r="AY348" i="1"/>
  <c r="AX348" i="1"/>
  <c r="AT348" i="1"/>
  <c r="AO348" i="1"/>
  <c r="AN348" i="1"/>
  <c r="AI348" i="1"/>
  <c r="AH348" i="1"/>
  <c r="AC348" i="1"/>
  <c r="AB348" i="1"/>
  <c r="W348" i="1"/>
  <c r="V348" i="1"/>
  <c r="Q348" i="1"/>
  <c r="P348" i="1"/>
  <c r="K348" i="1"/>
  <c r="J348" i="1"/>
  <c r="E348" i="1"/>
  <c r="D348" i="1"/>
  <c r="AY347" i="1"/>
  <c r="AX347" i="1"/>
  <c r="AT347" i="1"/>
  <c r="AO347" i="1"/>
  <c r="AN347" i="1"/>
  <c r="AI347" i="1"/>
  <c r="AH347" i="1"/>
  <c r="AC347" i="1"/>
  <c r="AB347" i="1"/>
  <c r="W347" i="1"/>
  <c r="V347" i="1"/>
  <c r="Q347" i="1"/>
  <c r="P347" i="1"/>
  <c r="K347" i="1"/>
  <c r="J347" i="1"/>
  <c r="E347" i="1"/>
  <c r="D347" i="1"/>
  <c r="AY346" i="1"/>
  <c r="AX346" i="1"/>
  <c r="AT346" i="1"/>
  <c r="AO346" i="1"/>
  <c r="AN346" i="1"/>
  <c r="AI346" i="1"/>
  <c r="AH346" i="1"/>
  <c r="AC346" i="1"/>
  <c r="AB346" i="1"/>
  <c r="W346" i="1"/>
  <c r="V346" i="1"/>
  <c r="Q346" i="1"/>
  <c r="P346" i="1"/>
  <c r="K346" i="1"/>
  <c r="J346" i="1"/>
  <c r="E346" i="1"/>
  <c r="D346" i="1"/>
  <c r="AY345" i="1"/>
  <c r="AX345" i="1"/>
  <c r="AT345" i="1"/>
  <c r="AO345" i="1"/>
  <c r="AN345" i="1"/>
  <c r="AI345" i="1"/>
  <c r="AH345" i="1"/>
  <c r="AC345" i="1"/>
  <c r="AB345" i="1"/>
  <c r="W345" i="1"/>
  <c r="V345" i="1"/>
  <c r="Q345" i="1"/>
  <c r="P345" i="1"/>
  <c r="K345" i="1"/>
  <c r="J345" i="1"/>
  <c r="E345" i="1"/>
  <c r="D345" i="1"/>
  <c r="AY344" i="1"/>
  <c r="AX344" i="1"/>
  <c r="AT344" i="1"/>
  <c r="AO344" i="1"/>
  <c r="AN344" i="1"/>
  <c r="AI344" i="1"/>
  <c r="AH344" i="1"/>
  <c r="AC344" i="1"/>
  <c r="AB344" i="1"/>
  <c r="W344" i="1"/>
  <c r="V344" i="1"/>
  <c r="Q344" i="1"/>
  <c r="P344" i="1"/>
  <c r="K344" i="1"/>
  <c r="J344" i="1"/>
  <c r="E344" i="1"/>
  <c r="D344" i="1"/>
  <c r="AY343" i="1"/>
  <c r="AX343" i="1"/>
  <c r="AT343" i="1"/>
  <c r="AO343" i="1"/>
  <c r="AN343" i="1"/>
  <c r="AI343" i="1"/>
  <c r="AH343" i="1"/>
  <c r="AC343" i="1"/>
  <c r="AB343" i="1"/>
  <c r="W343" i="1"/>
  <c r="V343" i="1"/>
  <c r="Q343" i="1"/>
  <c r="P343" i="1"/>
  <c r="K343" i="1"/>
  <c r="J343" i="1"/>
  <c r="E343" i="1"/>
  <c r="D343" i="1"/>
  <c r="AY342" i="1"/>
  <c r="AX342" i="1"/>
  <c r="AT342" i="1"/>
  <c r="AO342" i="1"/>
  <c r="AN342" i="1"/>
  <c r="AI342" i="1"/>
  <c r="AH342" i="1"/>
  <c r="AC342" i="1"/>
  <c r="AB342" i="1"/>
  <c r="W342" i="1"/>
  <c r="V342" i="1"/>
  <c r="Q342" i="1"/>
  <c r="P342" i="1"/>
  <c r="K342" i="1"/>
  <c r="J342" i="1"/>
  <c r="E342" i="1"/>
  <c r="D342" i="1"/>
  <c r="AY341" i="1"/>
  <c r="AX341" i="1"/>
  <c r="AT341" i="1"/>
  <c r="AO341" i="1"/>
  <c r="AN341" i="1"/>
  <c r="AI341" i="1"/>
  <c r="AH341" i="1"/>
  <c r="AC341" i="1"/>
  <c r="AB341" i="1"/>
  <c r="W341" i="1"/>
  <c r="V341" i="1"/>
  <c r="Q341" i="1"/>
  <c r="P341" i="1"/>
  <c r="K341" i="1"/>
  <c r="J341" i="1"/>
  <c r="E341" i="1"/>
  <c r="D341" i="1"/>
  <c r="AY340" i="1"/>
  <c r="AX340" i="1"/>
  <c r="AT340" i="1"/>
  <c r="AO340" i="1"/>
  <c r="AN340" i="1"/>
  <c r="AI340" i="1"/>
  <c r="AH340" i="1"/>
  <c r="AC340" i="1"/>
  <c r="AB340" i="1"/>
  <c r="W340" i="1"/>
  <c r="V340" i="1"/>
  <c r="Q340" i="1"/>
  <c r="P340" i="1"/>
  <c r="K340" i="1"/>
  <c r="J340" i="1"/>
  <c r="E340" i="1"/>
  <c r="D340" i="1"/>
  <c r="AY339" i="1"/>
  <c r="AX339" i="1"/>
  <c r="AT339" i="1"/>
  <c r="AO339" i="1"/>
  <c r="AN339" i="1"/>
  <c r="AI339" i="1"/>
  <c r="AH339" i="1"/>
  <c r="AC339" i="1"/>
  <c r="AB339" i="1"/>
  <c r="W339" i="1"/>
  <c r="V339" i="1"/>
  <c r="Q339" i="1"/>
  <c r="P339" i="1"/>
  <c r="K339" i="1"/>
  <c r="J339" i="1"/>
  <c r="E339" i="1"/>
  <c r="D339" i="1"/>
  <c r="AY338" i="1"/>
  <c r="AX338" i="1"/>
  <c r="AT338" i="1"/>
  <c r="AO338" i="1"/>
  <c r="AN338" i="1"/>
  <c r="AI338" i="1"/>
  <c r="AH338" i="1"/>
  <c r="AC338" i="1"/>
  <c r="AB338" i="1"/>
  <c r="W338" i="1"/>
  <c r="V338" i="1"/>
  <c r="Q338" i="1"/>
  <c r="P338" i="1"/>
  <c r="K338" i="1"/>
  <c r="J338" i="1"/>
  <c r="E338" i="1"/>
  <c r="D338" i="1"/>
  <c r="AY337" i="1"/>
  <c r="AX337" i="1"/>
  <c r="AT337" i="1"/>
  <c r="AO337" i="1"/>
  <c r="AN337" i="1"/>
  <c r="AI337" i="1"/>
  <c r="AH337" i="1"/>
  <c r="AC337" i="1"/>
  <c r="AB337" i="1"/>
  <c r="W337" i="1"/>
  <c r="V337" i="1"/>
  <c r="Q337" i="1"/>
  <c r="P337" i="1"/>
  <c r="K337" i="1"/>
  <c r="J337" i="1"/>
  <c r="E337" i="1"/>
  <c r="D337" i="1"/>
  <c r="AY336" i="1"/>
  <c r="AX336" i="1"/>
  <c r="AT336" i="1"/>
  <c r="AO336" i="1"/>
  <c r="AN336" i="1"/>
  <c r="AI336" i="1"/>
  <c r="AH336" i="1"/>
  <c r="AC336" i="1"/>
  <c r="AB336" i="1"/>
  <c r="W336" i="1"/>
  <c r="V336" i="1"/>
  <c r="Q336" i="1"/>
  <c r="P336" i="1"/>
  <c r="K336" i="1"/>
  <c r="J336" i="1"/>
  <c r="E336" i="1"/>
  <c r="D336" i="1"/>
  <c r="AY335" i="1"/>
  <c r="AX335" i="1"/>
  <c r="AT335" i="1"/>
  <c r="AO335" i="1"/>
  <c r="AN335" i="1"/>
  <c r="AI335" i="1"/>
  <c r="AH335" i="1"/>
  <c r="AC335" i="1"/>
  <c r="AB335" i="1"/>
  <c r="W335" i="1"/>
  <c r="V335" i="1"/>
  <c r="Q335" i="1"/>
  <c r="P335" i="1"/>
  <c r="K335" i="1"/>
  <c r="J335" i="1"/>
  <c r="E335" i="1"/>
  <c r="D335" i="1"/>
  <c r="AY334" i="1"/>
  <c r="AX334" i="1"/>
  <c r="AT334" i="1"/>
  <c r="AO334" i="1"/>
  <c r="AN334" i="1"/>
  <c r="AI334" i="1"/>
  <c r="AH334" i="1"/>
  <c r="AC334" i="1"/>
  <c r="AB334" i="1"/>
  <c r="W334" i="1"/>
  <c r="V334" i="1"/>
  <c r="Q334" i="1"/>
  <c r="P334" i="1"/>
  <c r="K334" i="1"/>
  <c r="J334" i="1"/>
  <c r="E334" i="1"/>
  <c r="D334" i="1"/>
  <c r="AY333" i="1"/>
  <c r="AX333" i="1"/>
  <c r="AT333" i="1"/>
  <c r="AO333" i="1"/>
  <c r="AN333" i="1"/>
  <c r="AI333" i="1"/>
  <c r="AH333" i="1"/>
  <c r="AC333" i="1"/>
  <c r="AB333" i="1"/>
  <c r="W333" i="1"/>
  <c r="V333" i="1"/>
  <c r="Q333" i="1"/>
  <c r="P333" i="1"/>
  <c r="K333" i="1"/>
  <c r="J333" i="1"/>
  <c r="E333" i="1"/>
  <c r="D333" i="1"/>
  <c r="AY332" i="1"/>
  <c r="AX332" i="1"/>
  <c r="AT332" i="1"/>
  <c r="AO332" i="1"/>
  <c r="AN332" i="1"/>
  <c r="AI332" i="1"/>
  <c r="AH332" i="1"/>
  <c r="AC332" i="1"/>
  <c r="AB332" i="1"/>
  <c r="W332" i="1"/>
  <c r="V332" i="1"/>
  <c r="Q332" i="1"/>
  <c r="P332" i="1"/>
  <c r="K332" i="1"/>
  <c r="J332" i="1"/>
  <c r="E332" i="1"/>
  <c r="D332" i="1"/>
  <c r="AY331" i="1"/>
  <c r="AX331" i="1"/>
  <c r="AT331" i="1"/>
  <c r="AO331" i="1"/>
  <c r="AN331" i="1"/>
  <c r="AI331" i="1"/>
  <c r="AH331" i="1"/>
  <c r="AC331" i="1"/>
  <c r="AB331" i="1"/>
  <c r="W331" i="1"/>
  <c r="V331" i="1"/>
  <c r="Q331" i="1"/>
  <c r="P331" i="1"/>
  <c r="K331" i="1"/>
  <c r="J331" i="1"/>
  <c r="E331" i="1"/>
  <c r="D331" i="1"/>
  <c r="AY330" i="1"/>
  <c r="AX330" i="1"/>
  <c r="AT330" i="1"/>
  <c r="AO330" i="1"/>
  <c r="AN330" i="1"/>
  <c r="AI330" i="1"/>
  <c r="AH330" i="1"/>
  <c r="AC330" i="1"/>
  <c r="AB330" i="1"/>
  <c r="W330" i="1"/>
  <c r="V330" i="1"/>
  <c r="Q330" i="1"/>
  <c r="P330" i="1"/>
  <c r="K330" i="1"/>
  <c r="J330" i="1"/>
  <c r="E330" i="1"/>
  <c r="D330" i="1"/>
  <c r="AY329" i="1"/>
  <c r="AX329" i="1"/>
  <c r="AT329" i="1"/>
  <c r="AO329" i="1"/>
  <c r="AN329" i="1"/>
  <c r="AI329" i="1"/>
  <c r="AH329" i="1"/>
  <c r="AC329" i="1"/>
  <c r="AB329" i="1"/>
  <c r="W329" i="1"/>
  <c r="V329" i="1"/>
  <c r="Q329" i="1"/>
  <c r="P329" i="1"/>
  <c r="K329" i="1"/>
  <c r="J329" i="1"/>
  <c r="E329" i="1"/>
  <c r="D329" i="1"/>
  <c r="AY328" i="1"/>
  <c r="AX328" i="1"/>
  <c r="AT328" i="1"/>
  <c r="AO328" i="1"/>
  <c r="AN328" i="1"/>
  <c r="AI328" i="1"/>
  <c r="AH328" i="1"/>
  <c r="AC328" i="1"/>
  <c r="AB328" i="1"/>
  <c r="W328" i="1"/>
  <c r="V328" i="1"/>
  <c r="Q328" i="1"/>
  <c r="P328" i="1"/>
  <c r="K328" i="1"/>
  <c r="J328" i="1"/>
  <c r="E328" i="1"/>
  <c r="D328" i="1"/>
  <c r="AY327" i="1"/>
  <c r="AX327" i="1"/>
  <c r="AT327" i="1"/>
  <c r="AO327" i="1"/>
  <c r="AN327" i="1"/>
  <c r="AI327" i="1"/>
  <c r="AH327" i="1"/>
  <c r="AC327" i="1"/>
  <c r="AB327" i="1"/>
  <c r="W327" i="1"/>
  <c r="V327" i="1"/>
  <c r="Q327" i="1"/>
  <c r="P327" i="1"/>
  <c r="K327" i="1"/>
  <c r="J327" i="1"/>
  <c r="E327" i="1"/>
  <c r="D327" i="1"/>
  <c r="AY326" i="1"/>
  <c r="AX326" i="1"/>
  <c r="AT326" i="1"/>
  <c r="AO326" i="1"/>
  <c r="AN326" i="1"/>
  <c r="AI326" i="1"/>
  <c r="AH326" i="1"/>
  <c r="AC326" i="1"/>
  <c r="AB326" i="1"/>
  <c r="W326" i="1"/>
  <c r="V326" i="1"/>
  <c r="Q326" i="1"/>
  <c r="P326" i="1"/>
  <c r="K326" i="1"/>
  <c r="J326" i="1"/>
  <c r="E326" i="1"/>
  <c r="D326" i="1"/>
  <c r="AY325" i="1"/>
  <c r="AX325" i="1"/>
  <c r="AT325" i="1"/>
  <c r="AO325" i="1"/>
  <c r="AN325" i="1"/>
  <c r="AI325" i="1"/>
  <c r="AH325" i="1"/>
  <c r="AC325" i="1"/>
  <c r="AB325" i="1"/>
  <c r="W325" i="1"/>
  <c r="V325" i="1"/>
  <c r="Q325" i="1"/>
  <c r="P325" i="1"/>
  <c r="K325" i="1"/>
  <c r="J325" i="1"/>
  <c r="E325" i="1"/>
  <c r="D325" i="1"/>
  <c r="AY324" i="1"/>
  <c r="AX324" i="1"/>
  <c r="AT324" i="1"/>
  <c r="AO324" i="1"/>
  <c r="AN324" i="1"/>
  <c r="AI324" i="1"/>
  <c r="AH324" i="1"/>
  <c r="AC324" i="1"/>
  <c r="AB324" i="1"/>
  <c r="W324" i="1"/>
  <c r="V324" i="1"/>
  <c r="Q324" i="1"/>
  <c r="P324" i="1"/>
  <c r="K324" i="1"/>
  <c r="J324" i="1"/>
  <c r="E324" i="1"/>
  <c r="D324" i="1"/>
  <c r="AY323" i="1"/>
  <c r="AX323" i="1"/>
  <c r="AT323" i="1"/>
  <c r="AO323" i="1"/>
  <c r="AN323" i="1"/>
  <c r="AI323" i="1"/>
  <c r="AH323" i="1"/>
  <c r="AC323" i="1"/>
  <c r="AB323" i="1"/>
  <c r="W323" i="1"/>
  <c r="V323" i="1"/>
  <c r="Q323" i="1"/>
  <c r="P323" i="1"/>
  <c r="K323" i="1"/>
  <c r="J323" i="1"/>
  <c r="E323" i="1"/>
  <c r="D323" i="1"/>
  <c r="AY322" i="1"/>
  <c r="AX322" i="1"/>
  <c r="AT322" i="1"/>
  <c r="AO322" i="1"/>
  <c r="AN322" i="1"/>
  <c r="AI322" i="1"/>
  <c r="AH322" i="1"/>
  <c r="AC322" i="1"/>
  <c r="AB322" i="1"/>
  <c r="W322" i="1"/>
  <c r="V322" i="1"/>
  <c r="Q322" i="1"/>
  <c r="P322" i="1"/>
  <c r="K322" i="1"/>
  <c r="J322" i="1"/>
  <c r="E322" i="1"/>
  <c r="D322" i="1"/>
  <c r="AY321" i="1"/>
  <c r="AX321" i="1"/>
  <c r="AT321" i="1"/>
  <c r="AO321" i="1"/>
  <c r="AN321" i="1"/>
  <c r="AI321" i="1"/>
  <c r="AH321" i="1"/>
  <c r="AC321" i="1"/>
  <c r="AB321" i="1"/>
  <c r="W321" i="1"/>
  <c r="V321" i="1"/>
  <c r="Q321" i="1"/>
  <c r="P321" i="1"/>
  <c r="K321" i="1"/>
  <c r="J321" i="1"/>
  <c r="E321" i="1"/>
  <c r="D321" i="1"/>
  <c r="AY320" i="1"/>
  <c r="AX320" i="1"/>
  <c r="AT320" i="1"/>
  <c r="AO320" i="1"/>
  <c r="AN320" i="1"/>
  <c r="AI320" i="1"/>
  <c r="AH320" i="1"/>
  <c r="AC320" i="1"/>
  <c r="AB320" i="1"/>
  <c r="W320" i="1"/>
  <c r="V320" i="1"/>
  <c r="Q320" i="1"/>
  <c r="P320" i="1"/>
  <c r="K320" i="1"/>
  <c r="J320" i="1"/>
  <c r="E320" i="1"/>
  <c r="D320" i="1"/>
  <c r="AY319" i="1"/>
  <c r="AX319" i="1"/>
  <c r="AT319" i="1"/>
  <c r="AO319" i="1"/>
  <c r="AN319" i="1"/>
  <c r="AI319" i="1"/>
  <c r="AH319" i="1"/>
  <c r="AC319" i="1"/>
  <c r="AB319" i="1"/>
  <c r="W319" i="1"/>
  <c r="V319" i="1"/>
  <c r="Q319" i="1"/>
  <c r="P319" i="1"/>
  <c r="K319" i="1"/>
  <c r="J319" i="1"/>
  <c r="E319" i="1"/>
  <c r="D319" i="1"/>
  <c r="AY318" i="1"/>
  <c r="AX318" i="1"/>
  <c r="AT318" i="1"/>
  <c r="AO318" i="1"/>
  <c r="AN318" i="1"/>
  <c r="AI318" i="1"/>
  <c r="AH318" i="1"/>
  <c r="AC318" i="1"/>
  <c r="AB318" i="1"/>
  <c r="W318" i="1"/>
  <c r="V318" i="1"/>
  <c r="Q318" i="1"/>
  <c r="P318" i="1"/>
  <c r="K318" i="1"/>
  <c r="J318" i="1"/>
  <c r="E318" i="1"/>
  <c r="D318" i="1"/>
  <c r="AY317" i="1"/>
  <c r="AX317" i="1"/>
  <c r="AT317" i="1"/>
  <c r="AO317" i="1"/>
  <c r="AN317" i="1"/>
  <c r="AI317" i="1"/>
  <c r="AH317" i="1"/>
  <c r="AC317" i="1"/>
  <c r="AB317" i="1"/>
  <c r="W317" i="1"/>
  <c r="V317" i="1"/>
  <c r="Q317" i="1"/>
  <c r="P317" i="1"/>
  <c r="K317" i="1"/>
  <c r="J317" i="1"/>
  <c r="E317" i="1"/>
  <c r="D317" i="1"/>
  <c r="AY316" i="1"/>
  <c r="AX316" i="1"/>
  <c r="AT316" i="1"/>
  <c r="AO316" i="1"/>
  <c r="AN316" i="1"/>
  <c r="AI316" i="1"/>
  <c r="AH316" i="1"/>
  <c r="AC316" i="1"/>
  <c r="AB316" i="1"/>
  <c r="W316" i="1"/>
  <c r="V316" i="1"/>
  <c r="Q316" i="1"/>
  <c r="P316" i="1"/>
  <c r="K316" i="1"/>
  <c r="J316" i="1"/>
  <c r="E316" i="1"/>
  <c r="D316" i="1"/>
  <c r="AY315" i="1"/>
  <c r="AX315" i="1"/>
  <c r="AT315" i="1"/>
  <c r="AO315" i="1"/>
  <c r="AN315" i="1"/>
  <c r="AI315" i="1"/>
  <c r="AH315" i="1"/>
  <c r="AC315" i="1"/>
  <c r="AB315" i="1"/>
  <c r="W315" i="1"/>
  <c r="V315" i="1"/>
  <c r="Q315" i="1"/>
  <c r="P315" i="1"/>
  <c r="K315" i="1"/>
  <c r="J315" i="1"/>
  <c r="E315" i="1"/>
  <c r="D315" i="1"/>
  <c r="AY314" i="1"/>
  <c r="AX314" i="1"/>
  <c r="AT314" i="1"/>
  <c r="AO314" i="1"/>
  <c r="AN314" i="1"/>
  <c r="AI314" i="1"/>
  <c r="AH314" i="1"/>
  <c r="AC314" i="1"/>
  <c r="AB314" i="1"/>
  <c r="W314" i="1"/>
  <c r="V314" i="1"/>
  <c r="Q314" i="1"/>
  <c r="P314" i="1"/>
  <c r="K314" i="1"/>
  <c r="J314" i="1"/>
  <c r="E314" i="1"/>
  <c r="D314" i="1"/>
  <c r="AY313" i="1"/>
  <c r="AX313" i="1"/>
  <c r="AT313" i="1"/>
  <c r="AO313" i="1"/>
  <c r="AN313" i="1"/>
  <c r="AI313" i="1"/>
  <c r="AH313" i="1"/>
  <c r="AC313" i="1"/>
  <c r="AB313" i="1"/>
  <c r="W313" i="1"/>
  <c r="V313" i="1"/>
  <c r="Q313" i="1"/>
  <c r="P313" i="1"/>
  <c r="K313" i="1"/>
  <c r="J313" i="1"/>
  <c r="E313" i="1"/>
  <c r="D313" i="1"/>
  <c r="AY312" i="1"/>
  <c r="AX312" i="1"/>
  <c r="AT312" i="1"/>
  <c r="AO312" i="1"/>
  <c r="AN312" i="1"/>
  <c r="AI312" i="1"/>
  <c r="AH312" i="1"/>
  <c r="AC312" i="1"/>
  <c r="AB312" i="1"/>
  <c r="W312" i="1"/>
  <c r="V312" i="1"/>
  <c r="Q312" i="1"/>
  <c r="P312" i="1"/>
  <c r="K312" i="1"/>
  <c r="J312" i="1"/>
  <c r="E312" i="1"/>
  <c r="D312" i="1"/>
  <c r="AY311" i="1"/>
  <c r="AX311" i="1"/>
  <c r="AT311" i="1"/>
  <c r="AO311" i="1"/>
  <c r="AN311" i="1"/>
  <c r="AI311" i="1"/>
  <c r="AH311" i="1"/>
  <c r="AC311" i="1"/>
  <c r="AB311" i="1"/>
  <c r="W311" i="1"/>
  <c r="V311" i="1"/>
  <c r="Q311" i="1"/>
  <c r="P311" i="1"/>
  <c r="K311" i="1"/>
  <c r="J311" i="1"/>
  <c r="E311" i="1"/>
  <c r="D311" i="1"/>
  <c r="AY310" i="1"/>
  <c r="AX310" i="1"/>
  <c r="AT310" i="1"/>
  <c r="AO310" i="1"/>
  <c r="AN310" i="1"/>
  <c r="AI310" i="1"/>
  <c r="AH310" i="1"/>
  <c r="AC310" i="1"/>
  <c r="AB310" i="1"/>
  <c r="W310" i="1"/>
  <c r="V310" i="1"/>
  <c r="Q310" i="1"/>
  <c r="P310" i="1"/>
  <c r="K310" i="1"/>
  <c r="J310" i="1"/>
  <c r="E310" i="1"/>
  <c r="D310" i="1"/>
  <c r="AY309" i="1"/>
  <c r="AX309" i="1"/>
  <c r="AT309" i="1"/>
  <c r="AO309" i="1"/>
  <c r="AN309" i="1"/>
  <c r="AI309" i="1"/>
  <c r="AH309" i="1"/>
  <c r="AC309" i="1"/>
  <c r="AB309" i="1"/>
  <c r="W309" i="1"/>
  <c r="V309" i="1"/>
  <c r="Q309" i="1"/>
  <c r="P309" i="1"/>
  <c r="K309" i="1"/>
  <c r="J309" i="1"/>
  <c r="E309" i="1"/>
  <c r="D309" i="1"/>
  <c r="AY308" i="1"/>
  <c r="AX308" i="1"/>
  <c r="AT308" i="1"/>
  <c r="AO308" i="1"/>
  <c r="AN308" i="1"/>
  <c r="AI308" i="1"/>
  <c r="AH308" i="1"/>
  <c r="AC308" i="1"/>
  <c r="AB308" i="1"/>
  <c r="W308" i="1"/>
  <c r="V308" i="1"/>
  <c r="Q308" i="1"/>
  <c r="P308" i="1"/>
  <c r="K308" i="1"/>
  <c r="J308" i="1"/>
  <c r="E308" i="1"/>
  <c r="D308" i="1"/>
  <c r="AY307" i="1"/>
  <c r="AX307" i="1"/>
  <c r="AT307" i="1"/>
  <c r="AO307" i="1"/>
  <c r="AN307" i="1"/>
  <c r="AI307" i="1"/>
  <c r="AH307" i="1"/>
  <c r="AC307" i="1"/>
  <c r="AB307" i="1"/>
  <c r="W307" i="1"/>
  <c r="V307" i="1"/>
  <c r="Q307" i="1"/>
  <c r="P307" i="1"/>
  <c r="K307" i="1"/>
  <c r="J307" i="1"/>
  <c r="E307" i="1"/>
  <c r="D307" i="1"/>
  <c r="AY306" i="1"/>
  <c r="AX306" i="1"/>
  <c r="AT306" i="1"/>
  <c r="AO306" i="1"/>
  <c r="AN306" i="1"/>
  <c r="AI306" i="1"/>
  <c r="AH306" i="1"/>
  <c r="AC306" i="1"/>
  <c r="AB306" i="1"/>
  <c r="W306" i="1"/>
  <c r="V306" i="1"/>
  <c r="Q306" i="1"/>
  <c r="P306" i="1"/>
  <c r="K306" i="1"/>
  <c r="J306" i="1"/>
  <c r="E306" i="1"/>
  <c r="D306" i="1"/>
  <c r="AY305" i="1"/>
  <c r="AX305" i="1"/>
  <c r="AT305" i="1"/>
  <c r="AO305" i="1"/>
  <c r="AN305" i="1"/>
  <c r="AI305" i="1"/>
  <c r="AH305" i="1"/>
  <c r="AC305" i="1"/>
  <c r="AB305" i="1"/>
  <c r="W305" i="1"/>
  <c r="V305" i="1"/>
  <c r="Q305" i="1"/>
  <c r="P305" i="1"/>
  <c r="K305" i="1"/>
  <c r="J305" i="1"/>
  <c r="E305" i="1"/>
  <c r="D305" i="1"/>
  <c r="AY304" i="1"/>
  <c r="AX304" i="1"/>
  <c r="AT304" i="1"/>
  <c r="AO304" i="1"/>
  <c r="AN304" i="1"/>
  <c r="AI304" i="1"/>
  <c r="AH304" i="1"/>
  <c r="AC304" i="1"/>
  <c r="AB304" i="1"/>
  <c r="W304" i="1"/>
  <c r="V304" i="1"/>
  <c r="Q304" i="1"/>
  <c r="P304" i="1"/>
  <c r="K304" i="1"/>
  <c r="J304" i="1"/>
  <c r="E304" i="1"/>
  <c r="D304" i="1"/>
  <c r="AY303" i="1"/>
  <c r="AX303" i="1"/>
  <c r="AT303" i="1"/>
  <c r="AO303" i="1"/>
  <c r="AN303" i="1"/>
  <c r="AI303" i="1"/>
  <c r="AH303" i="1"/>
  <c r="AC303" i="1"/>
  <c r="AB303" i="1"/>
  <c r="W303" i="1"/>
  <c r="V303" i="1"/>
  <c r="Q303" i="1"/>
  <c r="P303" i="1"/>
  <c r="K303" i="1"/>
  <c r="J303" i="1"/>
  <c r="E303" i="1"/>
  <c r="D303" i="1"/>
  <c r="AY302" i="1"/>
  <c r="AX302" i="1"/>
  <c r="AT302" i="1"/>
  <c r="AO302" i="1"/>
  <c r="AN302" i="1"/>
  <c r="AI302" i="1"/>
  <c r="AH302" i="1"/>
  <c r="AC302" i="1"/>
  <c r="AB302" i="1"/>
  <c r="W302" i="1"/>
  <c r="V302" i="1"/>
  <c r="Q302" i="1"/>
  <c r="P302" i="1"/>
  <c r="K302" i="1"/>
  <c r="J302" i="1"/>
  <c r="E302" i="1"/>
  <c r="D302" i="1"/>
  <c r="AY301" i="1"/>
  <c r="AX301" i="1"/>
  <c r="AT301" i="1"/>
  <c r="AO301" i="1"/>
  <c r="AN301" i="1"/>
  <c r="AI301" i="1"/>
  <c r="AH301" i="1"/>
  <c r="AC301" i="1"/>
  <c r="AB301" i="1"/>
  <c r="W301" i="1"/>
  <c r="V301" i="1"/>
  <c r="Q301" i="1"/>
  <c r="P301" i="1"/>
  <c r="K301" i="1"/>
  <c r="J301" i="1"/>
  <c r="E301" i="1"/>
  <c r="D301" i="1"/>
  <c r="AY300" i="1"/>
  <c r="AX300" i="1"/>
  <c r="AT300" i="1"/>
  <c r="AO300" i="1"/>
  <c r="AN300" i="1"/>
  <c r="AI300" i="1"/>
  <c r="AH300" i="1"/>
  <c r="AC300" i="1"/>
  <c r="AB300" i="1"/>
  <c r="W300" i="1"/>
  <c r="V300" i="1"/>
  <c r="Q300" i="1"/>
  <c r="P300" i="1"/>
  <c r="K300" i="1"/>
  <c r="J300" i="1"/>
  <c r="E300" i="1"/>
  <c r="D300" i="1"/>
  <c r="AY299" i="1"/>
  <c r="AX299" i="1"/>
  <c r="AT299" i="1"/>
  <c r="AO299" i="1"/>
  <c r="AN299" i="1"/>
  <c r="AI299" i="1"/>
  <c r="AH299" i="1"/>
  <c r="AC299" i="1"/>
  <c r="AB299" i="1"/>
  <c r="W299" i="1"/>
  <c r="V299" i="1"/>
  <c r="Q299" i="1"/>
  <c r="P299" i="1"/>
  <c r="K299" i="1"/>
  <c r="J299" i="1"/>
  <c r="E299" i="1"/>
  <c r="D299" i="1"/>
  <c r="AY298" i="1"/>
  <c r="AX298" i="1"/>
  <c r="AT298" i="1"/>
  <c r="AO298" i="1"/>
  <c r="AN298" i="1"/>
  <c r="AI298" i="1"/>
  <c r="AH298" i="1"/>
  <c r="AC298" i="1"/>
  <c r="AB298" i="1"/>
  <c r="W298" i="1"/>
  <c r="V298" i="1"/>
  <c r="Q298" i="1"/>
  <c r="P298" i="1"/>
  <c r="K298" i="1"/>
  <c r="J298" i="1"/>
  <c r="E298" i="1"/>
  <c r="D298" i="1"/>
  <c r="AY297" i="1"/>
  <c r="AX297" i="1"/>
  <c r="AT297" i="1"/>
  <c r="AO297" i="1"/>
  <c r="AN297" i="1"/>
  <c r="AI297" i="1"/>
  <c r="AH297" i="1"/>
  <c r="AC297" i="1"/>
  <c r="AB297" i="1"/>
  <c r="W297" i="1"/>
  <c r="V297" i="1"/>
  <c r="Q297" i="1"/>
  <c r="P297" i="1"/>
  <c r="K297" i="1"/>
  <c r="J297" i="1"/>
  <c r="E297" i="1"/>
  <c r="D297" i="1"/>
  <c r="AY296" i="1"/>
  <c r="AX296" i="1"/>
  <c r="AT296" i="1"/>
  <c r="AO296" i="1"/>
  <c r="AN296" i="1"/>
  <c r="AI296" i="1"/>
  <c r="AH296" i="1"/>
  <c r="AC296" i="1"/>
  <c r="AB296" i="1"/>
  <c r="W296" i="1"/>
  <c r="V296" i="1"/>
  <c r="Q296" i="1"/>
  <c r="P296" i="1"/>
  <c r="K296" i="1"/>
  <c r="J296" i="1"/>
  <c r="E296" i="1"/>
  <c r="D296" i="1"/>
  <c r="AY295" i="1"/>
  <c r="AX295" i="1"/>
  <c r="AT295" i="1"/>
  <c r="AO295" i="1"/>
  <c r="AN295" i="1"/>
  <c r="AI295" i="1"/>
  <c r="AH295" i="1"/>
  <c r="AC295" i="1"/>
  <c r="AB295" i="1"/>
  <c r="W295" i="1"/>
  <c r="V295" i="1"/>
  <c r="Q295" i="1"/>
  <c r="P295" i="1"/>
  <c r="K295" i="1"/>
  <c r="J295" i="1"/>
  <c r="E295" i="1"/>
  <c r="D295" i="1"/>
  <c r="AY294" i="1"/>
  <c r="AX294" i="1"/>
  <c r="AT294" i="1"/>
  <c r="AO294" i="1"/>
  <c r="AN294" i="1"/>
  <c r="AI294" i="1"/>
  <c r="AH294" i="1"/>
  <c r="AC294" i="1"/>
  <c r="AB294" i="1"/>
  <c r="W294" i="1"/>
  <c r="V294" i="1"/>
  <c r="Q294" i="1"/>
  <c r="P294" i="1"/>
  <c r="K294" i="1"/>
  <c r="J294" i="1"/>
  <c r="E294" i="1"/>
  <c r="D294" i="1"/>
  <c r="AY293" i="1"/>
  <c r="AX293" i="1"/>
  <c r="AT293" i="1"/>
  <c r="AO293" i="1"/>
  <c r="AN293" i="1"/>
  <c r="AI293" i="1"/>
  <c r="AH293" i="1"/>
  <c r="AC293" i="1"/>
  <c r="AB293" i="1"/>
  <c r="W293" i="1"/>
  <c r="V293" i="1"/>
  <c r="Q293" i="1"/>
  <c r="P293" i="1"/>
  <c r="K293" i="1"/>
  <c r="J293" i="1"/>
  <c r="E293" i="1"/>
  <c r="D293" i="1"/>
  <c r="AY292" i="1"/>
  <c r="AX292" i="1"/>
  <c r="AT292" i="1"/>
  <c r="AO292" i="1"/>
  <c r="AN292" i="1"/>
  <c r="AI292" i="1"/>
  <c r="AH292" i="1"/>
  <c r="AC292" i="1"/>
  <c r="AB292" i="1"/>
  <c r="W292" i="1"/>
  <c r="V292" i="1"/>
  <c r="Q292" i="1"/>
  <c r="P292" i="1"/>
  <c r="K292" i="1"/>
  <c r="J292" i="1"/>
  <c r="E292" i="1"/>
  <c r="D292" i="1"/>
  <c r="AY291" i="1"/>
  <c r="AX291" i="1"/>
  <c r="AT291" i="1"/>
  <c r="AO291" i="1"/>
  <c r="AN291" i="1"/>
  <c r="AI291" i="1"/>
  <c r="AH291" i="1"/>
  <c r="AC291" i="1"/>
  <c r="AB291" i="1"/>
  <c r="W291" i="1"/>
  <c r="V291" i="1"/>
  <c r="Q291" i="1"/>
  <c r="P291" i="1"/>
  <c r="K291" i="1"/>
  <c r="J291" i="1"/>
  <c r="E291" i="1"/>
  <c r="D291" i="1"/>
  <c r="AY290" i="1"/>
  <c r="AX290" i="1"/>
  <c r="AT290" i="1"/>
  <c r="AO290" i="1"/>
  <c r="AN290" i="1"/>
  <c r="AI290" i="1"/>
  <c r="AH290" i="1"/>
  <c r="AC290" i="1"/>
  <c r="AB290" i="1"/>
  <c r="W290" i="1"/>
  <c r="V290" i="1"/>
  <c r="Q290" i="1"/>
  <c r="P290" i="1"/>
  <c r="K290" i="1"/>
  <c r="J290" i="1"/>
  <c r="E290" i="1"/>
  <c r="D290" i="1"/>
  <c r="AY289" i="1"/>
  <c r="AX289" i="1"/>
  <c r="AT289" i="1"/>
  <c r="AO289" i="1"/>
  <c r="AN289" i="1"/>
  <c r="AI289" i="1"/>
  <c r="AH289" i="1"/>
  <c r="AC289" i="1"/>
  <c r="AB289" i="1"/>
  <c r="W289" i="1"/>
  <c r="V289" i="1"/>
  <c r="Q289" i="1"/>
  <c r="P289" i="1"/>
  <c r="K289" i="1"/>
  <c r="J289" i="1"/>
  <c r="E289" i="1"/>
  <c r="D289" i="1"/>
  <c r="AY288" i="1"/>
  <c r="AX288" i="1"/>
  <c r="AT288" i="1"/>
  <c r="AO288" i="1"/>
  <c r="AN288" i="1"/>
  <c r="AI288" i="1"/>
  <c r="AH288" i="1"/>
  <c r="AC288" i="1"/>
  <c r="AB288" i="1"/>
  <c r="W288" i="1"/>
  <c r="V288" i="1"/>
  <c r="Q288" i="1"/>
  <c r="P288" i="1"/>
  <c r="K288" i="1"/>
  <c r="J288" i="1"/>
  <c r="E288" i="1"/>
  <c r="D288" i="1"/>
  <c r="AY287" i="1"/>
  <c r="AX287" i="1"/>
  <c r="AT287" i="1"/>
  <c r="AO287" i="1"/>
  <c r="AN287" i="1"/>
  <c r="AI287" i="1"/>
  <c r="AH287" i="1"/>
  <c r="AC287" i="1"/>
  <c r="AB287" i="1"/>
  <c r="W287" i="1"/>
  <c r="V287" i="1"/>
  <c r="Q287" i="1"/>
  <c r="P287" i="1"/>
  <c r="K287" i="1"/>
  <c r="J287" i="1"/>
  <c r="E287" i="1"/>
  <c r="D287" i="1"/>
  <c r="AY286" i="1"/>
  <c r="AX286" i="1"/>
  <c r="AT286" i="1"/>
  <c r="AO286" i="1"/>
  <c r="AN286" i="1"/>
  <c r="AI286" i="1"/>
  <c r="AH286" i="1"/>
  <c r="AC286" i="1"/>
  <c r="AB286" i="1"/>
  <c r="W286" i="1"/>
  <c r="V286" i="1"/>
  <c r="Q286" i="1"/>
  <c r="P286" i="1"/>
  <c r="K286" i="1"/>
  <c r="J286" i="1"/>
  <c r="E286" i="1"/>
  <c r="D286" i="1"/>
  <c r="AY285" i="1"/>
  <c r="AX285" i="1"/>
  <c r="AT285" i="1"/>
  <c r="AO285" i="1"/>
  <c r="AN285" i="1"/>
  <c r="AI285" i="1"/>
  <c r="AH285" i="1"/>
  <c r="AC285" i="1"/>
  <c r="AB285" i="1"/>
  <c r="W285" i="1"/>
  <c r="V285" i="1"/>
  <c r="Q285" i="1"/>
  <c r="P285" i="1"/>
  <c r="K285" i="1"/>
  <c r="J285" i="1"/>
  <c r="E285" i="1"/>
  <c r="D285" i="1"/>
  <c r="AY284" i="1"/>
  <c r="AX284" i="1"/>
  <c r="AT284" i="1"/>
  <c r="AO284" i="1"/>
  <c r="AN284" i="1"/>
  <c r="AI284" i="1"/>
  <c r="AH284" i="1"/>
  <c r="AC284" i="1"/>
  <c r="AB284" i="1"/>
  <c r="W284" i="1"/>
  <c r="V284" i="1"/>
  <c r="Q284" i="1"/>
  <c r="P284" i="1"/>
  <c r="K284" i="1"/>
  <c r="J284" i="1"/>
  <c r="E284" i="1"/>
  <c r="D284" i="1"/>
  <c r="AY283" i="1"/>
  <c r="AX283" i="1"/>
  <c r="AT283" i="1"/>
  <c r="AO283" i="1"/>
  <c r="AN283" i="1"/>
  <c r="AI283" i="1"/>
  <c r="AH283" i="1"/>
  <c r="AC283" i="1"/>
  <c r="AB283" i="1"/>
  <c r="W283" i="1"/>
  <c r="V283" i="1"/>
  <c r="Q283" i="1"/>
  <c r="P283" i="1"/>
  <c r="K283" i="1"/>
  <c r="J283" i="1"/>
  <c r="E283" i="1"/>
  <c r="D283" i="1"/>
  <c r="AY282" i="1"/>
  <c r="AX282" i="1"/>
  <c r="AT282" i="1"/>
  <c r="AO282" i="1"/>
  <c r="AN282" i="1"/>
  <c r="AI282" i="1"/>
  <c r="AH282" i="1"/>
  <c r="AC282" i="1"/>
  <c r="AB282" i="1"/>
  <c r="W282" i="1"/>
  <c r="V282" i="1"/>
  <c r="Q282" i="1"/>
  <c r="P282" i="1"/>
  <c r="K282" i="1"/>
  <c r="J282" i="1"/>
  <c r="E282" i="1"/>
  <c r="D282" i="1"/>
  <c r="AY281" i="1"/>
  <c r="AX281" i="1"/>
  <c r="AT281" i="1"/>
  <c r="AO281" i="1"/>
  <c r="AN281" i="1"/>
  <c r="AI281" i="1"/>
  <c r="AH281" i="1"/>
  <c r="AC281" i="1"/>
  <c r="AB281" i="1"/>
  <c r="W281" i="1"/>
  <c r="V281" i="1"/>
  <c r="Q281" i="1"/>
  <c r="P281" i="1"/>
  <c r="K281" i="1"/>
  <c r="J281" i="1"/>
  <c r="E281" i="1"/>
  <c r="D281" i="1"/>
  <c r="AY280" i="1"/>
  <c r="AX280" i="1"/>
  <c r="AT280" i="1"/>
  <c r="AO280" i="1"/>
  <c r="AN280" i="1"/>
  <c r="AI280" i="1"/>
  <c r="AH280" i="1"/>
  <c r="AC280" i="1"/>
  <c r="AB280" i="1"/>
  <c r="W280" i="1"/>
  <c r="V280" i="1"/>
  <c r="Q280" i="1"/>
  <c r="P280" i="1"/>
  <c r="K280" i="1"/>
  <c r="J280" i="1"/>
  <c r="E280" i="1"/>
  <c r="D280" i="1"/>
  <c r="AY279" i="1"/>
  <c r="AX279" i="1"/>
  <c r="AT279" i="1"/>
  <c r="AO279" i="1"/>
  <c r="AN279" i="1"/>
  <c r="AI279" i="1"/>
  <c r="AH279" i="1"/>
  <c r="AC279" i="1"/>
  <c r="AB279" i="1"/>
  <c r="W279" i="1"/>
  <c r="V279" i="1"/>
  <c r="Q279" i="1"/>
  <c r="P279" i="1"/>
  <c r="K279" i="1"/>
  <c r="J279" i="1"/>
  <c r="E279" i="1"/>
  <c r="D279" i="1"/>
  <c r="AY278" i="1"/>
  <c r="AX278" i="1"/>
  <c r="AT278" i="1"/>
  <c r="AO278" i="1"/>
  <c r="AN278" i="1"/>
  <c r="AI278" i="1"/>
  <c r="AH278" i="1"/>
  <c r="AC278" i="1"/>
  <c r="AB278" i="1"/>
  <c r="W278" i="1"/>
  <c r="V278" i="1"/>
  <c r="Q278" i="1"/>
  <c r="P278" i="1"/>
  <c r="K278" i="1"/>
  <c r="J278" i="1"/>
  <c r="E278" i="1"/>
  <c r="D278" i="1"/>
  <c r="AY277" i="1"/>
  <c r="AX277" i="1"/>
  <c r="AT277" i="1"/>
  <c r="AO277" i="1"/>
  <c r="AN277" i="1"/>
  <c r="AI277" i="1"/>
  <c r="AH277" i="1"/>
  <c r="AC277" i="1"/>
  <c r="AB277" i="1"/>
  <c r="W277" i="1"/>
  <c r="V277" i="1"/>
  <c r="Q277" i="1"/>
  <c r="P277" i="1"/>
  <c r="K277" i="1"/>
  <c r="J277" i="1"/>
  <c r="E277" i="1"/>
  <c r="D277" i="1"/>
  <c r="AY276" i="1"/>
  <c r="AX276" i="1"/>
  <c r="AT276" i="1"/>
  <c r="AO276" i="1"/>
  <c r="AN276" i="1"/>
  <c r="AI276" i="1"/>
  <c r="AH276" i="1"/>
  <c r="AC276" i="1"/>
  <c r="AB276" i="1"/>
  <c r="W276" i="1"/>
  <c r="V276" i="1"/>
  <c r="Q276" i="1"/>
  <c r="P276" i="1"/>
  <c r="K276" i="1"/>
  <c r="J276" i="1"/>
  <c r="E276" i="1"/>
  <c r="D276" i="1"/>
  <c r="AY275" i="1"/>
  <c r="AX275" i="1"/>
  <c r="AT275" i="1"/>
  <c r="AO275" i="1"/>
  <c r="AN275" i="1"/>
  <c r="AI275" i="1"/>
  <c r="AH275" i="1"/>
  <c r="AC275" i="1"/>
  <c r="AB275" i="1"/>
  <c r="W275" i="1"/>
  <c r="V275" i="1"/>
  <c r="Q275" i="1"/>
  <c r="P275" i="1"/>
  <c r="K275" i="1"/>
  <c r="J275" i="1"/>
  <c r="E275" i="1"/>
  <c r="D275" i="1"/>
  <c r="AY274" i="1"/>
  <c r="AX274" i="1"/>
  <c r="AT274" i="1"/>
  <c r="AO274" i="1"/>
  <c r="AN274" i="1"/>
  <c r="AI274" i="1"/>
  <c r="AH274" i="1"/>
  <c r="AC274" i="1"/>
  <c r="AB274" i="1"/>
  <c r="W274" i="1"/>
  <c r="V274" i="1"/>
  <c r="Q274" i="1"/>
  <c r="P274" i="1"/>
  <c r="K274" i="1"/>
  <c r="J274" i="1"/>
  <c r="E274" i="1"/>
  <c r="D274" i="1"/>
  <c r="AY273" i="1"/>
  <c r="AX273" i="1"/>
  <c r="AT273" i="1"/>
  <c r="AO273" i="1"/>
  <c r="AN273" i="1"/>
  <c r="AI273" i="1"/>
  <c r="AH273" i="1"/>
  <c r="AC273" i="1"/>
  <c r="AB273" i="1"/>
  <c r="W273" i="1"/>
  <c r="V273" i="1"/>
  <c r="Q273" i="1"/>
  <c r="P273" i="1"/>
  <c r="K273" i="1"/>
  <c r="J273" i="1"/>
  <c r="E273" i="1"/>
  <c r="D273" i="1"/>
  <c r="AY272" i="1"/>
  <c r="AX272" i="1"/>
  <c r="AT272" i="1"/>
  <c r="AO272" i="1"/>
  <c r="AN272" i="1"/>
  <c r="AI272" i="1"/>
  <c r="AH272" i="1"/>
  <c r="AC272" i="1"/>
  <c r="AB272" i="1"/>
  <c r="W272" i="1"/>
  <c r="V272" i="1"/>
  <c r="Q272" i="1"/>
  <c r="P272" i="1"/>
  <c r="K272" i="1"/>
  <c r="J272" i="1"/>
  <c r="E272" i="1"/>
  <c r="D272" i="1"/>
  <c r="AY271" i="1"/>
  <c r="AX271" i="1"/>
  <c r="AT271" i="1"/>
  <c r="AO271" i="1"/>
  <c r="AN271" i="1"/>
  <c r="AI271" i="1"/>
  <c r="AH271" i="1"/>
  <c r="AC271" i="1"/>
  <c r="AB271" i="1"/>
  <c r="W271" i="1"/>
  <c r="V271" i="1"/>
  <c r="Q271" i="1"/>
  <c r="P271" i="1"/>
  <c r="K271" i="1"/>
  <c r="J271" i="1"/>
  <c r="E271" i="1"/>
  <c r="D271" i="1"/>
  <c r="AY270" i="1"/>
  <c r="AX270" i="1"/>
  <c r="AT270" i="1"/>
  <c r="AO270" i="1"/>
  <c r="AN270" i="1"/>
  <c r="AI270" i="1"/>
  <c r="AH270" i="1"/>
  <c r="AC270" i="1"/>
  <c r="AB270" i="1"/>
  <c r="W270" i="1"/>
  <c r="V270" i="1"/>
  <c r="Q270" i="1"/>
  <c r="P270" i="1"/>
  <c r="K270" i="1"/>
  <c r="J270" i="1"/>
  <c r="E270" i="1"/>
  <c r="D270" i="1"/>
  <c r="AY269" i="1"/>
  <c r="AX269" i="1"/>
  <c r="AT269" i="1"/>
  <c r="AO269" i="1"/>
  <c r="AN269" i="1"/>
  <c r="AI269" i="1"/>
  <c r="AH269" i="1"/>
  <c r="AC269" i="1"/>
  <c r="AB269" i="1"/>
  <c r="W269" i="1"/>
  <c r="V269" i="1"/>
  <c r="Q269" i="1"/>
  <c r="P269" i="1"/>
  <c r="K269" i="1"/>
  <c r="J269" i="1"/>
  <c r="E269" i="1"/>
  <c r="D269" i="1"/>
  <c r="AY268" i="1"/>
  <c r="AX268" i="1"/>
  <c r="AT268" i="1"/>
  <c r="AO268" i="1"/>
  <c r="AN268" i="1"/>
  <c r="AI268" i="1"/>
  <c r="AH268" i="1"/>
  <c r="AC268" i="1"/>
  <c r="AB268" i="1"/>
  <c r="W268" i="1"/>
  <c r="V268" i="1"/>
  <c r="Q268" i="1"/>
  <c r="P268" i="1"/>
  <c r="K268" i="1"/>
  <c r="J268" i="1"/>
  <c r="E268" i="1"/>
  <c r="D268" i="1"/>
  <c r="AY267" i="1"/>
  <c r="AX267" i="1"/>
  <c r="AT267" i="1"/>
  <c r="AO267" i="1"/>
  <c r="AN267" i="1"/>
  <c r="AI267" i="1"/>
  <c r="AH267" i="1"/>
  <c r="AC267" i="1"/>
  <c r="AB267" i="1"/>
  <c r="W267" i="1"/>
  <c r="V267" i="1"/>
  <c r="Q267" i="1"/>
  <c r="P267" i="1"/>
  <c r="K267" i="1"/>
  <c r="J267" i="1"/>
  <c r="E267" i="1"/>
  <c r="D267" i="1"/>
  <c r="AY266" i="1"/>
  <c r="AX266" i="1"/>
  <c r="AT266" i="1"/>
  <c r="AO266" i="1"/>
  <c r="AN266" i="1"/>
  <c r="AI266" i="1"/>
  <c r="AH266" i="1"/>
  <c r="AC266" i="1"/>
  <c r="AB266" i="1"/>
  <c r="W266" i="1"/>
  <c r="V266" i="1"/>
  <c r="Q266" i="1"/>
  <c r="P266" i="1"/>
  <c r="K266" i="1"/>
  <c r="J266" i="1"/>
  <c r="E266" i="1"/>
  <c r="D266" i="1"/>
  <c r="AY265" i="1"/>
  <c r="AX265" i="1"/>
  <c r="AT265" i="1"/>
  <c r="AO265" i="1"/>
  <c r="AN265" i="1"/>
  <c r="AI265" i="1"/>
  <c r="AH265" i="1"/>
  <c r="AC265" i="1"/>
  <c r="AB265" i="1"/>
  <c r="W265" i="1"/>
  <c r="V265" i="1"/>
  <c r="Q265" i="1"/>
  <c r="P265" i="1"/>
  <c r="K265" i="1"/>
  <c r="J265" i="1"/>
  <c r="E265" i="1"/>
  <c r="D265" i="1"/>
  <c r="AY264" i="1"/>
  <c r="AX264" i="1"/>
  <c r="AT264" i="1"/>
  <c r="AO264" i="1"/>
  <c r="AN264" i="1"/>
  <c r="AI264" i="1"/>
  <c r="AH264" i="1"/>
  <c r="AC264" i="1"/>
  <c r="AB264" i="1"/>
  <c r="W264" i="1"/>
  <c r="V264" i="1"/>
  <c r="Q264" i="1"/>
  <c r="P264" i="1"/>
  <c r="K264" i="1"/>
  <c r="J264" i="1"/>
  <c r="E264" i="1"/>
  <c r="D264" i="1"/>
  <c r="AY263" i="1"/>
  <c r="AX263" i="1"/>
  <c r="AT263" i="1"/>
  <c r="AO263" i="1"/>
  <c r="AN263" i="1"/>
  <c r="AI263" i="1"/>
  <c r="AH263" i="1"/>
  <c r="AC263" i="1"/>
  <c r="AB263" i="1"/>
  <c r="W263" i="1"/>
  <c r="V263" i="1"/>
  <c r="Q263" i="1"/>
  <c r="P263" i="1"/>
  <c r="K263" i="1"/>
  <c r="J263" i="1"/>
  <c r="E263" i="1"/>
  <c r="D263" i="1"/>
  <c r="AY262" i="1"/>
  <c r="AX262" i="1"/>
  <c r="AT262" i="1"/>
  <c r="AO262" i="1"/>
  <c r="AN262" i="1"/>
  <c r="AI262" i="1"/>
  <c r="AH262" i="1"/>
  <c r="AC262" i="1"/>
  <c r="AB262" i="1"/>
  <c r="W262" i="1"/>
  <c r="V262" i="1"/>
  <c r="Q262" i="1"/>
  <c r="P262" i="1"/>
  <c r="K262" i="1"/>
  <c r="J262" i="1"/>
  <c r="E262" i="1"/>
  <c r="D262" i="1"/>
  <c r="AY261" i="1"/>
  <c r="AX261" i="1"/>
  <c r="AT261" i="1"/>
  <c r="AO261" i="1"/>
  <c r="AN261" i="1"/>
  <c r="AI261" i="1"/>
  <c r="AH261" i="1"/>
  <c r="AC261" i="1"/>
  <c r="AB261" i="1"/>
  <c r="W261" i="1"/>
  <c r="V261" i="1"/>
  <c r="Q261" i="1"/>
  <c r="P261" i="1"/>
  <c r="K261" i="1"/>
  <c r="J261" i="1"/>
  <c r="E261" i="1"/>
  <c r="D261" i="1"/>
  <c r="AY260" i="1"/>
  <c r="AX260" i="1"/>
  <c r="AT260" i="1"/>
  <c r="AO260" i="1"/>
  <c r="AN260" i="1"/>
  <c r="AI260" i="1"/>
  <c r="AH260" i="1"/>
  <c r="AC260" i="1"/>
  <c r="AB260" i="1"/>
  <c r="W260" i="1"/>
  <c r="V260" i="1"/>
  <c r="Q260" i="1"/>
  <c r="P260" i="1"/>
  <c r="K260" i="1"/>
  <c r="J260" i="1"/>
  <c r="E260" i="1"/>
  <c r="D260" i="1"/>
  <c r="AY259" i="1"/>
  <c r="AX259" i="1"/>
  <c r="AT259" i="1"/>
  <c r="AO259" i="1"/>
  <c r="AN259" i="1"/>
  <c r="AI259" i="1"/>
  <c r="AH259" i="1"/>
  <c r="AC259" i="1"/>
  <c r="AB259" i="1"/>
  <c r="W259" i="1"/>
  <c r="V259" i="1"/>
  <c r="Q259" i="1"/>
  <c r="P259" i="1"/>
  <c r="K259" i="1"/>
  <c r="J259" i="1"/>
  <c r="E259" i="1"/>
  <c r="D259" i="1"/>
  <c r="AY258" i="1"/>
  <c r="AX258" i="1"/>
  <c r="AT258" i="1"/>
  <c r="AO258" i="1"/>
  <c r="AN258" i="1"/>
  <c r="AI258" i="1"/>
  <c r="AH258" i="1"/>
  <c r="AC258" i="1"/>
  <c r="AB258" i="1"/>
  <c r="W258" i="1"/>
  <c r="V258" i="1"/>
  <c r="Q258" i="1"/>
  <c r="P258" i="1"/>
  <c r="K258" i="1"/>
  <c r="J258" i="1"/>
  <c r="E258" i="1"/>
  <c r="D258" i="1"/>
  <c r="AY257" i="1"/>
  <c r="AX257" i="1"/>
  <c r="AT257" i="1"/>
  <c r="AO257" i="1"/>
  <c r="AN257" i="1"/>
  <c r="AI257" i="1"/>
  <c r="AH257" i="1"/>
  <c r="AC257" i="1"/>
  <c r="AB257" i="1"/>
  <c r="W257" i="1"/>
  <c r="V257" i="1"/>
  <c r="Q257" i="1"/>
  <c r="P257" i="1"/>
  <c r="K257" i="1"/>
  <c r="J257" i="1"/>
  <c r="E257" i="1"/>
  <c r="D257" i="1"/>
  <c r="AY256" i="1"/>
  <c r="AX256" i="1"/>
  <c r="AT256" i="1"/>
  <c r="AO256" i="1"/>
  <c r="AN256" i="1"/>
  <c r="AI256" i="1"/>
  <c r="AH256" i="1"/>
  <c r="AC256" i="1"/>
  <c r="AB256" i="1"/>
  <c r="W256" i="1"/>
  <c r="V256" i="1"/>
  <c r="Q256" i="1"/>
  <c r="P256" i="1"/>
  <c r="K256" i="1"/>
  <c r="J256" i="1"/>
  <c r="E256" i="1"/>
  <c r="D256" i="1"/>
  <c r="AY255" i="1"/>
  <c r="AX255" i="1"/>
  <c r="AT255" i="1"/>
  <c r="AO255" i="1"/>
  <c r="AN255" i="1"/>
  <c r="AI255" i="1"/>
  <c r="AH255" i="1"/>
  <c r="AC255" i="1"/>
  <c r="AB255" i="1"/>
  <c r="W255" i="1"/>
  <c r="V255" i="1"/>
  <c r="Q255" i="1"/>
  <c r="P255" i="1"/>
  <c r="K255" i="1"/>
  <c r="J255" i="1"/>
  <c r="E255" i="1"/>
  <c r="D255" i="1"/>
  <c r="AY254" i="1"/>
  <c r="AX254" i="1"/>
  <c r="AT254" i="1"/>
  <c r="AO254" i="1"/>
  <c r="AN254" i="1"/>
  <c r="AI254" i="1"/>
  <c r="AH254" i="1"/>
  <c r="AC254" i="1"/>
  <c r="AB254" i="1"/>
  <c r="W254" i="1"/>
  <c r="V254" i="1"/>
  <c r="Q254" i="1"/>
  <c r="P254" i="1"/>
  <c r="K254" i="1"/>
  <c r="J254" i="1"/>
  <c r="E254" i="1"/>
  <c r="D254" i="1"/>
  <c r="AY253" i="1"/>
  <c r="AX253" i="1"/>
  <c r="AT253" i="1"/>
  <c r="AO253" i="1"/>
  <c r="AN253" i="1"/>
  <c r="AI253" i="1"/>
  <c r="AH253" i="1"/>
  <c r="AC253" i="1"/>
  <c r="AB253" i="1"/>
  <c r="W253" i="1"/>
  <c r="V253" i="1"/>
  <c r="Q253" i="1"/>
  <c r="P253" i="1"/>
  <c r="K253" i="1"/>
  <c r="J253" i="1"/>
  <c r="E253" i="1"/>
  <c r="D253" i="1"/>
  <c r="AY252" i="1"/>
  <c r="AX252" i="1"/>
  <c r="AT252" i="1"/>
  <c r="AO252" i="1"/>
  <c r="AN252" i="1"/>
  <c r="AI252" i="1"/>
  <c r="AH252" i="1"/>
  <c r="AC252" i="1"/>
  <c r="AB252" i="1"/>
  <c r="W252" i="1"/>
  <c r="V252" i="1"/>
  <c r="Q252" i="1"/>
  <c r="P252" i="1"/>
  <c r="K252" i="1"/>
  <c r="J252" i="1"/>
  <c r="E252" i="1"/>
  <c r="D252" i="1"/>
  <c r="AY251" i="1"/>
  <c r="AX251" i="1"/>
  <c r="AT251" i="1"/>
  <c r="AO251" i="1"/>
  <c r="AN251" i="1"/>
  <c r="AI251" i="1"/>
  <c r="AH251" i="1"/>
  <c r="AC251" i="1"/>
  <c r="AB251" i="1"/>
  <c r="W251" i="1"/>
  <c r="V251" i="1"/>
  <c r="Q251" i="1"/>
  <c r="P251" i="1"/>
  <c r="K251" i="1"/>
  <c r="J251" i="1"/>
  <c r="E251" i="1"/>
  <c r="D251" i="1"/>
  <c r="AY250" i="1"/>
  <c r="AX250" i="1"/>
  <c r="AT250" i="1"/>
  <c r="AO250" i="1"/>
  <c r="AN250" i="1"/>
  <c r="AI250" i="1"/>
  <c r="AH250" i="1"/>
  <c r="AC250" i="1"/>
  <c r="AB250" i="1"/>
  <c r="W250" i="1"/>
  <c r="V250" i="1"/>
  <c r="Q250" i="1"/>
  <c r="P250" i="1"/>
  <c r="K250" i="1"/>
  <c r="J250" i="1"/>
  <c r="E250" i="1"/>
  <c r="D250" i="1"/>
  <c r="AY249" i="1"/>
  <c r="AX249" i="1"/>
  <c r="AT249" i="1"/>
  <c r="AO249" i="1"/>
  <c r="AN249" i="1"/>
  <c r="AI249" i="1"/>
  <c r="AH249" i="1"/>
  <c r="AC249" i="1"/>
  <c r="AB249" i="1"/>
  <c r="W249" i="1"/>
  <c r="V249" i="1"/>
  <c r="Q249" i="1"/>
  <c r="P249" i="1"/>
  <c r="K249" i="1"/>
  <c r="J249" i="1"/>
  <c r="E249" i="1"/>
  <c r="D249" i="1"/>
  <c r="AY248" i="1"/>
  <c r="AX248" i="1"/>
  <c r="AT248" i="1"/>
  <c r="AO248" i="1"/>
  <c r="AN248" i="1"/>
  <c r="AI248" i="1"/>
  <c r="AH248" i="1"/>
  <c r="AC248" i="1"/>
  <c r="AB248" i="1"/>
  <c r="W248" i="1"/>
  <c r="V248" i="1"/>
  <c r="Q248" i="1"/>
  <c r="P248" i="1"/>
  <c r="K248" i="1"/>
  <c r="J248" i="1"/>
  <c r="E248" i="1"/>
  <c r="D248" i="1"/>
  <c r="AY247" i="1"/>
  <c r="AX247" i="1"/>
  <c r="AT247" i="1"/>
  <c r="AO247" i="1"/>
  <c r="AN247" i="1"/>
  <c r="AI247" i="1"/>
  <c r="AH247" i="1"/>
  <c r="AC247" i="1"/>
  <c r="AB247" i="1"/>
  <c r="W247" i="1"/>
  <c r="V247" i="1"/>
  <c r="Q247" i="1"/>
  <c r="P247" i="1"/>
  <c r="K247" i="1"/>
  <c r="J247" i="1"/>
  <c r="E247" i="1"/>
  <c r="D247" i="1"/>
  <c r="AY246" i="1"/>
  <c r="AX246" i="1"/>
  <c r="AT246" i="1"/>
  <c r="AO246" i="1"/>
  <c r="AN246" i="1"/>
  <c r="AI246" i="1"/>
  <c r="AH246" i="1"/>
  <c r="AC246" i="1"/>
  <c r="AB246" i="1"/>
  <c r="W246" i="1"/>
  <c r="V246" i="1"/>
  <c r="Q246" i="1"/>
  <c r="P246" i="1"/>
  <c r="K246" i="1"/>
  <c r="J246" i="1"/>
  <c r="E246" i="1"/>
  <c r="D246" i="1"/>
  <c r="AY245" i="1"/>
  <c r="AX245" i="1"/>
  <c r="AT245" i="1"/>
  <c r="AO245" i="1"/>
  <c r="AN245" i="1"/>
  <c r="AI245" i="1"/>
  <c r="AH245" i="1"/>
  <c r="AC245" i="1"/>
  <c r="AB245" i="1"/>
  <c r="W245" i="1"/>
  <c r="V245" i="1"/>
  <c r="Q245" i="1"/>
  <c r="P245" i="1"/>
  <c r="K245" i="1"/>
  <c r="J245" i="1"/>
  <c r="E245" i="1"/>
  <c r="D245" i="1"/>
  <c r="AY244" i="1"/>
  <c r="AX244" i="1"/>
  <c r="AT244" i="1"/>
  <c r="AO244" i="1"/>
  <c r="AN244" i="1"/>
  <c r="AI244" i="1"/>
  <c r="AH244" i="1"/>
  <c r="AC244" i="1"/>
  <c r="AB244" i="1"/>
  <c r="W244" i="1"/>
  <c r="V244" i="1"/>
  <c r="Q244" i="1"/>
  <c r="P244" i="1"/>
  <c r="K244" i="1"/>
  <c r="J244" i="1"/>
  <c r="E244" i="1"/>
  <c r="D244" i="1"/>
  <c r="AY243" i="1"/>
  <c r="AX243" i="1"/>
  <c r="AT243" i="1"/>
  <c r="AO243" i="1"/>
  <c r="AN243" i="1"/>
  <c r="AI243" i="1"/>
  <c r="AH243" i="1"/>
  <c r="AC243" i="1"/>
  <c r="AB243" i="1"/>
  <c r="W243" i="1"/>
  <c r="V243" i="1"/>
  <c r="Q243" i="1"/>
  <c r="P243" i="1"/>
  <c r="K243" i="1"/>
  <c r="J243" i="1"/>
  <c r="E243" i="1"/>
  <c r="D243" i="1"/>
  <c r="AY242" i="1"/>
  <c r="AX242" i="1"/>
  <c r="AT242" i="1"/>
  <c r="AO242" i="1"/>
  <c r="AN242" i="1"/>
  <c r="AI242" i="1"/>
  <c r="AH242" i="1"/>
  <c r="AC242" i="1"/>
  <c r="AB242" i="1"/>
  <c r="W242" i="1"/>
  <c r="V242" i="1"/>
  <c r="Q242" i="1"/>
  <c r="P242" i="1"/>
  <c r="K242" i="1"/>
  <c r="J242" i="1"/>
  <c r="E242" i="1"/>
  <c r="D242" i="1"/>
  <c r="AY241" i="1"/>
  <c r="AX241" i="1"/>
  <c r="AT241" i="1"/>
  <c r="AO241" i="1"/>
  <c r="AN241" i="1"/>
  <c r="AI241" i="1"/>
  <c r="AH241" i="1"/>
  <c r="AC241" i="1"/>
  <c r="AB241" i="1"/>
  <c r="W241" i="1"/>
  <c r="V241" i="1"/>
  <c r="Q241" i="1"/>
  <c r="P241" i="1"/>
  <c r="K241" i="1"/>
  <c r="J241" i="1"/>
  <c r="E241" i="1"/>
  <c r="D241" i="1"/>
  <c r="AY240" i="1"/>
  <c r="AX240" i="1"/>
  <c r="AT240" i="1"/>
  <c r="AO240" i="1"/>
  <c r="AN240" i="1"/>
  <c r="AI240" i="1"/>
  <c r="AH240" i="1"/>
  <c r="AC240" i="1"/>
  <c r="AB240" i="1"/>
  <c r="W240" i="1"/>
  <c r="V240" i="1"/>
  <c r="Q240" i="1"/>
  <c r="P240" i="1"/>
  <c r="K240" i="1"/>
  <c r="J240" i="1"/>
  <c r="E240" i="1"/>
  <c r="D240" i="1"/>
  <c r="AY239" i="1"/>
  <c r="AX239" i="1"/>
  <c r="AT239" i="1"/>
  <c r="AO239" i="1"/>
  <c r="AN239" i="1"/>
  <c r="AI239" i="1"/>
  <c r="AH239" i="1"/>
  <c r="AC239" i="1"/>
  <c r="AB239" i="1"/>
  <c r="W239" i="1"/>
  <c r="V239" i="1"/>
  <c r="Q239" i="1"/>
  <c r="P239" i="1"/>
  <c r="K239" i="1"/>
  <c r="J239" i="1"/>
  <c r="E239" i="1"/>
  <c r="D239" i="1"/>
  <c r="AY238" i="1"/>
  <c r="AX238" i="1"/>
  <c r="AT238" i="1"/>
  <c r="AO238" i="1"/>
  <c r="AN238" i="1"/>
  <c r="AI238" i="1"/>
  <c r="AH238" i="1"/>
  <c r="AC238" i="1"/>
  <c r="AB238" i="1"/>
  <c r="W238" i="1"/>
  <c r="V238" i="1"/>
  <c r="Q238" i="1"/>
  <c r="P238" i="1"/>
  <c r="K238" i="1"/>
  <c r="J238" i="1"/>
  <c r="E238" i="1"/>
  <c r="D238" i="1"/>
  <c r="AY237" i="1"/>
  <c r="AX237" i="1"/>
  <c r="AT237" i="1"/>
  <c r="AO237" i="1"/>
  <c r="AN237" i="1"/>
  <c r="AI237" i="1"/>
  <c r="AH237" i="1"/>
  <c r="AC237" i="1"/>
  <c r="AB237" i="1"/>
  <c r="W237" i="1"/>
  <c r="V237" i="1"/>
  <c r="Q237" i="1"/>
  <c r="P237" i="1"/>
  <c r="K237" i="1"/>
  <c r="J237" i="1"/>
  <c r="E237" i="1"/>
  <c r="D237" i="1"/>
  <c r="AY236" i="1"/>
  <c r="AX236" i="1"/>
  <c r="AT236" i="1"/>
  <c r="AO236" i="1"/>
  <c r="AN236" i="1"/>
  <c r="AI236" i="1"/>
  <c r="AH236" i="1"/>
  <c r="AC236" i="1"/>
  <c r="AB236" i="1"/>
  <c r="W236" i="1"/>
  <c r="V236" i="1"/>
  <c r="Q236" i="1"/>
  <c r="P236" i="1"/>
  <c r="K236" i="1"/>
  <c r="J236" i="1"/>
  <c r="E236" i="1"/>
  <c r="D236" i="1"/>
  <c r="AY235" i="1"/>
  <c r="AX235" i="1"/>
  <c r="AT235" i="1"/>
  <c r="AO235" i="1"/>
  <c r="AN235" i="1"/>
  <c r="AI235" i="1"/>
  <c r="AH235" i="1"/>
  <c r="AC235" i="1"/>
  <c r="AB235" i="1"/>
  <c r="W235" i="1"/>
  <c r="V235" i="1"/>
  <c r="Q235" i="1"/>
  <c r="P235" i="1"/>
  <c r="K235" i="1"/>
  <c r="J235" i="1"/>
  <c r="E235" i="1"/>
  <c r="D235" i="1"/>
  <c r="AY234" i="1"/>
  <c r="AX234" i="1"/>
  <c r="AT234" i="1"/>
  <c r="AO234" i="1"/>
  <c r="AN234" i="1"/>
  <c r="AI234" i="1"/>
  <c r="AH234" i="1"/>
  <c r="AC234" i="1"/>
  <c r="AB234" i="1"/>
  <c r="W234" i="1"/>
  <c r="V234" i="1"/>
  <c r="Q234" i="1"/>
  <c r="P234" i="1"/>
  <c r="K234" i="1"/>
  <c r="J234" i="1"/>
  <c r="E234" i="1"/>
  <c r="D234" i="1"/>
  <c r="AY233" i="1"/>
  <c r="AX233" i="1"/>
  <c r="AT233" i="1"/>
  <c r="AO233" i="1"/>
  <c r="AN233" i="1"/>
  <c r="AI233" i="1"/>
  <c r="AH233" i="1"/>
  <c r="AC233" i="1"/>
  <c r="AB233" i="1"/>
  <c r="W233" i="1"/>
  <c r="V233" i="1"/>
  <c r="Q233" i="1"/>
  <c r="P233" i="1"/>
  <c r="K233" i="1"/>
  <c r="J233" i="1"/>
  <c r="E233" i="1"/>
  <c r="D233" i="1"/>
  <c r="AY232" i="1"/>
  <c r="AX232" i="1"/>
  <c r="AT232" i="1"/>
  <c r="AO232" i="1"/>
  <c r="AN232" i="1"/>
  <c r="AI232" i="1"/>
  <c r="AH232" i="1"/>
  <c r="AC232" i="1"/>
  <c r="AB232" i="1"/>
  <c r="W232" i="1"/>
  <c r="V232" i="1"/>
  <c r="Q232" i="1"/>
  <c r="P232" i="1"/>
  <c r="K232" i="1"/>
  <c r="J232" i="1"/>
  <c r="E232" i="1"/>
  <c r="D232" i="1"/>
  <c r="AY231" i="1"/>
  <c r="AX231" i="1"/>
  <c r="AT231" i="1"/>
  <c r="AO231" i="1"/>
  <c r="AN231" i="1"/>
  <c r="AI231" i="1"/>
  <c r="AH231" i="1"/>
  <c r="AC231" i="1"/>
  <c r="AB231" i="1"/>
  <c r="W231" i="1"/>
  <c r="V231" i="1"/>
  <c r="Q231" i="1"/>
  <c r="P231" i="1"/>
  <c r="K231" i="1"/>
  <c r="J231" i="1"/>
  <c r="E231" i="1"/>
  <c r="D231" i="1"/>
  <c r="AY230" i="1"/>
  <c r="AX230" i="1"/>
  <c r="AT230" i="1"/>
  <c r="AO230" i="1"/>
  <c r="AN230" i="1"/>
  <c r="AI230" i="1"/>
  <c r="AH230" i="1"/>
  <c r="AC230" i="1"/>
  <c r="AB230" i="1"/>
  <c r="W230" i="1"/>
  <c r="V230" i="1"/>
  <c r="Q230" i="1"/>
  <c r="P230" i="1"/>
  <c r="K230" i="1"/>
  <c r="J230" i="1"/>
  <c r="E230" i="1"/>
  <c r="D230" i="1"/>
  <c r="AY229" i="1"/>
  <c r="AX229" i="1"/>
  <c r="AT229" i="1"/>
  <c r="AO229" i="1"/>
  <c r="AN229" i="1"/>
  <c r="AI229" i="1"/>
  <c r="AH229" i="1"/>
  <c r="AC229" i="1"/>
  <c r="AB229" i="1"/>
  <c r="W229" i="1"/>
  <c r="V229" i="1"/>
  <c r="Q229" i="1"/>
  <c r="P229" i="1"/>
  <c r="K229" i="1"/>
  <c r="J229" i="1"/>
  <c r="E229" i="1"/>
  <c r="D229" i="1"/>
  <c r="AY228" i="1"/>
  <c r="AX228" i="1"/>
  <c r="AT228" i="1"/>
  <c r="AO228" i="1"/>
  <c r="AN228" i="1"/>
  <c r="AI228" i="1"/>
  <c r="AH228" i="1"/>
  <c r="AC228" i="1"/>
  <c r="AB228" i="1"/>
  <c r="W228" i="1"/>
  <c r="V228" i="1"/>
  <c r="Q228" i="1"/>
  <c r="P228" i="1"/>
  <c r="K228" i="1"/>
  <c r="J228" i="1"/>
  <c r="E228" i="1"/>
  <c r="D228" i="1"/>
  <c r="AY227" i="1"/>
  <c r="AX227" i="1"/>
  <c r="AT227" i="1"/>
  <c r="AO227" i="1"/>
  <c r="AN227" i="1"/>
  <c r="AI227" i="1"/>
  <c r="AH227" i="1"/>
  <c r="AC227" i="1"/>
  <c r="AB227" i="1"/>
  <c r="W227" i="1"/>
  <c r="V227" i="1"/>
  <c r="Q227" i="1"/>
  <c r="P227" i="1"/>
  <c r="K227" i="1"/>
  <c r="J227" i="1"/>
  <c r="E227" i="1"/>
  <c r="D227" i="1"/>
  <c r="AY226" i="1"/>
  <c r="AX226" i="1"/>
  <c r="AT226" i="1"/>
  <c r="AO226" i="1"/>
  <c r="AN226" i="1"/>
  <c r="AI226" i="1"/>
  <c r="AH226" i="1"/>
  <c r="AC226" i="1"/>
  <c r="AB226" i="1"/>
  <c r="W226" i="1"/>
  <c r="V226" i="1"/>
  <c r="Q226" i="1"/>
  <c r="P226" i="1"/>
  <c r="K226" i="1"/>
  <c r="J226" i="1"/>
  <c r="E226" i="1"/>
  <c r="D226" i="1"/>
  <c r="AY225" i="1"/>
  <c r="AX225" i="1"/>
  <c r="AT225" i="1"/>
  <c r="AO225" i="1"/>
  <c r="AN225" i="1"/>
  <c r="AI225" i="1"/>
  <c r="AH225" i="1"/>
  <c r="AC225" i="1"/>
  <c r="AB225" i="1"/>
  <c r="W225" i="1"/>
  <c r="V225" i="1"/>
  <c r="Q225" i="1"/>
  <c r="P225" i="1"/>
  <c r="K225" i="1"/>
  <c r="J225" i="1"/>
  <c r="E225" i="1"/>
  <c r="D225" i="1"/>
  <c r="AY224" i="1"/>
  <c r="AX224" i="1"/>
  <c r="AT224" i="1"/>
  <c r="AO224" i="1"/>
  <c r="AN224" i="1"/>
  <c r="AI224" i="1"/>
  <c r="AH224" i="1"/>
  <c r="AC224" i="1"/>
  <c r="AB224" i="1"/>
  <c r="W224" i="1"/>
  <c r="V224" i="1"/>
  <c r="Q224" i="1"/>
  <c r="P224" i="1"/>
  <c r="K224" i="1"/>
  <c r="J224" i="1"/>
  <c r="E224" i="1"/>
  <c r="D224" i="1"/>
  <c r="AY223" i="1"/>
  <c r="AX223" i="1"/>
  <c r="AT223" i="1"/>
  <c r="AO223" i="1"/>
  <c r="AN223" i="1"/>
  <c r="AI223" i="1"/>
  <c r="AH223" i="1"/>
  <c r="AC223" i="1"/>
  <c r="AB223" i="1"/>
  <c r="W223" i="1"/>
  <c r="V223" i="1"/>
  <c r="Q223" i="1"/>
  <c r="P223" i="1"/>
  <c r="K223" i="1"/>
  <c r="J223" i="1"/>
  <c r="E223" i="1"/>
  <c r="D223" i="1"/>
  <c r="AY222" i="1"/>
  <c r="AX222" i="1"/>
  <c r="AT222" i="1"/>
  <c r="AO222" i="1"/>
  <c r="AN222" i="1"/>
  <c r="AI222" i="1"/>
  <c r="AH222" i="1"/>
  <c r="AC222" i="1"/>
  <c r="AB222" i="1"/>
  <c r="W222" i="1"/>
  <c r="V222" i="1"/>
  <c r="Q222" i="1"/>
  <c r="P222" i="1"/>
  <c r="K222" i="1"/>
  <c r="J222" i="1"/>
  <c r="E222" i="1"/>
  <c r="D222" i="1"/>
  <c r="AY221" i="1"/>
  <c r="AX221" i="1"/>
  <c r="AT221" i="1"/>
  <c r="AO221" i="1"/>
  <c r="AN221" i="1"/>
  <c r="AI221" i="1"/>
  <c r="AH221" i="1"/>
  <c r="AC221" i="1"/>
  <c r="AB221" i="1"/>
  <c r="W221" i="1"/>
  <c r="V221" i="1"/>
  <c r="Q221" i="1"/>
  <c r="P221" i="1"/>
  <c r="K221" i="1"/>
  <c r="J221" i="1"/>
  <c r="E221" i="1"/>
  <c r="D221" i="1"/>
  <c r="AY220" i="1"/>
  <c r="AX220" i="1"/>
  <c r="AT220" i="1"/>
  <c r="AO220" i="1"/>
  <c r="AN220" i="1"/>
  <c r="AI220" i="1"/>
  <c r="AH220" i="1"/>
  <c r="AC220" i="1"/>
  <c r="AB220" i="1"/>
  <c r="W220" i="1"/>
  <c r="V220" i="1"/>
  <c r="Q220" i="1"/>
  <c r="P220" i="1"/>
  <c r="K220" i="1"/>
  <c r="J220" i="1"/>
  <c r="E220" i="1"/>
  <c r="D220" i="1"/>
  <c r="AY219" i="1"/>
  <c r="AX219" i="1"/>
  <c r="AT219" i="1"/>
  <c r="AO219" i="1"/>
  <c r="AN219" i="1"/>
  <c r="AI219" i="1"/>
  <c r="AH219" i="1"/>
  <c r="AC219" i="1"/>
  <c r="AB219" i="1"/>
  <c r="W219" i="1"/>
  <c r="V219" i="1"/>
  <c r="Q219" i="1"/>
  <c r="P219" i="1"/>
  <c r="K219" i="1"/>
  <c r="J219" i="1"/>
  <c r="E219" i="1"/>
  <c r="D219" i="1"/>
  <c r="AY218" i="1"/>
  <c r="AX218" i="1"/>
  <c r="AT218" i="1"/>
  <c r="AO218" i="1"/>
  <c r="AN218" i="1"/>
  <c r="AI218" i="1"/>
  <c r="AH218" i="1"/>
  <c r="AC218" i="1"/>
  <c r="AB218" i="1"/>
  <c r="W218" i="1"/>
  <c r="V218" i="1"/>
  <c r="Q218" i="1"/>
  <c r="P218" i="1"/>
  <c r="K218" i="1"/>
  <c r="J218" i="1"/>
  <c r="E218" i="1"/>
  <c r="D218" i="1"/>
  <c r="AY217" i="1"/>
  <c r="AX217" i="1"/>
  <c r="AT217" i="1"/>
  <c r="AO217" i="1"/>
  <c r="AN217" i="1"/>
  <c r="AI217" i="1"/>
  <c r="AH217" i="1"/>
  <c r="AC217" i="1"/>
  <c r="AB217" i="1"/>
  <c r="W217" i="1"/>
  <c r="V217" i="1"/>
  <c r="Q217" i="1"/>
  <c r="P217" i="1"/>
  <c r="K217" i="1"/>
  <c r="J217" i="1"/>
  <c r="E217" i="1"/>
  <c r="D217" i="1"/>
  <c r="AY216" i="1"/>
  <c r="AX216" i="1"/>
  <c r="AT216" i="1"/>
  <c r="AO216" i="1"/>
  <c r="AN216" i="1"/>
  <c r="AI216" i="1"/>
  <c r="AH216" i="1"/>
  <c r="AC216" i="1"/>
  <c r="AB216" i="1"/>
  <c r="W216" i="1"/>
  <c r="V216" i="1"/>
  <c r="Q216" i="1"/>
  <c r="P216" i="1"/>
  <c r="K216" i="1"/>
  <c r="J216" i="1"/>
  <c r="E216" i="1"/>
  <c r="D216" i="1"/>
  <c r="AY215" i="1"/>
  <c r="AX215" i="1"/>
  <c r="AT215" i="1"/>
  <c r="AO215" i="1"/>
  <c r="AN215" i="1"/>
  <c r="AI215" i="1"/>
  <c r="AH215" i="1"/>
  <c r="AC215" i="1"/>
  <c r="AB215" i="1"/>
  <c r="W215" i="1"/>
  <c r="V215" i="1"/>
  <c r="Q215" i="1"/>
  <c r="P215" i="1"/>
  <c r="K215" i="1"/>
  <c r="J215" i="1"/>
  <c r="E215" i="1"/>
  <c r="D215" i="1"/>
  <c r="AY214" i="1"/>
  <c r="AX214" i="1"/>
  <c r="AT214" i="1"/>
  <c r="AO214" i="1"/>
  <c r="AN214" i="1"/>
  <c r="AI214" i="1"/>
  <c r="AH214" i="1"/>
  <c r="AC214" i="1"/>
  <c r="AB214" i="1"/>
  <c r="W214" i="1"/>
  <c r="V214" i="1"/>
  <c r="Q214" i="1"/>
  <c r="P214" i="1"/>
  <c r="K214" i="1"/>
  <c r="J214" i="1"/>
  <c r="E214" i="1"/>
  <c r="D214" i="1"/>
  <c r="AY213" i="1"/>
  <c r="AX213" i="1"/>
  <c r="AT213" i="1"/>
  <c r="AO213" i="1"/>
  <c r="AN213" i="1"/>
  <c r="AI213" i="1"/>
  <c r="AH213" i="1"/>
  <c r="AC213" i="1"/>
  <c r="AB213" i="1"/>
  <c r="W213" i="1"/>
  <c r="V213" i="1"/>
  <c r="Q213" i="1"/>
  <c r="P213" i="1"/>
  <c r="K213" i="1"/>
  <c r="J213" i="1"/>
  <c r="E213" i="1"/>
  <c r="D213" i="1"/>
  <c r="AY212" i="1"/>
  <c r="AX212" i="1"/>
  <c r="AT212" i="1"/>
  <c r="AO212" i="1"/>
  <c r="AN212" i="1"/>
  <c r="AI212" i="1"/>
  <c r="AH212" i="1"/>
  <c r="AC212" i="1"/>
  <c r="AB212" i="1"/>
  <c r="W212" i="1"/>
  <c r="V212" i="1"/>
  <c r="Q212" i="1"/>
  <c r="P212" i="1"/>
  <c r="K212" i="1"/>
  <c r="J212" i="1"/>
  <c r="E212" i="1"/>
  <c r="D212" i="1"/>
  <c r="AY211" i="1"/>
  <c r="AX211" i="1"/>
  <c r="AT211" i="1"/>
  <c r="AO211" i="1"/>
  <c r="AN211" i="1"/>
  <c r="AI211" i="1"/>
  <c r="AH211" i="1"/>
  <c r="AC211" i="1"/>
  <c r="AB211" i="1"/>
  <c r="W211" i="1"/>
  <c r="V211" i="1"/>
  <c r="Q211" i="1"/>
  <c r="P211" i="1"/>
  <c r="K211" i="1"/>
  <c r="J211" i="1"/>
  <c r="E211" i="1"/>
  <c r="D211" i="1"/>
  <c r="AY210" i="1"/>
  <c r="AX210" i="1"/>
  <c r="AT210" i="1"/>
  <c r="AO210" i="1"/>
  <c r="AN210" i="1"/>
  <c r="AI210" i="1"/>
  <c r="AH210" i="1"/>
  <c r="AC210" i="1"/>
  <c r="AB210" i="1"/>
  <c r="W210" i="1"/>
  <c r="V210" i="1"/>
  <c r="Q210" i="1"/>
  <c r="P210" i="1"/>
  <c r="K210" i="1"/>
  <c r="J210" i="1"/>
  <c r="E210" i="1"/>
  <c r="D210" i="1"/>
  <c r="AY209" i="1"/>
  <c r="AX209" i="1"/>
  <c r="AT209" i="1"/>
  <c r="AO209" i="1"/>
  <c r="AN209" i="1"/>
  <c r="AI209" i="1"/>
  <c r="AH209" i="1"/>
  <c r="AC209" i="1"/>
  <c r="AB209" i="1"/>
  <c r="W209" i="1"/>
  <c r="V209" i="1"/>
  <c r="Q209" i="1"/>
  <c r="P209" i="1"/>
  <c r="K209" i="1"/>
  <c r="J209" i="1"/>
  <c r="E209" i="1"/>
  <c r="D209" i="1"/>
  <c r="AY208" i="1"/>
  <c r="AX208" i="1"/>
  <c r="AT208" i="1"/>
  <c r="AO208" i="1"/>
  <c r="AN208" i="1"/>
  <c r="AI208" i="1"/>
  <c r="AH208" i="1"/>
  <c r="AC208" i="1"/>
  <c r="AB208" i="1"/>
  <c r="W208" i="1"/>
  <c r="V208" i="1"/>
  <c r="Q208" i="1"/>
  <c r="P208" i="1"/>
  <c r="K208" i="1"/>
  <c r="J208" i="1"/>
  <c r="E208" i="1"/>
  <c r="D208" i="1"/>
  <c r="AY207" i="1"/>
  <c r="AX207" i="1"/>
  <c r="AT207" i="1"/>
  <c r="AO207" i="1"/>
  <c r="AN207" i="1"/>
  <c r="AI207" i="1"/>
  <c r="AH207" i="1"/>
  <c r="AC207" i="1"/>
  <c r="AB207" i="1"/>
  <c r="W207" i="1"/>
  <c r="V207" i="1"/>
  <c r="Q207" i="1"/>
  <c r="P207" i="1"/>
  <c r="K207" i="1"/>
  <c r="J207" i="1"/>
  <c r="E207" i="1"/>
  <c r="D207" i="1"/>
  <c r="AY206" i="1"/>
  <c r="AX206" i="1"/>
  <c r="AT206" i="1"/>
  <c r="AO206" i="1"/>
  <c r="AN206" i="1"/>
  <c r="AI206" i="1"/>
  <c r="AH206" i="1"/>
  <c r="AC206" i="1"/>
  <c r="AB206" i="1"/>
  <c r="W206" i="1"/>
  <c r="V206" i="1"/>
  <c r="Q206" i="1"/>
  <c r="P206" i="1"/>
  <c r="K206" i="1"/>
  <c r="J206" i="1"/>
  <c r="E206" i="1"/>
  <c r="D206" i="1"/>
  <c r="AY205" i="1"/>
  <c r="AX205" i="1"/>
  <c r="AT205" i="1"/>
  <c r="AO205" i="1"/>
  <c r="AN205" i="1"/>
  <c r="AI205" i="1"/>
  <c r="AH205" i="1"/>
  <c r="AC205" i="1"/>
  <c r="AB205" i="1"/>
  <c r="W205" i="1"/>
  <c r="V205" i="1"/>
  <c r="Q205" i="1"/>
  <c r="P205" i="1"/>
  <c r="K205" i="1"/>
  <c r="J205" i="1"/>
  <c r="E205" i="1"/>
  <c r="D205" i="1"/>
  <c r="AY204" i="1"/>
  <c r="AX204" i="1"/>
  <c r="AT204" i="1"/>
  <c r="AO204" i="1"/>
  <c r="AN204" i="1"/>
  <c r="AI204" i="1"/>
  <c r="AH204" i="1"/>
  <c r="AC204" i="1"/>
  <c r="AB204" i="1"/>
  <c r="W204" i="1"/>
  <c r="V204" i="1"/>
  <c r="Q204" i="1"/>
  <c r="P204" i="1"/>
  <c r="K204" i="1"/>
  <c r="J204" i="1"/>
  <c r="E204" i="1"/>
  <c r="D204" i="1"/>
  <c r="AY203" i="1"/>
  <c r="AX203" i="1"/>
  <c r="AT203" i="1"/>
  <c r="AO203" i="1"/>
  <c r="AN203" i="1"/>
  <c r="AI203" i="1"/>
  <c r="AH203" i="1"/>
  <c r="AC203" i="1"/>
  <c r="AB203" i="1"/>
  <c r="W203" i="1"/>
  <c r="V203" i="1"/>
  <c r="Q203" i="1"/>
  <c r="P203" i="1"/>
  <c r="K203" i="1"/>
  <c r="J203" i="1"/>
  <c r="E203" i="1"/>
  <c r="D203" i="1"/>
  <c r="AY202" i="1"/>
  <c r="AX202" i="1"/>
  <c r="AT202" i="1"/>
  <c r="AO202" i="1"/>
  <c r="AN202" i="1"/>
  <c r="AI202" i="1"/>
  <c r="AH202" i="1"/>
  <c r="AC202" i="1"/>
  <c r="AB202" i="1"/>
  <c r="W202" i="1"/>
  <c r="V202" i="1"/>
  <c r="Q202" i="1"/>
  <c r="P202" i="1"/>
  <c r="K202" i="1"/>
  <c r="J202" i="1"/>
  <c r="E202" i="1"/>
  <c r="D202" i="1"/>
  <c r="AY201" i="1"/>
  <c r="AX201" i="1"/>
  <c r="AT201" i="1"/>
  <c r="AO201" i="1"/>
  <c r="AN201" i="1"/>
  <c r="AI201" i="1"/>
  <c r="AH201" i="1"/>
  <c r="AC201" i="1"/>
  <c r="AB201" i="1"/>
  <c r="W201" i="1"/>
  <c r="V201" i="1"/>
  <c r="Q201" i="1"/>
  <c r="P201" i="1"/>
  <c r="K201" i="1"/>
  <c r="J201" i="1"/>
  <c r="E201" i="1"/>
  <c r="D201" i="1"/>
  <c r="AY200" i="1"/>
  <c r="AX200" i="1"/>
  <c r="AT200" i="1"/>
  <c r="AO200" i="1"/>
  <c r="AN200" i="1"/>
  <c r="AI200" i="1"/>
  <c r="AH200" i="1"/>
  <c r="AC200" i="1"/>
  <c r="AB200" i="1"/>
  <c r="W200" i="1"/>
  <c r="V200" i="1"/>
  <c r="Q200" i="1"/>
  <c r="P200" i="1"/>
  <c r="K200" i="1"/>
  <c r="J200" i="1"/>
  <c r="E200" i="1"/>
  <c r="D200" i="1"/>
  <c r="AY199" i="1"/>
  <c r="AX199" i="1"/>
  <c r="AT199" i="1"/>
  <c r="AO199" i="1"/>
  <c r="AN199" i="1"/>
  <c r="AI199" i="1"/>
  <c r="AH199" i="1"/>
  <c r="AC199" i="1"/>
  <c r="AB199" i="1"/>
  <c r="W199" i="1"/>
  <c r="V199" i="1"/>
  <c r="Q199" i="1"/>
  <c r="P199" i="1"/>
  <c r="K199" i="1"/>
  <c r="J199" i="1"/>
  <c r="E199" i="1"/>
  <c r="D199" i="1"/>
  <c r="AY198" i="1"/>
  <c r="AX198" i="1"/>
  <c r="AT198" i="1"/>
  <c r="AO198" i="1"/>
  <c r="AN198" i="1"/>
  <c r="AI198" i="1"/>
  <c r="AH198" i="1"/>
  <c r="AC198" i="1"/>
  <c r="AB198" i="1"/>
  <c r="W198" i="1"/>
  <c r="V198" i="1"/>
  <c r="Q198" i="1"/>
  <c r="P198" i="1"/>
  <c r="K198" i="1"/>
  <c r="J198" i="1"/>
  <c r="E198" i="1"/>
  <c r="D198" i="1"/>
  <c r="AY197" i="1"/>
  <c r="AX197" i="1"/>
  <c r="AT197" i="1"/>
  <c r="AO197" i="1"/>
  <c r="AN197" i="1"/>
  <c r="AI197" i="1"/>
  <c r="AH197" i="1"/>
  <c r="AC197" i="1"/>
  <c r="AB197" i="1"/>
  <c r="W197" i="1"/>
  <c r="V197" i="1"/>
  <c r="Q197" i="1"/>
  <c r="P197" i="1"/>
  <c r="K197" i="1"/>
  <c r="J197" i="1"/>
  <c r="E197" i="1"/>
  <c r="D197" i="1"/>
  <c r="AY196" i="1"/>
  <c r="AX196" i="1"/>
  <c r="AT196" i="1"/>
  <c r="AO196" i="1"/>
  <c r="AN196" i="1"/>
  <c r="AI196" i="1"/>
  <c r="AH196" i="1"/>
  <c r="AC196" i="1"/>
  <c r="AB196" i="1"/>
  <c r="W196" i="1"/>
  <c r="V196" i="1"/>
  <c r="Q196" i="1"/>
  <c r="P196" i="1"/>
  <c r="K196" i="1"/>
  <c r="J196" i="1"/>
  <c r="E196" i="1"/>
  <c r="D196" i="1"/>
  <c r="AY195" i="1"/>
  <c r="AX195" i="1"/>
  <c r="AT195" i="1"/>
  <c r="AO195" i="1"/>
  <c r="AN195" i="1"/>
  <c r="AI195" i="1"/>
  <c r="AH195" i="1"/>
  <c r="AC195" i="1"/>
  <c r="AB195" i="1"/>
  <c r="W195" i="1"/>
  <c r="V195" i="1"/>
  <c r="Q195" i="1"/>
  <c r="P195" i="1"/>
  <c r="K195" i="1"/>
  <c r="J195" i="1"/>
  <c r="E195" i="1"/>
  <c r="D195" i="1"/>
  <c r="AY194" i="1"/>
  <c r="AX194" i="1"/>
  <c r="AT194" i="1"/>
  <c r="AO194" i="1"/>
  <c r="AN194" i="1"/>
  <c r="AI194" i="1"/>
  <c r="AH194" i="1"/>
  <c r="AC194" i="1"/>
  <c r="AB194" i="1"/>
  <c r="W194" i="1"/>
  <c r="V194" i="1"/>
  <c r="Q194" i="1"/>
  <c r="P194" i="1"/>
  <c r="K194" i="1"/>
  <c r="J194" i="1"/>
  <c r="E194" i="1"/>
  <c r="D194" i="1"/>
  <c r="AY193" i="1"/>
  <c r="AX193" i="1"/>
  <c r="AT193" i="1"/>
  <c r="AO193" i="1"/>
  <c r="AN193" i="1"/>
  <c r="AI193" i="1"/>
  <c r="AH193" i="1"/>
  <c r="AC193" i="1"/>
  <c r="AB193" i="1"/>
  <c r="W193" i="1"/>
  <c r="V193" i="1"/>
  <c r="Q193" i="1"/>
  <c r="P193" i="1"/>
  <c r="K193" i="1"/>
  <c r="J193" i="1"/>
  <c r="E193" i="1"/>
  <c r="D193" i="1"/>
  <c r="AY192" i="1"/>
  <c r="AX192" i="1"/>
  <c r="AT192" i="1"/>
  <c r="AO192" i="1"/>
  <c r="AN192" i="1"/>
  <c r="AI192" i="1"/>
  <c r="AH192" i="1"/>
  <c r="AC192" i="1"/>
  <c r="AB192" i="1"/>
  <c r="W192" i="1"/>
  <c r="V192" i="1"/>
  <c r="Q192" i="1"/>
  <c r="P192" i="1"/>
  <c r="K192" i="1"/>
  <c r="J192" i="1"/>
  <c r="E192" i="1"/>
  <c r="D192" i="1"/>
  <c r="AY191" i="1"/>
  <c r="AX191" i="1"/>
  <c r="AT191" i="1"/>
  <c r="AO191" i="1"/>
  <c r="AN191" i="1"/>
  <c r="AI191" i="1"/>
  <c r="AH191" i="1"/>
  <c r="AC191" i="1"/>
  <c r="AB191" i="1"/>
  <c r="W191" i="1"/>
  <c r="V191" i="1"/>
  <c r="Q191" i="1"/>
  <c r="P191" i="1"/>
  <c r="K191" i="1"/>
  <c r="J191" i="1"/>
  <c r="E191" i="1"/>
  <c r="D191" i="1"/>
  <c r="AY190" i="1"/>
  <c r="AX190" i="1"/>
  <c r="AT190" i="1"/>
  <c r="AO190" i="1"/>
  <c r="AN190" i="1"/>
  <c r="AI190" i="1"/>
  <c r="AH190" i="1"/>
  <c r="AC190" i="1"/>
  <c r="AB190" i="1"/>
  <c r="W190" i="1"/>
  <c r="V190" i="1"/>
  <c r="Q190" i="1"/>
  <c r="P190" i="1"/>
  <c r="K190" i="1"/>
  <c r="J190" i="1"/>
  <c r="E190" i="1"/>
  <c r="D190" i="1"/>
  <c r="AY189" i="1"/>
  <c r="AX189" i="1"/>
  <c r="AT189" i="1"/>
  <c r="AO189" i="1"/>
  <c r="AN189" i="1"/>
  <c r="AI189" i="1"/>
  <c r="AH189" i="1"/>
  <c r="AC189" i="1"/>
  <c r="AB189" i="1"/>
  <c r="W189" i="1"/>
  <c r="V189" i="1"/>
  <c r="Q189" i="1"/>
  <c r="P189" i="1"/>
  <c r="K189" i="1"/>
  <c r="J189" i="1"/>
  <c r="E189" i="1"/>
  <c r="D189" i="1"/>
  <c r="AY188" i="1"/>
  <c r="AX188" i="1"/>
  <c r="AT188" i="1"/>
  <c r="AO188" i="1"/>
  <c r="AN188" i="1"/>
  <c r="AI188" i="1"/>
  <c r="AH188" i="1"/>
  <c r="AC188" i="1"/>
  <c r="AB188" i="1"/>
  <c r="W188" i="1"/>
  <c r="V188" i="1"/>
  <c r="Q188" i="1"/>
  <c r="P188" i="1"/>
  <c r="K188" i="1"/>
  <c r="J188" i="1"/>
  <c r="E188" i="1"/>
  <c r="D188" i="1"/>
  <c r="AY187" i="1"/>
  <c r="AX187" i="1"/>
  <c r="AT187" i="1"/>
  <c r="AO187" i="1"/>
  <c r="AN187" i="1"/>
  <c r="AI187" i="1"/>
  <c r="AH187" i="1"/>
  <c r="AC187" i="1"/>
  <c r="AB187" i="1"/>
  <c r="W187" i="1"/>
  <c r="V187" i="1"/>
  <c r="Q187" i="1"/>
  <c r="P187" i="1"/>
  <c r="K187" i="1"/>
  <c r="J187" i="1"/>
  <c r="E187" i="1"/>
  <c r="D187" i="1"/>
  <c r="AY186" i="1"/>
  <c r="AX186" i="1"/>
  <c r="AT186" i="1"/>
  <c r="AO186" i="1"/>
  <c r="AN186" i="1"/>
  <c r="AI186" i="1"/>
  <c r="AH186" i="1"/>
  <c r="AC186" i="1"/>
  <c r="AB186" i="1"/>
  <c r="W186" i="1"/>
  <c r="V186" i="1"/>
  <c r="Q186" i="1"/>
  <c r="P186" i="1"/>
  <c r="K186" i="1"/>
  <c r="J186" i="1"/>
  <c r="E186" i="1"/>
  <c r="D186" i="1"/>
  <c r="AY185" i="1"/>
  <c r="AX185" i="1"/>
  <c r="AT185" i="1"/>
  <c r="AO185" i="1"/>
  <c r="AN185" i="1"/>
  <c r="AI185" i="1"/>
  <c r="AH185" i="1"/>
  <c r="AC185" i="1"/>
  <c r="AB185" i="1"/>
  <c r="W185" i="1"/>
  <c r="V185" i="1"/>
  <c r="Q185" i="1"/>
  <c r="P185" i="1"/>
  <c r="K185" i="1"/>
  <c r="J185" i="1"/>
  <c r="E185" i="1"/>
  <c r="D185" i="1"/>
  <c r="AY184" i="1"/>
  <c r="AX184" i="1"/>
  <c r="AT184" i="1"/>
  <c r="AO184" i="1"/>
  <c r="AN184" i="1"/>
  <c r="AI184" i="1"/>
  <c r="AH184" i="1"/>
  <c r="AC184" i="1"/>
  <c r="AB184" i="1"/>
  <c r="W184" i="1"/>
  <c r="V184" i="1"/>
  <c r="Q184" i="1"/>
  <c r="P184" i="1"/>
  <c r="K184" i="1"/>
  <c r="J184" i="1"/>
  <c r="E184" i="1"/>
  <c r="D184" i="1"/>
  <c r="AY183" i="1"/>
  <c r="AX183" i="1"/>
  <c r="AT183" i="1"/>
  <c r="AO183" i="1"/>
  <c r="AN183" i="1"/>
  <c r="AI183" i="1"/>
  <c r="AH183" i="1"/>
  <c r="AC183" i="1"/>
  <c r="AB183" i="1"/>
  <c r="W183" i="1"/>
  <c r="V183" i="1"/>
  <c r="Q183" i="1"/>
  <c r="P183" i="1"/>
  <c r="K183" i="1"/>
  <c r="J183" i="1"/>
  <c r="E183" i="1"/>
  <c r="D183" i="1"/>
  <c r="AY182" i="1"/>
  <c r="AX182" i="1"/>
  <c r="AT182" i="1"/>
  <c r="AO182" i="1"/>
  <c r="AN182" i="1"/>
  <c r="AI182" i="1"/>
  <c r="AH182" i="1"/>
  <c r="AC182" i="1"/>
  <c r="AB182" i="1"/>
  <c r="W182" i="1"/>
  <c r="V182" i="1"/>
  <c r="Q182" i="1"/>
  <c r="P182" i="1"/>
  <c r="K182" i="1"/>
  <c r="J182" i="1"/>
  <c r="E182" i="1"/>
  <c r="D182" i="1"/>
  <c r="AY181" i="1"/>
  <c r="AX181" i="1"/>
  <c r="AT181" i="1"/>
  <c r="AO181" i="1"/>
  <c r="AN181" i="1"/>
  <c r="AI181" i="1"/>
  <c r="AH181" i="1"/>
  <c r="AC181" i="1"/>
  <c r="AB181" i="1"/>
  <c r="W181" i="1"/>
  <c r="V181" i="1"/>
  <c r="Q181" i="1"/>
  <c r="P181" i="1"/>
  <c r="K181" i="1"/>
  <c r="J181" i="1"/>
  <c r="E181" i="1"/>
  <c r="D181" i="1"/>
  <c r="AY180" i="1"/>
  <c r="AX180" i="1"/>
  <c r="AT180" i="1"/>
  <c r="AO180" i="1"/>
  <c r="AN180" i="1"/>
  <c r="AI180" i="1"/>
  <c r="AH180" i="1"/>
  <c r="AC180" i="1"/>
  <c r="AB180" i="1"/>
  <c r="W180" i="1"/>
  <c r="V180" i="1"/>
  <c r="Q180" i="1"/>
  <c r="P180" i="1"/>
  <c r="K180" i="1"/>
  <c r="J180" i="1"/>
  <c r="E180" i="1"/>
  <c r="D180" i="1"/>
  <c r="AY179" i="1"/>
  <c r="AX179" i="1"/>
  <c r="AT179" i="1"/>
  <c r="AO179" i="1"/>
  <c r="AN179" i="1"/>
  <c r="AI179" i="1"/>
  <c r="AH179" i="1"/>
  <c r="AC179" i="1"/>
  <c r="AB179" i="1"/>
  <c r="W179" i="1"/>
  <c r="V179" i="1"/>
  <c r="Q179" i="1"/>
  <c r="P179" i="1"/>
  <c r="K179" i="1"/>
  <c r="J179" i="1"/>
  <c r="E179" i="1"/>
  <c r="D179" i="1"/>
  <c r="AY178" i="1"/>
  <c r="AX178" i="1"/>
  <c r="AT178" i="1"/>
  <c r="AO178" i="1"/>
  <c r="AN178" i="1"/>
  <c r="AI178" i="1"/>
  <c r="AH178" i="1"/>
  <c r="AC178" i="1"/>
  <c r="AB178" i="1"/>
  <c r="W178" i="1"/>
  <c r="V178" i="1"/>
  <c r="Q178" i="1"/>
  <c r="P178" i="1"/>
  <c r="K178" i="1"/>
  <c r="J178" i="1"/>
  <c r="E178" i="1"/>
  <c r="D178" i="1"/>
  <c r="AY177" i="1"/>
  <c r="AX177" i="1"/>
  <c r="AT177" i="1"/>
  <c r="AO177" i="1"/>
  <c r="AN177" i="1"/>
  <c r="AI177" i="1"/>
  <c r="AH177" i="1"/>
  <c r="AC177" i="1"/>
  <c r="AB177" i="1"/>
  <c r="W177" i="1"/>
  <c r="V177" i="1"/>
  <c r="Q177" i="1"/>
  <c r="P177" i="1"/>
  <c r="K177" i="1"/>
  <c r="J177" i="1"/>
  <c r="E177" i="1"/>
  <c r="D177" i="1"/>
  <c r="AY176" i="1"/>
  <c r="AX176" i="1"/>
  <c r="AT176" i="1"/>
  <c r="AO176" i="1"/>
  <c r="AN176" i="1"/>
  <c r="AI176" i="1"/>
  <c r="AH176" i="1"/>
  <c r="AC176" i="1"/>
  <c r="AB176" i="1"/>
  <c r="W176" i="1"/>
  <c r="V176" i="1"/>
  <c r="Q176" i="1"/>
  <c r="P176" i="1"/>
  <c r="K176" i="1"/>
  <c r="J176" i="1"/>
  <c r="E176" i="1"/>
  <c r="D176" i="1"/>
  <c r="AY175" i="1"/>
  <c r="AX175" i="1"/>
  <c r="AT175" i="1"/>
  <c r="AO175" i="1"/>
  <c r="AN175" i="1"/>
  <c r="AI175" i="1"/>
  <c r="AH175" i="1"/>
  <c r="AC175" i="1"/>
  <c r="AB175" i="1"/>
  <c r="W175" i="1"/>
  <c r="V175" i="1"/>
  <c r="Q175" i="1"/>
  <c r="P175" i="1"/>
  <c r="K175" i="1"/>
  <c r="J175" i="1"/>
  <c r="E175" i="1"/>
  <c r="D175" i="1"/>
  <c r="AY174" i="1"/>
  <c r="AX174" i="1"/>
  <c r="AT174" i="1"/>
  <c r="AO174" i="1"/>
  <c r="AN174" i="1"/>
  <c r="AI174" i="1"/>
  <c r="AH174" i="1"/>
  <c r="AC174" i="1"/>
  <c r="AB174" i="1"/>
  <c r="W174" i="1"/>
  <c r="V174" i="1"/>
  <c r="Q174" i="1"/>
  <c r="P174" i="1"/>
  <c r="K174" i="1"/>
  <c r="J174" i="1"/>
  <c r="E174" i="1"/>
  <c r="D174" i="1"/>
  <c r="AY173" i="1"/>
  <c r="AX173" i="1"/>
  <c r="AT173" i="1"/>
  <c r="AO173" i="1"/>
  <c r="AN173" i="1"/>
  <c r="AI173" i="1"/>
  <c r="AH173" i="1"/>
  <c r="AC173" i="1"/>
  <c r="AB173" i="1"/>
  <c r="W173" i="1"/>
  <c r="V173" i="1"/>
  <c r="Q173" i="1"/>
  <c r="P173" i="1"/>
  <c r="K173" i="1"/>
  <c r="J173" i="1"/>
  <c r="E173" i="1"/>
  <c r="D173" i="1"/>
  <c r="AY172" i="1"/>
  <c r="AX172" i="1"/>
  <c r="AT172" i="1"/>
  <c r="AO172" i="1"/>
  <c r="AN172" i="1"/>
  <c r="AI172" i="1"/>
  <c r="AH172" i="1"/>
  <c r="AC172" i="1"/>
  <c r="AB172" i="1"/>
  <c r="W172" i="1"/>
  <c r="V172" i="1"/>
  <c r="Q172" i="1"/>
  <c r="P172" i="1"/>
  <c r="K172" i="1"/>
  <c r="J172" i="1"/>
  <c r="E172" i="1"/>
  <c r="D172" i="1"/>
  <c r="AY171" i="1"/>
  <c r="AX171" i="1"/>
  <c r="AT171" i="1"/>
  <c r="AO171" i="1"/>
  <c r="AN171" i="1"/>
  <c r="AI171" i="1"/>
  <c r="AH171" i="1"/>
  <c r="AC171" i="1"/>
  <c r="AB171" i="1"/>
  <c r="W171" i="1"/>
  <c r="V171" i="1"/>
  <c r="Q171" i="1"/>
  <c r="P171" i="1"/>
  <c r="K171" i="1"/>
  <c r="J171" i="1"/>
  <c r="E171" i="1"/>
  <c r="D171" i="1"/>
  <c r="AY170" i="1"/>
  <c r="AX170" i="1"/>
  <c r="AT170" i="1"/>
  <c r="AO170" i="1"/>
  <c r="AN170" i="1"/>
  <c r="AI170" i="1"/>
  <c r="AH170" i="1"/>
  <c r="AC170" i="1"/>
  <c r="AB170" i="1"/>
  <c r="W170" i="1"/>
  <c r="V170" i="1"/>
  <c r="Q170" i="1"/>
  <c r="P170" i="1"/>
  <c r="K170" i="1"/>
  <c r="J170" i="1"/>
  <c r="E170" i="1"/>
  <c r="D170" i="1"/>
  <c r="AY169" i="1"/>
  <c r="AX169" i="1"/>
  <c r="AT169" i="1"/>
  <c r="AO169" i="1"/>
  <c r="AN169" i="1"/>
  <c r="AI169" i="1"/>
  <c r="AH169" i="1"/>
  <c r="AC169" i="1"/>
  <c r="AB169" i="1"/>
  <c r="W169" i="1"/>
  <c r="V169" i="1"/>
  <c r="Q169" i="1"/>
  <c r="P169" i="1"/>
  <c r="K169" i="1"/>
  <c r="J169" i="1"/>
  <c r="E169" i="1"/>
  <c r="D169" i="1"/>
  <c r="AY168" i="1"/>
  <c r="AX168" i="1"/>
  <c r="AT168" i="1"/>
  <c r="AO168" i="1"/>
  <c r="AN168" i="1"/>
  <c r="AI168" i="1"/>
  <c r="AH168" i="1"/>
  <c r="AC168" i="1"/>
  <c r="AB168" i="1"/>
  <c r="W168" i="1"/>
  <c r="V168" i="1"/>
  <c r="Q168" i="1"/>
  <c r="P168" i="1"/>
  <c r="K168" i="1"/>
  <c r="J168" i="1"/>
  <c r="E168" i="1"/>
  <c r="D168" i="1"/>
  <c r="AY167" i="1"/>
  <c r="AX167" i="1"/>
  <c r="AT167" i="1"/>
  <c r="AO167" i="1"/>
  <c r="AN167" i="1"/>
  <c r="AI167" i="1"/>
  <c r="AH167" i="1"/>
  <c r="AC167" i="1"/>
  <c r="AB167" i="1"/>
  <c r="W167" i="1"/>
  <c r="V167" i="1"/>
  <c r="Q167" i="1"/>
  <c r="P167" i="1"/>
  <c r="K167" i="1"/>
  <c r="J167" i="1"/>
  <c r="E167" i="1"/>
  <c r="D167" i="1"/>
  <c r="AY166" i="1"/>
  <c r="AX166" i="1"/>
  <c r="AT166" i="1"/>
  <c r="AO166" i="1"/>
  <c r="AN166" i="1"/>
  <c r="AI166" i="1"/>
  <c r="AH166" i="1"/>
  <c r="AC166" i="1"/>
  <c r="AB166" i="1"/>
  <c r="W166" i="1"/>
  <c r="V166" i="1"/>
  <c r="Q166" i="1"/>
  <c r="P166" i="1"/>
  <c r="K166" i="1"/>
  <c r="J166" i="1"/>
  <c r="E166" i="1"/>
  <c r="D166" i="1"/>
  <c r="AY165" i="1"/>
  <c r="AX165" i="1"/>
  <c r="AT165" i="1"/>
  <c r="AO165" i="1"/>
  <c r="AN165" i="1"/>
  <c r="AI165" i="1"/>
  <c r="AH165" i="1"/>
  <c r="AC165" i="1"/>
  <c r="AB165" i="1"/>
  <c r="W165" i="1"/>
  <c r="V165" i="1"/>
  <c r="Q165" i="1"/>
  <c r="P165" i="1"/>
  <c r="K165" i="1"/>
  <c r="J165" i="1"/>
  <c r="E165" i="1"/>
  <c r="D165" i="1"/>
  <c r="AY164" i="1"/>
  <c r="AX164" i="1"/>
  <c r="AT164" i="1"/>
  <c r="AO164" i="1"/>
  <c r="AN164" i="1"/>
  <c r="AI164" i="1"/>
  <c r="AH164" i="1"/>
  <c r="AC164" i="1"/>
  <c r="AB164" i="1"/>
  <c r="W164" i="1"/>
  <c r="V164" i="1"/>
  <c r="Q164" i="1"/>
  <c r="P164" i="1"/>
  <c r="K164" i="1"/>
  <c r="J164" i="1"/>
  <c r="E164" i="1"/>
  <c r="D164" i="1"/>
  <c r="AY163" i="1"/>
  <c r="AX163" i="1"/>
  <c r="AT163" i="1"/>
  <c r="AO163" i="1"/>
  <c r="AN163" i="1"/>
  <c r="AI163" i="1"/>
  <c r="AH163" i="1"/>
  <c r="AC163" i="1"/>
  <c r="AB163" i="1"/>
  <c r="W163" i="1"/>
  <c r="V163" i="1"/>
  <c r="Q163" i="1"/>
  <c r="P163" i="1"/>
  <c r="K163" i="1"/>
  <c r="J163" i="1"/>
  <c r="E163" i="1"/>
  <c r="D163" i="1"/>
  <c r="AY162" i="1"/>
  <c r="AX162" i="1"/>
  <c r="AT162" i="1"/>
  <c r="AO162" i="1"/>
  <c r="AN162" i="1"/>
  <c r="AI162" i="1"/>
  <c r="AH162" i="1"/>
  <c r="AC162" i="1"/>
  <c r="AB162" i="1"/>
  <c r="W162" i="1"/>
  <c r="V162" i="1"/>
  <c r="Q162" i="1"/>
  <c r="P162" i="1"/>
  <c r="K162" i="1"/>
  <c r="J162" i="1"/>
  <c r="E162" i="1"/>
  <c r="D162" i="1"/>
  <c r="AY161" i="1"/>
  <c r="AX161" i="1"/>
  <c r="AT161" i="1"/>
  <c r="AO161" i="1"/>
  <c r="AN161" i="1"/>
  <c r="AI161" i="1"/>
  <c r="AH161" i="1"/>
  <c r="AC161" i="1"/>
  <c r="AB161" i="1"/>
  <c r="W161" i="1"/>
  <c r="V161" i="1"/>
  <c r="Q161" i="1"/>
  <c r="P161" i="1"/>
  <c r="K161" i="1"/>
  <c r="J161" i="1"/>
  <c r="E161" i="1"/>
  <c r="D161" i="1"/>
  <c r="AY160" i="1"/>
  <c r="AX160" i="1"/>
  <c r="AT160" i="1"/>
  <c r="AO160" i="1"/>
  <c r="AN160" i="1"/>
  <c r="AI160" i="1"/>
  <c r="AH160" i="1"/>
  <c r="AC160" i="1"/>
  <c r="AB160" i="1"/>
  <c r="W160" i="1"/>
  <c r="V160" i="1"/>
  <c r="Q160" i="1"/>
  <c r="P160" i="1"/>
  <c r="K160" i="1"/>
  <c r="J160" i="1"/>
  <c r="E160" i="1"/>
  <c r="D160" i="1"/>
  <c r="AY159" i="1"/>
  <c r="AX159" i="1"/>
  <c r="AT159" i="1"/>
  <c r="AO159" i="1"/>
  <c r="AN159" i="1"/>
  <c r="AI159" i="1"/>
  <c r="AH159" i="1"/>
  <c r="AC159" i="1"/>
  <c r="AB159" i="1"/>
  <c r="W159" i="1"/>
  <c r="V159" i="1"/>
  <c r="Q159" i="1"/>
  <c r="P159" i="1"/>
  <c r="K159" i="1"/>
  <c r="J159" i="1"/>
  <c r="E159" i="1"/>
  <c r="D159" i="1"/>
  <c r="AY158" i="1"/>
  <c r="AX158" i="1"/>
  <c r="AT158" i="1"/>
  <c r="AO158" i="1"/>
  <c r="AN158" i="1"/>
  <c r="AI158" i="1"/>
  <c r="AH158" i="1"/>
  <c r="AC158" i="1"/>
  <c r="AB158" i="1"/>
  <c r="W158" i="1"/>
  <c r="V158" i="1"/>
  <c r="Q158" i="1"/>
  <c r="P158" i="1"/>
  <c r="K158" i="1"/>
  <c r="J158" i="1"/>
  <c r="E158" i="1"/>
  <c r="D158" i="1"/>
  <c r="AY157" i="1"/>
  <c r="AX157" i="1"/>
  <c r="AT157" i="1"/>
  <c r="AO157" i="1"/>
  <c r="AN157" i="1"/>
  <c r="AI157" i="1"/>
  <c r="AH157" i="1"/>
  <c r="AC157" i="1"/>
  <c r="AB157" i="1"/>
  <c r="W157" i="1"/>
  <c r="V157" i="1"/>
  <c r="Q157" i="1"/>
  <c r="P157" i="1"/>
  <c r="K157" i="1"/>
  <c r="J157" i="1"/>
  <c r="E157" i="1"/>
  <c r="D157" i="1"/>
  <c r="AY156" i="1"/>
  <c r="AX156" i="1"/>
  <c r="AT156" i="1"/>
  <c r="AO156" i="1"/>
  <c r="AN156" i="1"/>
  <c r="AI156" i="1"/>
  <c r="AH156" i="1"/>
  <c r="AC156" i="1"/>
  <c r="AB156" i="1"/>
  <c r="W156" i="1"/>
  <c r="V156" i="1"/>
  <c r="Q156" i="1"/>
  <c r="P156" i="1"/>
  <c r="K156" i="1"/>
  <c r="J156" i="1"/>
  <c r="E156" i="1"/>
  <c r="D156" i="1"/>
  <c r="AY155" i="1"/>
  <c r="AX155" i="1"/>
  <c r="AT155" i="1"/>
  <c r="AO155" i="1"/>
  <c r="AN155" i="1"/>
  <c r="AI155" i="1"/>
  <c r="AH155" i="1"/>
  <c r="AC155" i="1"/>
  <c r="AB155" i="1"/>
  <c r="W155" i="1"/>
  <c r="V155" i="1"/>
  <c r="Q155" i="1"/>
  <c r="P155" i="1"/>
  <c r="K155" i="1"/>
  <c r="J155" i="1"/>
  <c r="E155" i="1"/>
  <c r="D155" i="1"/>
  <c r="AY154" i="1"/>
  <c r="AX154" i="1"/>
  <c r="AT154" i="1"/>
  <c r="AO154" i="1"/>
  <c r="AN154" i="1"/>
  <c r="AI154" i="1"/>
  <c r="AH154" i="1"/>
  <c r="AC154" i="1"/>
  <c r="AB154" i="1"/>
  <c r="W154" i="1"/>
  <c r="V154" i="1"/>
  <c r="Q154" i="1"/>
  <c r="P154" i="1"/>
  <c r="K154" i="1"/>
  <c r="J154" i="1"/>
  <c r="E154" i="1"/>
  <c r="D154" i="1"/>
  <c r="AY153" i="1"/>
  <c r="AX153" i="1"/>
  <c r="AT153" i="1"/>
  <c r="AO153" i="1"/>
  <c r="AN153" i="1"/>
  <c r="AI153" i="1"/>
  <c r="AH153" i="1"/>
  <c r="AC153" i="1"/>
  <c r="AB153" i="1"/>
  <c r="W153" i="1"/>
  <c r="V153" i="1"/>
  <c r="Q153" i="1"/>
  <c r="P153" i="1"/>
  <c r="K153" i="1"/>
  <c r="J153" i="1"/>
  <c r="E153" i="1"/>
  <c r="D153" i="1"/>
  <c r="AY152" i="1"/>
  <c r="AX152" i="1"/>
  <c r="AT152" i="1"/>
  <c r="AO152" i="1"/>
  <c r="AN152" i="1"/>
  <c r="AI152" i="1"/>
  <c r="AH152" i="1"/>
  <c r="AC152" i="1"/>
  <c r="AB152" i="1"/>
  <c r="W152" i="1"/>
  <c r="V152" i="1"/>
  <c r="Q152" i="1"/>
  <c r="P152" i="1"/>
  <c r="K152" i="1"/>
  <c r="J152" i="1"/>
  <c r="E152" i="1"/>
  <c r="D152" i="1"/>
  <c r="AY151" i="1"/>
  <c r="AX151" i="1"/>
  <c r="AT151" i="1"/>
  <c r="AO151" i="1"/>
  <c r="AN151" i="1"/>
  <c r="AI151" i="1"/>
  <c r="AH151" i="1"/>
  <c r="AC151" i="1"/>
  <c r="AB151" i="1"/>
  <c r="W151" i="1"/>
  <c r="V151" i="1"/>
  <c r="Q151" i="1"/>
  <c r="P151" i="1"/>
  <c r="K151" i="1"/>
  <c r="J151" i="1"/>
  <c r="E151" i="1"/>
  <c r="D151" i="1"/>
  <c r="AY150" i="1"/>
  <c r="AX150" i="1"/>
  <c r="AT150" i="1"/>
  <c r="AO150" i="1"/>
  <c r="AN150" i="1"/>
  <c r="AI150" i="1"/>
  <c r="AH150" i="1"/>
  <c r="AC150" i="1"/>
  <c r="AB150" i="1"/>
  <c r="W150" i="1"/>
  <c r="V150" i="1"/>
  <c r="Q150" i="1"/>
  <c r="P150" i="1"/>
  <c r="K150" i="1"/>
  <c r="J150" i="1"/>
  <c r="E150" i="1"/>
  <c r="D150" i="1"/>
  <c r="AY149" i="1"/>
  <c r="AX149" i="1"/>
  <c r="AT149" i="1"/>
  <c r="AO149" i="1"/>
  <c r="AN149" i="1"/>
  <c r="AI149" i="1"/>
  <c r="AH149" i="1"/>
  <c r="AC149" i="1"/>
  <c r="AB149" i="1"/>
  <c r="W149" i="1"/>
  <c r="V149" i="1"/>
  <c r="Q149" i="1"/>
  <c r="P149" i="1"/>
  <c r="K149" i="1"/>
  <c r="J149" i="1"/>
  <c r="E149" i="1"/>
  <c r="D149" i="1"/>
  <c r="AY148" i="1"/>
  <c r="AX148" i="1"/>
  <c r="AT148" i="1"/>
  <c r="AO148" i="1"/>
  <c r="AN148" i="1"/>
  <c r="AI148" i="1"/>
  <c r="AH148" i="1"/>
  <c r="AC148" i="1"/>
  <c r="AB148" i="1"/>
  <c r="W148" i="1"/>
  <c r="V148" i="1"/>
  <c r="Q148" i="1"/>
  <c r="P148" i="1"/>
  <c r="K148" i="1"/>
  <c r="J148" i="1"/>
  <c r="E148" i="1"/>
  <c r="D148" i="1"/>
  <c r="AY147" i="1"/>
  <c r="AX147" i="1"/>
  <c r="AT147" i="1"/>
  <c r="AO147" i="1"/>
  <c r="AN147" i="1"/>
  <c r="AI147" i="1"/>
  <c r="AH147" i="1"/>
  <c r="AC147" i="1"/>
  <c r="AB147" i="1"/>
  <c r="W147" i="1"/>
  <c r="V147" i="1"/>
  <c r="Q147" i="1"/>
  <c r="P147" i="1"/>
  <c r="K147" i="1"/>
  <c r="J147" i="1"/>
  <c r="E147" i="1"/>
  <c r="D147" i="1"/>
  <c r="AY146" i="1"/>
  <c r="AX146" i="1"/>
  <c r="AT146" i="1"/>
  <c r="AO146" i="1"/>
  <c r="AN146" i="1"/>
  <c r="AI146" i="1"/>
  <c r="AH146" i="1"/>
  <c r="AC146" i="1"/>
  <c r="AB146" i="1"/>
  <c r="W146" i="1"/>
  <c r="V146" i="1"/>
  <c r="Q146" i="1"/>
  <c r="P146" i="1"/>
  <c r="K146" i="1"/>
  <c r="J146" i="1"/>
  <c r="E146" i="1"/>
  <c r="D146" i="1"/>
  <c r="AY145" i="1"/>
  <c r="AX145" i="1"/>
  <c r="AT145" i="1"/>
  <c r="AO145" i="1"/>
  <c r="AN145" i="1"/>
  <c r="AI145" i="1"/>
  <c r="AH145" i="1"/>
  <c r="AC145" i="1"/>
  <c r="AB145" i="1"/>
  <c r="W145" i="1"/>
  <c r="V145" i="1"/>
  <c r="Q145" i="1"/>
  <c r="P145" i="1"/>
  <c r="K145" i="1"/>
  <c r="J145" i="1"/>
  <c r="E145" i="1"/>
  <c r="D145" i="1"/>
  <c r="AY144" i="1"/>
  <c r="AX144" i="1"/>
  <c r="AT144" i="1"/>
  <c r="AO144" i="1"/>
  <c r="AN144" i="1"/>
  <c r="AI144" i="1"/>
  <c r="AH144" i="1"/>
  <c r="AC144" i="1"/>
  <c r="AB144" i="1"/>
  <c r="W144" i="1"/>
  <c r="V144" i="1"/>
  <c r="Q144" i="1"/>
  <c r="P144" i="1"/>
  <c r="K144" i="1"/>
  <c r="J144" i="1"/>
  <c r="E144" i="1"/>
  <c r="D144" i="1"/>
  <c r="AY143" i="1"/>
  <c r="AX143" i="1"/>
  <c r="AT143" i="1"/>
  <c r="AO143" i="1"/>
  <c r="AN143" i="1"/>
  <c r="AI143" i="1"/>
  <c r="AH143" i="1"/>
  <c r="AC143" i="1"/>
  <c r="AB143" i="1"/>
  <c r="W143" i="1"/>
  <c r="V143" i="1"/>
  <c r="Q143" i="1"/>
  <c r="P143" i="1"/>
  <c r="K143" i="1"/>
  <c r="J143" i="1"/>
  <c r="E143" i="1"/>
  <c r="D143" i="1"/>
  <c r="AY142" i="1"/>
  <c r="AX142" i="1"/>
  <c r="AT142" i="1"/>
  <c r="AO142" i="1"/>
  <c r="AN142" i="1"/>
  <c r="AI142" i="1"/>
  <c r="AH142" i="1"/>
  <c r="AC142" i="1"/>
  <c r="AB142" i="1"/>
  <c r="W142" i="1"/>
  <c r="V142" i="1"/>
  <c r="Q142" i="1"/>
  <c r="P142" i="1"/>
  <c r="K142" i="1"/>
  <c r="J142" i="1"/>
  <c r="E142" i="1"/>
  <c r="D142" i="1"/>
  <c r="AY141" i="1"/>
  <c r="AX141" i="1"/>
  <c r="AT141" i="1"/>
  <c r="AO141" i="1"/>
  <c r="AN141" i="1"/>
  <c r="AI141" i="1"/>
  <c r="AH141" i="1"/>
  <c r="AC141" i="1"/>
  <c r="AB141" i="1"/>
  <c r="W141" i="1"/>
  <c r="V141" i="1"/>
  <c r="Q141" i="1"/>
  <c r="P141" i="1"/>
  <c r="K141" i="1"/>
  <c r="J141" i="1"/>
  <c r="E141" i="1"/>
  <c r="D141" i="1"/>
  <c r="AY140" i="1"/>
  <c r="AX140" i="1"/>
  <c r="AT140" i="1"/>
  <c r="AO140" i="1"/>
  <c r="AN140" i="1"/>
  <c r="AI140" i="1"/>
  <c r="AH140" i="1"/>
  <c r="AC140" i="1"/>
  <c r="AB140" i="1"/>
  <c r="W140" i="1"/>
  <c r="V140" i="1"/>
  <c r="Q140" i="1"/>
  <c r="P140" i="1"/>
  <c r="K140" i="1"/>
  <c r="J140" i="1"/>
  <c r="E140" i="1"/>
  <c r="D140" i="1"/>
  <c r="AY139" i="1"/>
  <c r="AX139" i="1"/>
  <c r="AT139" i="1"/>
  <c r="AO139" i="1"/>
  <c r="AN139" i="1"/>
  <c r="AI139" i="1"/>
  <c r="AH139" i="1"/>
  <c r="AC139" i="1"/>
  <c r="AB139" i="1"/>
  <c r="W139" i="1"/>
  <c r="V139" i="1"/>
  <c r="Q139" i="1"/>
  <c r="P139" i="1"/>
  <c r="K139" i="1"/>
  <c r="J139" i="1"/>
  <c r="E139" i="1"/>
  <c r="D139" i="1"/>
  <c r="AY138" i="1"/>
  <c r="AX138" i="1"/>
  <c r="AT138" i="1"/>
  <c r="AO138" i="1"/>
  <c r="AN138" i="1"/>
  <c r="AI138" i="1"/>
  <c r="AH138" i="1"/>
  <c r="AC138" i="1"/>
  <c r="AB138" i="1"/>
  <c r="W138" i="1"/>
  <c r="V138" i="1"/>
  <c r="Q138" i="1"/>
  <c r="P138" i="1"/>
  <c r="K138" i="1"/>
  <c r="J138" i="1"/>
  <c r="E138" i="1"/>
  <c r="D138" i="1"/>
  <c r="AY137" i="1"/>
  <c r="AX137" i="1"/>
  <c r="AT137" i="1"/>
  <c r="AO137" i="1"/>
  <c r="AN137" i="1"/>
  <c r="AI137" i="1"/>
  <c r="AH137" i="1"/>
  <c r="AC137" i="1"/>
  <c r="AB137" i="1"/>
  <c r="W137" i="1"/>
  <c r="V137" i="1"/>
  <c r="Q137" i="1"/>
  <c r="P137" i="1"/>
  <c r="K137" i="1"/>
  <c r="J137" i="1"/>
  <c r="E137" i="1"/>
  <c r="D137" i="1"/>
  <c r="AY136" i="1"/>
  <c r="AX136" i="1"/>
  <c r="AT136" i="1"/>
  <c r="AO136" i="1"/>
  <c r="AN136" i="1"/>
  <c r="AI136" i="1"/>
  <c r="AH136" i="1"/>
  <c r="AC136" i="1"/>
  <c r="AB136" i="1"/>
  <c r="W136" i="1"/>
  <c r="V136" i="1"/>
  <c r="Q136" i="1"/>
  <c r="P136" i="1"/>
  <c r="K136" i="1"/>
  <c r="J136" i="1"/>
  <c r="E136" i="1"/>
  <c r="D136" i="1"/>
  <c r="AY135" i="1"/>
  <c r="AX135" i="1"/>
  <c r="AT135" i="1"/>
  <c r="AO135" i="1"/>
  <c r="AN135" i="1"/>
  <c r="AI135" i="1"/>
  <c r="AH135" i="1"/>
  <c r="AC135" i="1"/>
  <c r="AB135" i="1"/>
  <c r="W135" i="1"/>
  <c r="V135" i="1"/>
  <c r="Q135" i="1"/>
  <c r="P135" i="1"/>
  <c r="K135" i="1"/>
  <c r="J135" i="1"/>
  <c r="E135" i="1"/>
  <c r="D135" i="1"/>
  <c r="AY134" i="1"/>
  <c r="AX134" i="1"/>
  <c r="AT134" i="1"/>
  <c r="AO134" i="1"/>
  <c r="AN134" i="1"/>
  <c r="AI134" i="1"/>
  <c r="AH134" i="1"/>
  <c r="AC134" i="1"/>
  <c r="AB134" i="1"/>
  <c r="W134" i="1"/>
  <c r="V134" i="1"/>
  <c r="Q134" i="1"/>
  <c r="P134" i="1"/>
  <c r="K134" i="1"/>
  <c r="J134" i="1"/>
  <c r="E134" i="1"/>
  <c r="D134" i="1"/>
  <c r="AY133" i="1"/>
  <c r="AX133" i="1"/>
  <c r="AT133" i="1"/>
  <c r="AO133" i="1"/>
  <c r="AN133" i="1"/>
  <c r="AI133" i="1"/>
  <c r="AH133" i="1"/>
  <c r="AC133" i="1"/>
  <c r="AB133" i="1"/>
  <c r="W133" i="1"/>
  <c r="V133" i="1"/>
  <c r="Q133" i="1"/>
  <c r="P133" i="1"/>
  <c r="K133" i="1"/>
  <c r="J133" i="1"/>
  <c r="E133" i="1"/>
  <c r="D133" i="1"/>
  <c r="AY132" i="1"/>
  <c r="AX132" i="1"/>
  <c r="AT132" i="1"/>
  <c r="AO132" i="1"/>
  <c r="AN132" i="1"/>
  <c r="AI132" i="1"/>
  <c r="AH132" i="1"/>
  <c r="AC132" i="1"/>
  <c r="AB132" i="1"/>
  <c r="W132" i="1"/>
  <c r="V132" i="1"/>
  <c r="Q132" i="1"/>
  <c r="P132" i="1"/>
  <c r="K132" i="1"/>
  <c r="J132" i="1"/>
  <c r="E132" i="1"/>
  <c r="D132" i="1"/>
  <c r="AY131" i="1"/>
  <c r="AX131" i="1"/>
  <c r="AT131" i="1"/>
  <c r="AO131" i="1"/>
  <c r="AN131" i="1"/>
  <c r="AI131" i="1"/>
  <c r="AH131" i="1"/>
  <c r="AC131" i="1"/>
  <c r="AB131" i="1"/>
  <c r="W131" i="1"/>
  <c r="V131" i="1"/>
  <c r="Q131" i="1"/>
  <c r="P131" i="1"/>
  <c r="K131" i="1"/>
  <c r="J131" i="1"/>
  <c r="E131" i="1"/>
  <c r="D131" i="1"/>
  <c r="AY130" i="1"/>
  <c r="AX130" i="1"/>
  <c r="AT130" i="1"/>
  <c r="AO130" i="1"/>
  <c r="AN130" i="1"/>
  <c r="AI130" i="1"/>
  <c r="AH130" i="1"/>
  <c r="AC130" i="1"/>
  <c r="AB130" i="1"/>
  <c r="W130" i="1"/>
  <c r="V130" i="1"/>
  <c r="Q130" i="1"/>
  <c r="P130" i="1"/>
  <c r="K130" i="1"/>
  <c r="J130" i="1"/>
  <c r="E130" i="1"/>
  <c r="D130" i="1"/>
  <c r="AY129" i="1"/>
  <c r="AX129" i="1"/>
  <c r="AT129" i="1"/>
  <c r="AO129" i="1"/>
  <c r="AN129" i="1"/>
  <c r="AI129" i="1"/>
  <c r="AH129" i="1"/>
  <c r="AC129" i="1"/>
  <c r="AB129" i="1"/>
  <c r="W129" i="1"/>
  <c r="V129" i="1"/>
  <c r="Q129" i="1"/>
  <c r="P129" i="1"/>
  <c r="K129" i="1"/>
  <c r="J129" i="1"/>
  <c r="E129" i="1"/>
  <c r="D129" i="1"/>
  <c r="AY128" i="1"/>
  <c r="AX128" i="1"/>
  <c r="AT128" i="1"/>
  <c r="AO128" i="1"/>
  <c r="AN128" i="1"/>
  <c r="AI128" i="1"/>
  <c r="AH128" i="1"/>
  <c r="AC128" i="1"/>
  <c r="AB128" i="1"/>
  <c r="W128" i="1"/>
  <c r="V128" i="1"/>
  <c r="Q128" i="1"/>
  <c r="P128" i="1"/>
  <c r="K128" i="1"/>
  <c r="J128" i="1"/>
  <c r="E128" i="1"/>
  <c r="D128" i="1"/>
  <c r="AY127" i="1"/>
  <c r="AX127" i="1"/>
  <c r="AT127" i="1"/>
  <c r="AO127" i="1"/>
  <c r="AN127" i="1"/>
  <c r="AI127" i="1"/>
  <c r="AH127" i="1"/>
  <c r="AC127" i="1"/>
  <c r="AB127" i="1"/>
  <c r="W127" i="1"/>
  <c r="V127" i="1"/>
  <c r="Q127" i="1"/>
  <c r="P127" i="1"/>
  <c r="K127" i="1"/>
  <c r="J127" i="1"/>
  <c r="E127" i="1"/>
  <c r="D127" i="1"/>
  <c r="AY126" i="1"/>
  <c r="AX126" i="1"/>
  <c r="AT126" i="1"/>
  <c r="AO126" i="1"/>
  <c r="AN126" i="1"/>
  <c r="AI126" i="1"/>
  <c r="AH126" i="1"/>
  <c r="AC126" i="1"/>
  <c r="AB126" i="1"/>
  <c r="W126" i="1"/>
  <c r="V126" i="1"/>
  <c r="Q126" i="1"/>
  <c r="P126" i="1"/>
  <c r="K126" i="1"/>
  <c r="J126" i="1"/>
  <c r="E126" i="1"/>
  <c r="D126" i="1"/>
  <c r="AY125" i="1"/>
  <c r="AX125" i="1"/>
  <c r="AT125" i="1"/>
  <c r="AO125" i="1"/>
  <c r="AN125" i="1"/>
  <c r="AI125" i="1"/>
  <c r="AH125" i="1"/>
  <c r="AC125" i="1"/>
  <c r="AB125" i="1"/>
  <c r="W125" i="1"/>
  <c r="V125" i="1"/>
  <c r="Q125" i="1"/>
  <c r="P125" i="1"/>
  <c r="K125" i="1"/>
  <c r="J125" i="1"/>
  <c r="E125" i="1"/>
  <c r="D125" i="1"/>
  <c r="AY124" i="1"/>
  <c r="AX124" i="1"/>
  <c r="AT124" i="1"/>
  <c r="AO124" i="1"/>
  <c r="AN124" i="1"/>
  <c r="AI124" i="1"/>
  <c r="AH124" i="1"/>
  <c r="AC124" i="1"/>
  <c r="AB124" i="1"/>
  <c r="W124" i="1"/>
  <c r="V124" i="1"/>
  <c r="Q124" i="1"/>
  <c r="P124" i="1"/>
  <c r="K124" i="1"/>
  <c r="J124" i="1"/>
  <c r="E124" i="1"/>
  <c r="D124" i="1"/>
  <c r="AY123" i="1"/>
  <c r="AX123" i="1"/>
  <c r="AT123" i="1"/>
  <c r="AO123" i="1"/>
  <c r="AN123" i="1"/>
  <c r="AI123" i="1"/>
  <c r="AH123" i="1"/>
  <c r="AC123" i="1"/>
  <c r="AB123" i="1"/>
  <c r="W123" i="1"/>
  <c r="V123" i="1"/>
  <c r="Q123" i="1"/>
  <c r="P123" i="1"/>
  <c r="K123" i="1"/>
  <c r="J123" i="1"/>
  <c r="E123" i="1"/>
  <c r="D123" i="1"/>
  <c r="AY122" i="1"/>
  <c r="AX122" i="1"/>
  <c r="AT122" i="1"/>
  <c r="AO122" i="1"/>
  <c r="AN122" i="1"/>
  <c r="AI122" i="1"/>
  <c r="AH122" i="1"/>
  <c r="AC122" i="1"/>
  <c r="AB122" i="1"/>
  <c r="W122" i="1"/>
  <c r="V122" i="1"/>
  <c r="Q122" i="1"/>
  <c r="P122" i="1"/>
  <c r="K122" i="1"/>
  <c r="J122" i="1"/>
  <c r="E122" i="1"/>
  <c r="D122" i="1"/>
  <c r="AY121" i="1"/>
  <c r="AX121" i="1"/>
  <c r="AT121" i="1"/>
  <c r="AO121" i="1"/>
  <c r="AN121" i="1"/>
  <c r="AI121" i="1"/>
  <c r="AH121" i="1"/>
  <c r="AC121" i="1"/>
  <c r="AB121" i="1"/>
  <c r="W121" i="1"/>
  <c r="V121" i="1"/>
  <c r="Q121" i="1"/>
  <c r="P121" i="1"/>
  <c r="K121" i="1"/>
  <c r="J121" i="1"/>
  <c r="E121" i="1"/>
  <c r="D121" i="1"/>
  <c r="AY120" i="1"/>
  <c r="AX120" i="1"/>
  <c r="AT120" i="1"/>
  <c r="AO120" i="1"/>
  <c r="AN120" i="1"/>
  <c r="AI120" i="1"/>
  <c r="AH120" i="1"/>
  <c r="AC120" i="1"/>
  <c r="AB120" i="1"/>
  <c r="W120" i="1"/>
  <c r="V120" i="1"/>
  <c r="Q120" i="1"/>
  <c r="P120" i="1"/>
  <c r="K120" i="1"/>
  <c r="J120" i="1"/>
  <c r="E120" i="1"/>
  <c r="D120" i="1"/>
  <c r="AY119" i="1"/>
  <c r="AX119" i="1"/>
  <c r="AT119" i="1"/>
  <c r="AO119" i="1"/>
  <c r="AN119" i="1"/>
  <c r="AI119" i="1"/>
  <c r="AH119" i="1"/>
  <c r="AC119" i="1"/>
  <c r="AB119" i="1"/>
  <c r="W119" i="1"/>
  <c r="V119" i="1"/>
  <c r="Q119" i="1"/>
  <c r="P119" i="1"/>
  <c r="K119" i="1"/>
  <c r="J119" i="1"/>
  <c r="E119" i="1"/>
  <c r="D119" i="1"/>
  <c r="AY118" i="1"/>
  <c r="AX118" i="1"/>
  <c r="AT118" i="1"/>
  <c r="AO118" i="1"/>
  <c r="AN118" i="1"/>
  <c r="AI118" i="1"/>
  <c r="AH118" i="1"/>
  <c r="AC118" i="1"/>
  <c r="AB118" i="1"/>
  <c r="W118" i="1"/>
  <c r="V118" i="1"/>
  <c r="Q118" i="1"/>
  <c r="P118" i="1"/>
  <c r="K118" i="1"/>
  <c r="J118" i="1"/>
  <c r="E118" i="1"/>
  <c r="D118" i="1"/>
  <c r="AY117" i="1"/>
  <c r="AX117" i="1"/>
  <c r="AT117" i="1"/>
  <c r="AO117" i="1"/>
  <c r="AN117" i="1"/>
  <c r="AI117" i="1"/>
  <c r="AH117" i="1"/>
  <c r="AC117" i="1"/>
  <c r="AB117" i="1"/>
  <c r="W117" i="1"/>
  <c r="V117" i="1"/>
  <c r="Q117" i="1"/>
  <c r="P117" i="1"/>
  <c r="K117" i="1"/>
  <c r="J117" i="1"/>
  <c r="E117" i="1"/>
  <c r="D117" i="1"/>
  <c r="AY116" i="1"/>
  <c r="AX116" i="1"/>
  <c r="AT116" i="1"/>
  <c r="AO116" i="1"/>
  <c r="AN116" i="1"/>
  <c r="AI116" i="1"/>
  <c r="AH116" i="1"/>
  <c r="AC116" i="1"/>
  <c r="AB116" i="1"/>
  <c r="W116" i="1"/>
  <c r="V116" i="1"/>
  <c r="Q116" i="1"/>
  <c r="P116" i="1"/>
  <c r="K116" i="1"/>
  <c r="J116" i="1"/>
  <c r="E116" i="1"/>
  <c r="D116" i="1"/>
  <c r="AY115" i="1"/>
  <c r="AX115" i="1"/>
  <c r="AT115" i="1"/>
  <c r="AO115" i="1"/>
  <c r="AN115" i="1"/>
  <c r="AI115" i="1"/>
  <c r="AH115" i="1"/>
  <c r="AC115" i="1"/>
  <c r="AB115" i="1"/>
  <c r="W115" i="1"/>
  <c r="V115" i="1"/>
  <c r="Q115" i="1"/>
  <c r="P115" i="1"/>
  <c r="K115" i="1"/>
  <c r="J115" i="1"/>
  <c r="E115" i="1"/>
  <c r="D115" i="1"/>
  <c r="AY114" i="1"/>
  <c r="AX114" i="1"/>
  <c r="AT114" i="1"/>
  <c r="AO114" i="1"/>
  <c r="AN114" i="1"/>
  <c r="AI114" i="1"/>
  <c r="AH114" i="1"/>
  <c r="AC114" i="1"/>
  <c r="AB114" i="1"/>
  <c r="W114" i="1"/>
  <c r="V114" i="1"/>
  <c r="Q114" i="1"/>
  <c r="P114" i="1"/>
  <c r="K114" i="1"/>
  <c r="J114" i="1"/>
  <c r="E114" i="1"/>
  <c r="D114" i="1"/>
  <c r="AY113" i="1"/>
  <c r="AX113" i="1"/>
  <c r="AT113" i="1"/>
  <c r="AO113" i="1"/>
  <c r="AN113" i="1"/>
  <c r="AI113" i="1"/>
  <c r="AH113" i="1"/>
  <c r="AC113" i="1"/>
  <c r="AB113" i="1"/>
  <c r="W113" i="1"/>
  <c r="V113" i="1"/>
  <c r="Q113" i="1"/>
  <c r="P113" i="1"/>
  <c r="K113" i="1"/>
  <c r="J113" i="1"/>
  <c r="E113" i="1"/>
  <c r="D113" i="1"/>
  <c r="AY112" i="1"/>
  <c r="AX112" i="1"/>
  <c r="AT112" i="1"/>
  <c r="AO112" i="1"/>
  <c r="AN112" i="1"/>
  <c r="AI112" i="1"/>
  <c r="AH112" i="1"/>
  <c r="AC112" i="1"/>
  <c r="AB112" i="1"/>
  <c r="W112" i="1"/>
  <c r="V112" i="1"/>
  <c r="Q112" i="1"/>
  <c r="P112" i="1"/>
  <c r="K112" i="1"/>
  <c r="J112" i="1"/>
  <c r="E112" i="1"/>
  <c r="D112" i="1"/>
  <c r="AY111" i="1"/>
  <c r="AX111" i="1"/>
  <c r="AT111" i="1"/>
  <c r="AO111" i="1"/>
  <c r="AN111" i="1"/>
  <c r="AI111" i="1"/>
  <c r="AH111" i="1"/>
  <c r="AC111" i="1"/>
  <c r="AB111" i="1"/>
  <c r="W111" i="1"/>
  <c r="V111" i="1"/>
  <c r="Q111" i="1"/>
  <c r="P111" i="1"/>
  <c r="K111" i="1"/>
  <c r="J111" i="1"/>
  <c r="E111" i="1"/>
  <c r="D111" i="1"/>
  <c r="AY110" i="1"/>
  <c r="AX110" i="1"/>
  <c r="AT110" i="1"/>
  <c r="AO110" i="1"/>
  <c r="AN110" i="1"/>
  <c r="AI110" i="1"/>
  <c r="AH110" i="1"/>
  <c r="AC110" i="1"/>
  <c r="AB110" i="1"/>
  <c r="W110" i="1"/>
  <c r="V110" i="1"/>
  <c r="Q110" i="1"/>
  <c r="P110" i="1"/>
  <c r="K110" i="1"/>
  <c r="J110" i="1"/>
  <c r="E110" i="1"/>
  <c r="D110" i="1"/>
  <c r="AY109" i="1"/>
  <c r="AX109" i="1"/>
  <c r="AT109" i="1"/>
  <c r="AO109" i="1"/>
  <c r="AN109" i="1"/>
  <c r="AI109" i="1"/>
  <c r="AH109" i="1"/>
  <c r="AC109" i="1"/>
  <c r="AB109" i="1"/>
  <c r="W109" i="1"/>
  <c r="V109" i="1"/>
  <c r="Q109" i="1"/>
  <c r="P109" i="1"/>
  <c r="K109" i="1"/>
  <c r="J109" i="1"/>
  <c r="E109" i="1"/>
  <c r="D109" i="1"/>
  <c r="AY108" i="1"/>
  <c r="AX108" i="1"/>
  <c r="AT108" i="1"/>
  <c r="AO108" i="1"/>
  <c r="AN108" i="1"/>
  <c r="AI108" i="1"/>
  <c r="AH108" i="1"/>
  <c r="AC108" i="1"/>
  <c r="AB108" i="1"/>
  <c r="W108" i="1"/>
  <c r="V108" i="1"/>
  <c r="Q108" i="1"/>
  <c r="P108" i="1"/>
  <c r="K108" i="1"/>
  <c r="J108" i="1"/>
  <c r="E108" i="1"/>
  <c r="D108" i="1"/>
  <c r="AY107" i="1"/>
  <c r="AX107" i="1"/>
  <c r="AT107" i="1"/>
  <c r="AO107" i="1"/>
  <c r="AN107" i="1"/>
  <c r="AI107" i="1"/>
  <c r="AH107" i="1"/>
  <c r="AC107" i="1"/>
  <c r="AB107" i="1"/>
  <c r="W107" i="1"/>
  <c r="V107" i="1"/>
  <c r="Q107" i="1"/>
  <c r="P107" i="1"/>
  <c r="K107" i="1"/>
  <c r="J107" i="1"/>
  <c r="E107" i="1"/>
  <c r="D107" i="1"/>
  <c r="AY106" i="1"/>
  <c r="AX106" i="1"/>
  <c r="AT106" i="1"/>
  <c r="AO106" i="1"/>
  <c r="AN106" i="1"/>
  <c r="AI106" i="1"/>
  <c r="AH106" i="1"/>
  <c r="AC106" i="1"/>
  <c r="AB106" i="1"/>
  <c r="W106" i="1"/>
  <c r="V106" i="1"/>
  <c r="Q106" i="1"/>
  <c r="P106" i="1"/>
  <c r="K106" i="1"/>
  <c r="J106" i="1"/>
  <c r="E106" i="1"/>
  <c r="D106" i="1"/>
  <c r="AY105" i="1"/>
  <c r="AX105" i="1"/>
  <c r="AT105" i="1"/>
  <c r="AO105" i="1"/>
  <c r="AN105" i="1"/>
  <c r="AI105" i="1"/>
  <c r="AH105" i="1"/>
  <c r="AC105" i="1"/>
  <c r="AB105" i="1"/>
  <c r="W105" i="1"/>
  <c r="V105" i="1"/>
  <c r="Q105" i="1"/>
  <c r="P105" i="1"/>
  <c r="K105" i="1"/>
  <c r="J105" i="1"/>
  <c r="E105" i="1"/>
  <c r="D105" i="1"/>
  <c r="AY104" i="1"/>
  <c r="AX104" i="1"/>
  <c r="AT104" i="1"/>
  <c r="AO104" i="1"/>
  <c r="AN104" i="1"/>
  <c r="AI104" i="1"/>
  <c r="AH104" i="1"/>
  <c r="AC104" i="1"/>
  <c r="AB104" i="1"/>
  <c r="W104" i="1"/>
  <c r="V104" i="1"/>
  <c r="Q104" i="1"/>
  <c r="P104" i="1"/>
  <c r="K104" i="1"/>
  <c r="J104" i="1"/>
  <c r="E104" i="1"/>
  <c r="D104" i="1"/>
  <c r="AY103" i="1"/>
  <c r="AX103" i="1"/>
  <c r="AT103" i="1"/>
  <c r="AO103" i="1"/>
  <c r="AN103" i="1"/>
  <c r="AI103" i="1"/>
  <c r="AH103" i="1"/>
  <c r="AC103" i="1"/>
  <c r="AB103" i="1"/>
  <c r="W103" i="1"/>
  <c r="V103" i="1"/>
  <c r="Q103" i="1"/>
  <c r="P103" i="1"/>
  <c r="K103" i="1"/>
  <c r="J103" i="1"/>
  <c r="E103" i="1"/>
  <c r="D103" i="1"/>
  <c r="AY102" i="1"/>
  <c r="AX102" i="1"/>
  <c r="AT102" i="1"/>
  <c r="AO102" i="1"/>
  <c r="AN102" i="1"/>
  <c r="AI102" i="1"/>
  <c r="AH102" i="1"/>
  <c r="AC102" i="1"/>
  <c r="AB102" i="1"/>
  <c r="W102" i="1"/>
  <c r="V102" i="1"/>
  <c r="Q102" i="1"/>
  <c r="P102" i="1"/>
  <c r="K102" i="1"/>
  <c r="J102" i="1"/>
  <c r="E102" i="1"/>
  <c r="D102" i="1"/>
  <c r="AY101" i="1"/>
  <c r="AX101" i="1"/>
  <c r="AT101" i="1"/>
  <c r="AO101" i="1"/>
  <c r="AN101" i="1"/>
  <c r="AI101" i="1"/>
  <c r="AH101" i="1"/>
  <c r="AC101" i="1"/>
  <c r="AB101" i="1"/>
  <c r="W101" i="1"/>
  <c r="V101" i="1"/>
  <c r="Q101" i="1"/>
  <c r="P101" i="1"/>
  <c r="K101" i="1"/>
  <c r="J101" i="1"/>
  <c r="E101" i="1"/>
  <c r="D101" i="1"/>
  <c r="AY100" i="1"/>
  <c r="AX100" i="1"/>
  <c r="AT100" i="1"/>
  <c r="AO100" i="1"/>
  <c r="AN100" i="1"/>
  <c r="AI100" i="1"/>
  <c r="AH100" i="1"/>
  <c r="AC100" i="1"/>
  <c r="AB100" i="1"/>
  <c r="W100" i="1"/>
  <c r="V100" i="1"/>
  <c r="Q100" i="1"/>
  <c r="P100" i="1"/>
  <c r="K100" i="1"/>
  <c r="J100" i="1"/>
  <c r="E100" i="1"/>
  <c r="D100" i="1"/>
  <c r="AY99" i="1"/>
  <c r="AX99" i="1"/>
  <c r="AT99" i="1"/>
  <c r="AO99" i="1"/>
  <c r="AN99" i="1"/>
  <c r="AI99" i="1"/>
  <c r="AH99" i="1"/>
  <c r="AC99" i="1"/>
  <c r="AB99" i="1"/>
  <c r="W99" i="1"/>
  <c r="V99" i="1"/>
  <c r="Q99" i="1"/>
  <c r="P99" i="1"/>
  <c r="K99" i="1"/>
  <c r="J99" i="1"/>
  <c r="E99" i="1"/>
  <c r="D99" i="1"/>
  <c r="AY98" i="1"/>
  <c r="AX98" i="1"/>
  <c r="AT98" i="1"/>
  <c r="AO98" i="1"/>
  <c r="AN98" i="1"/>
  <c r="AI98" i="1"/>
  <c r="AH98" i="1"/>
  <c r="AC98" i="1"/>
  <c r="AB98" i="1"/>
  <c r="W98" i="1"/>
  <c r="V98" i="1"/>
  <c r="Q98" i="1"/>
  <c r="P98" i="1"/>
  <c r="K98" i="1"/>
  <c r="J98" i="1"/>
  <c r="E98" i="1"/>
  <c r="D98" i="1"/>
  <c r="AY97" i="1"/>
  <c r="AX97" i="1"/>
  <c r="AT97" i="1"/>
  <c r="AO97" i="1"/>
  <c r="AN97" i="1"/>
  <c r="AI97" i="1"/>
  <c r="AH97" i="1"/>
  <c r="AC97" i="1"/>
  <c r="AB97" i="1"/>
  <c r="W97" i="1"/>
  <c r="V97" i="1"/>
  <c r="Q97" i="1"/>
  <c r="P97" i="1"/>
  <c r="K97" i="1"/>
  <c r="J97" i="1"/>
  <c r="E97" i="1"/>
  <c r="D97" i="1"/>
  <c r="AY96" i="1"/>
  <c r="AX96" i="1"/>
  <c r="AT96" i="1"/>
  <c r="AO96" i="1"/>
  <c r="AN96" i="1"/>
  <c r="AI96" i="1"/>
  <c r="AH96" i="1"/>
  <c r="AC96" i="1"/>
  <c r="AB96" i="1"/>
  <c r="W96" i="1"/>
  <c r="V96" i="1"/>
  <c r="Q96" i="1"/>
  <c r="P96" i="1"/>
  <c r="K96" i="1"/>
  <c r="J96" i="1"/>
  <c r="E96" i="1"/>
  <c r="D96" i="1"/>
  <c r="AY95" i="1"/>
  <c r="AX95" i="1"/>
  <c r="AT95" i="1"/>
  <c r="AO95" i="1"/>
  <c r="AN95" i="1"/>
  <c r="AI95" i="1"/>
  <c r="AH95" i="1"/>
  <c r="AC95" i="1"/>
  <c r="AB95" i="1"/>
  <c r="W95" i="1"/>
  <c r="V95" i="1"/>
  <c r="Q95" i="1"/>
  <c r="P95" i="1"/>
  <c r="K95" i="1"/>
  <c r="J95" i="1"/>
  <c r="E95" i="1"/>
  <c r="D95" i="1"/>
  <c r="AY94" i="1"/>
  <c r="AX94" i="1"/>
  <c r="AT94" i="1"/>
  <c r="AO94" i="1"/>
  <c r="AN94" i="1"/>
  <c r="AI94" i="1"/>
  <c r="AH94" i="1"/>
  <c r="AC94" i="1"/>
  <c r="AB94" i="1"/>
  <c r="W94" i="1"/>
  <c r="V94" i="1"/>
  <c r="Q94" i="1"/>
  <c r="P94" i="1"/>
  <c r="K94" i="1"/>
  <c r="J94" i="1"/>
  <c r="E94" i="1"/>
  <c r="D94" i="1"/>
  <c r="AY93" i="1"/>
  <c r="AX93" i="1"/>
  <c r="AT93" i="1"/>
  <c r="AO93" i="1"/>
  <c r="AN93" i="1"/>
  <c r="AI93" i="1"/>
  <c r="AH93" i="1"/>
  <c r="AC93" i="1"/>
  <c r="AB93" i="1"/>
  <c r="W93" i="1"/>
  <c r="V93" i="1"/>
  <c r="Q93" i="1"/>
  <c r="P93" i="1"/>
  <c r="K93" i="1"/>
  <c r="J93" i="1"/>
  <c r="E93" i="1"/>
  <c r="D93" i="1"/>
  <c r="AY92" i="1"/>
  <c r="AX92" i="1"/>
  <c r="AT92" i="1"/>
  <c r="AO92" i="1"/>
  <c r="AN92" i="1"/>
  <c r="AI92" i="1"/>
  <c r="AH92" i="1"/>
  <c r="AC92" i="1"/>
  <c r="AB92" i="1"/>
  <c r="W92" i="1"/>
  <c r="V92" i="1"/>
  <c r="Q92" i="1"/>
  <c r="P92" i="1"/>
  <c r="K92" i="1"/>
  <c r="J92" i="1"/>
  <c r="E92" i="1"/>
  <c r="D92" i="1"/>
  <c r="AY91" i="1"/>
  <c r="AX91" i="1"/>
  <c r="AT91" i="1"/>
  <c r="AO91" i="1"/>
  <c r="AN91" i="1"/>
  <c r="AI91" i="1"/>
  <c r="AH91" i="1"/>
  <c r="AC91" i="1"/>
  <c r="AB91" i="1"/>
  <c r="W91" i="1"/>
  <c r="V91" i="1"/>
  <c r="Q91" i="1"/>
  <c r="P91" i="1"/>
  <c r="K91" i="1"/>
  <c r="J91" i="1"/>
  <c r="E91" i="1"/>
  <c r="D91" i="1"/>
  <c r="AY90" i="1"/>
  <c r="AX90" i="1"/>
  <c r="AT90" i="1"/>
  <c r="AO90" i="1"/>
  <c r="AN90" i="1"/>
  <c r="AI90" i="1"/>
  <c r="AH90" i="1"/>
  <c r="AC90" i="1"/>
  <c r="AB90" i="1"/>
  <c r="W90" i="1"/>
  <c r="V90" i="1"/>
  <c r="Q90" i="1"/>
  <c r="P90" i="1"/>
  <c r="K90" i="1"/>
  <c r="J90" i="1"/>
  <c r="E90" i="1"/>
  <c r="D90" i="1"/>
  <c r="AY89" i="1"/>
  <c r="AX89" i="1"/>
  <c r="AT89" i="1"/>
  <c r="AO89" i="1"/>
  <c r="AN89" i="1"/>
  <c r="AI89" i="1"/>
  <c r="AH89" i="1"/>
  <c r="AC89" i="1"/>
  <c r="AB89" i="1"/>
  <c r="W89" i="1"/>
  <c r="V89" i="1"/>
  <c r="Q89" i="1"/>
  <c r="P89" i="1"/>
  <c r="K89" i="1"/>
  <c r="J89" i="1"/>
  <c r="E89" i="1"/>
  <c r="D89" i="1"/>
  <c r="AY88" i="1"/>
  <c r="AX88" i="1"/>
  <c r="AT88" i="1"/>
  <c r="AO88" i="1"/>
  <c r="AN88" i="1"/>
  <c r="AI88" i="1"/>
  <c r="AH88" i="1"/>
  <c r="AC88" i="1"/>
  <c r="AB88" i="1"/>
  <c r="W88" i="1"/>
  <c r="V88" i="1"/>
  <c r="Q88" i="1"/>
  <c r="P88" i="1"/>
  <c r="K88" i="1"/>
  <c r="J88" i="1"/>
  <c r="E88" i="1"/>
  <c r="D88" i="1"/>
  <c r="AY87" i="1"/>
  <c r="AX87" i="1"/>
  <c r="AT87" i="1"/>
  <c r="AO87" i="1"/>
  <c r="AN87" i="1"/>
  <c r="AI87" i="1"/>
  <c r="AH87" i="1"/>
  <c r="AC87" i="1"/>
  <c r="AB87" i="1"/>
  <c r="W87" i="1"/>
  <c r="V87" i="1"/>
  <c r="Q87" i="1"/>
  <c r="P87" i="1"/>
  <c r="K87" i="1"/>
  <c r="J87" i="1"/>
  <c r="E87" i="1"/>
  <c r="D87" i="1"/>
  <c r="AY86" i="1"/>
  <c r="AX86" i="1"/>
  <c r="AT86" i="1"/>
  <c r="AO86" i="1"/>
  <c r="AN86" i="1"/>
  <c r="AI86" i="1"/>
  <c r="AH86" i="1"/>
  <c r="AC86" i="1"/>
  <c r="AB86" i="1"/>
  <c r="W86" i="1"/>
  <c r="V86" i="1"/>
  <c r="Q86" i="1"/>
  <c r="P86" i="1"/>
  <c r="K86" i="1"/>
  <c r="J86" i="1"/>
  <c r="E86" i="1"/>
  <c r="D86" i="1"/>
  <c r="AY85" i="1"/>
  <c r="AX85" i="1"/>
  <c r="AT85" i="1"/>
  <c r="AO85" i="1"/>
  <c r="AN85" i="1"/>
  <c r="AI85" i="1"/>
  <c r="AH85" i="1"/>
  <c r="AC85" i="1"/>
  <c r="AB85" i="1"/>
  <c r="W85" i="1"/>
  <c r="V85" i="1"/>
  <c r="Q85" i="1"/>
  <c r="P85" i="1"/>
  <c r="K85" i="1"/>
  <c r="J85" i="1"/>
  <c r="E85" i="1"/>
  <c r="D85" i="1"/>
  <c r="AY84" i="1"/>
  <c r="AX84" i="1"/>
  <c r="AT84" i="1"/>
  <c r="AO84" i="1"/>
  <c r="AN84" i="1"/>
  <c r="AI84" i="1"/>
  <c r="AH84" i="1"/>
  <c r="AC84" i="1"/>
  <c r="AB84" i="1"/>
  <c r="W84" i="1"/>
  <c r="V84" i="1"/>
  <c r="Q84" i="1"/>
  <c r="P84" i="1"/>
  <c r="K84" i="1"/>
  <c r="J84" i="1"/>
  <c r="E84" i="1"/>
  <c r="D84" i="1"/>
  <c r="AY83" i="1"/>
  <c r="AX83" i="1"/>
  <c r="AT83" i="1"/>
  <c r="AO83" i="1"/>
  <c r="AN83" i="1"/>
  <c r="AI83" i="1"/>
  <c r="AH83" i="1"/>
  <c r="AC83" i="1"/>
  <c r="AB83" i="1"/>
  <c r="W83" i="1"/>
  <c r="V83" i="1"/>
  <c r="Q83" i="1"/>
  <c r="P83" i="1"/>
  <c r="K83" i="1"/>
  <c r="J83" i="1"/>
  <c r="E83" i="1"/>
  <c r="D83" i="1"/>
  <c r="AY82" i="1"/>
  <c r="AX82" i="1"/>
  <c r="AT82" i="1"/>
  <c r="AO82" i="1"/>
  <c r="AN82" i="1"/>
  <c r="AI82" i="1"/>
  <c r="AH82" i="1"/>
  <c r="AC82" i="1"/>
  <c r="AB82" i="1"/>
  <c r="W82" i="1"/>
  <c r="V82" i="1"/>
  <c r="Q82" i="1"/>
  <c r="P82" i="1"/>
  <c r="K82" i="1"/>
  <c r="J82" i="1"/>
  <c r="E82" i="1"/>
  <c r="D82" i="1"/>
  <c r="AY81" i="1"/>
  <c r="AX81" i="1"/>
  <c r="AT81" i="1"/>
  <c r="AO81" i="1"/>
  <c r="AN81" i="1"/>
  <c r="AI81" i="1"/>
  <c r="AH81" i="1"/>
  <c r="AC81" i="1"/>
  <c r="AB81" i="1"/>
  <c r="W81" i="1"/>
  <c r="V81" i="1"/>
  <c r="Q81" i="1"/>
  <c r="P81" i="1"/>
  <c r="K81" i="1"/>
  <c r="J81" i="1"/>
  <c r="E81" i="1"/>
  <c r="D81" i="1"/>
  <c r="AY80" i="1"/>
  <c r="AX80" i="1"/>
  <c r="AT80" i="1"/>
  <c r="AO80" i="1"/>
  <c r="AN80" i="1"/>
  <c r="AI80" i="1"/>
  <c r="AH80" i="1"/>
  <c r="AC80" i="1"/>
  <c r="AB80" i="1"/>
  <c r="W80" i="1"/>
  <c r="V80" i="1"/>
  <c r="Q80" i="1"/>
  <c r="P80" i="1"/>
  <c r="K80" i="1"/>
  <c r="J80" i="1"/>
  <c r="E80" i="1"/>
  <c r="D80" i="1"/>
  <c r="AY79" i="1"/>
  <c r="AX79" i="1"/>
  <c r="AT79" i="1"/>
  <c r="AO79" i="1"/>
  <c r="AN79" i="1"/>
  <c r="AI79" i="1"/>
  <c r="AH79" i="1"/>
  <c r="AC79" i="1"/>
  <c r="AB79" i="1"/>
  <c r="W79" i="1"/>
  <c r="V79" i="1"/>
  <c r="Q79" i="1"/>
  <c r="P79" i="1"/>
  <c r="K79" i="1"/>
  <c r="J79" i="1"/>
  <c r="E79" i="1"/>
  <c r="D79" i="1"/>
  <c r="AY78" i="1"/>
  <c r="AX78" i="1"/>
  <c r="AT78" i="1"/>
  <c r="AO78" i="1"/>
  <c r="AN78" i="1"/>
  <c r="AI78" i="1"/>
  <c r="AH78" i="1"/>
  <c r="AC78" i="1"/>
  <c r="AB78" i="1"/>
  <c r="W78" i="1"/>
  <c r="V78" i="1"/>
  <c r="Q78" i="1"/>
  <c r="P78" i="1"/>
  <c r="K78" i="1"/>
  <c r="J78" i="1"/>
  <c r="E78" i="1"/>
  <c r="D78" i="1"/>
  <c r="AY77" i="1"/>
  <c r="AX77" i="1"/>
  <c r="AT77" i="1"/>
  <c r="AO77" i="1"/>
  <c r="AN77" i="1"/>
  <c r="AI77" i="1"/>
  <c r="AH77" i="1"/>
  <c r="AC77" i="1"/>
  <c r="AB77" i="1"/>
  <c r="W77" i="1"/>
  <c r="V77" i="1"/>
  <c r="Q77" i="1"/>
  <c r="P77" i="1"/>
  <c r="K77" i="1"/>
  <c r="J77" i="1"/>
  <c r="E77" i="1"/>
  <c r="D77" i="1"/>
  <c r="AY76" i="1"/>
  <c r="AX76" i="1"/>
  <c r="AT76" i="1"/>
  <c r="AO76" i="1"/>
  <c r="AN76" i="1"/>
  <c r="AI76" i="1"/>
  <c r="AH76" i="1"/>
  <c r="AC76" i="1"/>
  <c r="AB76" i="1"/>
  <c r="W76" i="1"/>
  <c r="V76" i="1"/>
  <c r="Q76" i="1"/>
  <c r="P76" i="1"/>
  <c r="K76" i="1"/>
  <c r="J76" i="1"/>
  <c r="E76" i="1"/>
  <c r="D76" i="1"/>
  <c r="AY75" i="1"/>
  <c r="AX75" i="1"/>
  <c r="AT75" i="1"/>
  <c r="AO75" i="1"/>
  <c r="AN75" i="1"/>
  <c r="AI75" i="1"/>
  <c r="AH75" i="1"/>
  <c r="AC75" i="1"/>
  <c r="AB75" i="1"/>
  <c r="W75" i="1"/>
  <c r="V75" i="1"/>
  <c r="Q75" i="1"/>
  <c r="P75" i="1"/>
  <c r="K75" i="1"/>
  <c r="J75" i="1"/>
  <c r="E75" i="1"/>
  <c r="D75" i="1"/>
  <c r="AY74" i="1"/>
  <c r="AX74" i="1"/>
  <c r="AT74" i="1"/>
  <c r="AO74" i="1"/>
  <c r="AN74" i="1"/>
  <c r="AI74" i="1"/>
  <c r="AH74" i="1"/>
  <c r="AC74" i="1"/>
  <c r="AB74" i="1"/>
  <c r="W74" i="1"/>
  <c r="V74" i="1"/>
  <c r="Q74" i="1"/>
  <c r="P74" i="1"/>
  <c r="K74" i="1"/>
  <c r="J74" i="1"/>
  <c r="E74" i="1"/>
  <c r="D74" i="1"/>
  <c r="AY73" i="1"/>
  <c r="AX73" i="1"/>
  <c r="AT73" i="1"/>
  <c r="AO73" i="1"/>
  <c r="AN73" i="1"/>
  <c r="AI73" i="1"/>
  <c r="AH73" i="1"/>
  <c r="AC73" i="1"/>
  <c r="AB73" i="1"/>
  <c r="W73" i="1"/>
  <c r="V73" i="1"/>
  <c r="Q73" i="1"/>
  <c r="P73" i="1"/>
  <c r="K73" i="1"/>
  <c r="J73" i="1"/>
  <c r="E73" i="1"/>
  <c r="D73" i="1"/>
  <c r="AY72" i="1"/>
  <c r="AX72" i="1"/>
  <c r="AT72" i="1"/>
  <c r="AO72" i="1"/>
  <c r="AN72" i="1"/>
  <c r="AI72" i="1"/>
  <c r="AH72" i="1"/>
  <c r="AC72" i="1"/>
  <c r="AB72" i="1"/>
  <c r="W72" i="1"/>
  <c r="V72" i="1"/>
  <c r="Q72" i="1"/>
  <c r="P72" i="1"/>
  <c r="K72" i="1"/>
  <c r="J72" i="1"/>
  <c r="E72" i="1"/>
  <c r="D72" i="1"/>
  <c r="AY71" i="1"/>
  <c r="AX71" i="1"/>
  <c r="AT71" i="1"/>
  <c r="AO71" i="1"/>
  <c r="AN71" i="1"/>
  <c r="AI71" i="1"/>
  <c r="AH71" i="1"/>
  <c r="AC71" i="1"/>
  <c r="AB71" i="1"/>
  <c r="W71" i="1"/>
  <c r="V71" i="1"/>
  <c r="Q71" i="1"/>
  <c r="P71" i="1"/>
  <c r="K71" i="1"/>
  <c r="J71" i="1"/>
  <c r="E71" i="1"/>
  <c r="D71" i="1"/>
  <c r="AY70" i="1"/>
  <c r="AX70" i="1"/>
  <c r="AT70" i="1"/>
  <c r="AO70" i="1"/>
  <c r="AN70" i="1"/>
  <c r="AI70" i="1"/>
  <c r="AH70" i="1"/>
  <c r="AC70" i="1"/>
  <c r="AB70" i="1"/>
  <c r="W70" i="1"/>
  <c r="V70" i="1"/>
  <c r="Q70" i="1"/>
  <c r="P70" i="1"/>
  <c r="K70" i="1"/>
  <c r="J70" i="1"/>
  <c r="E70" i="1"/>
  <c r="D70" i="1"/>
  <c r="AY69" i="1"/>
  <c r="AX69" i="1"/>
  <c r="AT69" i="1"/>
  <c r="AO69" i="1"/>
  <c r="AN69" i="1"/>
  <c r="AI69" i="1"/>
  <c r="AH69" i="1"/>
  <c r="AC69" i="1"/>
  <c r="AB69" i="1"/>
  <c r="W69" i="1"/>
  <c r="V69" i="1"/>
  <c r="Q69" i="1"/>
  <c r="P69" i="1"/>
  <c r="K69" i="1"/>
  <c r="J69" i="1"/>
  <c r="E69" i="1"/>
  <c r="D69" i="1"/>
  <c r="AY68" i="1"/>
  <c r="AX68" i="1"/>
  <c r="AT68" i="1"/>
  <c r="AO68" i="1"/>
  <c r="AN68" i="1"/>
  <c r="AI68" i="1"/>
  <c r="AH68" i="1"/>
  <c r="AC68" i="1"/>
  <c r="AB68" i="1"/>
  <c r="W68" i="1"/>
  <c r="V68" i="1"/>
  <c r="Q68" i="1"/>
  <c r="P68" i="1"/>
  <c r="K68" i="1"/>
  <c r="J68" i="1"/>
  <c r="E68" i="1"/>
  <c r="D68" i="1"/>
  <c r="AY67" i="1"/>
  <c r="AX67" i="1"/>
  <c r="AT67" i="1"/>
  <c r="AO67" i="1"/>
  <c r="AN67" i="1"/>
  <c r="AI67" i="1"/>
  <c r="AH67" i="1"/>
  <c r="AC67" i="1"/>
  <c r="AB67" i="1"/>
  <c r="W67" i="1"/>
  <c r="V67" i="1"/>
  <c r="Q67" i="1"/>
  <c r="P67" i="1"/>
  <c r="K67" i="1"/>
  <c r="J67" i="1"/>
  <c r="E67" i="1"/>
  <c r="D67" i="1"/>
  <c r="AY66" i="1"/>
  <c r="AX66" i="1"/>
  <c r="AT66" i="1"/>
  <c r="AO66" i="1"/>
  <c r="AN66" i="1"/>
  <c r="AI66" i="1"/>
  <c r="AH66" i="1"/>
  <c r="AC66" i="1"/>
  <c r="AB66" i="1"/>
  <c r="W66" i="1"/>
  <c r="V66" i="1"/>
  <c r="Q66" i="1"/>
  <c r="P66" i="1"/>
  <c r="K66" i="1"/>
  <c r="J66" i="1"/>
  <c r="E66" i="1"/>
  <c r="D66" i="1"/>
  <c r="AY65" i="1"/>
  <c r="AX65" i="1"/>
  <c r="AT65" i="1"/>
  <c r="AO65" i="1"/>
  <c r="AN65" i="1"/>
  <c r="AI65" i="1"/>
  <c r="AH65" i="1"/>
  <c r="AC65" i="1"/>
  <c r="AB65" i="1"/>
  <c r="W65" i="1"/>
  <c r="V65" i="1"/>
  <c r="Q65" i="1"/>
  <c r="P65" i="1"/>
  <c r="K65" i="1"/>
  <c r="J65" i="1"/>
  <c r="E65" i="1"/>
  <c r="D65" i="1"/>
  <c r="AY64" i="1"/>
  <c r="AX64" i="1"/>
  <c r="AT64" i="1"/>
  <c r="AO64" i="1"/>
  <c r="AN64" i="1"/>
  <c r="AI64" i="1"/>
  <c r="AH64" i="1"/>
  <c r="AC64" i="1"/>
  <c r="AB64" i="1"/>
  <c r="W64" i="1"/>
  <c r="V64" i="1"/>
  <c r="Q64" i="1"/>
  <c r="P64" i="1"/>
  <c r="K64" i="1"/>
  <c r="J64" i="1"/>
  <c r="E64" i="1"/>
  <c r="D64" i="1"/>
  <c r="AY63" i="1"/>
  <c r="AX63" i="1"/>
  <c r="AT63" i="1"/>
  <c r="AO63" i="1"/>
  <c r="AN63" i="1"/>
  <c r="AI63" i="1"/>
  <c r="AH63" i="1"/>
  <c r="AC63" i="1"/>
  <c r="AB63" i="1"/>
  <c r="W63" i="1"/>
  <c r="V63" i="1"/>
  <c r="Q63" i="1"/>
  <c r="P63" i="1"/>
  <c r="K63" i="1"/>
  <c r="J63" i="1"/>
  <c r="E63" i="1"/>
  <c r="D63" i="1"/>
  <c r="AY62" i="1"/>
  <c r="AX62" i="1"/>
  <c r="AT62" i="1"/>
  <c r="AO62" i="1"/>
  <c r="AN62" i="1"/>
  <c r="AI62" i="1"/>
  <c r="AH62" i="1"/>
  <c r="AC62" i="1"/>
  <c r="AB62" i="1"/>
  <c r="W62" i="1"/>
  <c r="V62" i="1"/>
  <c r="Q62" i="1"/>
  <c r="P62" i="1"/>
  <c r="K62" i="1"/>
  <c r="J62" i="1"/>
  <c r="E62" i="1"/>
  <c r="D62" i="1"/>
  <c r="AY61" i="1"/>
  <c r="AX61" i="1"/>
  <c r="AT61" i="1"/>
  <c r="AO61" i="1"/>
  <c r="AN61" i="1"/>
  <c r="AI61" i="1"/>
  <c r="AH61" i="1"/>
  <c r="AC61" i="1"/>
  <c r="AB61" i="1"/>
  <c r="W61" i="1"/>
  <c r="V61" i="1"/>
  <c r="Q61" i="1"/>
  <c r="P61" i="1"/>
  <c r="K61" i="1"/>
  <c r="J61" i="1"/>
  <c r="E61" i="1"/>
  <c r="D61" i="1"/>
  <c r="AY60" i="1"/>
  <c r="AX60" i="1"/>
  <c r="AT60" i="1"/>
  <c r="AO60" i="1"/>
  <c r="AN60" i="1"/>
  <c r="AI60" i="1"/>
  <c r="AH60" i="1"/>
  <c r="AC60" i="1"/>
  <c r="AB60" i="1"/>
  <c r="W60" i="1"/>
  <c r="V60" i="1"/>
  <c r="Q60" i="1"/>
  <c r="P60" i="1"/>
  <c r="K60" i="1"/>
  <c r="J60" i="1"/>
  <c r="E60" i="1"/>
  <c r="D60" i="1"/>
  <c r="AY59" i="1"/>
  <c r="AX59" i="1"/>
  <c r="AT59" i="1"/>
  <c r="AO59" i="1"/>
  <c r="AN59" i="1"/>
  <c r="AI59" i="1"/>
  <c r="AH59" i="1"/>
  <c r="AC59" i="1"/>
  <c r="AB59" i="1"/>
  <c r="W59" i="1"/>
  <c r="V59" i="1"/>
  <c r="Q59" i="1"/>
  <c r="P59" i="1"/>
  <c r="K59" i="1"/>
  <c r="J59" i="1"/>
  <c r="E59" i="1"/>
  <c r="D59" i="1"/>
  <c r="AY58" i="1"/>
  <c r="AX58" i="1"/>
  <c r="AT58" i="1"/>
  <c r="AO58" i="1"/>
  <c r="AN58" i="1"/>
  <c r="AI58" i="1"/>
  <c r="AH58" i="1"/>
  <c r="AC58" i="1"/>
  <c r="AB58" i="1"/>
  <c r="W58" i="1"/>
  <c r="V58" i="1"/>
  <c r="Q58" i="1"/>
  <c r="P58" i="1"/>
  <c r="K58" i="1"/>
  <c r="J58" i="1"/>
  <c r="E58" i="1"/>
  <c r="D58" i="1"/>
  <c r="AY57" i="1"/>
  <c r="AX57" i="1"/>
  <c r="AT57" i="1"/>
  <c r="AO57" i="1"/>
  <c r="AN57" i="1"/>
  <c r="AI57" i="1"/>
  <c r="AH57" i="1"/>
  <c r="AC57" i="1"/>
  <c r="AB57" i="1"/>
  <c r="W57" i="1"/>
  <c r="V57" i="1"/>
  <c r="Q57" i="1"/>
  <c r="P57" i="1"/>
  <c r="K57" i="1"/>
  <c r="J57" i="1"/>
  <c r="E57" i="1"/>
  <c r="D57" i="1"/>
  <c r="AY56" i="1"/>
  <c r="AX56" i="1"/>
  <c r="AT56" i="1"/>
  <c r="AO56" i="1"/>
  <c r="AN56" i="1"/>
  <c r="AI56" i="1"/>
  <c r="AH56" i="1"/>
  <c r="AC56" i="1"/>
  <c r="AB56" i="1"/>
  <c r="W56" i="1"/>
  <c r="V56" i="1"/>
  <c r="Q56" i="1"/>
  <c r="P56" i="1"/>
  <c r="K56" i="1"/>
  <c r="J56" i="1"/>
  <c r="E56" i="1"/>
  <c r="D56" i="1"/>
  <c r="AY55" i="1"/>
  <c r="AX55" i="1"/>
  <c r="AT55" i="1"/>
  <c r="AO55" i="1"/>
  <c r="AN55" i="1"/>
  <c r="AI55" i="1"/>
  <c r="AH55" i="1"/>
  <c r="AC55" i="1"/>
  <c r="AB55" i="1"/>
  <c r="W55" i="1"/>
  <c r="V55" i="1"/>
  <c r="Q55" i="1"/>
  <c r="P55" i="1"/>
  <c r="K55" i="1"/>
  <c r="J55" i="1"/>
  <c r="E55" i="1"/>
  <c r="D55" i="1"/>
  <c r="AY54" i="1"/>
  <c r="AX54" i="1"/>
  <c r="AT54" i="1"/>
  <c r="AO54" i="1"/>
  <c r="AN54" i="1"/>
  <c r="AI54" i="1"/>
  <c r="AH54" i="1"/>
  <c r="AC54" i="1"/>
  <c r="AB54" i="1"/>
  <c r="W54" i="1"/>
  <c r="V54" i="1"/>
  <c r="Q54" i="1"/>
  <c r="P54" i="1"/>
  <c r="K54" i="1"/>
  <c r="J54" i="1"/>
  <c r="E54" i="1"/>
  <c r="D54" i="1"/>
  <c r="AY53" i="1"/>
  <c r="AX53" i="1"/>
  <c r="AT53" i="1"/>
  <c r="AO53" i="1"/>
  <c r="AN53" i="1"/>
  <c r="AI53" i="1"/>
  <c r="AH53" i="1"/>
  <c r="AC53" i="1"/>
  <c r="AB53" i="1"/>
  <c r="W53" i="1"/>
  <c r="V53" i="1"/>
  <c r="Q53" i="1"/>
  <c r="P53" i="1"/>
  <c r="K53" i="1"/>
  <c r="J53" i="1"/>
  <c r="E53" i="1"/>
  <c r="D53" i="1"/>
  <c r="AY52" i="1"/>
  <c r="AX52" i="1"/>
  <c r="AT52" i="1"/>
  <c r="AO52" i="1"/>
  <c r="AN52" i="1"/>
  <c r="AI52" i="1"/>
  <c r="AH52" i="1"/>
  <c r="AC52" i="1"/>
  <c r="AB52" i="1"/>
  <c r="W52" i="1"/>
  <c r="V52" i="1"/>
  <c r="Q52" i="1"/>
  <c r="P52" i="1"/>
  <c r="K52" i="1"/>
  <c r="J52" i="1"/>
  <c r="E52" i="1"/>
  <c r="D52" i="1"/>
  <c r="AY51" i="1"/>
  <c r="AX51" i="1"/>
  <c r="AT51" i="1"/>
  <c r="AO51" i="1"/>
  <c r="AN51" i="1"/>
  <c r="AI51" i="1"/>
  <c r="AH51" i="1"/>
  <c r="AC51" i="1"/>
  <c r="AB51" i="1"/>
  <c r="W51" i="1"/>
  <c r="V51" i="1"/>
  <c r="Q51" i="1"/>
  <c r="P51" i="1"/>
  <c r="K51" i="1"/>
  <c r="J51" i="1"/>
  <c r="E51" i="1"/>
  <c r="D51" i="1"/>
  <c r="AY50" i="1"/>
  <c r="AX50" i="1"/>
  <c r="AT50" i="1"/>
  <c r="AO50" i="1"/>
  <c r="AN50" i="1"/>
  <c r="AI50" i="1"/>
  <c r="AH50" i="1"/>
  <c r="AC50" i="1"/>
  <c r="AB50" i="1"/>
  <c r="W50" i="1"/>
  <c r="V50" i="1"/>
  <c r="Q50" i="1"/>
  <c r="P50" i="1"/>
  <c r="K50" i="1"/>
  <c r="J50" i="1"/>
  <c r="E50" i="1"/>
  <c r="D50" i="1"/>
  <c r="AY49" i="1"/>
  <c r="AX49" i="1"/>
  <c r="AT49" i="1"/>
  <c r="AO49" i="1"/>
  <c r="AN49" i="1"/>
  <c r="AI49" i="1"/>
  <c r="AH49" i="1"/>
  <c r="AC49" i="1"/>
  <c r="AB49" i="1"/>
  <c r="W49" i="1"/>
  <c r="V49" i="1"/>
  <c r="Q49" i="1"/>
  <c r="P49" i="1"/>
  <c r="K49" i="1"/>
  <c r="J49" i="1"/>
  <c r="E49" i="1"/>
  <c r="D49" i="1"/>
  <c r="AY48" i="1"/>
  <c r="AX48" i="1"/>
  <c r="AT48" i="1"/>
  <c r="AO48" i="1"/>
  <c r="AN48" i="1"/>
  <c r="AI48" i="1"/>
  <c r="AH48" i="1"/>
  <c r="AC48" i="1"/>
  <c r="AB48" i="1"/>
  <c r="W48" i="1"/>
  <c r="V48" i="1"/>
  <c r="Q48" i="1"/>
  <c r="P48" i="1"/>
  <c r="K48" i="1"/>
  <c r="J48" i="1"/>
  <c r="E48" i="1"/>
  <c r="D48" i="1"/>
  <c r="AY47" i="1"/>
  <c r="AX47" i="1"/>
  <c r="AT47" i="1"/>
  <c r="AO47" i="1"/>
  <c r="AN47" i="1"/>
  <c r="AI47" i="1"/>
  <c r="AH47" i="1"/>
  <c r="AC47" i="1"/>
  <c r="AB47" i="1"/>
  <c r="W47" i="1"/>
  <c r="V47" i="1"/>
  <c r="Q47" i="1"/>
  <c r="P47" i="1"/>
  <c r="K47" i="1"/>
  <c r="J47" i="1"/>
  <c r="E47" i="1"/>
  <c r="D47" i="1"/>
  <c r="AY46" i="1"/>
  <c r="AX46" i="1"/>
  <c r="AT46" i="1"/>
  <c r="AO46" i="1"/>
  <c r="AN46" i="1"/>
  <c r="AI46" i="1"/>
  <c r="AH46" i="1"/>
  <c r="AC46" i="1"/>
  <c r="AB46" i="1"/>
  <c r="W46" i="1"/>
  <c r="V46" i="1"/>
  <c r="Q46" i="1"/>
  <c r="P46" i="1"/>
  <c r="K46" i="1"/>
  <c r="J46" i="1"/>
  <c r="E46" i="1"/>
  <c r="D46" i="1"/>
  <c r="AY45" i="1"/>
  <c r="AX45" i="1"/>
  <c r="AT45" i="1"/>
  <c r="AO45" i="1"/>
  <c r="AN45" i="1"/>
  <c r="AI45" i="1"/>
  <c r="AH45" i="1"/>
  <c r="AC45" i="1"/>
  <c r="AB45" i="1"/>
  <c r="W45" i="1"/>
  <c r="V45" i="1"/>
  <c r="Q45" i="1"/>
  <c r="P45" i="1"/>
  <c r="K45" i="1"/>
  <c r="J45" i="1"/>
  <c r="E45" i="1"/>
  <c r="D45" i="1"/>
  <c r="AY44" i="1"/>
  <c r="AX44" i="1"/>
  <c r="AT44" i="1"/>
  <c r="AO44" i="1"/>
  <c r="AN44" i="1"/>
  <c r="AI44" i="1"/>
  <c r="AH44" i="1"/>
  <c r="AC44" i="1"/>
  <c r="AB44" i="1"/>
  <c r="W44" i="1"/>
  <c r="V44" i="1"/>
  <c r="Q44" i="1"/>
  <c r="P44" i="1"/>
  <c r="K44" i="1"/>
  <c r="J44" i="1"/>
  <c r="E44" i="1"/>
  <c r="D44" i="1"/>
  <c r="AY43" i="1"/>
  <c r="AX43" i="1"/>
  <c r="AT43" i="1"/>
  <c r="AO43" i="1"/>
  <c r="AN43" i="1"/>
  <c r="AI43" i="1"/>
  <c r="AH43" i="1"/>
  <c r="AC43" i="1"/>
  <c r="AB43" i="1"/>
  <c r="W43" i="1"/>
  <c r="V43" i="1"/>
  <c r="Q43" i="1"/>
  <c r="P43" i="1"/>
  <c r="K43" i="1"/>
  <c r="J43" i="1"/>
  <c r="E43" i="1"/>
  <c r="D43" i="1"/>
  <c r="AY42" i="1"/>
  <c r="AX42" i="1"/>
  <c r="AT42" i="1"/>
  <c r="AO42" i="1"/>
  <c r="AN42" i="1"/>
  <c r="AI42" i="1"/>
  <c r="AH42" i="1"/>
  <c r="AC42" i="1"/>
  <c r="AB42" i="1"/>
  <c r="W42" i="1"/>
  <c r="V42" i="1"/>
  <c r="Q42" i="1"/>
  <c r="P42" i="1"/>
  <c r="K42" i="1"/>
  <c r="J42" i="1"/>
  <c r="E42" i="1"/>
  <c r="D42" i="1"/>
  <c r="AY41" i="1"/>
  <c r="AX41" i="1"/>
  <c r="AT41" i="1"/>
  <c r="AO41" i="1"/>
  <c r="AN41" i="1"/>
  <c r="AI41" i="1"/>
  <c r="AH41" i="1"/>
  <c r="AC41" i="1"/>
  <c r="AB41" i="1"/>
  <c r="W41" i="1"/>
  <c r="V41" i="1"/>
  <c r="Q41" i="1"/>
  <c r="P41" i="1"/>
  <c r="K41" i="1"/>
  <c r="J41" i="1"/>
  <c r="E41" i="1"/>
  <c r="D41" i="1"/>
  <c r="AY40" i="1"/>
  <c r="AX40" i="1"/>
  <c r="AT40" i="1"/>
  <c r="AO40" i="1"/>
  <c r="AN40" i="1"/>
  <c r="AI40" i="1"/>
  <c r="AH40" i="1"/>
  <c r="AC40" i="1"/>
  <c r="AB40" i="1"/>
  <c r="W40" i="1"/>
  <c r="V40" i="1"/>
  <c r="Q40" i="1"/>
  <c r="P40" i="1"/>
  <c r="K40" i="1"/>
  <c r="J40" i="1"/>
  <c r="E40" i="1"/>
  <c r="D40" i="1"/>
  <c r="AY39" i="1"/>
  <c r="AX39" i="1"/>
  <c r="AT39" i="1"/>
  <c r="AO39" i="1"/>
  <c r="AN39" i="1"/>
  <c r="AI39" i="1"/>
  <c r="AH39" i="1"/>
  <c r="AC39" i="1"/>
  <c r="AB39" i="1"/>
  <c r="W39" i="1"/>
  <c r="V39" i="1"/>
  <c r="Q39" i="1"/>
  <c r="P39" i="1"/>
  <c r="K39" i="1"/>
  <c r="J39" i="1"/>
  <c r="E39" i="1"/>
  <c r="D39" i="1"/>
  <c r="AY38" i="1"/>
  <c r="AX38" i="1"/>
  <c r="AT38" i="1"/>
  <c r="AO38" i="1"/>
  <c r="AN38" i="1"/>
  <c r="AI38" i="1"/>
  <c r="AH38" i="1"/>
  <c r="AC38" i="1"/>
  <c r="AB38" i="1"/>
  <c r="W38" i="1"/>
  <c r="V38" i="1"/>
  <c r="Q38" i="1"/>
  <c r="P38" i="1"/>
  <c r="K38" i="1"/>
  <c r="J38" i="1"/>
  <c r="E38" i="1"/>
  <c r="D38" i="1"/>
  <c r="AY37" i="1"/>
  <c r="AX37" i="1"/>
  <c r="AT37" i="1"/>
  <c r="AO37" i="1"/>
  <c r="AN37" i="1"/>
  <c r="AI37" i="1"/>
  <c r="AH37" i="1"/>
  <c r="AC37" i="1"/>
  <c r="AB37" i="1"/>
  <c r="W37" i="1"/>
  <c r="V37" i="1"/>
  <c r="Q37" i="1"/>
  <c r="P37" i="1"/>
  <c r="K37" i="1"/>
  <c r="J37" i="1"/>
  <c r="E37" i="1"/>
  <c r="D37" i="1"/>
  <c r="AY36" i="1"/>
  <c r="AX36" i="1"/>
  <c r="AT36" i="1"/>
  <c r="AO36" i="1"/>
  <c r="AN36" i="1"/>
  <c r="AI36" i="1"/>
  <c r="AH36" i="1"/>
  <c r="AC36" i="1"/>
  <c r="AB36" i="1"/>
  <c r="W36" i="1"/>
  <c r="V36" i="1"/>
  <c r="Q36" i="1"/>
  <c r="P36" i="1"/>
  <c r="K36" i="1"/>
  <c r="J36" i="1"/>
  <c r="E36" i="1"/>
  <c r="D36" i="1"/>
  <c r="AY35" i="1"/>
  <c r="AX35" i="1"/>
  <c r="AT35" i="1"/>
  <c r="AO35" i="1"/>
  <c r="AN35" i="1"/>
  <c r="AI35" i="1"/>
  <c r="AH35" i="1"/>
  <c r="AC35" i="1"/>
  <c r="AB35" i="1"/>
  <c r="W35" i="1"/>
  <c r="V35" i="1"/>
  <c r="Q35" i="1"/>
  <c r="P35" i="1"/>
  <c r="K35" i="1"/>
  <c r="J35" i="1"/>
  <c r="E35" i="1"/>
  <c r="D35" i="1"/>
  <c r="AY34" i="1"/>
  <c r="AX34" i="1"/>
  <c r="AT34" i="1"/>
  <c r="AO34" i="1"/>
  <c r="AN34" i="1"/>
  <c r="AI34" i="1"/>
  <c r="AH34" i="1"/>
  <c r="AC34" i="1"/>
  <c r="AB34" i="1"/>
  <c r="W34" i="1"/>
  <c r="V34" i="1"/>
  <c r="Q34" i="1"/>
  <c r="P34" i="1"/>
  <c r="K34" i="1"/>
  <c r="J34" i="1"/>
  <c r="E34" i="1"/>
  <c r="D34" i="1"/>
  <c r="AY33" i="1"/>
  <c r="AX33" i="1"/>
  <c r="AT33" i="1"/>
  <c r="AO33" i="1"/>
  <c r="AN33" i="1"/>
  <c r="AI33" i="1"/>
  <c r="AH33" i="1"/>
  <c r="AC33" i="1"/>
  <c r="AB33" i="1"/>
  <c r="W33" i="1"/>
  <c r="V33" i="1"/>
  <c r="Q33" i="1"/>
  <c r="P33" i="1"/>
  <c r="K33" i="1"/>
  <c r="J33" i="1"/>
  <c r="E33" i="1"/>
  <c r="D33" i="1"/>
  <c r="AY32" i="1"/>
  <c r="AX32" i="1"/>
  <c r="AT32" i="1"/>
  <c r="AO32" i="1"/>
  <c r="AN32" i="1"/>
  <c r="AI32" i="1"/>
  <c r="AH32" i="1"/>
  <c r="AC32" i="1"/>
  <c r="AB32" i="1"/>
  <c r="W32" i="1"/>
  <c r="V32" i="1"/>
  <c r="Q32" i="1"/>
  <c r="P32" i="1"/>
  <c r="K32" i="1"/>
  <c r="J32" i="1"/>
  <c r="E32" i="1"/>
  <c r="D32" i="1"/>
  <c r="AY31" i="1"/>
  <c r="AX31" i="1"/>
  <c r="AT31" i="1"/>
  <c r="AO31" i="1"/>
  <c r="AN31" i="1"/>
  <c r="AI31" i="1"/>
  <c r="AH31" i="1"/>
  <c r="AC31" i="1"/>
  <c r="AB31" i="1"/>
  <c r="W31" i="1"/>
  <c r="V31" i="1"/>
  <c r="Q31" i="1"/>
  <c r="P31" i="1"/>
  <c r="K31" i="1"/>
  <c r="J31" i="1"/>
  <c r="E31" i="1"/>
  <c r="D31" i="1"/>
  <c r="AY30" i="1"/>
  <c r="AX30" i="1"/>
  <c r="AT30" i="1"/>
  <c r="AO30" i="1"/>
  <c r="AN30" i="1"/>
  <c r="AI30" i="1"/>
  <c r="AH30" i="1"/>
  <c r="AC30" i="1"/>
  <c r="AB30" i="1"/>
  <c r="W30" i="1"/>
  <c r="V30" i="1"/>
  <c r="Q30" i="1"/>
  <c r="P30" i="1"/>
  <c r="K30" i="1"/>
  <c r="J30" i="1"/>
  <c r="E30" i="1"/>
  <c r="D30" i="1"/>
  <c r="AY29" i="1"/>
  <c r="AX29" i="1"/>
  <c r="AT29" i="1"/>
  <c r="AO29" i="1"/>
  <c r="AN29" i="1"/>
  <c r="AI29" i="1"/>
  <c r="AH29" i="1"/>
  <c r="AC29" i="1"/>
  <c r="AB29" i="1"/>
  <c r="W29" i="1"/>
  <c r="V29" i="1"/>
  <c r="Q29" i="1"/>
  <c r="P29" i="1"/>
  <c r="K29" i="1"/>
  <c r="J29" i="1"/>
  <c r="E29" i="1"/>
  <c r="D29" i="1"/>
  <c r="AY28" i="1"/>
  <c r="AX28" i="1"/>
  <c r="AT28" i="1"/>
  <c r="AO28" i="1"/>
  <c r="AN28" i="1"/>
  <c r="AI28" i="1"/>
  <c r="AH28" i="1"/>
  <c r="AC28" i="1"/>
  <c r="AB28" i="1"/>
  <c r="W28" i="1"/>
  <c r="V28" i="1"/>
  <c r="Q28" i="1"/>
  <c r="P28" i="1"/>
  <c r="K28" i="1"/>
  <c r="J28" i="1"/>
  <c r="E28" i="1"/>
  <c r="D28" i="1"/>
  <c r="AY27" i="1"/>
  <c r="AX27" i="1"/>
  <c r="AT27" i="1"/>
  <c r="AO27" i="1"/>
  <c r="AN27" i="1"/>
  <c r="AI27" i="1"/>
  <c r="AH27" i="1"/>
  <c r="AC27" i="1"/>
  <c r="AB27" i="1"/>
  <c r="W27" i="1"/>
  <c r="V27" i="1"/>
  <c r="Q27" i="1"/>
  <c r="P27" i="1"/>
  <c r="K27" i="1"/>
  <c r="J27" i="1"/>
  <c r="E27" i="1"/>
  <c r="D27" i="1"/>
  <c r="AY26" i="1"/>
  <c r="AX26" i="1"/>
  <c r="AT26" i="1"/>
  <c r="AO26" i="1"/>
  <c r="AN26" i="1"/>
  <c r="AI26" i="1"/>
  <c r="AH26" i="1"/>
  <c r="AC26" i="1"/>
  <c r="AB26" i="1"/>
  <c r="W26" i="1"/>
  <c r="V26" i="1"/>
  <c r="Q26" i="1"/>
  <c r="P26" i="1"/>
  <c r="K26" i="1"/>
  <c r="J26" i="1"/>
  <c r="E26" i="1"/>
  <c r="D26" i="1"/>
  <c r="AY25" i="1"/>
  <c r="AX25" i="1"/>
  <c r="AT25" i="1"/>
  <c r="AO25" i="1"/>
  <c r="AN25" i="1"/>
  <c r="AI25" i="1"/>
  <c r="AH25" i="1"/>
  <c r="AC25" i="1"/>
  <c r="AB25" i="1"/>
  <c r="W25" i="1"/>
  <c r="V25" i="1"/>
  <c r="Q25" i="1"/>
  <c r="P25" i="1"/>
  <c r="K25" i="1"/>
  <c r="J25" i="1"/>
  <c r="E25" i="1"/>
  <c r="D25" i="1"/>
  <c r="AY24" i="1"/>
  <c r="AX24" i="1"/>
  <c r="AT24" i="1"/>
  <c r="AO24" i="1"/>
  <c r="AN24" i="1"/>
  <c r="AI24" i="1"/>
  <c r="AH24" i="1"/>
  <c r="AC24" i="1"/>
  <c r="AB24" i="1"/>
  <c r="W24" i="1"/>
  <c r="V24" i="1"/>
  <c r="Q24" i="1"/>
  <c r="P24" i="1"/>
  <c r="K24" i="1"/>
  <c r="J24" i="1"/>
  <c r="E24" i="1"/>
  <c r="D24" i="1"/>
  <c r="AY23" i="1"/>
  <c r="AX23" i="1"/>
  <c r="AT23" i="1"/>
  <c r="AO23" i="1"/>
  <c r="AN23" i="1"/>
  <c r="AI23" i="1"/>
  <c r="AH23" i="1"/>
  <c r="AC23" i="1"/>
  <c r="AB23" i="1"/>
  <c r="W23" i="1"/>
  <c r="V23" i="1"/>
  <c r="Q23" i="1"/>
  <c r="P23" i="1"/>
  <c r="K23" i="1"/>
  <c r="J23" i="1"/>
  <c r="E23" i="1"/>
  <c r="D23" i="1"/>
  <c r="AY22" i="1"/>
  <c r="AX22" i="1"/>
  <c r="AT22" i="1"/>
  <c r="AO22" i="1"/>
  <c r="AN22" i="1"/>
  <c r="AI22" i="1"/>
  <c r="AH22" i="1"/>
  <c r="AC22" i="1"/>
  <c r="AB22" i="1"/>
  <c r="W22" i="1"/>
  <c r="V22" i="1"/>
  <c r="Q22" i="1"/>
  <c r="P22" i="1"/>
  <c r="K22" i="1"/>
  <c r="J22" i="1"/>
  <c r="E22" i="1"/>
  <c r="D22" i="1"/>
  <c r="AY21" i="1"/>
  <c r="AX21" i="1"/>
  <c r="AT21" i="1"/>
  <c r="AO21" i="1"/>
  <c r="AN21" i="1"/>
  <c r="AI21" i="1"/>
  <c r="AH21" i="1"/>
  <c r="AC21" i="1"/>
  <c r="AB21" i="1"/>
  <c r="W21" i="1"/>
  <c r="V21" i="1"/>
  <c r="Q21" i="1"/>
  <c r="P21" i="1"/>
  <c r="K21" i="1"/>
  <c r="J21" i="1"/>
  <c r="E21" i="1"/>
  <c r="D21" i="1"/>
  <c r="AY20" i="1"/>
  <c r="AX20" i="1"/>
  <c r="AT20" i="1"/>
  <c r="AO20" i="1"/>
  <c r="AN20" i="1"/>
  <c r="AI20" i="1"/>
  <c r="AH20" i="1"/>
  <c r="AC20" i="1"/>
  <c r="AB20" i="1"/>
  <c r="W20" i="1"/>
  <c r="V20" i="1"/>
  <c r="Q20" i="1"/>
  <c r="P20" i="1"/>
  <c r="K20" i="1"/>
  <c r="J20" i="1"/>
  <c r="E20" i="1"/>
  <c r="D20" i="1"/>
  <c r="AY19" i="1"/>
  <c r="AX19" i="1"/>
  <c r="AT19" i="1"/>
  <c r="AO19" i="1"/>
  <c r="AN19" i="1"/>
  <c r="AI19" i="1"/>
  <c r="AH19" i="1"/>
  <c r="AC19" i="1"/>
  <c r="AB19" i="1"/>
  <c r="W19" i="1"/>
  <c r="V19" i="1"/>
  <c r="Q19" i="1"/>
  <c r="P19" i="1"/>
  <c r="K19" i="1"/>
  <c r="J19" i="1"/>
  <c r="E19" i="1"/>
  <c r="D19" i="1"/>
  <c r="AY18" i="1"/>
  <c r="AX18" i="1"/>
  <c r="AT18" i="1"/>
  <c r="AO18" i="1"/>
  <c r="AN18" i="1"/>
  <c r="AI18" i="1"/>
  <c r="AH18" i="1"/>
  <c r="AC18" i="1"/>
  <c r="AB18" i="1"/>
  <c r="W18" i="1"/>
  <c r="V18" i="1"/>
  <c r="Q18" i="1"/>
  <c r="P18" i="1"/>
  <c r="K18" i="1"/>
  <c r="J18" i="1"/>
  <c r="E18" i="1"/>
  <c r="D18" i="1"/>
  <c r="AY17" i="1"/>
  <c r="AX17" i="1"/>
  <c r="AT17" i="1"/>
  <c r="AO17" i="1"/>
  <c r="AN17" i="1"/>
  <c r="AI17" i="1"/>
  <c r="AH17" i="1"/>
  <c r="AC17" i="1"/>
  <c r="AB17" i="1"/>
  <c r="W17" i="1"/>
  <c r="V17" i="1"/>
  <c r="Q17" i="1"/>
  <c r="P17" i="1"/>
  <c r="K17" i="1"/>
  <c r="J17" i="1"/>
  <c r="E17" i="1"/>
  <c r="D17" i="1"/>
  <c r="AY16" i="1"/>
  <c r="AX16" i="1"/>
  <c r="AT16" i="1"/>
  <c r="AO16" i="1"/>
  <c r="AN16" i="1"/>
  <c r="AI16" i="1"/>
  <c r="AH16" i="1"/>
  <c r="AC16" i="1"/>
  <c r="AB16" i="1"/>
  <c r="W16" i="1"/>
  <c r="V16" i="1"/>
  <c r="Q16" i="1"/>
  <c r="P16" i="1"/>
  <c r="K16" i="1"/>
  <c r="J16" i="1"/>
  <c r="E16" i="1"/>
  <c r="D16" i="1"/>
  <c r="AY15" i="1"/>
  <c r="AX15" i="1"/>
  <c r="AT15" i="1"/>
  <c r="AO15" i="1"/>
  <c r="AN15" i="1"/>
  <c r="AI15" i="1"/>
  <c r="AH15" i="1"/>
  <c r="AC15" i="1"/>
  <c r="AB15" i="1"/>
  <c r="W15" i="1"/>
  <c r="V15" i="1"/>
  <c r="Q15" i="1"/>
  <c r="P15" i="1"/>
  <c r="K15" i="1"/>
  <c r="J15" i="1"/>
  <c r="E15" i="1"/>
  <c r="D15" i="1"/>
  <c r="AY14" i="1"/>
  <c r="AX14" i="1"/>
  <c r="AT14" i="1"/>
  <c r="AO14" i="1"/>
  <c r="AN14" i="1"/>
  <c r="AI14" i="1"/>
  <c r="AH14" i="1"/>
  <c r="AC14" i="1"/>
  <c r="AB14" i="1"/>
  <c r="W14" i="1"/>
  <c r="V14" i="1"/>
  <c r="Q14" i="1"/>
  <c r="P14" i="1"/>
  <c r="K14" i="1"/>
  <c r="J14" i="1"/>
  <c r="E14" i="1"/>
  <c r="D14" i="1"/>
  <c r="AY13" i="1"/>
  <c r="AX13" i="1"/>
  <c r="AT13" i="1"/>
  <c r="AO13" i="1"/>
  <c r="AN13" i="1"/>
  <c r="AI13" i="1"/>
  <c r="AH13" i="1"/>
  <c r="AC13" i="1"/>
  <c r="AB13" i="1"/>
  <c r="W13" i="1"/>
  <c r="V13" i="1"/>
  <c r="Q13" i="1"/>
  <c r="P13" i="1"/>
  <c r="K13" i="1"/>
  <c r="J13" i="1"/>
  <c r="E13" i="1"/>
  <c r="D13" i="1"/>
  <c r="AY12" i="1"/>
  <c r="AX12" i="1"/>
  <c r="AT12" i="1"/>
  <c r="AO12" i="1"/>
  <c r="AN12" i="1"/>
  <c r="AI12" i="1"/>
  <c r="AH12" i="1"/>
  <c r="AC12" i="1"/>
  <c r="AB12" i="1"/>
  <c r="W12" i="1"/>
  <c r="V12" i="1"/>
  <c r="Q12" i="1"/>
  <c r="P12" i="1"/>
  <c r="K12" i="1"/>
  <c r="J12" i="1"/>
  <c r="E12" i="1"/>
  <c r="D12" i="1"/>
  <c r="AY11" i="1"/>
  <c r="AX11" i="1"/>
  <c r="AT11" i="1"/>
  <c r="AO11" i="1"/>
  <c r="AN11" i="1"/>
  <c r="AI11" i="1"/>
  <c r="AH11" i="1"/>
  <c r="AC11" i="1"/>
  <c r="AB11" i="1"/>
  <c r="W11" i="1"/>
  <c r="V11" i="1"/>
  <c r="Q11" i="1"/>
  <c r="P11" i="1"/>
  <c r="K11" i="1"/>
  <c r="J11" i="1"/>
  <c r="E11" i="1"/>
  <c r="D11" i="1"/>
  <c r="AY10" i="1"/>
  <c r="AX10" i="1"/>
  <c r="AT10" i="1"/>
  <c r="AO10" i="1"/>
  <c r="AN10" i="1"/>
  <c r="AI10" i="1"/>
  <c r="AH10" i="1"/>
  <c r="AC10" i="1"/>
  <c r="AB10" i="1"/>
  <c r="W10" i="1"/>
  <c r="V10" i="1"/>
  <c r="Q10" i="1"/>
  <c r="P10" i="1"/>
  <c r="K10" i="1"/>
  <c r="J10" i="1"/>
  <c r="E10" i="1"/>
  <c r="D10" i="1"/>
  <c r="AY9" i="1"/>
  <c r="AX9" i="1"/>
  <c r="AT9" i="1"/>
  <c r="AO9" i="1"/>
  <c r="AN9" i="1"/>
  <c r="AI9" i="1"/>
  <c r="AH9" i="1"/>
  <c r="AC9" i="1"/>
  <c r="AB9" i="1"/>
  <c r="W9" i="1"/>
  <c r="V9" i="1"/>
  <c r="Q9" i="1"/>
  <c r="P9" i="1"/>
  <c r="K9" i="1"/>
  <c r="J9" i="1"/>
  <c r="E9" i="1"/>
  <c r="D9" i="1"/>
  <c r="AY8" i="1"/>
  <c r="AX8" i="1"/>
  <c r="AT8" i="1"/>
  <c r="AO8" i="1"/>
  <c r="AN8" i="1"/>
  <c r="AI8" i="1"/>
  <c r="AH8" i="1"/>
  <c r="AC8" i="1"/>
  <c r="AB8" i="1"/>
  <c r="W8" i="1"/>
  <c r="V8" i="1"/>
  <c r="Q8" i="1"/>
  <c r="P8" i="1"/>
  <c r="K8" i="1"/>
  <c r="J8" i="1"/>
  <c r="E8" i="1"/>
  <c r="D8" i="1"/>
  <c r="AY7" i="1"/>
  <c r="AX7" i="1"/>
  <c r="AT7" i="1"/>
  <c r="AO7" i="1"/>
  <c r="AN7" i="1"/>
  <c r="AI7" i="1"/>
  <c r="AH7" i="1"/>
  <c r="AC7" i="1"/>
  <c r="AB7" i="1"/>
  <c r="W7" i="1"/>
  <c r="V7" i="1"/>
  <c r="Q7" i="1"/>
  <c r="P7" i="1"/>
  <c r="K7" i="1"/>
  <c r="J7" i="1"/>
  <c r="E7" i="1"/>
  <c r="D7" i="1"/>
  <c r="BC6" i="1"/>
  <c r="AY6" i="1"/>
  <c r="AX6" i="1"/>
  <c r="AT6" i="1"/>
  <c r="AO6" i="1"/>
  <c r="AN6" i="1"/>
  <c r="AI6" i="1"/>
  <c r="AH6" i="1"/>
  <c r="AC6" i="1"/>
  <c r="AB6" i="1"/>
  <c r="W6" i="1"/>
  <c r="V6" i="1"/>
  <c r="Q6" i="1"/>
  <c r="P6" i="1"/>
  <c r="K6" i="1"/>
  <c r="J6" i="1"/>
  <c r="E6" i="1"/>
  <c r="D6" i="1"/>
  <c r="BC5" i="1"/>
  <c r="AM4" i="1"/>
  <c r="AG4" i="1"/>
  <c r="AA4" i="1"/>
  <c r="U4" i="1"/>
  <c r="O4" i="1"/>
  <c r="I4" i="1"/>
  <c r="C4" i="1"/>
  <c r="AR3" i="1"/>
  <c r="H745" i="4"/>
  <c r="D745" i="4"/>
  <c r="H744" i="4"/>
  <c r="G744" i="4"/>
  <c r="D744" i="4"/>
  <c r="C744" i="4"/>
  <c r="H743" i="4"/>
  <c r="G743" i="4"/>
  <c r="D743" i="4"/>
  <c r="C743" i="4"/>
  <c r="H742" i="4"/>
  <c r="G742" i="4"/>
  <c r="D742" i="4"/>
  <c r="C742" i="4"/>
  <c r="H741" i="4"/>
  <c r="G741" i="4"/>
  <c r="D741" i="4"/>
  <c r="C741" i="4"/>
  <c r="H740" i="4"/>
  <c r="G740" i="4"/>
  <c r="D740" i="4"/>
  <c r="C740" i="4"/>
  <c r="H739" i="4"/>
  <c r="G739" i="4"/>
  <c r="D739" i="4"/>
  <c r="C739" i="4"/>
  <c r="H738" i="4"/>
  <c r="G738" i="4"/>
  <c r="D738" i="4"/>
  <c r="C738" i="4"/>
  <c r="H737" i="4"/>
  <c r="G737" i="4"/>
  <c r="D737" i="4"/>
  <c r="C737" i="4"/>
  <c r="H736" i="4"/>
  <c r="G736" i="4"/>
  <c r="D736" i="4"/>
  <c r="C736" i="4"/>
  <c r="H735" i="4"/>
  <c r="G735" i="4"/>
  <c r="D735" i="4"/>
  <c r="C735" i="4"/>
  <c r="H734" i="4"/>
  <c r="G734" i="4"/>
  <c r="D734" i="4"/>
  <c r="C734" i="4"/>
  <c r="H733" i="4"/>
  <c r="G733" i="4"/>
  <c r="D733" i="4"/>
  <c r="C733" i="4"/>
  <c r="H732" i="4"/>
  <c r="G732" i="4"/>
  <c r="D732" i="4"/>
  <c r="C732" i="4"/>
  <c r="H731" i="4"/>
  <c r="G731" i="4"/>
  <c r="D731" i="4"/>
  <c r="C731" i="4"/>
  <c r="H730" i="4"/>
  <c r="G730" i="4"/>
  <c r="D730" i="4"/>
  <c r="C730" i="4"/>
  <c r="H729" i="4"/>
  <c r="G729" i="4"/>
  <c r="D729" i="4"/>
  <c r="C729" i="4"/>
  <c r="H728" i="4"/>
  <c r="G728" i="4"/>
  <c r="D728" i="4"/>
  <c r="C728" i="4"/>
  <c r="H727" i="4"/>
  <c r="G727" i="4"/>
  <c r="D727" i="4"/>
  <c r="C727" i="4"/>
  <c r="H726" i="4"/>
  <c r="G726" i="4"/>
  <c r="D726" i="4"/>
  <c r="C726" i="4"/>
  <c r="H725" i="4"/>
  <c r="G725" i="4"/>
  <c r="D725" i="4"/>
  <c r="C725" i="4"/>
  <c r="H724" i="4"/>
  <c r="G724" i="4"/>
  <c r="D724" i="4"/>
  <c r="C724" i="4"/>
  <c r="H723" i="4"/>
  <c r="G723" i="4"/>
  <c r="D723" i="4"/>
  <c r="C723" i="4"/>
  <c r="H722" i="4"/>
  <c r="G722" i="4"/>
  <c r="D722" i="4"/>
  <c r="C722" i="4"/>
  <c r="H721" i="4"/>
  <c r="G721" i="4"/>
  <c r="D721" i="4"/>
  <c r="C721" i="4"/>
  <c r="H720" i="4"/>
  <c r="G720" i="4"/>
  <c r="D720" i="4"/>
  <c r="C720" i="4"/>
  <c r="H719" i="4"/>
  <c r="G719" i="4"/>
  <c r="D719" i="4"/>
  <c r="C719" i="4"/>
  <c r="H718" i="4"/>
  <c r="G718" i="4"/>
  <c r="D718" i="4"/>
  <c r="C718" i="4"/>
  <c r="H717" i="4"/>
  <c r="G717" i="4"/>
  <c r="D717" i="4"/>
  <c r="C717" i="4"/>
  <c r="H716" i="4"/>
  <c r="G716" i="4"/>
  <c r="D716" i="4"/>
  <c r="C716" i="4"/>
  <c r="H715" i="4"/>
  <c r="G715" i="4"/>
  <c r="D715" i="4"/>
  <c r="C715" i="4"/>
  <c r="H714" i="4"/>
  <c r="G714" i="4"/>
  <c r="D714" i="4"/>
  <c r="C714" i="4"/>
  <c r="H713" i="4"/>
  <c r="G713" i="4"/>
  <c r="D713" i="4"/>
  <c r="C713" i="4"/>
  <c r="H712" i="4"/>
  <c r="G712" i="4"/>
  <c r="D712" i="4"/>
  <c r="C712" i="4"/>
  <c r="H711" i="4"/>
  <c r="G711" i="4"/>
  <c r="D711" i="4"/>
  <c r="C711" i="4"/>
  <c r="H710" i="4"/>
  <c r="G710" i="4"/>
  <c r="D710" i="4"/>
  <c r="C710" i="4"/>
  <c r="H709" i="4"/>
  <c r="G709" i="4"/>
  <c r="D709" i="4"/>
  <c r="C709" i="4"/>
  <c r="H708" i="4"/>
  <c r="G708" i="4"/>
  <c r="D708" i="4"/>
  <c r="C708" i="4"/>
  <c r="H707" i="4"/>
  <c r="G707" i="4"/>
  <c r="D707" i="4"/>
  <c r="C707" i="4"/>
  <c r="H706" i="4"/>
  <c r="G706" i="4"/>
  <c r="D706" i="4"/>
  <c r="C706" i="4"/>
  <c r="H705" i="4"/>
  <c r="G705" i="4"/>
  <c r="D705" i="4"/>
  <c r="C705" i="4"/>
  <c r="H704" i="4"/>
  <c r="G704" i="4"/>
  <c r="D704" i="4"/>
  <c r="C704" i="4"/>
  <c r="H703" i="4"/>
  <c r="G703" i="4"/>
  <c r="D703" i="4"/>
  <c r="C703" i="4"/>
  <c r="H702" i="4"/>
  <c r="G702" i="4"/>
  <c r="D702" i="4"/>
  <c r="C702" i="4"/>
  <c r="H701" i="4"/>
  <c r="G701" i="4"/>
  <c r="D701" i="4"/>
  <c r="C701" i="4"/>
  <c r="H700" i="4"/>
  <c r="G700" i="4"/>
  <c r="D700" i="4"/>
  <c r="C700" i="4"/>
  <c r="H699" i="4"/>
  <c r="G699" i="4"/>
  <c r="D699" i="4"/>
  <c r="C699" i="4"/>
  <c r="H698" i="4"/>
  <c r="G698" i="4"/>
  <c r="D698" i="4"/>
  <c r="C698" i="4"/>
  <c r="H697" i="4"/>
  <c r="G697" i="4"/>
  <c r="D697" i="4"/>
  <c r="C697" i="4"/>
  <c r="H696" i="4"/>
  <c r="G696" i="4"/>
  <c r="D696" i="4"/>
  <c r="C696" i="4"/>
  <c r="H695" i="4"/>
  <c r="G695" i="4"/>
  <c r="D695" i="4"/>
  <c r="C695" i="4"/>
  <c r="H694" i="4"/>
  <c r="G694" i="4"/>
  <c r="D694" i="4"/>
  <c r="C694" i="4"/>
  <c r="H693" i="4"/>
  <c r="G693" i="4"/>
  <c r="D693" i="4"/>
  <c r="C693" i="4"/>
  <c r="H692" i="4"/>
  <c r="G692" i="4"/>
  <c r="D692" i="4"/>
  <c r="C692" i="4"/>
  <c r="H691" i="4"/>
  <c r="G691" i="4"/>
  <c r="D691" i="4"/>
  <c r="C691" i="4"/>
  <c r="H690" i="4"/>
  <c r="G690" i="4"/>
  <c r="D690" i="4"/>
  <c r="C690" i="4"/>
  <c r="H689" i="4"/>
  <c r="G689" i="4"/>
  <c r="D689" i="4"/>
  <c r="C689" i="4"/>
  <c r="H688" i="4"/>
  <c r="G688" i="4"/>
  <c r="D688" i="4"/>
  <c r="C688" i="4"/>
  <c r="H687" i="4"/>
  <c r="G687" i="4"/>
  <c r="D687" i="4"/>
  <c r="C687" i="4"/>
  <c r="H686" i="4"/>
  <c r="G686" i="4"/>
  <c r="D686" i="4"/>
  <c r="C686" i="4"/>
  <c r="H685" i="4"/>
  <c r="G685" i="4"/>
  <c r="D685" i="4"/>
  <c r="C685" i="4"/>
  <c r="H684" i="4"/>
  <c r="G684" i="4"/>
  <c r="D684" i="4"/>
  <c r="C684" i="4"/>
  <c r="H683" i="4"/>
  <c r="G683" i="4"/>
  <c r="D683" i="4"/>
  <c r="C683" i="4"/>
  <c r="H682" i="4"/>
  <c r="G682" i="4"/>
  <c r="D682" i="4"/>
  <c r="C682" i="4"/>
  <c r="H681" i="4"/>
  <c r="G681" i="4"/>
  <c r="D681" i="4"/>
  <c r="C681" i="4"/>
  <c r="H680" i="4"/>
  <c r="G680" i="4"/>
  <c r="D680" i="4"/>
  <c r="C680" i="4"/>
  <c r="H679" i="4"/>
  <c r="G679" i="4"/>
  <c r="D679" i="4"/>
  <c r="C679" i="4"/>
  <c r="H678" i="4"/>
  <c r="G678" i="4"/>
  <c r="D678" i="4"/>
  <c r="C678" i="4"/>
  <c r="H677" i="4"/>
  <c r="G677" i="4"/>
  <c r="D677" i="4"/>
  <c r="C677" i="4"/>
  <c r="H676" i="4"/>
  <c r="G676" i="4"/>
  <c r="D676" i="4"/>
  <c r="C676" i="4"/>
  <c r="H675" i="4"/>
  <c r="G675" i="4"/>
  <c r="D675" i="4"/>
  <c r="C675" i="4"/>
  <c r="H674" i="4"/>
  <c r="G674" i="4"/>
  <c r="D674" i="4"/>
  <c r="C674" i="4"/>
  <c r="H673" i="4"/>
  <c r="G673" i="4"/>
  <c r="D673" i="4"/>
  <c r="C673" i="4"/>
  <c r="H672" i="4"/>
  <c r="G672" i="4"/>
  <c r="D672" i="4"/>
  <c r="C672" i="4"/>
  <c r="H671" i="4"/>
  <c r="G671" i="4"/>
  <c r="D671" i="4"/>
  <c r="C671" i="4"/>
  <c r="H670" i="4"/>
  <c r="G670" i="4"/>
  <c r="D670" i="4"/>
  <c r="C670" i="4"/>
  <c r="H669" i="4"/>
  <c r="G669" i="4"/>
  <c r="D669" i="4"/>
  <c r="C669" i="4"/>
  <c r="H668" i="4"/>
  <c r="G668" i="4"/>
  <c r="D668" i="4"/>
  <c r="C668" i="4"/>
  <c r="H667" i="4"/>
  <c r="G667" i="4"/>
  <c r="D667" i="4"/>
  <c r="C667" i="4"/>
  <c r="H666" i="4"/>
  <c r="G666" i="4"/>
  <c r="D666" i="4"/>
  <c r="C666" i="4"/>
  <c r="H665" i="4"/>
  <c r="G665" i="4"/>
  <c r="D665" i="4"/>
  <c r="C665" i="4"/>
  <c r="H664" i="4"/>
  <c r="G664" i="4"/>
  <c r="D664" i="4"/>
  <c r="C664" i="4"/>
  <c r="H663" i="4"/>
  <c r="G663" i="4"/>
  <c r="D663" i="4"/>
  <c r="C663" i="4"/>
  <c r="H662" i="4"/>
  <c r="G662" i="4"/>
  <c r="D662" i="4"/>
  <c r="C662" i="4"/>
  <c r="H661" i="4"/>
  <c r="G661" i="4"/>
  <c r="D661" i="4"/>
  <c r="C661" i="4"/>
  <c r="H660" i="4"/>
  <c r="G660" i="4"/>
  <c r="D660" i="4"/>
  <c r="C660" i="4"/>
  <c r="H659" i="4"/>
  <c r="G659" i="4"/>
  <c r="D659" i="4"/>
  <c r="C659" i="4"/>
  <c r="H658" i="4"/>
  <c r="G658" i="4"/>
  <c r="D658" i="4"/>
  <c r="C658" i="4"/>
  <c r="H657" i="4"/>
  <c r="G657" i="4"/>
  <c r="D657" i="4"/>
  <c r="C657" i="4"/>
  <c r="H656" i="4"/>
  <c r="G656" i="4"/>
  <c r="D656" i="4"/>
  <c r="C656" i="4"/>
  <c r="H655" i="4"/>
  <c r="G655" i="4"/>
  <c r="D655" i="4"/>
  <c r="C655" i="4"/>
  <c r="H654" i="4"/>
  <c r="G654" i="4"/>
  <c r="D654" i="4"/>
  <c r="C654" i="4"/>
  <c r="H653" i="4"/>
  <c r="G653" i="4"/>
  <c r="D653" i="4"/>
  <c r="C653" i="4"/>
  <c r="H652" i="4"/>
  <c r="G652" i="4"/>
  <c r="D652" i="4"/>
  <c r="C652" i="4"/>
  <c r="H651" i="4"/>
  <c r="G651" i="4"/>
  <c r="D651" i="4"/>
  <c r="C651" i="4"/>
  <c r="H650" i="4"/>
  <c r="G650" i="4"/>
  <c r="D650" i="4"/>
  <c r="C650" i="4"/>
  <c r="H649" i="4"/>
  <c r="G649" i="4"/>
  <c r="D649" i="4"/>
  <c r="C649" i="4"/>
  <c r="H648" i="4"/>
  <c r="G648" i="4"/>
  <c r="D648" i="4"/>
  <c r="C648" i="4"/>
  <c r="H647" i="4"/>
  <c r="G647" i="4"/>
  <c r="D647" i="4"/>
  <c r="C647" i="4"/>
  <c r="H646" i="4"/>
  <c r="G646" i="4"/>
  <c r="D646" i="4"/>
  <c r="C646" i="4"/>
  <c r="H645" i="4"/>
  <c r="G645" i="4"/>
  <c r="D645" i="4"/>
  <c r="C645" i="4"/>
  <c r="H644" i="4"/>
  <c r="G644" i="4"/>
  <c r="D644" i="4"/>
  <c r="C644" i="4"/>
  <c r="H643" i="4"/>
  <c r="G643" i="4"/>
  <c r="D643" i="4"/>
  <c r="C643" i="4"/>
  <c r="H642" i="4"/>
  <c r="G642" i="4"/>
  <c r="D642" i="4"/>
  <c r="C642" i="4"/>
  <c r="H641" i="4"/>
  <c r="G641" i="4"/>
  <c r="D641" i="4"/>
  <c r="C641" i="4"/>
  <c r="H640" i="4"/>
  <c r="G640" i="4"/>
  <c r="D640" i="4"/>
  <c r="C640" i="4"/>
  <c r="H639" i="4"/>
  <c r="G639" i="4"/>
  <c r="D639" i="4"/>
  <c r="C639" i="4"/>
  <c r="H638" i="4"/>
  <c r="G638" i="4"/>
  <c r="D638" i="4"/>
  <c r="C638" i="4"/>
  <c r="H637" i="4"/>
  <c r="G637" i="4"/>
  <c r="D637" i="4"/>
  <c r="C637" i="4"/>
  <c r="H636" i="4"/>
  <c r="G636" i="4"/>
  <c r="D636" i="4"/>
  <c r="C636" i="4"/>
  <c r="H635" i="4"/>
  <c r="G635" i="4"/>
  <c r="D635" i="4"/>
  <c r="C635" i="4"/>
  <c r="H634" i="4"/>
  <c r="G634" i="4"/>
  <c r="D634" i="4"/>
  <c r="C634" i="4"/>
  <c r="H633" i="4"/>
  <c r="G633" i="4"/>
  <c r="D633" i="4"/>
  <c r="C633" i="4"/>
  <c r="H632" i="4"/>
  <c r="G632" i="4"/>
  <c r="D632" i="4"/>
  <c r="C632" i="4"/>
  <c r="H631" i="4"/>
  <c r="G631" i="4"/>
  <c r="D631" i="4"/>
  <c r="C631" i="4"/>
  <c r="H630" i="4"/>
  <c r="G630" i="4"/>
  <c r="D630" i="4"/>
  <c r="C630" i="4"/>
  <c r="H629" i="4"/>
  <c r="G629" i="4"/>
  <c r="D629" i="4"/>
  <c r="C629" i="4"/>
  <c r="H628" i="4"/>
  <c r="G628" i="4"/>
  <c r="D628" i="4"/>
  <c r="C628" i="4"/>
  <c r="H627" i="4"/>
  <c r="G627" i="4"/>
  <c r="D627" i="4"/>
  <c r="C627" i="4"/>
  <c r="H626" i="4"/>
  <c r="G626" i="4"/>
  <c r="D626" i="4"/>
  <c r="C626" i="4"/>
  <c r="H625" i="4"/>
  <c r="G625" i="4"/>
  <c r="D625" i="4"/>
  <c r="C625" i="4"/>
  <c r="H624" i="4"/>
  <c r="G624" i="4"/>
  <c r="D624" i="4"/>
  <c r="C624" i="4"/>
  <c r="H623" i="4"/>
  <c r="G623" i="4"/>
  <c r="D623" i="4"/>
  <c r="C623" i="4"/>
  <c r="H622" i="4"/>
  <c r="G622" i="4"/>
  <c r="D622" i="4"/>
  <c r="C622" i="4"/>
  <c r="H621" i="4"/>
  <c r="G621" i="4"/>
  <c r="D621" i="4"/>
  <c r="C621" i="4"/>
  <c r="H620" i="4"/>
  <c r="G620" i="4"/>
  <c r="D620" i="4"/>
  <c r="C620" i="4"/>
  <c r="H619" i="4"/>
  <c r="G619" i="4"/>
  <c r="D619" i="4"/>
  <c r="C619" i="4"/>
  <c r="H618" i="4"/>
  <c r="G618" i="4"/>
  <c r="D618" i="4"/>
  <c r="C618" i="4"/>
  <c r="H617" i="4"/>
  <c r="G617" i="4"/>
  <c r="D617" i="4"/>
  <c r="C617" i="4"/>
  <c r="H616" i="4"/>
  <c r="G616" i="4"/>
  <c r="D616" i="4"/>
  <c r="C616" i="4"/>
  <c r="H615" i="4"/>
  <c r="G615" i="4"/>
  <c r="D615" i="4"/>
  <c r="C615" i="4"/>
  <c r="H614" i="4"/>
  <c r="G614" i="4"/>
  <c r="D614" i="4"/>
  <c r="C614" i="4"/>
  <c r="H613" i="4"/>
  <c r="G613" i="4"/>
  <c r="D613" i="4"/>
  <c r="C613" i="4"/>
  <c r="H612" i="4"/>
  <c r="G612" i="4"/>
  <c r="D612" i="4"/>
  <c r="C612" i="4"/>
  <c r="H611" i="4"/>
  <c r="G611" i="4"/>
  <c r="D611" i="4"/>
  <c r="C611" i="4"/>
  <c r="H610" i="4"/>
  <c r="G610" i="4"/>
  <c r="D610" i="4"/>
  <c r="C610" i="4"/>
  <c r="H609" i="4"/>
  <c r="G609" i="4"/>
  <c r="D609" i="4"/>
  <c r="C609" i="4"/>
  <c r="H608" i="4"/>
  <c r="G608" i="4"/>
  <c r="D608" i="4"/>
  <c r="C608" i="4"/>
  <c r="H607" i="4"/>
  <c r="G607" i="4"/>
  <c r="D607" i="4"/>
  <c r="C607" i="4"/>
  <c r="H606" i="4"/>
  <c r="G606" i="4"/>
  <c r="D606" i="4"/>
  <c r="C606" i="4"/>
  <c r="H605" i="4"/>
  <c r="G605" i="4"/>
  <c r="D605" i="4"/>
  <c r="C605" i="4"/>
  <c r="H604" i="4"/>
  <c r="G604" i="4"/>
  <c r="D604" i="4"/>
  <c r="C604" i="4"/>
  <c r="H603" i="4"/>
  <c r="G603" i="4"/>
  <c r="D603" i="4"/>
  <c r="C603" i="4"/>
  <c r="H602" i="4"/>
  <c r="G602" i="4"/>
  <c r="D602" i="4"/>
  <c r="C602" i="4"/>
  <c r="H601" i="4"/>
  <c r="G601" i="4"/>
  <c r="D601" i="4"/>
  <c r="C601" i="4"/>
  <c r="H600" i="4"/>
  <c r="G600" i="4"/>
  <c r="D600" i="4"/>
  <c r="C600" i="4"/>
  <c r="H599" i="4"/>
  <c r="G599" i="4"/>
  <c r="D599" i="4"/>
  <c r="C599" i="4"/>
  <c r="H598" i="4"/>
  <c r="G598" i="4"/>
  <c r="D598" i="4"/>
  <c r="C598" i="4"/>
  <c r="H597" i="4"/>
  <c r="G597" i="4"/>
  <c r="D597" i="4"/>
  <c r="C597" i="4"/>
  <c r="H596" i="4"/>
  <c r="G596" i="4"/>
  <c r="D596" i="4"/>
  <c r="C596" i="4"/>
  <c r="H595" i="4"/>
  <c r="G595" i="4"/>
  <c r="D595" i="4"/>
  <c r="C595" i="4"/>
  <c r="H594" i="4"/>
  <c r="G594" i="4"/>
  <c r="D594" i="4"/>
  <c r="C594" i="4"/>
  <c r="H593" i="4"/>
  <c r="G593" i="4"/>
  <c r="D593" i="4"/>
  <c r="C593" i="4"/>
  <c r="H592" i="4"/>
  <c r="G592" i="4"/>
  <c r="D592" i="4"/>
  <c r="C592" i="4"/>
  <c r="H591" i="4"/>
  <c r="G591" i="4"/>
  <c r="D591" i="4"/>
  <c r="C591" i="4"/>
  <c r="H590" i="4"/>
  <c r="G590" i="4"/>
  <c r="D590" i="4"/>
  <c r="C590" i="4"/>
  <c r="H589" i="4"/>
  <c r="G589" i="4"/>
  <c r="D589" i="4"/>
  <c r="C589" i="4"/>
  <c r="H588" i="4"/>
  <c r="G588" i="4"/>
  <c r="D588" i="4"/>
  <c r="C588" i="4"/>
  <c r="H587" i="4"/>
  <c r="G587" i="4"/>
  <c r="D587" i="4"/>
  <c r="C587" i="4"/>
  <c r="H586" i="4"/>
  <c r="G586" i="4"/>
  <c r="D586" i="4"/>
  <c r="C586" i="4"/>
  <c r="H585" i="4"/>
  <c r="G585" i="4"/>
  <c r="D585" i="4"/>
  <c r="C585" i="4"/>
  <c r="H584" i="4"/>
  <c r="G584" i="4"/>
  <c r="D584" i="4"/>
  <c r="C584" i="4"/>
  <c r="H583" i="4"/>
  <c r="G583" i="4"/>
  <c r="D583" i="4"/>
  <c r="C583" i="4"/>
  <c r="H582" i="4"/>
  <c r="G582" i="4"/>
  <c r="D582" i="4"/>
  <c r="C582" i="4"/>
  <c r="H581" i="4"/>
  <c r="G581" i="4"/>
  <c r="D581" i="4"/>
  <c r="C581" i="4"/>
  <c r="H580" i="4"/>
  <c r="G580" i="4"/>
  <c r="D580" i="4"/>
  <c r="C580" i="4"/>
  <c r="H579" i="4"/>
  <c r="G579" i="4"/>
  <c r="D579" i="4"/>
  <c r="C579" i="4"/>
  <c r="H578" i="4"/>
  <c r="G578" i="4"/>
  <c r="D578" i="4"/>
  <c r="C578" i="4"/>
  <c r="H577" i="4"/>
  <c r="G577" i="4"/>
  <c r="D577" i="4"/>
  <c r="C577" i="4"/>
  <c r="H576" i="4"/>
  <c r="G576" i="4"/>
  <c r="D576" i="4"/>
  <c r="C576" i="4"/>
  <c r="H575" i="4"/>
  <c r="G575" i="4"/>
  <c r="D575" i="4"/>
  <c r="C575" i="4"/>
  <c r="H574" i="4"/>
  <c r="G574" i="4"/>
  <c r="D574" i="4"/>
  <c r="C574" i="4"/>
  <c r="H573" i="4"/>
  <c r="G573" i="4"/>
  <c r="D573" i="4"/>
  <c r="C573" i="4"/>
  <c r="H572" i="4"/>
  <c r="G572" i="4"/>
  <c r="D572" i="4"/>
  <c r="C572" i="4"/>
  <c r="H571" i="4"/>
  <c r="G571" i="4"/>
  <c r="D571" i="4"/>
  <c r="C571" i="4"/>
  <c r="H570" i="4"/>
  <c r="G570" i="4"/>
  <c r="D570" i="4"/>
  <c r="C570" i="4"/>
  <c r="H569" i="4"/>
  <c r="G569" i="4"/>
  <c r="D569" i="4"/>
  <c r="C569" i="4"/>
  <c r="H568" i="4"/>
  <c r="G568" i="4"/>
  <c r="D568" i="4"/>
  <c r="C568" i="4"/>
  <c r="H567" i="4"/>
  <c r="G567" i="4"/>
  <c r="D567" i="4"/>
  <c r="C567" i="4"/>
  <c r="H566" i="4"/>
  <c r="G566" i="4"/>
  <c r="D566" i="4"/>
  <c r="C566" i="4"/>
  <c r="H565" i="4"/>
  <c r="G565" i="4"/>
  <c r="D565" i="4"/>
  <c r="C565" i="4"/>
  <c r="H564" i="4"/>
  <c r="G564" i="4"/>
  <c r="D564" i="4"/>
  <c r="C564" i="4"/>
  <c r="H563" i="4"/>
  <c r="G563" i="4"/>
  <c r="D563" i="4"/>
  <c r="C563" i="4"/>
  <c r="H562" i="4"/>
  <c r="G562" i="4"/>
  <c r="D562" i="4"/>
  <c r="C562" i="4"/>
  <c r="H561" i="4"/>
  <c r="G561" i="4"/>
  <c r="D561" i="4"/>
  <c r="C561" i="4"/>
  <c r="H560" i="4"/>
  <c r="G560" i="4"/>
  <c r="D560" i="4"/>
  <c r="C560" i="4"/>
  <c r="H559" i="4"/>
  <c r="G559" i="4"/>
  <c r="D559" i="4"/>
  <c r="C559" i="4"/>
  <c r="H558" i="4"/>
  <c r="G558" i="4"/>
  <c r="D558" i="4"/>
  <c r="C558" i="4"/>
  <c r="H557" i="4"/>
  <c r="G557" i="4"/>
  <c r="D557" i="4"/>
  <c r="C557" i="4"/>
  <c r="H556" i="4"/>
  <c r="G556" i="4"/>
  <c r="D556" i="4"/>
  <c r="C556" i="4"/>
  <c r="H555" i="4"/>
  <c r="G555" i="4"/>
  <c r="D555" i="4"/>
  <c r="C555" i="4"/>
  <c r="H554" i="4"/>
  <c r="G554" i="4"/>
  <c r="D554" i="4"/>
  <c r="C554" i="4"/>
  <c r="H553" i="4"/>
  <c r="G553" i="4"/>
  <c r="D553" i="4"/>
  <c r="C553" i="4"/>
  <c r="H552" i="4"/>
  <c r="G552" i="4"/>
  <c r="D552" i="4"/>
  <c r="C552" i="4"/>
  <c r="H551" i="4"/>
  <c r="G551" i="4"/>
  <c r="D551" i="4"/>
  <c r="C551" i="4"/>
  <c r="H550" i="4"/>
  <c r="G550" i="4"/>
  <c r="D550" i="4"/>
  <c r="C550" i="4"/>
  <c r="H549" i="4"/>
  <c r="G549" i="4"/>
  <c r="D549" i="4"/>
  <c r="C549" i="4"/>
  <c r="H548" i="4"/>
  <c r="G548" i="4"/>
  <c r="D548" i="4"/>
  <c r="C548" i="4"/>
  <c r="H547" i="4"/>
  <c r="G547" i="4"/>
  <c r="D547" i="4"/>
  <c r="C547" i="4"/>
  <c r="H546" i="4"/>
  <c r="G546" i="4"/>
  <c r="D546" i="4"/>
  <c r="C546" i="4"/>
  <c r="H545" i="4"/>
  <c r="G545" i="4"/>
  <c r="D545" i="4"/>
  <c r="C545" i="4"/>
  <c r="H544" i="4"/>
  <c r="G544" i="4"/>
  <c r="D544" i="4"/>
  <c r="C544" i="4"/>
  <c r="H543" i="4"/>
  <c r="G543" i="4"/>
  <c r="D543" i="4"/>
  <c r="C543" i="4"/>
  <c r="H542" i="4"/>
  <c r="G542" i="4"/>
  <c r="D542" i="4"/>
  <c r="C542" i="4"/>
  <c r="H541" i="4"/>
  <c r="G541" i="4"/>
  <c r="D541" i="4"/>
  <c r="C541" i="4"/>
  <c r="H540" i="4"/>
  <c r="G540" i="4"/>
  <c r="D540" i="4"/>
  <c r="C540" i="4"/>
  <c r="H539" i="4"/>
  <c r="G539" i="4"/>
  <c r="D539" i="4"/>
  <c r="C539" i="4"/>
  <c r="H538" i="4"/>
  <c r="G538" i="4"/>
  <c r="D538" i="4"/>
  <c r="C538" i="4"/>
  <c r="H537" i="4"/>
  <c r="G537" i="4"/>
  <c r="D537" i="4"/>
  <c r="C537" i="4"/>
  <c r="H536" i="4"/>
  <c r="G536" i="4"/>
  <c r="D536" i="4"/>
  <c r="C536" i="4"/>
  <c r="H535" i="4"/>
  <c r="G535" i="4"/>
  <c r="D535" i="4"/>
  <c r="C535" i="4"/>
  <c r="H534" i="4"/>
  <c r="G534" i="4"/>
  <c r="D534" i="4"/>
  <c r="C534" i="4"/>
  <c r="H533" i="4"/>
  <c r="G533" i="4"/>
  <c r="D533" i="4"/>
  <c r="C533" i="4"/>
  <c r="H532" i="4"/>
  <c r="G532" i="4"/>
  <c r="D532" i="4"/>
  <c r="C532" i="4"/>
  <c r="H531" i="4"/>
  <c r="G531" i="4"/>
  <c r="D531" i="4"/>
  <c r="C531" i="4"/>
  <c r="H530" i="4"/>
  <c r="G530" i="4"/>
  <c r="D530" i="4"/>
  <c r="C530" i="4"/>
  <c r="H529" i="4"/>
  <c r="G529" i="4"/>
  <c r="D529" i="4"/>
  <c r="C529" i="4"/>
  <c r="H528" i="4"/>
  <c r="G528" i="4"/>
  <c r="D528" i="4"/>
  <c r="C528" i="4"/>
  <c r="H527" i="4"/>
  <c r="G527" i="4"/>
  <c r="D527" i="4"/>
  <c r="C527" i="4"/>
  <c r="H526" i="4"/>
  <c r="G526" i="4"/>
  <c r="D526" i="4"/>
  <c r="C526" i="4"/>
  <c r="H525" i="4"/>
  <c r="G525" i="4"/>
  <c r="D525" i="4"/>
  <c r="C525" i="4"/>
  <c r="H524" i="4"/>
  <c r="G524" i="4"/>
  <c r="D524" i="4"/>
  <c r="C524" i="4"/>
  <c r="H523" i="4"/>
  <c r="G523" i="4"/>
  <c r="D523" i="4"/>
  <c r="C523" i="4"/>
  <c r="H522" i="4"/>
  <c r="G522" i="4"/>
  <c r="D522" i="4"/>
  <c r="C522" i="4"/>
  <c r="H521" i="4"/>
  <c r="G521" i="4"/>
  <c r="D521" i="4"/>
  <c r="C521" i="4"/>
  <c r="H520" i="4"/>
  <c r="G520" i="4"/>
  <c r="D520" i="4"/>
  <c r="C520" i="4"/>
  <c r="H519" i="4"/>
  <c r="G519" i="4"/>
  <c r="D519" i="4"/>
  <c r="C519" i="4"/>
  <c r="H518" i="4"/>
  <c r="G518" i="4"/>
  <c r="D518" i="4"/>
  <c r="C518" i="4"/>
  <c r="H517" i="4"/>
  <c r="G517" i="4"/>
  <c r="D517" i="4"/>
  <c r="C517" i="4"/>
  <c r="H516" i="4"/>
  <c r="G516" i="4"/>
  <c r="D516" i="4"/>
  <c r="C516" i="4"/>
  <c r="H515" i="4"/>
  <c r="G515" i="4"/>
  <c r="D515" i="4"/>
  <c r="C515" i="4"/>
  <c r="H514" i="4"/>
  <c r="G514" i="4"/>
  <c r="D514" i="4"/>
  <c r="C514" i="4"/>
  <c r="H513" i="4"/>
  <c r="G513" i="4"/>
  <c r="D513" i="4"/>
  <c r="C513" i="4"/>
  <c r="H512" i="4"/>
  <c r="G512" i="4"/>
  <c r="D512" i="4"/>
  <c r="C512" i="4"/>
  <c r="H511" i="4"/>
  <c r="G511" i="4"/>
  <c r="D511" i="4"/>
  <c r="C511" i="4"/>
  <c r="H510" i="4"/>
  <c r="G510" i="4"/>
  <c r="D510" i="4"/>
  <c r="C510" i="4"/>
  <c r="H509" i="4"/>
  <c r="G509" i="4"/>
  <c r="D509" i="4"/>
  <c r="C509" i="4"/>
  <c r="H508" i="4"/>
  <c r="G508" i="4"/>
  <c r="D508" i="4"/>
  <c r="C508" i="4"/>
  <c r="H507" i="4"/>
  <c r="G507" i="4"/>
  <c r="D507" i="4"/>
  <c r="C507" i="4"/>
  <c r="H506" i="4"/>
  <c r="G506" i="4"/>
  <c r="D506" i="4"/>
  <c r="C506" i="4"/>
  <c r="H505" i="4"/>
  <c r="G505" i="4"/>
  <c r="D505" i="4"/>
  <c r="C505" i="4"/>
  <c r="H504" i="4"/>
  <c r="G504" i="4"/>
  <c r="D504" i="4"/>
  <c r="C504" i="4"/>
  <c r="H503" i="4"/>
  <c r="G503" i="4"/>
  <c r="D503" i="4"/>
  <c r="C503" i="4"/>
  <c r="H502" i="4"/>
  <c r="G502" i="4"/>
  <c r="D502" i="4"/>
  <c r="C502" i="4"/>
  <c r="H501" i="4"/>
  <c r="G501" i="4"/>
  <c r="D501" i="4"/>
  <c r="C501" i="4"/>
  <c r="H500" i="4"/>
  <c r="G500" i="4"/>
  <c r="D500" i="4"/>
  <c r="C500" i="4"/>
  <c r="H499" i="4"/>
  <c r="G499" i="4"/>
  <c r="D499" i="4"/>
  <c r="C499" i="4"/>
  <c r="H498" i="4"/>
  <c r="G498" i="4"/>
  <c r="D498" i="4"/>
  <c r="C498" i="4"/>
  <c r="H497" i="4"/>
  <c r="G497" i="4"/>
  <c r="D497" i="4"/>
  <c r="C497" i="4"/>
  <c r="H496" i="4"/>
  <c r="G496" i="4"/>
  <c r="D496" i="4"/>
  <c r="C496" i="4"/>
  <c r="H495" i="4"/>
  <c r="G495" i="4"/>
  <c r="D495" i="4"/>
  <c r="C495" i="4"/>
  <c r="H494" i="4"/>
  <c r="G494" i="4"/>
  <c r="D494" i="4"/>
  <c r="C494" i="4"/>
  <c r="H493" i="4"/>
  <c r="G493" i="4"/>
  <c r="D493" i="4"/>
  <c r="C493" i="4"/>
  <c r="H492" i="4"/>
  <c r="G492" i="4"/>
  <c r="D492" i="4"/>
  <c r="C492" i="4"/>
  <c r="H491" i="4"/>
  <c r="G491" i="4"/>
  <c r="D491" i="4"/>
  <c r="C491" i="4"/>
  <c r="H490" i="4"/>
  <c r="G490" i="4"/>
  <c r="D490" i="4"/>
  <c r="C490" i="4"/>
  <c r="H489" i="4"/>
  <c r="G489" i="4"/>
  <c r="D489" i="4"/>
  <c r="C489" i="4"/>
  <c r="H488" i="4"/>
  <c r="G488" i="4"/>
  <c r="D488" i="4"/>
  <c r="C488" i="4"/>
  <c r="H487" i="4"/>
  <c r="G487" i="4"/>
  <c r="D487" i="4"/>
  <c r="C487" i="4"/>
  <c r="H486" i="4"/>
  <c r="G486" i="4"/>
  <c r="D486" i="4"/>
  <c r="C486" i="4"/>
  <c r="H485" i="4"/>
  <c r="G485" i="4"/>
  <c r="D485" i="4"/>
  <c r="C485" i="4"/>
  <c r="H484" i="4"/>
  <c r="G484" i="4"/>
  <c r="D484" i="4"/>
  <c r="C484" i="4"/>
  <c r="H483" i="4"/>
  <c r="G483" i="4"/>
  <c r="D483" i="4"/>
  <c r="C483" i="4"/>
  <c r="H482" i="4"/>
  <c r="G482" i="4"/>
  <c r="D482" i="4"/>
  <c r="C482" i="4"/>
  <c r="H481" i="4"/>
  <c r="G481" i="4"/>
  <c r="D481" i="4"/>
  <c r="C481" i="4"/>
  <c r="H480" i="4"/>
  <c r="G480" i="4"/>
  <c r="D480" i="4"/>
  <c r="C480" i="4"/>
  <c r="H479" i="4"/>
  <c r="G479" i="4"/>
  <c r="D479" i="4"/>
  <c r="C479" i="4"/>
  <c r="H478" i="4"/>
  <c r="G478" i="4"/>
  <c r="D478" i="4"/>
  <c r="C478" i="4"/>
  <c r="H477" i="4"/>
  <c r="G477" i="4"/>
  <c r="D477" i="4"/>
  <c r="C477" i="4"/>
  <c r="H476" i="4"/>
  <c r="G476" i="4"/>
  <c r="D476" i="4"/>
  <c r="C476" i="4"/>
  <c r="H475" i="4"/>
  <c r="G475" i="4"/>
  <c r="D475" i="4"/>
  <c r="C475" i="4"/>
  <c r="H474" i="4"/>
  <c r="G474" i="4"/>
  <c r="D474" i="4"/>
  <c r="C474" i="4"/>
  <c r="H473" i="4"/>
  <c r="G473" i="4"/>
  <c r="D473" i="4"/>
  <c r="C473" i="4"/>
  <c r="H472" i="4"/>
  <c r="G472" i="4"/>
  <c r="D472" i="4"/>
  <c r="C472" i="4"/>
  <c r="H471" i="4"/>
  <c r="G471" i="4"/>
  <c r="D471" i="4"/>
  <c r="C471" i="4"/>
  <c r="H470" i="4"/>
  <c r="G470" i="4"/>
  <c r="D470" i="4"/>
  <c r="C470" i="4"/>
  <c r="H469" i="4"/>
  <c r="G469" i="4"/>
  <c r="D469" i="4"/>
  <c r="C469" i="4"/>
  <c r="H468" i="4"/>
  <c r="G468" i="4"/>
  <c r="D468" i="4"/>
  <c r="C468" i="4"/>
  <c r="H467" i="4"/>
  <c r="G467" i="4"/>
  <c r="D467" i="4"/>
  <c r="C467" i="4"/>
  <c r="H466" i="4"/>
  <c r="G466" i="4"/>
  <c r="D466" i="4"/>
  <c r="C466" i="4"/>
  <c r="H465" i="4"/>
  <c r="G465" i="4"/>
  <c r="D465" i="4"/>
  <c r="C465" i="4"/>
  <c r="H464" i="4"/>
  <c r="G464" i="4"/>
  <c r="D464" i="4"/>
  <c r="C464" i="4"/>
  <c r="H463" i="4"/>
  <c r="G463" i="4"/>
  <c r="D463" i="4"/>
  <c r="C463" i="4"/>
  <c r="H462" i="4"/>
  <c r="G462" i="4"/>
  <c r="D462" i="4"/>
  <c r="C462" i="4"/>
  <c r="H461" i="4"/>
  <c r="G461" i="4"/>
  <c r="D461" i="4"/>
  <c r="C461" i="4"/>
  <c r="H460" i="4"/>
  <c r="G460" i="4"/>
  <c r="D460" i="4"/>
  <c r="C460" i="4"/>
  <c r="H459" i="4"/>
  <c r="G459" i="4"/>
  <c r="D459" i="4"/>
  <c r="C459" i="4"/>
  <c r="H458" i="4"/>
  <c r="G458" i="4"/>
  <c r="D458" i="4"/>
  <c r="C458" i="4"/>
  <c r="H457" i="4"/>
  <c r="G457" i="4"/>
  <c r="D457" i="4"/>
  <c r="C457" i="4"/>
  <c r="H456" i="4"/>
  <c r="G456" i="4"/>
  <c r="D456" i="4"/>
  <c r="C456" i="4"/>
  <c r="H455" i="4"/>
  <c r="G455" i="4"/>
  <c r="D455" i="4"/>
  <c r="C455" i="4"/>
  <c r="H454" i="4"/>
  <c r="G454" i="4"/>
  <c r="D454" i="4"/>
  <c r="C454" i="4"/>
  <c r="H453" i="4"/>
  <c r="G453" i="4"/>
  <c r="D453" i="4"/>
  <c r="C453" i="4"/>
  <c r="H452" i="4"/>
  <c r="G452" i="4"/>
  <c r="D452" i="4"/>
  <c r="C452" i="4"/>
  <c r="H451" i="4"/>
  <c r="G451" i="4"/>
  <c r="D451" i="4"/>
  <c r="C451" i="4"/>
  <c r="H450" i="4"/>
  <c r="G450" i="4"/>
  <c r="D450" i="4"/>
  <c r="C450" i="4"/>
  <c r="H449" i="4"/>
  <c r="G449" i="4"/>
  <c r="D449" i="4"/>
  <c r="C449" i="4"/>
  <c r="H448" i="4"/>
  <c r="G448" i="4"/>
  <c r="D448" i="4"/>
  <c r="C448" i="4"/>
  <c r="H447" i="4"/>
  <c r="G447" i="4"/>
  <c r="D447" i="4"/>
  <c r="C447" i="4"/>
  <c r="H446" i="4"/>
  <c r="G446" i="4"/>
  <c r="D446" i="4"/>
  <c r="C446" i="4"/>
  <c r="H445" i="4"/>
  <c r="G445" i="4"/>
  <c r="D445" i="4"/>
  <c r="C445" i="4"/>
  <c r="H444" i="4"/>
  <c r="G444" i="4"/>
  <c r="D444" i="4"/>
  <c r="C444" i="4"/>
  <c r="H443" i="4"/>
  <c r="G443" i="4"/>
  <c r="D443" i="4"/>
  <c r="C443" i="4"/>
  <c r="H442" i="4"/>
  <c r="G442" i="4"/>
  <c r="D442" i="4"/>
  <c r="C442" i="4"/>
  <c r="H441" i="4"/>
  <c r="G441" i="4"/>
  <c r="D441" i="4"/>
  <c r="C441" i="4"/>
  <c r="H440" i="4"/>
  <c r="G440" i="4"/>
  <c r="D440" i="4"/>
  <c r="C440" i="4"/>
  <c r="H439" i="4"/>
  <c r="G439" i="4"/>
  <c r="D439" i="4"/>
  <c r="C439" i="4"/>
  <c r="H438" i="4"/>
  <c r="G438" i="4"/>
  <c r="D438" i="4"/>
  <c r="C438" i="4"/>
  <c r="H437" i="4"/>
  <c r="G437" i="4"/>
  <c r="D437" i="4"/>
  <c r="C437" i="4"/>
  <c r="H436" i="4"/>
  <c r="G436" i="4"/>
  <c r="D436" i="4"/>
  <c r="C436" i="4"/>
  <c r="H435" i="4"/>
  <c r="G435" i="4"/>
  <c r="D435" i="4"/>
  <c r="C435" i="4"/>
  <c r="H434" i="4"/>
  <c r="G434" i="4"/>
  <c r="D434" i="4"/>
  <c r="C434" i="4"/>
  <c r="H433" i="4"/>
  <c r="G433" i="4"/>
  <c r="D433" i="4"/>
  <c r="C433" i="4"/>
  <c r="H432" i="4"/>
  <c r="G432" i="4"/>
  <c r="D432" i="4"/>
  <c r="C432" i="4"/>
  <c r="H431" i="4"/>
  <c r="G431" i="4"/>
  <c r="D431" i="4"/>
  <c r="C431" i="4"/>
  <c r="H430" i="4"/>
  <c r="G430" i="4"/>
  <c r="D430" i="4"/>
  <c r="C430" i="4"/>
  <c r="H429" i="4"/>
  <c r="G429" i="4"/>
  <c r="D429" i="4"/>
  <c r="C429" i="4"/>
  <c r="H428" i="4"/>
  <c r="G428" i="4"/>
  <c r="D428" i="4"/>
  <c r="C428" i="4"/>
  <c r="H427" i="4"/>
  <c r="G427" i="4"/>
  <c r="D427" i="4"/>
  <c r="C427" i="4"/>
  <c r="H426" i="4"/>
  <c r="G426" i="4"/>
  <c r="D426" i="4"/>
  <c r="C426" i="4"/>
  <c r="H425" i="4"/>
  <c r="G425" i="4"/>
  <c r="D425" i="4"/>
  <c r="C425" i="4"/>
  <c r="H424" i="4"/>
  <c r="G424" i="4"/>
  <c r="D424" i="4"/>
  <c r="C424" i="4"/>
  <c r="H423" i="4"/>
  <c r="G423" i="4"/>
  <c r="D423" i="4"/>
  <c r="C423" i="4"/>
  <c r="H422" i="4"/>
  <c r="G422" i="4"/>
  <c r="D422" i="4"/>
  <c r="C422" i="4"/>
  <c r="H421" i="4"/>
  <c r="G421" i="4"/>
  <c r="D421" i="4"/>
  <c r="C421" i="4"/>
  <c r="H420" i="4"/>
  <c r="G420" i="4"/>
  <c r="D420" i="4"/>
  <c r="C420" i="4"/>
  <c r="H419" i="4"/>
  <c r="G419" i="4"/>
  <c r="D419" i="4"/>
  <c r="C419" i="4"/>
  <c r="H418" i="4"/>
  <c r="G418" i="4"/>
  <c r="D418" i="4"/>
  <c r="C418" i="4"/>
  <c r="H417" i="4"/>
  <c r="G417" i="4"/>
  <c r="D417" i="4"/>
  <c r="C417" i="4"/>
  <c r="H416" i="4"/>
  <c r="G416" i="4"/>
  <c r="D416" i="4"/>
  <c r="C416" i="4"/>
  <c r="H415" i="4"/>
  <c r="G415" i="4"/>
  <c r="D415" i="4"/>
  <c r="C415" i="4"/>
  <c r="H414" i="4"/>
  <c r="G414" i="4"/>
  <c r="D414" i="4"/>
  <c r="C414" i="4"/>
  <c r="H413" i="4"/>
  <c r="G413" i="4"/>
  <c r="D413" i="4"/>
  <c r="C413" i="4"/>
  <c r="H412" i="4"/>
  <c r="G412" i="4"/>
  <c r="D412" i="4"/>
  <c r="C412" i="4"/>
  <c r="H411" i="4"/>
  <c r="G411" i="4"/>
  <c r="D411" i="4"/>
  <c r="C411" i="4"/>
  <c r="H410" i="4"/>
  <c r="G410" i="4"/>
  <c r="D410" i="4"/>
  <c r="C410" i="4"/>
  <c r="H409" i="4"/>
  <c r="G409" i="4"/>
  <c r="D409" i="4"/>
  <c r="C409" i="4"/>
  <c r="H408" i="4"/>
  <c r="G408" i="4"/>
  <c r="D408" i="4"/>
  <c r="C408" i="4"/>
  <c r="H407" i="4"/>
  <c r="G407" i="4"/>
  <c r="D407" i="4"/>
  <c r="C407" i="4"/>
  <c r="H406" i="4"/>
  <c r="G406" i="4"/>
  <c r="D406" i="4"/>
  <c r="C406" i="4"/>
  <c r="H405" i="4"/>
  <c r="G405" i="4"/>
  <c r="D405" i="4"/>
  <c r="C405" i="4"/>
  <c r="H404" i="4"/>
  <c r="G404" i="4"/>
  <c r="D404" i="4"/>
  <c r="C404" i="4"/>
  <c r="H403" i="4"/>
  <c r="G403" i="4"/>
  <c r="D403" i="4"/>
  <c r="C403" i="4"/>
  <c r="H402" i="4"/>
  <c r="G402" i="4"/>
  <c r="D402" i="4"/>
  <c r="C402" i="4"/>
  <c r="H401" i="4"/>
  <c r="G401" i="4"/>
  <c r="D401" i="4"/>
  <c r="C401" i="4"/>
  <c r="H400" i="4"/>
  <c r="G400" i="4"/>
  <c r="D400" i="4"/>
  <c r="C400" i="4"/>
  <c r="H399" i="4"/>
  <c r="G399" i="4"/>
  <c r="D399" i="4"/>
  <c r="C399" i="4"/>
  <c r="H398" i="4"/>
  <c r="G398" i="4"/>
  <c r="D398" i="4"/>
  <c r="C398" i="4"/>
  <c r="H397" i="4"/>
  <c r="G397" i="4"/>
  <c r="D397" i="4"/>
  <c r="C397" i="4"/>
  <c r="H396" i="4"/>
  <c r="G396" i="4"/>
  <c r="D396" i="4"/>
  <c r="C396" i="4"/>
  <c r="H395" i="4"/>
  <c r="G395" i="4"/>
  <c r="D395" i="4"/>
  <c r="C395" i="4"/>
  <c r="H394" i="4"/>
  <c r="G394" i="4"/>
  <c r="D394" i="4"/>
  <c r="C394" i="4"/>
  <c r="H393" i="4"/>
  <c r="G393" i="4"/>
  <c r="D393" i="4"/>
  <c r="C393" i="4"/>
  <c r="H392" i="4"/>
  <c r="G392" i="4"/>
  <c r="D392" i="4"/>
  <c r="C392" i="4"/>
  <c r="H391" i="4"/>
  <c r="G391" i="4"/>
  <c r="D391" i="4"/>
  <c r="C391" i="4"/>
  <c r="H390" i="4"/>
  <c r="G390" i="4"/>
  <c r="D390" i="4"/>
  <c r="C390" i="4"/>
  <c r="H389" i="4"/>
  <c r="G389" i="4"/>
  <c r="D389" i="4"/>
  <c r="C389" i="4"/>
  <c r="H388" i="4"/>
  <c r="G388" i="4"/>
  <c r="D388" i="4"/>
  <c r="C388" i="4"/>
  <c r="H387" i="4"/>
  <c r="G387" i="4"/>
  <c r="D387" i="4"/>
  <c r="C387" i="4"/>
  <c r="H386" i="4"/>
  <c r="G386" i="4"/>
  <c r="D386" i="4"/>
  <c r="C386" i="4"/>
  <c r="H385" i="4"/>
  <c r="G385" i="4"/>
  <c r="D385" i="4"/>
  <c r="C385" i="4"/>
  <c r="H384" i="4"/>
  <c r="G384" i="4"/>
  <c r="D384" i="4"/>
  <c r="C384" i="4"/>
  <c r="H383" i="4"/>
  <c r="G383" i="4"/>
  <c r="D383" i="4"/>
  <c r="C383" i="4"/>
  <c r="H382" i="4"/>
  <c r="G382" i="4"/>
  <c r="D382" i="4"/>
  <c r="C382" i="4"/>
  <c r="H381" i="4"/>
  <c r="G381" i="4"/>
  <c r="D381" i="4"/>
  <c r="C381" i="4"/>
  <c r="H380" i="4"/>
  <c r="G380" i="4"/>
  <c r="D380" i="4"/>
  <c r="C380" i="4"/>
  <c r="H379" i="4"/>
  <c r="G379" i="4"/>
  <c r="D379" i="4"/>
  <c r="C379" i="4"/>
  <c r="H378" i="4"/>
  <c r="G378" i="4"/>
  <c r="D378" i="4"/>
  <c r="C378" i="4"/>
  <c r="H377" i="4"/>
  <c r="G377" i="4"/>
  <c r="D377" i="4"/>
  <c r="C377" i="4"/>
  <c r="H376" i="4"/>
  <c r="G376" i="4"/>
  <c r="D376" i="4"/>
  <c r="C376" i="4"/>
  <c r="H375" i="4"/>
  <c r="G375" i="4"/>
  <c r="D375" i="4"/>
  <c r="C375" i="4"/>
  <c r="H374" i="4"/>
  <c r="G374" i="4"/>
  <c r="D374" i="4"/>
  <c r="C374" i="4"/>
  <c r="H373" i="4"/>
  <c r="G373" i="4"/>
  <c r="D373" i="4"/>
  <c r="C373" i="4"/>
  <c r="H372" i="4"/>
  <c r="G372" i="4"/>
  <c r="D372" i="4"/>
  <c r="C372" i="4"/>
  <c r="H371" i="4"/>
  <c r="G371" i="4"/>
  <c r="D371" i="4"/>
  <c r="C371" i="4"/>
  <c r="H370" i="4"/>
  <c r="G370" i="4"/>
  <c r="D370" i="4"/>
  <c r="C370" i="4"/>
  <c r="H369" i="4"/>
  <c r="G369" i="4"/>
  <c r="D369" i="4"/>
  <c r="C369" i="4"/>
  <c r="H368" i="4"/>
  <c r="G368" i="4"/>
  <c r="D368" i="4"/>
  <c r="C368" i="4"/>
  <c r="H367" i="4"/>
  <c r="G367" i="4"/>
  <c r="D367" i="4"/>
  <c r="C367" i="4"/>
  <c r="H366" i="4"/>
  <c r="G366" i="4"/>
  <c r="D366" i="4"/>
  <c r="C366" i="4"/>
  <c r="H365" i="4"/>
  <c r="G365" i="4"/>
  <c r="D365" i="4"/>
  <c r="C365" i="4"/>
  <c r="H364" i="4"/>
  <c r="G364" i="4"/>
  <c r="D364" i="4"/>
  <c r="C364" i="4"/>
  <c r="H363" i="4"/>
  <c r="G363" i="4"/>
  <c r="D363" i="4"/>
  <c r="C363" i="4"/>
  <c r="H362" i="4"/>
  <c r="G362" i="4"/>
  <c r="D362" i="4"/>
  <c r="C362" i="4"/>
  <c r="H361" i="4"/>
  <c r="G361" i="4"/>
  <c r="D361" i="4"/>
  <c r="C361" i="4"/>
  <c r="H360" i="4"/>
  <c r="G360" i="4"/>
  <c r="D360" i="4"/>
  <c r="C360" i="4"/>
  <c r="H359" i="4"/>
  <c r="G359" i="4"/>
  <c r="D359" i="4"/>
  <c r="C359" i="4"/>
  <c r="H358" i="4"/>
  <c r="G358" i="4"/>
  <c r="D358" i="4"/>
  <c r="C358" i="4"/>
  <c r="H357" i="4"/>
  <c r="G357" i="4"/>
  <c r="D357" i="4"/>
  <c r="C357" i="4"/>
  <c r="H356" i="4"/>
  <c r="G356" i="4"/>
  <c r="D356" i="4"/>
  <c r="C356" i="4"/>
  <c r="H355" i="4"/>
  <c r="G355" i="4"/>
  <c r="D355" i="4"/>
  <c r="C355" i="4"/>
  <c r="H354" i="4"/>
  <c r="G354" i="4"/>
  <c r="D354" i="4"/>
  <c r="C354" i="4"/>
  <c r="H353" i="4"/>
  <c r="G353" i="4"/>
  <c r="D353" i="4"/>
  <c r="C353" i="4"/>
  <c r="H352" i="4"/>
  <c r="G352" i="4"/>
  <c r="D352" i="4"/>
  <c r="C352" i="4"/>
  <c r="H351" i="4"/>
  <c r="G351" i="4"/>
  <c r="D351" i="4"/>
  <c r="C351" i="4"/>
  <c r="H350" i="4"/>
  <c r="G350" i="4"/>
  <c r="D350" i="4"/>
  <c r="C350" i="4"/>
  <c r="H349" i="4"/>
  <c r="G349" i="4"/>
  <c r="D349" i="4"/>
  <c r="C349" i="4"/>
  <c r="H348" i="4"/>
  <c r="G348" i="4"/>
  <c r="D348" i="4"/>
  <c r="C348" i="4"/>
  <c r="H347" i="4"/>
  <c r="G347" i="4"/>
  <c r="D347" i="4"/>
  <c r="C347" i="4"/>
  <c r="H346" i="4"/>
  <c r="G346" i="4"/>
  <c r="D346" i="4"/>
  <c r="C346" i="4"/>
  <c r="H345" i="4"/>
  <c r="G345" i="4"/>
  <c r="D345" i="4"/>
  <c r="C345" i="4"/>
  <c r="H344" i="4"/>
  <c r="G344" i="4"/>
  <c r="D344" i="4"/>
  <c r="C344" i="4"/>
  <c r="H343" i="4"/>
  <c r="G343" i="4"/>
  <c r="D343" i="4"/>
  <c r="C343" i="4"/>
  <c r="H342" i="4"/>
  <c r="G342" i="4"/>
  <c r="D342" i="4"/>
  <c r="C342" i="4"/>
  <c r="H341" i="4"/>
  <c r="G341" i="4"/>
  <c r="D341" i="4"/>
  <c r="C341" i="4"/>
  <c r="H340" i="4"/>
  <c r="G340" i="4"/>
  <c r="D340" i="4"/>
  <c r="C340" i="4"/>
  <c r="H339" i="4"/>
  <c r="G339" i="4"/>
  <c r="D339" i="4"/>
  <c r="C339" i="4"/>
  <c r="H338" i="4"/>
  <c r="G338" i="4"/>
  <c r="D338" i="4"/>
  <c r="C338" i="4"/>
  <c r="H337" i="4"/>
  <c r="G337" i="4"/>
  <c r="D337" i="4"/>
  <c r="C337" i="4"/>
  <c r="H336" i="4"/>
  <c r="G336" i="4"/>
  <c r="D336" i="4"/>
  <c r="C336" i="4"/>
  <c r="H335" i="4"/>
  <c r="G335" i="4"/>
  <c r="D335" i="4"/>
  <c r="C335" i="4"/>
  <c r="H334" i="4"/>
  <c r="G334" i="4"/>
  <c r="D334" i="4"/>
  <c r="C334" i="4"/>
  <c r="H333" i="4"/>
  <c r="G333" i="4"/>
  <c r="D333" i="4"/>
  <c r="C333" i="4"/>
  <c r="H332" i="4"/>
  <c r="G332" i="4"/>
  <c r="D332" i="4"/>
  <c r="C332" i="4"/>
  <c r="H331" i="4"/>
  <c r="G331" i="4"/>
  <c r="D331" i="4"/>
  <c r="C331" i="4"/>
  <c r="H330" i="4"/>
  <c r="G330" i="4"/>
  <c r="D330" i="4"/>
  <c r="C330" i="4"/>
  <c r="H329" i="4"/>
  <c r="G329" i="4"/>
  <c r="D329" i="4"/>
  <c r="C329" i="4"/>
  <c r="H328" i="4"/>
  <c r="G328" i="4"/>
  <c r="D328" i="4"/>
  <c r="C328" i="4"/>
  <c r="H327" i="4"/>
  <c r="G327" i="4"/>
  <c r="D327" i="4"/>
  <c r="C327" i="4"/>
  <c r="H326" i="4"/>
  <c r="G326" i="4"/>
  <c r="D326" i="4"/>
  <c r="C326" i="4"/>
  <c r="H325" i="4"/>
  <c r="G325" i="4"/>
  <c r="D325" i="4"/>
  <c r="C325" i="4"/>
  <c r="H324" i="4"/>
  <c r="G324" i="4"/>
  <c r="D324" i="4"/>
  <c r="C324" i="4"/>
  <c r="H323" i="4"/>
  <c r="G323" i="4"/>
  <c r="D323" i="4"/>
  <c r="C323" i="4"/>
  <c r="H322" i="4"/>
  <c r="G322" i="4"/>
  <c r="D322" i="4"/>
  <c r="C322" i="4"/>
  <c r="H321" i="4"/>
  <c r="G321" i="4"/>
  <c r="D321" i="4"/>
  <c r="C321" i="4"/>
  <c r="H320" i="4"/>
  <c r="G320" i="4"/>
  <c r="D320" i="4"/>
  <c r="C320" i="4"/>
  <c r="H319" i="4"/>
  <c r="G319" i="4"/>
  <c r="D319" i="4"/>
  <c r="C319" i="4"/>
  <c r="H318" i="4"/>
  <c r="G318" i="4"/>
  <c r="D318" i="4"/>
  <c r="C318" i="4"/>
  <c r="H317" i="4"/>
  <c r="G317" i="4"/>
  <c r="D317" i="4"/>
  <c r="C317" i="4"/>
  <c r="H316" i="4"/>
  <c r="G316" i="4"/>
  <c r="D316" i="4"/>
  <c r="C316" i="4"/>
  <c r="H315" i="4"/>
  <c r="G315" i="4"/>
  <c r="D315" i="4"/>
  <c r="C315" i="4"/>
  <c r="H314" i="4"/>
  <c r="G314" i="4"/>
  <c r="D314" i="4"/>
  <c r="C314" i="4"/>
  <c r="H313" i="4"/>
  <c r="G313" i="4"/>
  <c r="D313" i="4"/>
  <c r="C313" i="4"/>
  <c r="H312" i="4"/>
  <c r="G312" i="4"/>
  <c r="D312" i="4"/>
  <c r="C312" i="4"/>
  <c r="H311" i="4"/>
  <c r="G311" i="4"/>
  <c r="D311" i="4"/>
  <c r="C311" i="4"/>
  <c r="H310" i="4"/>
  <c r="G310" i="4"/>
  <c r="D310" i="4"/>
  <c r="C310" i="4"/>
  <c r="H309" i="4"/>
  <c r="G309" i="4"/>
  <c r="D309" i="4"/>
  <c r="C309" i="4"/>
  <c r="H308" i="4"/>
  <c r="G308" i="4"/>
  <c r="D308" i="4"/>
  <c r="C308" i="4"/>
  <c r="H307" i="4"/>
  <c r="G307" i="4"/>
  <c r="D307" i="4"/>
  <c r="C307" i="4"/>
  <c r="H306" i="4"/>
  <c r="G306" i="4"/>
  <c r="D306" i="4"/>
  <c r="C306" i="4"/>
  <c r="H305" i="4"/>
  <c r="G305" i="4"/>
  <c r="D305" i="4"/>
  <c r="C305" i="4"/>
  <c r="H304" i="4"/>
  <c r="G304" i="4"/>
  <c r="D304" i="4"/>
  <c r="C304" i="4"/>
  <c r="H303" i="4"/>
  <c r="G303" i="4"/>
  <c r="D303" i="4"/>
  <c r="C303" i="4"/>
  <c r="H302" i="4"/>
  <c r="G302" i="4"/>
  <c r="D302" i="4"/>
  <c r="C302" i="4"/>
  <c r="H301" i="4"/>
  <c r="G301" i="4"/>
  <c r="D301" i="4"/>
  <c r="C301" i="4"/>
  <c r="H300" i="4"/>
  <c r="G300" i="4"/>
  <c r="D300" i="4"/>
  <c r="C300" i="4"/>
  <c r="H299" i="4"/>
  <c r="G299" i="4"/>
  <c r="D299" i="4"/>
  <c r="C299" i="4"/>
  <c r="H298" i="4"/>
  <c r="G298" i="4"/>
  <c r="D298" i="4"/>
  <c r="C298" i="4"/>
  <c r="H297" i="4"/>
  <c r="G297" i="4"/>
  <c r="D297" i="4"/>
  <c r="C297" i="4"/>
  <c r="H296" i="4"/>
  <c r="G296" i="4"/>
  <c r="D296" i="4"/>
  <c r="C296" i="4"/>
  <c r="H295" i="4"/>
  <c r="G295" i="4"/>
  <c r="D295" i="4"/>
  <c r="C295" i="4"/>
  <c r="H294" i="4"/>
  <c r="G294" i="4"/>
  <c r="D294" i="4"/>
  <c r="C294" i="4"/>
  <c r="H293" i="4"/>
  <c r="G293" i="4"/>
  <c r="D293" i="4"/>
  <c r="C293" i="4"/>
  <c r="H292" i="4"/>
  <c r="G292" i="4"/>
  <c r="D292" i="4"/>
  <c r="C292" i="4"/>
  <c r="H291" i="4"/>
  <c r="G291" i="4"/>
  <c r="D291" i="4"/>
  <c r="C291" i="4"/>
  <c r="H290" i="4"/>
  <c r="G290" i="4"/>
  <c r="D290" i="4"/>
  <c r="C290" i="4"/>
  <c r="H289" i="4"/>
  <c r="G289" i="4"/>
  <c r="D289" i="4"/>
  <c r="C289" i="4"/>
  <c r="H288" i="4"/>
  <c r="G288" i="4"/>
  <c r="D288" i="4"/>
  <c r="C288" i="4"/>
  <c r="H287" i="4"/>
  <c r="G287" i="4"/>
  <c r="D287" i="4"/>
  <c r="C287" i="4"/>
  <c r="H286" i="4"/>
  <c r="G286" i="4"/>
  <c r="D286" i="4"/>
  <c r="C286" i="4"/>
  <c r="H285" i="4"/>
  <c r="G285" i="4"/>
  <c r="D285" i="4"/>
  <c r="C285" i="4"/>
  <c r="H284" i="4"/>
  <c r="G284" i="4"/>
  <c r="D284" i="4"/>
  <c r="C284" i="4"/>
  <c r="H283" i="4"/>
  <c r="G283" i="4"/>
  <c r="D283" i="4"/>
  <c r="C283" i="4"/>
  <c r="H282" i="4"/>
  <c r="G282" i="4"/>
  <c r="D282" i="4"/>
  <c r="C282" i="4"/>
  <c r="H281" i="4"/>
  <c r="G281" i="4"/>
  <c r="D281" i="4"/>
  <c r="C281" i="4"/>
  <c r="H280" i="4"/>
  <c r="G280" i="4"/>
  <c r="D280" i="4"/>
  <c r="C280" i="4"/>
  <c r="H279" i="4"/>
  <c r="G279" i="4"/>
  <c r="D279" i="4"/>
  <c r="C279" i="4"/>
  <c r="H278" i="4"/>
  <c r="G278" i="4"/>
  <c r="D278" i="4"/>
  <c r="C278" i="4"/>
  <c r="H277" i="4"/>
  <c r="G277" i="4"/>
  <c r="D277" i="4"/>
  <c r="C277" i="4"/>
  <c r="H276" i="4"/>
  <c r="G276" i="4"/>
  <c r="D276" i="4"/>
  <c r="C276" i="4"/>
  <c r="H275" i="4"/>
  <c r="G275" i="4"/>
  <c r="D275" i="4"/>
  <c r="C275" i="4"/>
  <c r="H274" i="4"/>
  <c r="G274" i="4"/>
  <c r="D274" i="4"/>
  <c r="C274" i="4"/>
  <c r="H273" i="4"/>
  <c r="G273" i="4"/>
  <c r="D273" i="4"/>
  <c r="C273" i="4"/>
  <c r="H272" i="4"/>
  <c r="G272" i="4"/>
  <c r="D272" i="4"/>
  <c r="C272" i="4"/>
  <c r="H271" i="4"/>
  <c r="G271" i="4"/>
  <c r="D271" i="4"/>
  <c r="C271" i="4"/>
  <c r="H270" i="4"/>
  <c r="G270" i="4"/>
  <c r="D270" i="4"/>
  <c r="C270" i="4"/>
  <c r="H269" i="4"/>
  <c r="G269" i="4"/>
  <c r="D269" i="4"/>
  <c r="C269" i="4"/>
  <c r="H268" i="4"/>
  <c r="G268" i="4"/>
  <c r="D268" i="4"/>
  <c r="C268" i="4"/>
  <c r="H267" i="4"/>
  <c r="G267" i="4"/>
  <c r="D267" i="4"/>
  <c r="C267" i="4"/>
  <c r="H266" i="4"/>
  <c r="G266" i="4"/>
  <c r="D266" i="4"/>
  <c r="C266" i="4"/>
  <c r="H265" i="4"/>
  <c r="G265" i="4"/>
  <c r="D265" i="4"/>
  <c r="C265" i="4"/>
  <c r="H264" i="4"/>
  <c r="G264" i="4"/>
  <c r="D264" i="4"/>
  <c r="C264" i="4"/>
  <c r="H263" i="4"/>
  <c r="G263" i="4"/>
  <c r="D263" i="4"/>
  <c r="C263" i="4"/>
  <c r="H262" i="4"/>
  <c r="G262" i="4"/>
  <c r="D262" i="4"/>
  <c r="C262" i="4"/>
  <c r="H261" i="4"/>
  <c r="G261" i="4"/>
  <c r="D261" i="4"/>
  <c r="C261" i="4"/>
  <c r="H260" i="4"/>
  <c r="G260" i="4"/>
  <c r="D260" i="4"/>
  <c r="C260" i="4"/>
  <c r="H259" i="4"/>
  <c r="G259" i="4"/>
  <c r="D259" i="4"/>
  <c r="C259" i="4"/>
  <c r="H258" i="4"/>
  <c r="G258" i="4"/>
  <c r="D258" i="4"/>
  <c r="C258" i="4"/>
  <c r="H257" i="4"/>
  <c r="G257" i="4"/>
  <c r="D257" i="4"/>
  <c r="C257" i="4"/>
  <c r="H256" i="4"/>
  <c r="G256" i="4"/>
  <c r="D256" i="4"/>
  <c r="C256" i="4"/>
  <c r="H255" i="4"/>
  <c r="G255" i="4"/>
  <c r="D255" i="4"/>
  <c r="C255" i="4"/>
  <c r="H254" i="4"/>
  <c r="G254" i="4"/>
  <c r="D254" i="4"/>
  <c r="C254" i="4"/>
  <c r="H253" i="4"/>
  <c r="G253" i="4"/>
  <c r="D253" i="4"/>
  <c r="C253" i="4"/>
  <c r="H252" i="4"/>
  <c r="G252" i="4"/>
  <c r="D252" i="4"/>
  <c r="C252" i="4"/>
  <c r="H251" i="4"/>
  <c r="G251" i="4"/>
  <c r="D251" i="4"/>
  <c r="C251" i="4"/>
  <c r="H250" i="4"/>
  <c r="G250" i="4"/>
  <c r="D250" i="4"/>
  <c r="C250" i="4"/>
  <c r="H249" i="4"/>
  <c r="G249" i="4"/>
  <c r="D249" i="4"/>
  <c r="C249" i="4"/>
  <c r="H248" i="4"/>
  <c r="G248" i="4"/>
  <c r="D248" i="4"/>
  <c r="C248" i="4"/>
  <c r="H247" i="4"/>
  <c r="G247" i="4"/>
  <c r="D247" i="4"/>
  <c r="C247" i="4"/>
  <c r="H246" i="4"/>
  <c r="G246" i="4"/>
  <c r="D246" i="4"/>
  <c r="C246" i="4"/>
  <c r="H245" i="4"/>
  <c r="G245" i="4"/>
  <c r="D245" i="4"/>
  <c r="C245" i="4"/>
  <c r="H244" i="4"/>
  <c r="G244" i="4"/>
  <c r="D244" i="4"/>
  <c r="C244" i="4"/>
  <c r="H243" i="4"/>
  <c r="G243" i="4"/>
  <c r="D243" i="4"/>
  <c r="C243" i="4"/>
  <c r="H242" i="4"/>
  <c r="G242" i="4"/>
  <c r="D242" i="4"/>
  <c r="C242" i="4"/>
  <c r="H241" i="4"/>
  <c r="G241" i="4"/>
  <c r="D241" i="4"/>
  <c r="C241" i="4"/>
  <c r="H240" i="4"/>
  <c r="G240" i="4"/>
  <c r="D240" i="4"/>
  <c r="C240" i="4"/>
  <c r="H239" i="4"/>
  <c r="G239" i="4"/>
  <c r="D239" i="4"/>
  <c r="C239" i="4"/>
  <c r="H238" i="4"/>
  <c r="G238" i="4"/>
  <c r="D238" i="4"/>
  <c r="C238" i="4"/>
  <c r="H237" i="4"/>
  <c r="G237" i="4"/>
  <c r="D237" i="4"/>
  <c r="C237" i="4"/>
  <c r="H236" i="4"/>
  <c r="G236" i="4"/>
  <c r="D236" i="4"/>
  <c r="C236" i="4"/>
  <c r="H235" i="4"/>
  <c r="G235" i="4"/>
  <c r="D235" i="4"/>
  <c r="C235" i="4"/>
  <c r="H234" i="4"/>
  <c r="G234" i="4"/>
  <c r="D234" i="4"/>
  <c r="C234" i="4"/>
  <c r="H233" i="4"/>
  <c r="G233" i="4"/>
  <c r="D233" i="4"/>
  <c r="C233" i="4"/>
  <c r="H232" i="4"/>
  <c r="G232" i="4"/>
  <c r="D232" i="4"/>
  <c r="C232" i="4"/>
  <c r="H231" i="4"/>
  <c r="G231" i="4"/>
  <c r="D231" i="4"/>
  <c r="C231" i="4"/>
  <c r="H230" i="4"/>
  <c r="G230" i="4"/>
  <c r="D230" i="4"/>
  <c r="C230" i="4"/>
  <c r="H229" i="4"/>
  <c r="G229" i="4"/>
  <c r="D229" i="4"/>
  <c r="C229" i="4"/>
  <c r="H228" i="4"/>
  <c r="G228" i="4"/>
  <c r="D228" i="4"/>
  <c r="C228" i="4"/>
  <c r="H227" i="4"/>
  <c r="G227" i="4"/>
  <c r="D227" i="4"/>
  <c r="C227" i="4"/>
  <c r="H226" i="4"/>
  <c r="G226" i="4"/>
  <c r="D226" i="4"/>
  <c r="C226" i="4"/>
  <c r="H225" i="4"/>
  <c r="G225" i="4"/>
  <c r="D225" i="4"/>
  <c r="C225" i="4"/>
  <c r="H224" i="4"/>
  <c r="G224" i="4"/>
  <c r="D224" i="4"/>
  <c r="C224" i="4"/>
  <c r="H223" i="4"/>
  <c r="G223" i="4"/>
  <c r="D223" i="4"/>
  <c r="C223" i="4"/>
  <c r="H222" i="4"/>
  <c r="G222" i="4"/>
  <c r="D222" i="4"/>
  <c r="C222" i="4"/>
  <c r="H221" i="4"/>
  <c r="G221" i="4"/>
  <c r="D221" i="4"/>
  <c r="C221" i="4"/>
  <c r="H220" i="4"/>
  <c r="G220" i="4"/>
  <c r="D220" i="4"/>
  <c r="C220" i="4"/>
  <c r="H219" i="4"/>
  <c r="G219" i="4"/>
  <c r="D219" i="4"/>
  <c r="C219" i="4"/>
  <c r="H218" i="4"/>
  <c r="G218" i="4"/>
  <c r="D218" i="4"/>
  <c r="C218" i="4"/>
  <c r="H217" i="4"/>
  <c r="G217" i="4"/>
  <c r="D217" i="4"/>
  <c r="C217" i="4"/>
  <c r="H216" i="4"/>
  <c r="G216" i="4"/>
  <c r="D216" i="4"/>
  <c r="C216" i="4"/>
  <c r="H215" i="4"/>
  <c r="G215" i="4"/>
  <c r="D215" i="4"/>
  <c r="C215" i="4"/>
  <c r="H214" i="4"/>
  <c r="G214" i="4"/>
  <c r="D214" i="4"/>
  <c r="C214" i="4"/>
  <c r="H213" i="4"/>
  <c r="G213" i="4"/>
  <c r="D213" i="4"/>
  <c r="C213" i="4"/>
  <c r="H212" i="4"/>
  <c r="G212" i="4"/>
  <c r="D212" i="4"/>
  <c r="C212" i="4"/>
  <c r="H211" i="4"/>
  <c r="G211" i="4"/>
  <c r="D211" i="4"/>
  <c r="C211" i="4"/>
  <c r="H210" i="4"/>
  <c r="G210" i="4"/>
  <c r="D210" i="4"/>
  <c r="C210" i="4"/>
  <c r="H209" i="4"/>
  <c r="G209" i="4"/>
  <c r="D209" i="4"/>
  <c r="C209" i="4"/>
  <c r="H208" i="4"/>
  <c r="G208" i="4"/>
  <c r="D208" i="4"/>
  <c r="C208" i="4"/>
  <c r="H207" i="4"/>
  <c r="G207" i="4"/>
  <c r="D207" i="4"/>
  <c r="C207" i="4"/>
  <c r="H206" i="4"/>
  <c r="G206" i="4"/>
  <c r="D206" i="4"/>
  <c r="C206" i="4"/>
  <c r="H205" i="4"/>
  <c r="G205" i="4"/>
  <c r="D205" i="4"/>
  <c r="C205" i="4"/>
  <c r="H204" i="4"/>
  <c r="G204" i="4"/>
  <c r="D204" i="4"/>
  <c r="C204" i="4"/>
  <c r="H203" i="4"/>
  <c r="G203" i="4"/>
  <c r="D203" i="4"/>
  <c r="C203" i="4"/>
  <c r="H202" i="4"/>
  <c r="G202" i="4"/>
  <c r="D202" i="4"/>
  <c r="C202" i="4"/>
  <c r="H201" i="4"/>
  <c r="G201" i="4"/>
  <c r="D201" i="4"/>
  <c r="C201" i="4"/>
  <c r="H200" i="4"/>
  <c r="G200" i="4"/>
  <c r="D200" i="4"/>
  <c r="C200" i="4"/>
  <c r="H199" i="4"/>
  <c r="G199" i="4"/>
  <c r="D199" i="4"/>
  <c r="C199" i="4"/>
  <c r="H198" i="4"/>
  <c r="G198" i="4"/>
  <c r="D198" i="4"/>
  <c r="C198" i="4"/>
  <c r="H197" i="4"/>
  <c r="G197" i="4"/>
  <c r="D197" i="4"/>
  <c r="C197" i="4"/>
  <c r="H196" i="4"/>
  <c r="G196" i="4"/>
  <c r="D196" i="4"/>
  <c r="C196" i="4"/>
  <c r="H195" i="4"/>
  <c r="G195" i="4"/>
  <c r="D195" i="4"/>
  <c r="C195" i="4"/>
  <c r="H194" i="4"/>
  <c r="G194" i="4"/>
  <c r="D194" i="4"/>
  <c r="C194" i="4"/>
  <c r="H193" i="4"/>
  <c r="G193" i="4"/>
  <c r="D193" i="4"/>
  <c r="C193" i="4"/>
  <c r="H192" i="4"/>
  <c r="G192" i="4"/>
  <c r="D192" i="4"/>
  <c r="C192" i="4"/>
  <c r="H191" i="4"/>
  <c r="G191" i="4"/>
  <c r="D191" i="4"/>
  <c r="C191" i="4"/>
  <c r="H190" i="4"/>
  <c r="G190" i="4"/>
  <c r="D190" i="4"/>
  <c r="C190" i="4"/>
  <c r="H189" i="4"/>
  <c r="G189" i="4"/>
  <c r="D189" i="4"/>
  <c r="C189" i="4"/>
  <c r="H188" i="4"/>
  <c r="G188" i="4"/>
  <c r="D188" i="4"/>
  <c r="C188" i="4"/>
  <c r="H187" i="4"/>
  <c r="G187" i="4"/>
  <c r="D187" i="4"/>
  <c r="C187" i="4"/>
  <c r="H186" i="4"/>
  <c r="G186" i="4"/>
  <c r="D186" i="4"/>
  <c r="C186" i="4"/>
  <c r="H185" i="4"/>
  <c r="G185" i="4"/>
  <c r="D185" i="4"/>
  <c r="C185" i="4"/>
  <c r="H184" i="4"/>
  <c r="G184" i="4"/>
  <c r="D184" i="4"/>
  <c r="C184" i="4"/>
  <c r="H183" i="4"/>
  <c r="G183" i="4"/>
  <c r="D183" i="4"/>
  <c r="C183" i="4"/>
  <c r="H182" i="4"/>
  <c r="G182" i="4"/>
  <c r="D182" i="4"/>
  <c r="C182" i="4"/>
  <c r="H181" i="4"/>
  <c r="G181" i="4"/>
  <c r="D181" i="4"/>
  <c r="C181" i="4"/>
  <c r="H180" i="4"/>
  <c r="G180" i="4"/>
  <c r="D180" i="4"/>
  <c r="C180" i="4"/>
  <c r="H179" i="4"/>
  <c r="G179" i="4"/>
  <c r="D179" i="4"/>
  <c r="C179" i="4"/>
  <c r="H178" i="4"/>
  <c r="G178" i="4"/>
  <c r="D178" i="4"/>
  <c r="C178" i="4"/>
  <c r="H177" i="4"/>
  <c r="G177" i="4"/>
  <c r="D177" i="4"/>
  <c r="C177" i="4"/>
  <c r="H176" i="4"/>
  <c r="G176" i="4"/>
  <c r="D176" i="4"/>
  <c r="C176" i="4"/>
  <c r="H175" i="4"/>
  <c r="G175" i="4"/>
  <c r="D175" i="4"/>
  <c r="C175" i="4"/>
  <c r="H174" i="4"/>
  <c r="G174" i="4"/>
  <c r="D174" i="4"/>
  <c r="C174" i="4"/>
  <c r="H173" i="4"/>
  <c r="G173" i="4"/>
  <c r="D173" i="4"/>
  <c r="C173" i="4"/>
  <c r="H172" i="4"/>
  <c r="G172" i="4"/>
  <c r="D172" i="4"/>
  <c r="C172" i="4"/>
  <c r="H171" i="4"/>
  <c r="G171" i="4"/>
  <c r="D171" i="4"/>
  <c r="C171" i="4"/>
  <c r="H170" i="4"/>
  <c r="G170" i="4"/>
  <c r="D170" i="4"/>
  <c r="C170" i="4"/>
  <c r="H169" i="4"/>
  <c r="G169" i="4"/>
  <c r="D169" i="4"/>
  <c r="C169" i="4"/>
  <c r="H168" i="4"/>
  <c r="G168" i="4"/>
  <c r="D168" i="4"/>
  <c r="C168" i="4"/>
  <c r="H167" i="4"/>
  <c r="G167" i="4"/>
  <c r="D167" i="4"/>
  <c r="C167" i="4"/>
  <c r="H166" i="4"/>
  <c r="G166" i="4"/>
  <c r="D166" i="4"/>
  <c r="C166" i="4"/>
  <c r="H165" i="4"/>
  <c r="G165" i="4"/>
  <c r="D165" i="4"/>
  <c r="C165" i="4"/>
  <c r="H164" i="4"/>
  <c r="G164" i="4"/>
  <c r="D164" i="4"/>
  <c r="C164" i="4"/>
  <c r="H163" i="4"/>
  <c r="G163" i="4"/>
  <c r="D163" i="4"/>
  <c r="C163" i="4"/>
  <c r="H162" i="4"/>
  <c r="G162" i="4"/>
  <c r="D162" i="4"/>
  <c r="C162" i="4"/>
  <c r="H161" i="4"/>
  <c r="G161" i="4"/>
  <c r="D161" i="4"/>
  <c r="C161" i="4"/>
  <c r="H160" i="4"/>
  <c r="G160" i="4"/>
  <c r="D160" i="4"/>
  <c r="C160" i="4"/>
  <c r="H159" i="4"/>
  <c r="G159" i="4"/>
  <c r="D159" i="4"/>
  <c r="C159" i="4"/>
  <c r="H158" i="4"/>
  <c r="G158" i="4"/>
  <c r="D158" i="4"/>
  <c r="C158" i="4"/>
  <c r="H157" i="4"/>
  <c r="G157" i="4"/>
  <c r="D157" i="4"/>
  <c r="C157" i="4"/>
  <c r="H156" i="4"/>
  <c r="G156" i="4"/>
  <c r="D156" i="4"/>
  <c r="C156" i="4"/>
  <c r="H155" i="4"/>
  <c r="G155" i="4"/>
  <c r="D155" i="4"/>
  <c r="C155" i="4"/>
  <c r="H154" i="4"/>
  <c r="G154" i="4"/>
  <c r="D154" i="4"/>
  <c r="C154" i="4"/>
  <c r="H153" i="4"/>
  <c r="G153" i="4"/>
  <c r="D153" i="4"/>
  <c r="C153" i="4"/>
  <c r="H152" i="4"/>
  <c r="G152" i="4"/>
  <c r="D152" i="4"/>
  <c r="C152" i="4"/>
  <c r="H151" i="4"/>
  <c r="G151" i="4"/>
  <c r="D151" i="4"/>
  <c r="C151" i="4"/>
  <c r="H150" i="4"/>
  <c r="G150" i="4"/>
  <c r="D150" i="4"/>
  <c r="C150" i="4"/>
  <c r="H149" i="4"/>
  <c r="G149" i="4"/>
  <c r="D149" i="4"/>
  <c r="C149" i="4"/>
  <c r="H148" i="4"/>
  <c r="G148" i="4"/>
  <c r="D148" i="4"/>
  <c r="C148" i="4"/>
  <c r="H147" i="4"/>
  <c r="G147" i="4"/>
  <c r="D147" i="4"/>
  <c r="C147" i="4"/>
  <c r="H146" i="4"/>
  <c r="G146" i="4"/>
  <c r="D146" i="4"/>
  <c r="C146" i="4"/>
  <c r="H145" i="4"/>
  <c r="G145" i="4"/>
  <c r="D145" i="4"/>
  <c r="C145" i="4"/>
  <c r="H144" i="4"/>
  <c r="G144" i="4"/>
  <c r="D144" i="4"/>
  <c r="C144" i="4"/>
  <c r="H143" i="4"/>
  <c r="G143" i="4"/>
  <c r="D143" i="4"/>
  <c r="C143" i="4"/>
  <c r="H142" i="4"/>
  <c r="G142" i="4"/>
  <c r="D142" i="4"/>
  <c r="C142" i="4"/>
  <c r="H141" i="4"/>
  <c r="G141" i="4"/>
  <c r="D141" i="4"/>
  <c r="C141" i="4"/>
  <c r="H140" i="4"/>
  <c r="G140" i="4"/>
  <c r="D140" i="4"/>
  <c r="C140" i="4"/>
  <c r="H139" i="4"/>
  <c r="G139" i="4"/>
  <c r="D139" i="4"/>
  <c r="C139" i="4"/>
  <c r="H138" i="4"/>
  <c r="G138" i="4"/>
  <c r="D138" i="4"/>
  <c r="C138" i="4"/>
  <c r="H137" i="4"/>
  <c r="G137" i="4"/>
  <c r="D137" i="4"/>
  <c r="C137" i="4"/>
  <c r="H136" i="4"/>
  <c r="G136" i="4"/>
  <c r="D136" i="4"/>
  <c r="C136" i="4"/>
  <c r="H135" i="4"/>
  <c r="G135" i="4"/>
  <c r="D135" i="4"/>
  <c r="C135" i="4"/>
  <c r="H134" i="4"/>
  <c r="G134" i="4"/>
  <c r="D134" i="4"/>
  <c r="C134" i="4"/>
  <c r="H133" i="4"/>
  <c r="G133" i="4"/>
  <c r="D133" i="4"/>
  <c r="C133" i="4"/>
  <c r="H132" i="4"/>
  <c r="G132" i="4"/>
  <c r="D132" i="4"/>
  <c r="C132" i="4"/>
  <c r="H131" i="4"/>
  <c r="G131" i="4"/>
  <c r="D131" i="4"/>
  <c r="C131" i="4"/>
  <c r="H130" i="4"/>
  <c r="G130" i="4"/>
  <c r="D130" i="4"/>
  <c r="C130" i="4"/>
  <c r="H129" i="4"/>
  <c r="G129" i="4"/>
  <c r="D129" i="4"/>
  <c r="C129" i="4"/>
  <c r="H128" i="4"/>
  <c r="G128" i="4"/>
  <c r="D128" i="4"/>
  <c r="C128" i="4"/>
  <c r="H127" i="4"/>
  <c r="G127" i="4"/>
  <c r="D127" i="4"/>
  <c r="C127" i="4"/>
  <c r="H126" i="4"/>
  <c r="G126" i="4"/>
  <c r="D126" i="4"/>
  <c r="C126" i="4"/>
  <c r="H125" i="4"/>
  <c r="G125" i="4"/>
  <c r="D125" i="4"/>
  <c r="C125" i="4"/>
  <c r="H124" i="4"/>
  <c r="G124" i="4"/>
  <c r="D124" i="4"/>
  <c r="C124" i="4"/>
  <c r="H123" i="4"/>
  <c r="G123" i="4"/>
  <c r="D123" i="4"/>
  <c r="C123" i="4"/>
  <c r="H122" i="4"/>
  <c r="G122" i="4"/>
  <c r="D122" i="4"/>
  <c r="C122" i="4"/>
  <c r="H121" i="4"/>
  <c r="G121" i="4"/>
  <c r="D121" i="4"/>
  <c r="C121" i="4"/>
  <c r="H120" i="4"/>
  <c r="G120" i="4"/>
  <c r="D120" i="4"/>
  <c r="C120" i="4"/>
  <c r="H119" i="4"/>
  <c r="G119" i="4"/>
  <c r="D119" i="4"/>
  <c r="C119" i="4"/>
  <c r="H118" i="4"/>
  <c r="G118" i="4"/>
  <c r="D118" i="4"/>
  <c r="C118" i="4"/>
  <c r="H117" i="4"/>
  <c r="G117" i="4"/>
  <c r="D117" i="4"/>
  <c r="C117" i="4"/>
  <c r="H116" i="4"/>
  <c r="G116" i="4"/>
  <c r="D116" i="4"/>
  <c r="C116" i="4"/>
  <c r="H115" i="4"/>
  <c r="G115" i="4"/>
  <c r="D115" i="4"/>
  <c r="C115" i="4"/>
  <c r="H114" i="4"/>
  <c r="G114" i="4"/>
  <c r="D114" i="4"/>
  <c r="C114" i="4"/>
  <c r="H113" i="4"/>
  <c r="G113" i="4"/>
  <c r="D113" i="4"/>
  <c r="C113" i="4"/>
  <c r="H112" i="4"/>
  <c r="G112" i="4"/>
  <c r="D112" i="4"/>
  <c r="C112" i="4"/>
  <c r="H111" i="4"/>
  <c r="G111" i="4"/>
  <c r="D111" i="4"/>
  <c r="C111" i="4"/>
  <c r="H110" i="4"/>
  <c r="G110" i="4"/>
  <c r="D110" i="4"/>
  <c r="C110" i="4"/>
  <c r="H109" i="4"/>
  <c r="G109" i="4"/>
  <c r="D109" i="4"/>
  <c r="C109" i="4"/>
  <c r="H108" i="4"/>
  <c r="G108" i="4"/>
  <c r="D108" i="4"/>
  <c r="C108" i="4"/>
  <c r="H107" i="4"/>
  <c r="G107" i="4"/>
  <c r="D107" i="4"/>
  <c r="C107" i="4"/>
  <c r="H106" i="4"/>
  <c r="G106" i="4"/>
  <c r="D106" i="4"/>
  <c r="C106" i="4"/>
  <c r="H105" i="4"/>
  <c r="G105" i="4"/>
  <c r="D105" i="4"/>
  <c r="C105" i="4"/>
  <c r="H104" i="4"/>
  <c r="G104" i="4"/>
  <c r="D104" i="4"/>
  <c r="C104" i="4"/>
  <c r="H103" i="4"/>
  <c r="G103" i="4"/>
  <c r="D103" i="4"/>
  <c r="C103" i="4"/>
  <c r="H102" i="4"/>
  <c r="G102" i="4"/>
  <c r="D102" i="4"/>
  <c r="C102" i="4"/>
  <c r="H101" i="4"/>
  <c r="G101" i="4"/>
  <c r="D101" i="4"/>
  <c r="C101" i="4"/>
  <c r="H100" i="4"/>
  <c r="G100" i="4"/>
  <c r="D100" i="4"/>
  <c r="C100" i="4"/>
  <c r="H99" i="4"/>
  <c r="G99" i="4"/>
  <c r="D99" i="4"/>
  <c r="C99" i="4"/>
  <c r="H98" i="4"/>
  <c r="G98" i="4"/>
  <c r="D98" i="4"/>
  <c r="C98" i="4"/>
  <c r="H97" i="4"/>
  <c r="G97" i="4"/>
  <c r="D97" i="4"/>
  <c r="C97" i="4"/>
  <c r="H96" i="4"/>
  <c r="G96" i="4"/>
  <c r="D96" i="4"/>
  <c r="C96" i="4"/>
  <c r="H95" i="4"/>
  <c r="G95" i="4"/>
  <c r="D95" i="4"/>
  <c r="C95" i="4"/>
  <c r="H94" i="4"/>
  <c r="G94" i="4"/>
  <c r="D94" i="4"/>
  <c r="C94" i="4"/>
  <c r="H93" i="4"/>
  <c r="G93" i="4"/>
  <c r="D93" i="4"/>
  <c r="C93" i="4"/>
  <c r="H92" i="4"/>
  <c r="G92" i="4"/>
  <c r="D92" i="4"/>
  <c r="C92" i="4"/>
  <c r="H91" i="4"/>
  <c r="G91" i="4"/>
  <c r="D91" i="4"/>
  <c r="C91" i="4"/>
  <c r="H90" i="4"/>
  <c r="G90" i="4"/>
  <c r="D90" i="4"/>
  <c r="C90" i="4"/>
  <c r="H89" i="4"/>
  <c r="G89" i="4"/>
  <c r="D89" i="4"/>
  <c r="C89" i="4"/>
  <c r="H88" i="4"/>
  <c r="G88" i="4"/>
  <c r="D88" i="4"/>
  <c r="C88" i="4"/>
  <c r="H87" i="4"/>
  <c r="G87" i="4"/>
  <c r="D87" i="4"/>
  <c r="C87" i="4"/>
  <c r="H86" i="4"/>
  <c r="G86" i="4"/>
  <c r="D86" i="4"/>
  <c r="C86" i="4"/>
  <c r="H85" i="4"/>
  <c r="G85" i="4"/>
  <c r="D85" i="4"/>
  <c r="C85" i="4"/>
  <c r="H84" i="4"/>
  <c r="G84" i="4"/>
  <c r="D84" i="4"/>
  <c r="C84" i="4"/>
  <c r="H83" i="4"/>
  <c r="G83" i="4"/>
  <c r="D83" i="4"/>
  <c r="C83" i="4"/>
  <c r="H82" i="4"/>
  <c r="G82" i="4"/>
  <c r="D82" i="4"/>
  <c r="C82" i="4"/>
  <c r="H81" i="4"/>
  <c r="G81" i="4"/>
  <c r="D81" i="4"/>
  <c r="C81" i="4"/>
  <c r="H80" i="4"/>
  <c r="G80" i="4"/>
  <c r="D80" i="4"/>
  <c r="C80" i="4"/>
  <c r="H79" i="4"/>
  <c r="G79" i="4"/>
  <c r="D79" i="4"/>
  <c r="C79" i="4"/>
  <c r="H78" i="4"/>
  <c r="G78" i="4"/>
  <c r="D78" i="4"/>
  <c r="C78" i="4"/>
  <c r="H77" i="4"/>
  <c r="G77" i="4"/>
  <c r="D77" i="4"/>
  <c r="C77" i="4"/>
  <c r="H76" i="4"/>
  <c r="G76" i="4"/>
  <c r="D76" i="4"/>
  <c r="C76" i="4"/>
  <c r="H75" i="4"/>
  <c r="G75" i="4"/>
  <c r="D75" i="4"/>
  <c r="C75" i="4"/>
  <c r="H74" i="4"/>
  <c r="G74" i="4"/>
  <c r="D74" i="4"/>
  <c r="C74" i="4"/>
  <c r="H73" i="4"/>
  <c r="G73" i="4"/>
  <c r="D73" i="4"/>
  <c r="C73" i="4"/>
  <c r="H72" i="4"/>
  <c r="G72" i="4"/>
  <c r="D72" i="4"/>
  <c r="C72" i="4"/>
  <c r="H71" i="4"/>
  <c r="G71" i="4"/>
  <c r="D71" i="4"/>
  <c r="C71" i="4"/>
  <c r="H70" i="4"/>
  <c r="G70" i="4"/>
  <c r="D70" i="4"/>
  <c r="C70" i="4"/>
  <c r="H69" i="4"/>
  <c r="G69" i="4"/>
  <c r="D69" i="4"/>
  <c r="C69" i="4"/>
  <c r="H68" i="4"/>
  <c r="G68" i="4"/>
  <c r="D68" i="4"/>
  <c r="C68" i="4"/>
  <c r="H67" i="4"/>
  <c r="G67" i="4"/>
  <c r="D67" i="4"/>
  <c r="C67" i="4"/>
  <c r="H66" i="4"/>
  <c r="G66" i="4"/>
  <c r="D66" i="4"/>
  <c r="C66" i="4"/>
  <c r="H65" i="4"/>
  <c r="G65" i="4"/>
  <c r="D65" i="4"/>
  <c r="C65" i="4"/>
  <c r="H64" i="4"/>
  <c r="G64" i="4"/>
  <c r="D64" i="4"/>
  <c r="C64" i="4"/>
  <c r="H63" i="4"/>
  <c r="G63" i="4"/>
  <c r="D63" i="4"/>
  <c r="C63" i="4"/>
  <c r="H62" i="4"/>
  <c r="G62" i="4"/>
  <c r="D62" i="4"/>
  <c r="C62" i="4"/>
  <c r="H61" i="4"/>
  <c r="G61" i="4"/>
  <c r="D61" i="4"/>
  <c r="C61" i="4"/>
  <c r="H60" i="4"/>
  <c r="G60" i="4"/>
  <c r="D60" i="4"/>
  <c r="C60" i="4"/>
  <c r="H59" i="4"/>
  <c r="G59" i="4"/>
  <c r="D59" i="4"/>
  <c r="C59" i="4"/>
  <c r="H58" i="4"/>
  <c r="G58" i="4"/>
  <c r="D58" i="4"/>
  <c r="C58" i="4"/>
  <c r="H57" i="4"/>
  <c r="G57" i="4"/>
  <c r="D57" i="4"/>
  <c r="C57" i="4"/>
  <c r="H56" i="4"/>
  <c r="G56" i="4"/>
  <c r="D56" i="4"/>
  <c r="C56" i="4"/>
  <c r="H55" i="4"/>
  <c r="G55" i="4"/>
  <c r="D55" i="4"/>
  <c r="C55" i="4"/>
  <c r="H54" i="4"/>
  <c r="G54" i="4"/>
  <c r="D54" i="4"/>
  <c r="C54" i="4"/>
  <c r="H53" i="4"/>
  <c r="G53" i="4"/>
  <c r="D53" i="4"/>
  <c r="C53" i="4"/>
  <c r="H52" i="4"/>
  <c r="G52" i="4"/>
  <c r="D52" i="4"/>
  <c r="C52" i="4"/>
  <c r="H51" i="4"/>
  <c r="G51" i="4"/>
  <c r="D51" i="4"/>
  <c r="C51" i="4"/>
  <c r="H50" i="4"/>
  <c r="G50" i="4"/>
  <c r="D50" i="4"/>
  <c r="C50" i="4"/>
  <c r="H49" i="4"/>
  <c r="G49" i="4"/>
  <c r="D49" i="4"/>
  <c r="C49" i="4"/>
  <c r="H48" i="4"/>
  <c r="G48" i="4"/>
  <c r="D48" i="4"/>
  <c r="C48" i="4"/>
  <c r="H47" i="4"/>
  <c r="G47" i="4"/>
  <c r="D47" i="4"/>
  <c r="C47" i="4"/>
  <c r="H46" i="4"/>
  <c r="G46" i="4"/>
  <c r="D46" i="4"/>
  <c r="C46" i="4"/>
  <c r="H45" i="4"/>
  <c r="G45" i="4"/>
  <c r="D45" i="4"/>
  <c r="C45" i="4"/>
  <c r="H44" i="4"/>
  <c r="G44" i="4"/>
  <c r="D44" i="4"/>
  <c r="C44" i="4"/>
  <c r="H43" i="4"/>
  <c r="G43" i="4"/>
  <c r="D43" i="4"/>
  <c r="C43" i="4"/>
  <c r="H42" i="4"/>
  <c r="G42" i="4"/>
  <c r="D42" i="4"/>
  <c r="C42" i="4"/>
  <c r="H41" i="4"/>
  <c r="G41" i="4"/>
  <c r="D41" i="4"/>
  <c r="C41" i="4"/>
  <c r="H40" i="4"/>
  <c r="G40" i="4"/>
  <c r="D40" i="4"/>
  <c r="C40" i="4"/>
  <c r="H39" i="4"/>
  <c r="G39" i="4"/>
  <c r="D39" i="4"/>
  <c r="C39" i="4"/>
  <c r="H38" i="4"/>
  <c r="G38" i="4"/>
  <c r="D38" i="4"/>
  <c r="C38" i="4"/>
  <c r="H37" i="4"/>
  <c r="G37" i="4"/>
  <c r="D37" i="4"/>
  <c r="C37" i="4"/>
  <c r="H36" i="4"/>
  <c r="G36" i="4"/>
  <c r="D36" i="4"/>
  <c r="C36" i="4"/>
  <c r="H35" i="4"/>
  <c r="G35" i="4"/>
  <c r="D35" i="4"/>
  <c r="C35" i="4"/>
  <c r="H34" i="4"/>
  <c r="G34" i="4"/>
  <c r="D34" i="4"/>
  <c r="C34" i="4"/>
  <c r="H33" i="4"/>
  <c r="G33" i="4"/>
  <c r="D33" i="4"/>
  <c r="C33" i="4"/>
  <c r="H32" i="4"/>
  <c r="G32" i="4"/>
  <c r="D32" i="4"/>
  <c r="C32" i="4"/>
  <c r="H31" i="4"/>
  <c r="G31" i="4"/>
  <c r="D31" i="4"/>
  <c r="C31" i="4"/>
  <c r="H30" i="4"/>
  <c r="G30" i="4"/>
  <c r="D30" i="4"/>
  <c r="C30" i="4"/>
  <c r="Q30" i="4"/>
  <c r="H29" i="4"/>
  <c r="G29" i="4"/>
  <c r="D29" i="4"/>
  <c r="C29" i="4"/>
  <c r="Q29" i="4"/>
  <c r="H28" i="4"/>
  <c r="G28" i="4"/>
  <c r="D28" i="4"/>
  <c r="C28" i="4"/>
  <c r="Q27" i="4"/>
  <c r="H27" i="4"/>
  <c r="G27" i="4"/>
  <c r="D27" i="4"/>
  <c r="C27" i="4"/>
  <c r="Q26" i="4"/>
  <c r="H26" i="4"/>
  <c r="G26" i="4"/>
  <c r="D26" i="4"/>
  <c r="C26" i="4"/>
  <c r="Q25" i="4"/>
  <c r="H25" i="4"/>
  <c r="G25" i="4"/>
  <c r="D25" i="4"/>
  <c r="C25" i="4"/>
  <c r="Q24" i="4"/>
  <c r="H24" i="4"/>
  <c r="G24" i="4"/>
  <c r="D24" i="4"/>
  <c r="C24" i="4"/>
  <c r="H23" i="4"/>
  <c r="G23" i="4"/>
  <c r="D23" i="4"/>
  <c r="C23" i="4"/>
  <c r="H22" i="4"/>
  <c r="G22" i="4"/>
  <c r="D22" i="4"/>
  <c r="C22" i="4"/>
  <c r="H21" i="4"/>
  <c r="G21" i="4"/>
  <c r="D21" i="4"/>
  <c r="C21" i="4"/>
  <c r="H20" i="4"/>
  <c r="G20" i="4"/>
  <c r="D20" i="4"/>
  <c r="C20" i="4"/>
  <c r="H19" i="4"/>
  <c r="G19" i="4"/>
  <c r="D19" i="4"/>
  <c r="C19" i="4"/>
  <c r="H18" i="4"/>
  <c r="G18" i="4"/>
  <c r="D18" i="4"/>
  <c r="C18" i="4"/>
  <c r="H17" i="4"/>
  <c r="G17" i="4"/>
  <c r="D17" i="4"/>
  <c r="C17" i="4"/>
  <c r="H16" i="4"/>
  <c r="G16" i="4"/>
  <c r="D16" i="4"/>
  <c r="C16" i="4"/>
  <c r="H15" i="4"/>
  <c r="G15" i="4"/>
  <c r="D15" i="4"/>
  <c r="C15" i="4"/>
  <c r="H14" i="4"/>
  <c r="G14" i="4"/>
  <c r="D14" i="4"/>
  <c r="C14" i="4"/>
  <c r="H13" i="4"/>
  <c r="G13" i="4"/>
  <c r="D13" i="4"/>
  <c r="C13" i="4"/>
  <c r="H12" i="4"/>
  <c r="G12" i="4"/>
  <c r="D12" i="4"/>
  <c r="C12" i="4"/>
  <c r="H11" i="4"/>
  <c r="G11" i="4"/>
  <c r="D11" i="4"/>
  <c r="C11" i="4"/>
  <c r="H10" i="4"/>
  <c r="G10" i="4"/>
  <c r="D10" i="4"/>
  <c r="C10" i="4"/>
  <c r="H9" i="4"/>
  <c r="G9" i="4"/>
  <c r="D9" i="4"/>
  <c r="C9" i="4"/>
  <c r="H8" i="4"/>
  <c r="G8" i="4"/>
  <c r="D8" i="4"/>
  <c r="C8" i="4"/>
  <c r="H7" i="4"/>
  <c r="G7" i="4"/>
  <c r="D7" i="4"/>
  <c r="C7" i="4"/>
  <c r="H6" i="4"/>
  <c r="G6" i="4"/>
  <c r="D6" i="4"/>
  <c r="C6" i="4"/>
  <c r="H5" i="4"/>
  <c r="G5" i="4"/>
  <c r="D5" i="4"/>
  <c r="C5" i="4"/>
  <c r="H4" i="4"/>
  <c r="G4" i="4"/>
  <c r="D4" i="4"/>
  <c r="C4" i="4"/>
  <c r="H745" i="2"/>
  <c r="D745" i="2"/>
  <c r="H744" i="2"/>
  <c r="G744" i="2"/>
  <c r="C744" i="2"/>
  <c r="D744" i="2" s="1"/>
  <c r="G743" i="2"/>
  <c r="H743" i="2" s="1"/>
  <c r="C743" i="2"/>
  <c r="D743" i="2" s="1"/>
  <c r="G742" i="2"/>
  <c r="H742" i="2" s="1"/>
  <c r="C742" i="2"/>
  <c r="D742" i="2" s="1"/>
  <c r="G741" i="2"/>
  <c r="H741" i="2" s="1"/>
  <c r="C741" i="2"/>
  <c r="D741" i="2" s="1"/>
  <c r="H740" i="2"/>
  <c r="G740" i="2"/>
  <c r="C740" i="2"/>
  <c r="D740" i="2" s="1"/>
  <c r="G739" i="2"/>
  <c r="H739" i="2" s="1"/>
  <c r="D739" i="2"/>
  <c r="C739" i="2"/>
  <c r="H738" i="2"/>
  <c r="G738" i="2"/>
  <c r="C738" i="2"/>
  <c r="D738" i="2" s="1"/>
  <c r="G737" i="2"/>
  <c r="H737" i="2" s="1"/>
  <c r="D737" i="2"/>
  <c r="C737" i="2"/>
  <c r="H736" i="2"/>
  <c r="G736" i="2"/>
  <c r="C736" i="2"/>
  <c r="D736" i="2" s="1"/>
  <c r="G735" i="2"/>
  <c r="H735" i="2" s="1"/>
  <c r="D735" i="2"/>
  <c r="C735" i="2"/>
  <c r="G734" i="2"/>
  <c r="H734" i="2" s="1"/>
  <c r="C734" i="2"/>
  <c r="D734" i="2" s="1"/>
  <c r="G733" i="2"/>
  <c r="H733" i="2" s="1"/>
  <c r="C733" i="2"/>
  <c r="D733" i="2" s="1"/>
  <c r="H732" i="2"/>
  <c r="G732" i="2"/>
  <c r="C732" i="2"/>
  <c r="D732" i="2" s="1"/>
  <c r="H731" i="2"/>
  <c r="G731" i="2"/>
  <c r="C731" i="2"/>
  <c r="D731" i="2" s="1"/>
  <c r="H730" i="2"/>
  <c r="G730" i="2"/>
  <c r="C730" i="2"/>
  <c r="D730" i="2" s="1"/>
  <c r="G729" i="2"/>
  <c r="H729" i="2" s="1"/>
  <c r="C729" i="2"/>
  <c r="D729" i="2" s="1"/>
  <c r="H728" i="2"/>
  <c r="G728" i="2"/>
  <c r="C728" i="2"/>
  <c r="D728" i="2" s="1"/>
  <c r="G727" i="2"/>
  <c r="H727" i="2" s="1"/>
  <c r="C727" i="2"/>
  <c r="D727" i="2" s="1"/>
  <c r="G726" i="2"/>
  <c r="H726" i="2" s="1"/>
  <c r="C726" i="2"/>
  <c r="D726" i="2" s="1"/>
  <c r="H725" i="2"/>
  <c r="G725" i="2"/>
  <c r="C725" i="2"/>
  <c r="D725" i="2" s="1"/>
  <c r="H724" i="2"/>
  <c r="G724" i="2"/>
  <c r="C724" i="2"/>
  <c r="D724" i="2" s="1"/>
  <c r="G723" i="2"/>
  <c r="H723" i="2" s="1"/>
  <c r="D723" i="2"/>
  <c r="C723" i="2"/>
  <c r="G722" i="2"/>
  <c r="H722" i="2" s="1"/>
  <c r="D722" i="2"/>
  <c r="C722" i="2"/>
  <c r="G721" i="2"/>
  <c r="H721" i="2" s="1"/>
  <c r="D721" i="2"/>
  <c r="C721" i="2"/>
  <c r="H720" i="2"/>
  <c r="G720" i="2"/>
  <c r="C720" i="2"/>
  <c r="D720" i="2" s="1"/>
  <c r="G719" i="2"/>
  <c r="H719" i="2" s="1"/>
  <c r="C719" i="2"/>
  <c r="D719" i="2" s="1"/>
  <c r="G718" i="2"/>
  <c r="H718" i="2" s="1"/>
  <c r="C718" i="2"/>
  <c r="D718" i="2" s="1"/>
  <c r="G717" i="2"/>
  <c r="H717" i="2" s="1"/>
  <c r="C717" i="2"/>
  <c r="D717" i="2" s="1"/>
  <c r="H716" i="2"/>
  <c r="G716" i="2"/>
  <c r="C716" i="2"/>
  <c r="D716" i="2" s="1"/>
  <c r="G715" i="2"/>
  <c r="H715" i="2" s="1"/>
  <c r="D715" i="2"/>
  <c r="C715" i="2"/>
  <c r="H714" i="2"/>
  <c r="G714" i="2"/>
  <c r="C714" i="2"/>
  <c r="D714" i="2" s="1"/>
  <c r="H713" i="2"/>
  <c r="G713" i="2"/>
  <c r="D713" i="2"/>
  <c r="C713" i="2"/>
  <c r="H712" i="2"/>
  <c r="G712" i="2"/>
  <c r="C712" i="2"/>
  <c r="D712" i="2" s="1"/>
  <c r="H711" i="2"/>
  <c r="G711" i="2"/>
  <c r="C711" i="2"/>
  <c r="D711" i="2" s="1"/>
  <c r="H710" i="2"/>
  <c r="G710" i="2"/>
  <c r="C710" i="2"/>
  <c r="D710" i="2" s="1"/>
  <c r="G709" i="2"/>
  <c r="H709" i="2" s="1"/>
  <c r="C709" i="2"/>
  <c r="D709" i="2" s="1"/>
  <c r="H708" i="2"/>
  <c r="G708" i="2"/>
  <c r="C708" i="2"/>
  <c r="D708" i="2" s="1"/>
  <c r="G707" i="2"/>
  <c r="H707" i="2" s="1"/>
  <c r="C707" i="2"/>
  <c r="D707" i="2" s="1"/>
  <c r="G706" i="2"/>
  <c r="H706" i="2" s="1"/>
  <c r="D706" i="2"/>
  <c r="C706" i="2"/>
  <c r="G705" i="2"/>
  <c r="H705" i="2" s="1"/>
  <c r="D705" i="2"/>
  <c r="C705" i="2"/>
  <c r="H704" i="2"/>
  <c r="G704" i="2"/>
  <c r="C704" i="2"/>
  <c r="D704" i="2" s="1"/>
  <c r="G703" i="2"/>
  <c r="H703" i="2" s="1"/>
  <c r="D703" i="2"/>
  <c r="C703" i="2"/>
  <c r="G702" i="2"/>
  <c r="H702" i="2" s="1"/>
  <c r="C702" i="2"/>
  <c r="D702" i="2" s="1"/>
  <c r="G701" i="2"/>
  <c r="H701" i="2" s="1"/>
  <c r="D701" i="2"/>
  <c r="C701" i="2"/>
  <c r="H700" i="2"/>
  <c r="G700" i="2"/>
  <c r="C700" i="2"/>
  <c r="D700" i="2" s="1"/>
  <c r="G699" i="2"/>
  <c r="H699" i="2" s="1"/>
  <c r="C699" i="2"/>
  <c r="D699" i="2" s="1"/>
  <c r="G698" i="2"/>
  <c r="H698" i="2" s="1"/>
  <c r="D698" i="2"/>
  <c r="C698" i="2"/>
  <c r="H697" i="2"/>
  <c r="G697" i="2"/>
  <c r="C697" i="2"/>
  <c r="D697" i="2" s="1"/>
  <c r="H696" i="2"/>
  <c r="G696" i="2"/>
  <c r="C696" i="2"/>
  <c r="D696" i="2" s="1"/>
  <c r="G695" i="2"/>
  <c r="H695" i="2" s="1"/>
  <c r="C695" i="2"/>
  <c r="D695" i="2" s="1"/>
  <c r="G694" i="2"/>
  <c r="H694" i="2" s="1"/>
  <c r="C694" i="2"/>
  <c r="D694" i="2" s="1"/>
  <c r="H693" i="2"/>
  <c r="G693" i="2"/>
  <c r="C693" i="2"/>
  <c r="D693" i="2" s="1"/>
  <c r="H692" i="2"/>
  <c r="G692" i="2"/>
  <c r="C692" i="2"/>
  <c r="D692" i="2" s="1"/>
  <c r="G691" i="2"/>
  <c r="H691" i="2" s="1"/>
  <c r="C691" i="2"/>
  <c r="D691" i="2" s="1"/>
  <c r="G690" i="2"/>
  <c r="H690" i="2" s="1"/>
  <c r="C690" i="2"/>
  <c r="D690" i="2" s="1"/>
  <c r="G689" i="2"/>
  <c r="H689" i="2" s="1"/>
  <c r="D689" i="2"/>
  <c r="C689" i="2"/>
  <c r="H688" i="2"/>
  <c r="G688" i="2"/>
  <c r="C688" i="2"/>
  <c r="D688" i="2" s="1"/>
  <c r="G687" i="2"/>
  <c r="H687" i="2" s="1"/>
  <c r="C687" i="2"/>
  <c r="D687" i="2" s="1"/>
  <c r="G686" i="2"/>
  <c r="H686" i="2" s="1"/>
  <c r="C686" i="2"/>
  <c r="D686" i="2" s="1"/>
  <c r="H685" i="2"/>
  <c r="G685" i="2"/>
  <c r="D685" i="2"/>
  <c r="C685" i="2"/>
  <c r="H684" i="2"/>
  <c r="G684" i="2"/>
  <c r="C684" i="2"/>
  <c r="D684" i="2" s="1"/>
  <c r="H683" i="2"/>
  <c r="G683" i="2"/>
  <c r="D683" i="2"/>
  <c r="C683" i="2"/>
  <c r="G682" i="2"/>
  <c r="H682" i="2" s="1"/>
  <c r="C682" i="2"/>
  <c r="D682" i="2" s="1"/>
  <c r="G681" i="2"/>
  <c r="H681" i="2" s="1"/>
  <c r="C681" i="2"/>
  <c r="D681" i="2" s="1"/>
  <c r="H680" i="2"/>
  <c r="G680" i="2"/>
  <c r="C680" i="2"/>
  <c r="D680" i="2" s="1"/>
  <c r="G679" i="2"/>
  <c r="H679" i="2" s="1"/>
  <c r="C679" i="2"/>
  <c r="D679" i="2" s="1"/>
  <c r="H678" i="2"/>
  <c r="G678" i="2"/>
  <c r="C678" i="2"/>
  <c r="D678" i="2" s="1"/>
  <c r="G677" i="2"/>
  <c r="H677" i="2" s="1"/>
  <c r="C677" i="2"/>
  <c r="D677" i="2" s="1"/>
  <c r="H676" i="2"/>
  <c r="G676" i="2"/>
  <c r="C676" i="2"/>
  <c r="D676" i="2" s="1"/>
  <c r="G675" i="2"/>
  <c r="H675" i="2" s="1"/>
  <c r="D675" i="2"/>
  <c r="C675" i="2"/>
  <c r="H674" i="2"/>
  <c r="G674" i="2"/>
  <c r="D674" i="2"/>
  <c r="C674" i="2"/>
  <c r="G673" i="2"/>
  <c r="H673" i="2" s="1"/>
  <c r="C673" i="2"/>
  <c r="D673" i="2" s="1"/>
  <c r="H672" i="2"/>
  <c r="G672" i="2"/>
  <c r="C672" i="2"/>
  <c r="D672" i="2" s="1"/>
  <c r="G671" i="2"/>
  <c r="H671" i="2" s="1"/>
  <c r="D671" i="2"/>
  <c r="C671" i="2"/>
  <c r="G670" i="2"/>
  <c r="H670" i="2" s="1"/>
  <c r="C670" i="2"/>
  <c r="D670" i="2" s="1"/>
  <c r="H669" i="2"/>
  <c r="G669" i="2"/>
  <c r="C669" i="2"/>
  <c r="D669" i="2" s="1"/>
  <c r="H668" i="2"/>
  <c r="G668" i="2"/>
  <c r="C668" i="2"/>
  <c r="D668" i="2" s="1"/>
  <c r="H667" i="2"/>
  <c r="G667" i="2"/>
  <c r="C667" i="2"/>
  <c r="D667" i="2" s="1"/>
  <c r="H666" i="2"/>
  <c r="G666" i="2"/>
  <c r="C666" i="2"/>
  <c r="D666" i="2" s="1"/>
  <c r="G665" i="2"/>
  <c r="H665" i="2" s="1"/>
  <c r="C665" i="2"/>
  <c r="D665" i="2" s="1"/>
  <c r="H664" i="2"/>
  <c r="G664" i="2"/>
  <c r="C664" i="2"/>
  <c r="D664" i="2" s="1"/>
  <c r="G663" i="2"/>
  <c r="H663" i="2" s="1"/>
  <c r="C663" i="2"/>
  <c r="D663" i="2" s="1"/>
  <c r="G662" i="2"/>
  <c r="H662" i="2" s="1"/>
  <c r="C662" i="2"/>
  <c r="D662" i="2" s="1"/>
  <c r="G661" i="2"/>
  <c r="H661" i="2" s="1"/>
  <c r="D661" i="2"/>
  <c r="C661" i="2"/>
  <c r="H660" i="2"/>
  <c r="G660" i="2"/>
  <c r="C660" i="2"/>
  <c r="D660" i="2" s="1"/>
  <c r="G659" i="2"/>
  <c r="H659" i="2" s="1"/>
  <c r="D659" i="2"/>
  <c r="C659" i="2"/>
  <c r="G658" i="2"/>
  <c r="H658" i="2" s="1"/>
  <c r="D658" i="2"/>
  <c r="C658" i="2"/>
  <c r="G657" i="2"/>
  <c r="H657" i="2" s="1"/>
  <c r="D657" i="2"/>
  <c r="C657" i="2"/>
  <c r="H656" i="2"/>
  <c r="G656" i="2"/>
  <c r="C656" i="2"/>
  <c r="D656" i="2" s="1"/>
  <c r="H655" i="2"/>
  <c r="G655" i="2"/>
  <c r="C655" i="2"/>
  <c r="D655" i="2" s="1"/>
  <c r="G654" i="2"/>
  <c r="H654" i="2" s="1"/>
  <c r="C654" i="2"/>
  <c r="D654" i="2" s="1"/>
  <c r="G653" i="2"/>
  <c r="H653" i="2" s="1"/>
  <c r="D653" i="2"/>
  <c r="C653" i="2"/>
  <c r="H652" i="2"/>
  <c r="G652" i="2"/>
  <c r="C652" i="2"/>
  <c r="D652" i="2" s="1"/>
  <c r="H651" i="2"/>
  <c r="G651" i="2"/>
  <c r="C651" i="2"/>
  <c r="D651" i="2" s="1"/>
  <c r="H650" i="2"/>
  <c r="G650" i="2"/>
  <c r="C650" i="2"/>
  <c r="D650" i="2" s="1"/>
  <c r="H649" i="2"/>
  <c r="G649" i="2"/>
  <c r="C649" i="2"/>
  <c r="D649" i="2" s="1"/>
  <c r="H648" i="2"/>
  <c r="G648" i="2"/>
  <c r="C648" i="2"/>
  <c r="D648" i="2" s="1"/>
  <c r="G647" i="2"/>
  <c r="H647" i="2" s="1"/>
  <c r="D647" i="2"/>
  <c r="C647" i="2"/>
  <c r="H646" i="2"/>
  <c r="G646" i="2"/>
  <c r="C646" i="2"/>
  <c r="D646" i="2" s="1"/>
  <c r="G645" i="2"/>
  <c r="H645" i="2" s="1"/>
  <c r="C645" i="2"/>
  <c r="D645" i="2" s="1"/>
  <c r="H644" i="2"/>
  <c r="G644" i="2"/>
  <c r="C644" i="2"/>
  <c r="D644" i="2" s="1"/>
  <c r="H643" i="2"/>
  <c r="G643" i="2"/>
  <c r="D643" i="2"/>
  <c r="C643" i="2"/>
  <c r="G642" i="2"/>
  <c r="H642" i="2" s="1"/>
  <c r="D642" i="2"/>
  <c r="C642" i="2"/>
  <c r="G641" i="2"/>
  <c r="H641" i="2" s="1"/>
  <c r="D641" i="2"/>
  <c r="C641" i="2"/>
  <c r="H640" i="2"/>
  <c r="G640" i="2"/>
  <c r="C640" i="2"/>
  <c r="D640" i="2" s="1"/>
  <c r="G639" i="2"/>
  <c r="H639" i="2" s="1"/>
  <c r="C639" i="2"/>
  <c r="D639" i="2" s="1"/>
  <c r="G638" i="2"/>
  <c r="H638" i="2" s="1"/>
  <c r="C638" i="2"/>
  <c r="D638" i="2" s="1"/>
  <c r="G637" i="2"/>
  <c r="H637" i="2" s="1"/>
  <c r="C637" i="2"/>
  <c r="D637" i="2" s="1"/>
  <c r="H636" i="2"/>
  <c r="G636" i="2"/>
  <c r="C636" i="2"/>
  <c r="D636" i="2" s="1"/>
  <c r="G635" i="2"/>
  <c r="H635" i="2" s="1"/>
  <c r="C635" i="2"/>
  <c r="D635" i="2" s="1"/>
  <c r="G634" i="2"/>
  <c r="H634" i="2" s="1"/>
  <c r="C634" i="2"/>
  <c r="D634" i="2" s="1"/>
  <c r="H633" i="2"/>
  <c r="G633" i="2"/>
  <c r="C633" i="2"/>
  <c r="D633" i="2" s="1"/>
  <c r="H632" i="2"/>
  <c r="G632" i="2"/>
  <c r="C632" i="2"/>
  <c r="D632" i="2" s="1"/>
  <c r="G631" i="2"/>
  <c r="H631" i="2" s="1"/>
  <c r="C631" i="2"/>
  <c r="D631" i="2" s="1"/>
  <c r="G630" i="2"/>
  <c r="H630" i="2" s="1"/>
  <c r="C630" i="2"/>
  <c r="D630" i="2" s="1"/>
  <c r="H629" i="2"/>
  <c r="G629" i="2"/>
  <c r="C629" i="2"/>
  <c r="D629" i="2" s="1"/>
  <c r="H628" i="2"/>
  <c r="G628" i="2"/>
  <c r="C628" i="2"/>
  <c r="D628" i="2" s="1"/>
  <c r="H627" i="2"/>
  <c r="G627" i="2"/>
  <c r="C627" i="2"/>
  <c r="D627" i="2" s="1"/>
  <c r="G626" i="2"/>
  <c r="H626" i="2" s="1"/>
  <c r="C626" i="2"/>
  <c r="D626" i="2" s="1"/>
  <c r="G625" i="2"/>
  <c r="H625" i="2" s="1"/>
  <c r="D625" i="2"/>
  <c r="C625" i="2"/>
  <c r="H624" i="2"/>
  <c r="G624" i="2"/>
  <c r="C624" i="2"/>
  <c r="D624" i="2" s="1"/>
  <c r="G623" i="2"/>
  <c r="H623" i="2" s="1"/>
  <c r="C623" i="2"/>
  <c r="D623" i="2" s="1"/>
  <c r="G622" i="2"/>
  <c r="H622" i="2" s="1"/>
  <c r="C622" i="2"/>
  <c r="D622" i="2" s="1"/>
  <c r="G621" i="2"/>
  <c r="H621" i="2" s="1"/>
  <c r="C621" i="2"/>
  <c r="D621" i="2" s="1"/>
  <c r="H620" i="2"/>
  <c r="G620" i="2"/>
  <c r="C620" i="2"/>
  <c r="D620" i="2" s="1"/>
  <c r="H619" i="2"/>
  <c r="G619" i="2"/>
  <c r="D619" i="2"/>
  <c r="C619" i="2"/>
  <c r="H618" i="2"/>
  <c r="G618" i="2"/>
  <c r="C618" i="2"/>
  <c r="D618" i="2" s="1"/>
  <c r="G617" i="2"/>
  <c r="H617" i="2" s="1"/>
  <c r="C617" i="2"/>
  <c r="D617" i="2" s="1"/>
  <c r="H616" i="2"/>
  <c r="G616" i="2"/>
  <c r="C616" i="2"/>
  <c r="D616" i="2" s="1"/>
  <c r="G615" i="2"/>
  <c r="H615" i="2" s="1"/>
  <c r="C615" i="2"/>
  <c r="D615" i="2" s="1"/>
  <c r="G614" i="2"/>
  <c r="H614" i="2" s="1"/>
  <c r="D614" i="2"/>
  <c r="C614" i="2"/>
  <c r="G613" i="2"/>
  <c r="H613" i="2" s="1"/>
  <c r="C613" i="2"/>
  <c r="D613" i="2" s="1"/>
  <c r="H612" i="2"/>
  <c r="G612" i="2"/>
  <c r="C612" i="2"/>
  <c r="D612" i="2" s="1"/>
  <c r="G611" i="2"/>
  <c r="H611" i="2" s="1"/>
  <c r="D611" i="2"/>
  <c r="C611" i="2"/>
  <c r="H610" i="2"/>
  <c r="G610" i="2"/>
  <c r="C610" i="2"/>
  <c r="D610" i="2" s="1"/>
  <c r="H609" i="2"/>
  <c r="G609" i="2"/>
  <c r="C609" i="2"/>
  <c r="D609" i="2" s="1"/>
  <c r="H608" i="2"/>
  <c r="G608" i="2"/>
  <c r="C608" i="2"/>
  <c r="D608" i="2" s="1"/>
  <c r="G607" i="2"/>
  <c r="H607" i="2" s="1"/>
  <c r="D607" i="2"/>
  <c r="C607" i="2"/>
  <c r="G606" i="2"/>
  <c r="H606" i="2" s="1"/>
  <c r="C606" i="2"/>
  <c r="D606" i="2" s="1"/>
  <c r="G605" i="2"/>
  <c r="H605" i="2" s="1"/>
  <c r="C605" i="2"/>
  <c r="D605" i="2" s="1"/>
  <c r="H604" i="2"/>
  <c r="G604" i="2"/>
  <c r="C604" i="2"/>
  <c r="D604" i="2" s="1"/>
  <c r="H603" i="2"/>
  <c r="G603" i="2"/>
  <c r="C603" i="2"/>
  <c r="D603" i="2" s="1"/>
  <c r="H602" i="2"/>
  <c r="G602" i="2"/>
  <c r="D602" i="2"/>
  <c r="C602" i="2"/>
  <c r="H601" i="2"/>
  <c r="G601" i="2"/>
  <c r="C601" i="2"/>
  <c r="D601" i="2" s="1"/>
  <c r="H600" i="2"/>
  <c r="G600" i="2"/>
  <c r="C600" i="2"/>
  <c r="D600" i="2" s="1"/>
  <c r="G599" i="2"/>
  <c r="H599" i="2" s="1"/>
  <c r="C599" i="2"/>
  <c r="D599" i="2" s="1"/>
  <c r="G598" i="2"/>
  <c r="H598" i="2" s="1"/>
  <c r="C598" i="2"/>
  <c r="D598" i="2" s="1"/>
  <c r="H597" i="2"/>
  <c r="G597" i="2"/>
  <c r="C597" i="2"/>
  <c r="D597" i="2" s="1"/>
  <c r="H596" i="2"/>
  <c r="G596" i="2"/>
  <c r="C596" i="2"/>
  <c r="D596" i="2" s="1"/>
  <c r="G595" i="2"/>
  <c r="H595" i="2" s="1"/>
  <c r="D595" i="2"/>
  <c r="C595" i="2"/>
  <c r="G594" i="2"/>
  <c r="H594" i="2" s="1"/>
  <c r="D594" i="2"/>
  <c r="C594" i="2"/>
  <c r="G593" i="2"/>
  <c r="H593" i="2" s="1"/>
  <c r="D593" i="2"/>
  <c r="C593" i="2"/>
  <c r="H592" i="2"/>
  <c r="G592" i="2"/>
  <c r="C592" i="2"/>
  <c r="D592" i="2" s="1"/>
  <c r="G591" i="2"/>
  <c r="H591" i="2" s="1"/>
  <c r="D591" i="2"/>
  <c r="C591" i="2"/>
  <c r="G590" i="2"/>
  <c r="H590" i="2" s="1"/>
  <c r="C590" i="2"/>
  <c r="D590" i="2" s="1"/>
  <c r="G589" i="2"/>
  <c r="H589" i="2" s="1"/>
  <c r="C589" i="2"/>
  <c r="D589" i="2" s="1"/>
  <c r="H588" i="2"/>
  <c r="G588" i="2"/>
  <c r="C588" i="2"/>
  <c r="D588" i="2" s="1"/>
  <c r="G587" i="2"/>
  <c r="H587" i="2" s="1"/>
  <c r="D587" i="2"/>
  <c r="C587" i="2"/>
  <c r="H586" i="2"/>
  <c r="G586" i="2"/>
  <c r="C586" i="2"/>
  <c r="D586" i="2" s="1"/>
  <c r="H585" i="2"/>
  <c r="G585" i="2"/>
  <c r="C585" i="2"/>
  <c r="D585" i="2" s="1"/>
  <c r="H584" i="2"/>
  <c r="G584" i="2"/>
  <c r="C584" i="2"/>
  <c r="D584" i="2" s="1"/>
  <c r="G583" i="2"/>
  <c r="H583" i="2" s="1"/>
  <c r="C583" i="2"/>
  <c r="D583" i="2" s="1"/>
  <c r="H582" i="2"/>
  <c r="G582" i="2"/>
  <c r="C582" i="2"/>
  <c r="D582" i="2" s="1"/>
  <c r="G581" i="2"/>
  <c r="H581" i="2" s="1"/>
  <c r="C581" i="2"/>
  <c r="D581" i="2" s="1"/>
  <c r="H580" i="2"/>
  <c r="G580" i="2"/>
  <c r="C580" i="2"/>
  <c r="D580" i="2" s="1"/>
  <c r="G579" i="2"/>
  <c r="H579" i="2" s="1"/>
  <c r="C579" i="2"/>
  <c r="D579" i="2" s="1"/>
  <c r="G578" i="2"/>
  <c r="H578" i="2" s="1"/>
  <c r="D578" i="2"/>
  <c r="C578" i="2"/>
  <c r="G577" i="2"/>
  <c r="H577" i="2" s="1"/>
  <c r="D577" i="2"/>
  <c r="C577" i="2"/>
  <c r="H576" i="2"/>
  <c r="G576" i="2"/>
  <c r="C576" i="2"/>
  <c r="D576" i="2" s="1"/>
  <c r="G575" i="2"/>
  <c r="H575" i="2" s="1"/>
  <c r="C575" i="2"/>
  <c r="D575" i="2" s="1"/>
  <c r="G574" i="2"/>
  <c r="H574" i="2" s="1"/>
  <c r="C574" i="2"/>
  <c r="D574" i="2" s="1"/>
  <c r="G573" i="2"/>
  <c r="H573" i="2" s="1"/>
  <c r="D573" i="2"/>
  <c r="C573" i="2"/>
  <c r="H572" i="2"/>
  <c r="G572" i="2"/>
  <c r="C572" i="2"/>
  <c r="D572" i="2" s="1"/>
  <c r="G571" i="2"/>
  <c r="H571" i="2" s="1"/>
  <c r="C571" i="2"/>
  <c r="D571" i="2" s="1"/>
  <c r="G570" i="2"/>
  <c r="H570" i="2" s="1"/>
  <c r="C570" i="2"/>
  <c r="D570" i="2" s="1"/>
  <c r="H569" i="2"/>
  <c r="G569" i="2"/>
  <c r="C569" i="2"/>
  <c r="D569" i="2" s="1"/>
  <c r="H568" i="2"/>
  <c r="G568" i="2"/>
  <c r="C568" i="2"/>
  <c r="D568" i="2" s="1"/>
  <c r="G567" i="2"/>
  <c r="H567" i="2" s="1"/>
  <c r="C567" i="2"/>
  <c r="D567" i="2" s="1"/>
  <c r="G566" i="2"/>
  <c r="H566" i="2" s="1"/>
  <c r="C566" i="2"/>
  <c r="D566" i="2" s="1"/>
  <c r="G565" i="2"/>
  <c r="H565" i="2" s="1"/>
  <c r="C565" i="2"/>
  <c r="D565" i="2" s="1"/>
  <c r="H564" i="2"/>
  <c r="G564" i="2"/>
  <c r="C564" i="2"/>
  <c r="D564" i="2" s="1"/>
  <c r="G563" i="2"/>
  <c r="H563" i="2" s="1"/>
  <c r="C563" i="2"/>
  <c r="D563" i="2" s="1"/>
  <c r="G562" i="2"/>
  <c r="H562" i="2" s="1"/>
  <c r="C562" i="2"/>
  <c r="D562" i="2" s="1"/>
  <c r="G561" i="2"/>
  <c r="H561" i="2" s="1"/>
  <c r="D561" i="2"/>
  <c r="C561" i="2"/>
  <c r="H560" i="2"/>
  <c r="G560" i="2"/>
  <c r="C560" i="2"/>
  <c r="D560" i="2" s="1"/>
  <c r="G559" i="2"/>
  <c r="H559" i="2" s="1"/>
  <c r="C559" i="2"/>
  <c r="D559" i="2" s="1"/>
  <c r="G558" i="2"/>
  <c r="H558" i="2" s="1"/>
  <c r="C558" i="2"/>
  <c r="D558" i="2" s="1"/>
  <c r="G557" i="2"/>
  <c r="H557" i="2" s="1"/>
  <c r="C557" i="2"/>
  <c r="D557" i="2" s="1"/>
  <c r="H556" i="2"/>
  <c r="G556" i="2"/>
  <c r="C556" i="2"/>
  <c r="D556" i="2" s="1"/>
  <c r="H555" i="2"/>
  <c r="G555" i="2"/>
  <c r="D555" i="2"/>
  <c r="C555" i="2"/>
  <c r="G554" i="2"/>
  <c r="H554" i="2" s="1"/>
  <c r="D554" i="2"/>
  <c r="C554" i="2"/>
  <c r="G553" i="2"/>
  <c r="H553" i="2" s="1"/>
  <c r="C553" i="2"/>
  <c r="D553" i="2" s="1"/>
  <c r="H552" i="2"/>
  <c r="G552" i="2"/>
  <c r="C552" i="2"/>
  <c r="D552" i="2" s="1"/>
  <c r="G551" i="2"/>
  <c r="H551" i="2" s="1"/>
  <c r="C551" i="2"/>
  <c r="D551" i="2" s="1"/>
  <c r="H550" i="2"/>
  <c r="G550" i="2"/>
  <c r="D550" i="2"/>
  <c r="C550" i="2"/>
  <c r="H549" i="2"/>
  <c r="G549" i="2"/>
  <c r="C549" i="2"/>
  <c r="D549" i="2" s="1"/>
  <c r="H548" i="2"/>
  <c r="G548" i="2"/>
  <c r="C548" i="2"/>
  <c r="D548" i="2" s="1"/>
  <c r="G547" i="2"/>
  <c r="H547" i="2" s="1"/>
  <c r="D547" i="2"/>
  <c r="C547" i="2"/>
  <c r="G546" i="2"/>
  <c r="H546" i="2" s="1"/>
  <c r="D546" i="2"/>
  <c r="C546" i="2"/>
  <c r="G545" i="2"/>
  <c r="H545" i="2" s="1"/>
  <c r="D545" i="2"/>
  <c r="C545" i="2"/>
  <c r="H544" i="2"/>
  <c r="G544" i="2"/>
  <c r="C544" i="2"/>
  <c r="D544" i="2" s="1"/>
  <c r="G543" i="2"/>
  <c r="H543" i="2" s="1"/>
  <c r="D543" i="2"/>
  <c r="C543" i="2"/>
  <c r="G542" i="2"/>
  <c r="H542" i="2" s="1"/>
  <c r="C542" i="2"/>
  <c r="D542" i="2" s="1"/>
  <c r="G541" i="2"/>
  <c r="H541" i="2" s="1"/>
  <c r="C541" i="2"/>
  <c r="D541" i="2" s="1"/>
  <c r="H540" i="2"/>
  <c r="G540" i="2"/>
  <c r="C540" i="2"/>
  <c r="D540" i="2" s="1"/>
  <c r="H539" i="2"/>
  <c r="G539" i="2"/>
  <c r="C539" i="2"/>
  <c r="D539" i="2" s="1"/>
  <c r="H538" i="2"/>
  <c r="G538" i="2"/>
  <c r="D538" i="2"/>
  <c r="C538" i="2"/>
  <c r="G537" i="2"/>
  <c r="H537" i="2" s="1"/>
  <c r="C537" i="2"/>
  <c r="D537" i="2" s="1"/>
  <c r="H536" i="2"/>
  <c r="G536" i="2"/>
  <c r="C536" i="2"/>
  <c r="D536" i="2" s="1"/>
  <c r="H535" i="2"/>
  <c r="G535" i="2"/>
  <c r="C535" i="2"/>
  <c r="D535" i="2" s="1"/>
  <c r="G534" i="2"/>
  <c r="H534" i="2" s="1"/>
  <c r="C534" i="2"/>
  <c r="D534" i="2" s="1"/>
  <c r="H533" i="2"/>
  <c r="G533" i="2"/>
  <c r="D533" i="2"/>
  <c r="C533" i="2"/>
  <c r="H532" i="2"/>
  <c r="G532" i="2"/>
  <c r="C532" i="2"/>
  <c r="D532" i="2" s="1"/>
  <c r="G531" i="2"/>
  <c r="H531" i="2" s="1"/>
  <c r="D531" i="2"/>
  <c r="C531" i="2"/>
  <c r="G530" i="2"/>
  <c r="H530" i="2" s="1"/>
  <c r="D530" i="2"/>
  <c r="C530" i="2"/>
  <c r="G529" i="2"/>
  <c r="H529" i="2" s="1"/>
  <c r="C529" i="2"/>
  <c r="D529" i="2" s="1"/>
  <c r="H528" i="2"/>
  <c r="G528" i="2"/>
  <c r="C528" i="2"/>
  <c r="D528" i="2" s="1"/>
  <c r="G527" i="2"/>
  <c r="H527" i="2" s="1"/>
  <c r="C527" i="2"/>
  <c r="D527" i="2" s="1"/>
  <c r="G526" i="2"/>
  <c r="H526" i="2" s="1"/>
  <c r="D526" i="2"/>
  <c r="C526" i="2"/>
  <c r="G525" i="2"/>
  <c r="H525" i="2" s="1"/>
  <c r="C525" i="2"/>
  <c r="D525" i="2" s="1"/>
  <c r="H524" i="2"/>
  <c r="G524" i="2"/>
  <c r="C524" i="2"/>
  <c r="D524" i="2" s="1"/>
  <c r="G523" i="2"/>
  <c r="H523" i="2" s="1"/>
  <c r="D523" i="2"/>
  <c r="C523" i="2"/>
  <c r="H522" i="2"/>
  <c r="G522" i="2"/>
  <c r="C522" i="2"/>
  <c r="D522" i="2" s="1"/>
  <c r="H521" i="2"/>
  <c r="G521" i="2"/>
  <c r="C521" i="2"/>
  <c r="D521" i="2" s="1"/>
  <c r="H520" i="2"/>
  <c r="G520" i="2"/>
  <c r="C520" i="2"/>
  <c r="D520" i="2" s="1"/>
  <c r="G519" i="2"/>
  <c r="H519" i="2" s="1"/>
  <c r="C519" i="2"/>
  <c r="D519" i="2" s="1"/>
  <c r="G518" i="2"/>
  <c r="H518" i="2" s="1"/>
  <c r="C518" i="2"/>
  <c r="D518" i="2" s="1"/>
  <c r="G517" i="2"/>
  <c r="H517" i="2" s="1"/>
  <c r="C517" i="2"/>
  <c r="D517" i="2" s="1"/>
  <c r="H516" i="2"/>
  <c r="G516" i="2"/>
  <c r="C516" i="2"/>
  <c r="D516" i="2" s="1"/>
  <c r="G515" i="2"/>
  <c r="H515" i="2" s="1"/>
  <c r="C515" i="2"/>
  <c r="D515" i="2" s="1"/>
  <c r="G514" i="2"/>
  <c r="H514" i="2" s="1"/>
  <c r="D514" i="2"/>
  <c r="C514" i="2"/>
  <c r="G513" i="2"/>
  <c r="H513" i="2" s="1"/>
  <c r="D513" i="2"/>
  <c r="C513" i="2"/>
  <c r="H512" i="2"/>
  <c r="G512" i="2"/>
  <c r="C512" i="2"/>
  <c r="D512" i="2" s="1"/>
  <c r="G511" i="2"/>
  <c r="H511" i="2" s="1"/>
  <c r="C511" i="2"/>
  <c r="D511" i="2" s="1"/>
  <c r="G510" i="2"/>
  <c r="H510" i="2" s="1"/>
  <c r="C510" i="2"/>
  <c r="D510" i="2" s="1"/>
  <c r="G509" i="2"/>
  <c r="H509" i="2" s="1"/>
  <c r="D509" i="2"/>
  <c r="C509" i="2"/>
  <c r="H508" i="2"/>
  <c r="G508" i="2"/>
  <c r="C508" i="2"/>
  <c r="D508" i="2" s="1"/>
  <c r="G507" i="2"/>
  <c r="H507" i="2" s="1"/>
  <c r="C507" i="2"/>
  <c r="D507" i="2" s="1"/>
  <c r="G506" i="2"/>
  <c r="H506" i="2" s="1"/>
  <c r="C506" i="2"/>
  <c r="D506" i="2" s="1"/>
  <c r="H505" i="2"/>
  <c r="G505" i="2"/>
  <c r="C505" i="2"/>
  <c r="D505" i="2" s="1"/>
  <c r="H504" i="2"/>
  <c r="G504" i="2"/>
  <c r="C504" i="2"/>
  <c r="D504" i="2" s="1"/>
  <c r="G503" i="2"/>
  <c r="H503" i="2" s="1"/>
  <c r="D503" i="2"/>
  <c r="C503" i="2"/>
  <c r="G502" i="2"/>
  <c r="H502" i="2" s="1"/>
  <c r="C502" i="2"/>
  <c r="D502" i="2" s="1"/>
  <c r="G501" i="2"/>
  <c r="H501" i="2" s="1"/>
  <c r="C501" i="2"/>
  <c r="D501" i="2" s="1"/>
  <c r="H500" i="2"/>
  <c r="G500" i="2"/>
  <c r="C500" i="2"/>
  <c r="D500" i="2" s="1"/>
  <c r="G499" i="2"/>
  <c r="H499" i="2" s="1"/>
  <c r="C499" i="2"/>
  <c r="D499" i="2" s="1"/>
  <c r="G498" i="2"/>
  <c r="H498" i="2" s="1"/>
  <c r="C498" i="2"/>
  <c r="D498" i="2" s="1"/>
  <c r="G497" i="2"/>
  <c r="H497" i="2" s="1"/>
  <c r="D497" i="2"/>
  <c r="C497" i="2"/>
  <c r="H496" i="2"/>
  <c r="G496" i="2"/>
  <c r="C496" i="2"/>
  <c r="D496" i="2" s="1"/>
  <c r="G495" i="2"/>
  <c r="H495" i="2" s="1"/>
  <c r="D495" i="2"/>
  <c r="C495" i="2"/>
  <c r="G494" i="2"/>
  <c r="H494" i="2" s="1"/>
  <c r="C494" i="2"/>
  <c r="D494" i="2" s="1"/>
  <c r="G493" i="2"/>
  <c r="H493" i="2" s="1"/>
  <c r="C493" i="2"/>
  <c r="D493" i="2" s="1"/>
  <c r="H492" i="2"/>
  <c r="G492" i="2"/>
  <c r="C492" i="2"/>
  <c r="D492" i="2" s="1"/>
  <c r="H491" i="2"/>
  <c r="G491" i="2"/>
  <c r="D491" i="2"/>
  <c r="C491" i="2"/>
  <c r="H490" i="2"/>
  <c r="G490" i="2"/>
  <c r="D490" i="2"/>
  <c r="C490" i="2"/>
  <c r="H489" i="2"/>
  <c r="G489" i="2"/>
  <c r="C489" i="2"/>
  <c r="D489" i="2" s="1"/>
  <c r="H488" i="2"/>
  <c r="G488" i="2"/>
  <c r="C488" i="2"/>
  <c r="D488" i="2" s="1"/>
  <c r="G487" i="2"/>
  <c r="H487" i="2" s="1"/>
  <c r="C487" i="2"/>
  <c r="D487" i="2" s="1"/>
  <c r="G486" i="2"/>
  <c r="H486" i="2" s="1"/>
  <c r="D486" i="2"/>
  <c r="C486" i="2"/>
  <c r="G485" i="2"/>
  <c r="H485" i="2" s="1"/>
  <c r="D485" i="2"/>
  <c r="C485" i="2"/>
  <c r="H484" i="2"/>
  <c r="G484" i="2"/>
  <c r="C484" i="2"/>
  <c r="D484" i="2" s="1"/>
  <c r="G483" i="2"/>
  <c r="H483" i="2" s="1"/>
  <c r="D483" i="2"/>
  <c r="C483" i="2"/>
  <c r="G482" i="2"/>
  <c r="H482" i="2" s="1"/>
  <c r="C482" i="2"/>
  <c r="D482" i="2" s="1"/>
  <c r="H481" i="2"/>
  <c r="G481" i="2"/>
  <c r="C481" i="2"/>
  <c r="D481" i="2" s="1"/>
  <c r="H480" i="2"/>
  <c r="G480" i="2"/>
  <c r="C480" i="2"/>
  <c r="D480" i="2" s="1"/>
  <c r="G479" i="2"/>
  <c r="H479" i="2" s="1"/>
  <c r="C479" i="2"/>
  <c r="D479" i="2" s="1"/>
  <c r="G478" i="2"/>
  <c r="H478" i="2" s="1"/>
  <c r="C478" i="2"/>
  <c r="D478" i="2" s="1"/>
  <c r="G477" i="2"/>
  <c r="H477" i="2" s="1"/>
  <c r="D477" i="2"/>
  <c r="C477" i="2"/>
  <c r="H476" i="2"/>
  <c r="G476" i="2"/>
  <c r="C476" i="2"/>
  <c r="D476" i="2" s="1"/>
  <c r="H475" i="2"/>
  <c r="G475" i="2"/>
  <c r="C475" i="2"/>
  <c r="D475" i="2" s="1"/>
  <c r="H474" i="2"/>
  <c r="G474" i="2"/>
  <c r="C474" i="2"/>
  <c r="D474" i="2" s="1"/>
  <c r="G473" i="2"/>
  <c r="H473" i="2" s="1"/>
  <c r="C473" i="2"/>
  <c r="D473" i="2" s="1"/>
  <c r="H472" i="2"/>
  <c r="G472" i="2"/>
  <c r="C472" i="2"/>
  <c r="D472" i="2" s="1"/>
  <c r="G471" i="2"/>
  <c r="H471" i="2" s="1"/>
  <c r="C471" i="2"/>
  <c r="D471" i="2" s="1"/>
  <c r="G470" i="2"/>
  <c r="H470" i="2" s="1"/>
  <c r="C470" i="2"/>
  <c r="D470" i="2" s="1"/>
  <c r="G469" i="2"/>
  <c r="H469" i="2" s="1"/>
  <c r="C469" i="2"/>
  <c r="D469" i="2" s="1"/>
  <c r="H468" i="2"/>
  <c r="G468" i="2"/>
  <c r="C468" i="2"/>
  <c r="D468" i="2" s="1"/>
  <c r="G467" i="2"/>
  <c r="H467" i="2" s="1"/>
  <c r="D467" i="2"/>
  <c r="C467" i="2"/>
  <c r="G466" i="2"/>
  <c r="H466" i="2" s="1"/>
  <c r="D466" i="2"/>
  <c r="C466" i="2"/>
  <c r="G465" i="2"/>
  <c r="H465" i="2" s="1"/>
  <c r="C465" i="2"/>
  <c r="D465" i="2" s="1"/>
  <c r="H464" i="2"/>
  <c r="G464" i="2"/>
  <c r="C464" i="2"/>
  <c r="D464" i="2" s="1"/>
  <c r="G463" i="2"/>
  <c r="H463" i="2" s="1"/>
  <c r="C463" i="2"/>
  <c r="D463" i="2" s="1"/>
  <c r="G462" i="2"/>
  <c r="H462" i="2" s="1"/>
  <c r="C462" i="2"/>
  <c r="D462" i="2" s="1"/>
  <c r="G461" i="2"/>
  <c r="H461" i="2" s="1"/>
  <c r="C461" i="2"/>
  <c r="D461" i="2" s="1"/>
  <c r="H460" i="2"/>
  <c r="G460" i="2"/>
  <c r="C460" i="2"/>
  <c r="D460" i="2" s="1"/>
  <c r="H459" i="2"/>
  <c r="G459" i="2"/>
  <c r="D459" i="2"/>
  <c r="C459" i="2"/>
  <c r="H458" i="2"/>
  <c r="G458" i="2"/>
  <c r="C458" i="2"/>
  <c r="D458" i="2" s="1"/>
  <c r="H457" i="2"/>
  <c r="G457" i="2"/>
  <c r="C457" i="2"/>
  <c r="D457" i="2" s="1"/>
  <c r="H456" i="2"/>
  <c r="G456" i="2"/>
  <c r="C456" i="2"/>
  <c r="D456" i="2" s="1"/>
  <c r="G455" i="2"/>
  <c r="H455" i="2" s="1"/>
  <c r="C455" i="2"/>
  <c r="D455" i="2" s="1"/>
  <c r="G454" i="2"/>
  <c r="H454" i="2" s="1"/>
  <c r="C454" i="2"/>
  <c r="D454" i="2" s="1"/>
  <c r="G453" i="2"/>
  <c r="H453" i="2" s="1"/>
  <c r="C453" i="2"/>
  <c r="D453" i="2" s="1"/>
  <c r="H452" i="2"/>
  <c r="G452" i="2"/>
  <c r="C452" i="2"/>
  <c r="D452" i="2" s="1"/>
  <c r="G451" i="2"/>
  <c r="H451" i="2" s="1"/>
  <c r="C451" i="2"/>
  <c r="D451" i="2" s="1"/>
  <c r="G450" i="2"/>
  <c r="H450" i="2" s="1"/>
  <c r="D450" i="2"/>
  <c r="C450" i="2"/>
  <c r="G449" i="2"/>
  <c r="H449" i="2" s="1"/>
  <c r="D449" i="2"/>
  <c r="C449" i="2"/>
  <c r="H448" i="2"/>
  <c r="G448" i="2"/>
  <c r="C448" i="2"/>
  <c r="D448" i="2" s="1"/>
  <c r="G447" i="2"/>
  <c r="H447" i="2" s="1"/>
  <c r="C447" i="2"/>
  <c r="D447" i="2" s="1"/>
  <c r="G446" i="2"/>
  <c r="H446" i="2" s="1"/>
  <c r="C446" i="2"/>
  <c r="D446" i="2" s="1"/>
  <c r="G445" i="2"/>
  <c r="H445" i="2" s="1"/>
  <c r="C445" i="2"/>
  <c r="D445" i="2" s="1"/>
  <c r="H444" i="2"/>
  <c r="G444" i="2"/>
  <c r="C444" i="2"/>
  <c r="D444" i="2" s="1"/>
  <c r="G443" i="2"/>
  <c r="H443" i="2" s="1"/>
  <c r="C443" i="2"/>
  <c r="D443" i="2" s="1"/>
  <c r="G442" i="2"/>
  <c r="H442" i="2" s="1"/>
  <c r="C442" i="2"/>
  <c r="D442" i="2" s="1"/>
  <c r="H441" i="2"/>
  <c r="G441" i="2"/>
  <c r="C441" i="2"/>
  <c r="D441" i="2" s="1"/>
  <c r="H440" i="2"/>
  <c r="G440" i="2"/>
  <c r="C440" i="2"/>
  <c r="D440" i="2" s="1"/>
  <c r="H439" i="2"/>
  <c r="G439" i="2"/>
  <c r="C439" i="2"/>
  <c r="D439" i="2" s="1"/>
  <c r="G438" i="2"/>
  <c r="H438" i="2" s="1"/>
  <c r="C438" i="2"/>
  <c r="D438" i="2" s="1"/>
  <c r="G437" i="2"/>
  <c r="H437" i="2" s="1"/>
  <c r="C437" i="2"/>
  <c r="D437" i="2" s="1"/>
  <c r="H436" i="2"/>
  <c r="G436" i="2"/>
  <c r="C436" i="2"/>
  <c r="D436" i="2" s="1"/>
  <c r="G435" i="2"/>
  <c r="H435" i="2" s="1"/>
  <c r="C435" i="2"/>
  <c r="D435" i="2" s="1"/>
  <c r="G434" i="2"/>
  <c r="H434" i="2" s="1"/>
  <c r="D434" i="2"/>
  <c r="C434" i="2"/>
  <c r="G433" i="2"/>
  <c r="H433" i="2" s="1"/>
  <c r="D433" i="2"/>
  <c r="C433" i="2"/>
  <c r="H432" i="2"/>
  <c r="G432" i="2"/>
  <c r="C432" i="2"/>
  <c r="D432" i="2" s="1"/>
  <c r="G431" i="2"/>
  <c r="H431" i="2" s="1"/>
  <c r="C431" i="2"/>
  <c r="D431" i="2" s="1"/>
  <c r="G430" i="2"/>
  <c r="H430" i="2" s="1"/>
  <c r="C430" i="2"/>
  <c r="D430" i="2" s="1"/>
  <c r="H429" i="2"/>
  <c r="G429" i="2"/>
  <c r="C429" i="2"/>
  <c r="D429" i="2" s="1"/>
  <c r="H428" i="2"/>
  <c r="G428" i="2"/>
  <c r="C428" i="2"/>
  <c r="D428" i="2" s="1"/>
  <c r="H427" i="2"/>
  <c r="G427" i="2"/>
  <c r="C427" i="2"/>
  <c r="D427" i="2" s="1"/>
  <c r="G426" i="2"/>
  <c r="H426" i="2" s="1"/>
  <c r="D426" i="2"/>
  <c r="C426" i="2"/>
  <c r="G425" i="2"/>
  <c r="H425" i="2" s="1"/>
  <c r="D425" i="2"/>
  <c r="C425" i="2"/>
  <c r="H424" i="2"/>
  <c r="G424" i="2"/>
  <c r="C424" i="2"/>
  <c r="D424" i="2" s="1"/>
  <c r="G423" i="2"/>
  <c r="H423" i="2" s="1"/>
  <c r="C423" i="2"/>
  <c r="D423" i="2" s="1"/>
  <c r="H422" i="2"/>
  <c r="G422" i="2"/>
  <c r="D422" i="2"/>
  <c r="C422" i="2"/>
  <c r="H421" i="2"/>
  <c r="G421" i="2"/>
  <c r="C421" i="2"/>
  <c r="D421" i="2" s="1"/>
  <c r="H420" i="2"/>
  <c r="G420" i="2"/>
  <c r="C420" i="2"/>
  <c r="D420" i="2" s="1"/>
  <c r="G419" i="2"/>
  <c r="H419" i="2" s="1"/>
  <c r="D419" i="2"/>
  <c r="C419" i="2"/>
  <c r="G418" i="2"/>
  <c r="H418" i="2" s="1"/>
  <c r="D418" i="2"/>
  <c r="C418" i="2"/>
  <c r="H417" i="2"/>
  <c r="G417" i="2"/>
  <c r="D417" i="2"/>
  <c r="C417" i="2"/>
  <c r="H416" i="2"/>
  <c r="G416" i="2"/>
  <c r="C416" i="2"/>
  <c r="D416" i="2" s="1"/>
  <c r="G415" i="2"/>
  <c r="H415" i="2" s="1"/>
  <c r="C415" i="2"/>
  <c r="D415" i="2" s="1"/>
  <c r="G414" i="2"/>
  <c r="H414" i="2" s="1"/>
  <c r="C414" i="2"/>
  <c r="D414" i="2" s="1"/>
  <c r="G413" i="2"/>
  <c r="H413" i="2" s="1"/>
  <c r="C413" i="2"/>
  <c r="D413" i="2" s="1"/>
  <c r="H412" i="2"/>
  <c r="G412" i="2"/>
  <c r="C412" i="2"/>
  <c r="D412" i="2" s="1"/>
  <c r="H411" i="2"/>
  <c r="G411" i="2"/>
  <c r="C411" i="2"/>
  <c r="D411" i="2" s="1"/>
  <c r="H410" i="2"/>
  <c r="G410" i="2"/>
  <c r="C410" i="2"/>
  <c r="D410" i="2" s="1"/>
  <c r="G409" i="2"/>
  <c r="H409" i="2" s="1"/>
  <c r="C409" i="2"/>
  <c r="D409" i="2" s="1"/>
  <c r="H408" i="2"/>
  <c r="G408" i="2"/>
  <c r="C408" i="2"/>
  <c r="D408" i="2" s="1"/>
  <c r="H407" i="2"/>
  <c r="G407" i="2"/>
  <c r="C407" i="2"/>
  <c r="D407" i="2" s="1"/>
  <c r="H406" i="2"/>
  <c r="G406" i="2"/>
  <c r="C406" i="2"/>
  <c r="D406" i="2" s="1"/>
  <c r="G405" i="2"/>
  <c r="H405" i="2" s="1"/>
  <c r="C405" i="2"/>
  <c r="D405" i="2" s="1"/>
  <c r="H404" i="2"/>
  <c r="G404" i="2"/>
  <c r="D404" i="2"/>
  <c r="C404" i="2"/>
  <c r="H403" i="2"/>
  <c r="G403" i="2"/>
  <c r="C403" i="2"/>
  <c r="D403" i="2" s="1"/>
  <c r="H402" i="2"/>
  <c r="G402" i="2"/>
  <c r="C402" i="2"/>
  <c r="D402" i="2" s="1"/>
  <c r="G401" i="2"/>
  <c r="H401" i="2" s="1"/>
  <c r="C401" i="2"/>
  <c r="D401" i="2" s="1"/>
  <c r="H400" i="2"/>
  <c r="G400" i="2"/>
  <c r="C400" i="2"/>
  <c r="D400" i="2" s="1"/>
  <c r="H399" i="2"/>
  <c r="G399" i="2"/>
  <c r="C399" i="2"/>
  <c r="D399" i="2" s="1"/>
  <c r="H398" i="2"/>
  <c r="G398" i="2"/>
  <c r="D398" i="2"/>
  <c r="C398" i="2"/>
  <c r="G397" i="2"/>
  <c r="H397" i="2" s="1"/>
  <c r="C397" i="2"/>
  <c r="D397" i="2" s="1"/>
  <c r="H396" i="2"/>
  <c r="G396" i="2"/>
  <c r="C396" i="2"/>
  <c r="D396" i="2" s="1"/>
  <c r="H395" i="2"/>
  <c r="G395" i="2"/>
  <c r="C395" i="2"/>
  <c r="D395" i="2" s="1"/>
  <c r="H394" i="2"/>
  <c r="G394" i="2"/>
  <c r="D394" i="2"/>
  <c r="C394" i="2"/>
  <c r="G393" i="2"/>
  <c r="H393" i="2" s="1"/>
  <c r="C393" i="2"/>
  <c r="D393" i="2" s="1"/>
  <c r="H392" i="2"/>
  <c r="G392" i="2"/>
  <c r="D392" i="2"/>
  <c r="C392" i="2"/>
  <c r="H391" i="2"/>
  <c r="G391" i="2"/>
  <c r="C391" i="2"/>
  <c r="D391" i="2" s="1"/>
  <c r="H390" i="2"/>
  <c r="G390" i="2"/>
  <c r="C390" i="2"/>
  <c r="D390" i="2" s="1"/>
  <c r="H389" i="2"/>
  <c r="G389" i="2"/>
  <c r="C389" i="2"/>
  <c r="D389" i="2" s="1"/>
  <c r="H388" i="2"/>
  <c r="G388" i="2"/>
  <c r="D388" i="2"/>
  <c r="C388" i="2"/>
  <c r="H387" i="2"/>
  <c r="G387" i="2"/>
  <c r="C387" i="2"/>
  <c r="D387" i="2" s="1"/>
  <c r="H386" i="2"/>
  <c r="G386" i="2"/>
  <c r="C386" i="2"/>
  <c r="D386" i="2" s="1"/>
  <c r="G385" i="2"/>
  <c r="H385" i="2" s="1"/>
  <c r="C385" i="2"/>
  <c r="D385" i="2" s="1"/>
  <c r="H384" i="2"/>
  <c r="G384" i="2"/>
  <c r="C384" i="2"/>
  <c r="D384" i="2" s="1"/>
  <c r="H383" i="2"/>
  <c r="G383" i="2"/>
  <c r="C383" i="2"/>
  <c r="D383" i="2" s="1"/>
  <c r="H382" i="2"/>
  <c r="G382" i="2"/>
  <c r="D382" i="2"/>
  <c r="C382" i="2"/>
  <c r="G381" i="2"/>
  <c r="H381" i="2" s="1"/>
  <c r="D381" i="2"/>
  <c r="C381" i="2"/>
  <c r="H380" i="2"/>
  <c r="G380" i="2"/>
  <c r="C380" i="2"/>
  <c r="D380" i="2" s="1"/>
  <c r="H379" i="2"/>
  <c r="G379" i="2"/>
  <c r="C379" i="2"/>
  <c r="D379" i="2" s="1"/>
  <c r="H378" i="2"/>
  <c r="G378" i="2"/>
  <c r="C378" i="2"/>
  <c r="D378" i="2" s="1"/>
  <c r="G377" i="2"/>
  <c r="H377" i="2" s="1"/>
  <c r="C377" i="2"/>
  <c r="D377" i="2" s="1"/>
  <c r="H376" i="2"/>
  <c r="G376" i="2"/>
  <c r="C376" i="2"/>
  <c r="D376" i="2" s="1"/>
  <c r="H375" i="2"/>
  <c r="G375" i="2"/>
  <c r="C375" i="2"/>
  <c r="D375" i="2" s="1"/>
  <c r="H374" i="2"/>
  <c r="G374" i="2"/>
  <c r="C374" i="2"/>
  <c r="D374" i="2" s="1"/>
  <c r="H373" i="2"/>
  <c r="G373" i="2"/>
  <c r="D373" i="2"/>
  <c r="C373" i="2"/>
  <c r="H372" i="2"/>
  <c r="G372" i="2"/>
  <c r="C372" i="2"/>
  <c r="D372" i="2" s="1"/>
  <c r="H371" i="2"/>
  <c r="G371" i="2"/>
  <c r="C371" i="2"/>
  <c r="D371" i="2" s="1"/>
  <c r="H370" i="2"/>
  <c r="G370" i="2"/>
  <c r="D370" i="2"/>
  <c r="C370" i="2"/>
  <c r="G369" i="2"/>
  <c r="H369" i="2" s="1"/>
  <c r="C369" i="2"/>
  <c r="D369" i="2" s="1"/>
  <c r="H368" i="2"/>
  <c r="G368" i="2"/>
  <c r="C368" i="2"/>
  <c r="D368" i="2" s="1"/>
  <c r="H367" i="2"/>
  <c r="G367" i="2"/>
  <c r="C367" i="2"/>
  <c r="D367" i="2" s="1"/>
  <c r="H366" i="2"/>
  <c r="G366" i="2"/>
  <c r="C366" i="2"/>
  <c r="D366" i="2" s="1"/>
  <c r="G365" i="2"/>
  <c r="H365" i="2" s="1"/>
  <c r="D365" i="2"/>
  <c r="C365" i="2"/>
  <c r="H364" i="2"/>
  <c r="G364" i="2"/>
  <c r="D364" i="2"/>
  <c r="C364" i="2"/>
  <c r="H363" i="2"/>
  <c r="G363" i="2"/>
  <c r="C363" i="2"/>
  <c r="D363" i="2" s="1"/>
  <c r="H362" i="2"/>
  <c r="G362" i="2"/>
  <c r="C362" i="2"/>
  <c r="D362" i="2" s="1"/>
  <c r="H361" i="2"/>
  <c r="G361" i="2"/>
  <c r="D361" i="2"/>
  <c r="C361" i="2"/>
  <c r="H360" i="2"/>
  <c r="G360" i="2"/>
  <c r="D360" i="2"/>
  <c r="C360" i="2"/>
  <c r="H359" i="2"/>
  <c r="G359" i="2"/>
  <c r="C359" i="2"/>
  <c r="D359" i="2" s="1"/>
  <c r="H358" i="2"/>
  <c r="G358" i="2"/>
  <c r="C358" i="2"/>
  <c r="D358" i="2" s="1"/>
  <c r="G357" i="2"/>
  <c r="H357" i="2" s="1"/>
  <c r="C357" i="2"/>
  <c r="D357" i="2" s="1"/>
  <c r="H356" i="2"/>
  <c r="G356" i="2"/>
  <c r="C356" i="2"/>
  <c r="D356" i="2" s="1"/>
  <c r="H355" i="2"/>
  <c r="G355" i="2"/>
  <c r="C355" i="2"/>
  <c r="D355" i="2" s="1"/>
  <c r="H354" i="2"/>
  <c r="G354" i="2"/>
  <c r="C354" i="2"/>
  <c r="D354" i="2" s="1"/>
  <c r="H353" i="2"/>
  <c r="G353" i="2"/>
  <c r="C353" i="2"/>
  <c r="D353" i="2" s="1"/>
  <c r="H352" i="2"/>
  <c r="G352" i="2"/>
  <c r="C352" i="2"/>
  <c r="D352" i="2" s="1"/>
  <c r="H351" i="2"/>
  <c r="G351" i="2"/>
  <c r="C351" i="2"/>
  <c r="D351" i="2" s="1"/>
  <c r="H350" i="2"/>
  <c r="G350" i="2"/>
  <c r="C350" i="2"/>
  <c r="D350" i="2" s="1"/>
  <c r="G349" i="2"/>
  <c r="H349" i="2" s="1"/>
  <c r="C349" i="2"/>
  <c r="D349" i="2" s="1"/>
  <c r="H348" i="2"/>
  <c r="G348" i="2"/>
  <c r="D348" i="2"/>
  <c r="C348" i="2"/>
  <c r="H347" i="2"/>
  <c r="G347" i="2"/>
  <c r="C347" i="2"/>
  <c r="D347" i="2" s="1"/>
  <c r="H346" i="2"/>
  <c r="G346" i="2"/>
  <c r="C346" i="2"/>
  <c r="D346" i="2" s="1"/>
  <c r="G345" i="2"/>
  <c r="H345" i="2" s="1"/>
  <c r="C345" i="2"/>
  <c r="D345" i="2" s="1"/>
  <c r="H344" i="2"/>
  <c r="G344" i="2"/>
  <c r="C344" i="2"/>
  <c r="D344" i="2" s="1"/>
  <c r="H343" i="2"/>
  <c r="G343" i="2"/>
  <c r="C343" i="2"/>
  <c r="D343" i="2" s="1"/>
  <c r="H342" i="2"/>
  <c r="G342" i="2"/>
  <c r="C342" i="2"/>
  <c r="D342" i="2" s="1"/>
  <c r="G341" i="2"/>
  <c r="H341" i="2" s="1"/>
  <c r="D341" i="2"/>
  <c r="C341" i="2"/>
  <c r="H340" i="2"/>
  <c r="G340" i="2"/>
  <c r="C340" i="2"/>
  <c r="D340" i="2" s="1"/>
  <c r="H339" i="2"/>
  <c r="G339" i="2"/>
  <c r="C339" i="2"/>
  <c r="D339" i="2" s="1"/>
  <c r="H338" i="2"/>
  <c r="G338" i="2"/>
  <c r="C338" i="2"/>
  <c r="D338" i="2" s="1"/>
  <c r="G337" i="2"/>
  <c r="H337" i="2" s="1"/>
  <c r="C337" i="2"/>
  <c r="D337" i="2" s="1"/>
  <c r="H336" i="2"/>
  <c r="G336" i="2"/>
  <c r="D336" i="2"/>
  <c r="C336" i="2"/>
  <c r="H335" i="2"/>
  <c r="G335" i="2"/>
  <c r="C335" i="2"/>
  <c r="D335" i="2" s="1"/>
  <c r="H334" i="2"/>
  <c r="G334" i="2"/>
  <c r="D334" i="2"/>
  <c r="C334" i="2"/>
  <c r="G333" i="2"/>
  <c r="H333" i="2" s="1"/>
  <c r="C333" i="2"/>
  <c r="D333" i="2" s="1"/>
  <c r="H332" i="2"/>
  <c r="G332" i="2"/>
  <c r="C332" i="2"/>
  <c r="D332" i="2" s="1"/>
  <c r="H331" i="2"/>
  <c r="G331" i="2"/>
  <c r="C331" i="2"/>
  <c r="D331" i="2" s="1"/>
  <c r="H330" i="2"/>
  <c r="G330" i="2"/>
  <c r="C330" i="2"/>
  <c r="D330" i="2" s="1"/>
  <c r="G329" i="2"/>
  <c r="H329" i="2" s="1"/>
  <c r="C329" i="2"/>
  <c r="D329" i="2" s="1"/>
  <c r="H328" i="2"/>
  <c r="G328" i="2"/>
  <c r="C328" i="2"/>
  <c r="D328" i="2" s="1"/>
  <c r="H327" i="2"/>
  <c r="G327" i="2"/>
  <c r="C327" i="2"/>
  <c r="D327" i="2" s="1"/>
  <c r="H326" i="2"/>
  <c r="G326" i="2"/>
  <c r="C326" i="2"/>
  <c r="D326" i="2" s="1"/>
  <c r="H325" i="2"/>
  <c r="G325" i="2"/>
  <c r="C325" i="2"/>
  <c r="D325" i="2" s="1"/>
  <c r="H324" i="2"/>
  <c r="G324" i="2"/>
  <c r="C324" i="2"/>
  <c r="D324" i="2" s="1"/>
  <c r="H323" i="2"/>
  <c r="G323" i="2"/>
  <c r="C323" i="2"/>
  <c r="D323" i="2" s="1"/>
  <c r="H322" i="2"/>
  <c r="G322" i="2"/>
  <c r="C322" i="2"/>
  <c r="D322" i="2" s="1"/>
  <c r="H321" i="2"/>
  <c r="G321" i="2"/>
  <c r="C321" i="2"/>
  <c r="D321" i="2" s="1"/>
  <c r="H320" i="2"/>
  <c r="G320" i="2"/>
  <c r="C320" i="2"/>
  <c r="D320" i="2" s="1"/>
  <c r="H319" i="2"/>
  <c r="G319" i="2"/>
  <c r="C319" i="2"/>
  <c r="D319" i="2" s="1"/>
  <c r="H318" i="2"/>
  <c r="G318" i="2"/>
  <c r="D318" i="2"/>
  <c r="C318" i="2"/>
  <c r="G317" i="2"/>
  <c r="H317" i="2" s="1"/>
  <c r="D317" i="2"/>
  <c r="C317" i="2"/>
  <c r="H316" i="2"/>
  <c r="G316" i="2"/>
  <c r="C316" i="2"/>
  <c r="D316" i="2" s="1"/>
  <c r="H315" i="2"/>
  <c r="G315" i="2"/>
  <c r="C315" i="2"/>
  <c r="D315" i="2" s="1"/>
  <c r="H314" i="2"/>
  <c r="G314" i="2"/>
  <c r="C314" i="2"/>
  <c r="D314" i="2" s="1"/>
  <c r="G313" i="2"/>
  <c r="H313" i="2" s="1"/>
  <c r="D313" i="2"/>
  <c r="C313" i="2"/>
  <c r="H312" i="2"/>
  <c r="G312" i="2"/>
  <c r="C312" i="2"/>
  <c r="D312" i="2" s="1"/>
  <c r="H311" i="2"/>
  <c r="G311" i="2"/>
  <c r="C311" i="2"/>
  <c r="D311" i="2" s="1"/>
  <c r="H310" i="2"/>
  <c r="G310" i="2"/>
  <c r="C310" i="2"/>
  <c r="D310" i="2" s="1"/>
  <c r="H309" i="2"/>
  <c r="G309" i="2"/>
  <c r="C309" i="2"/>
  <c r="D309" i="2" s="1"/>
  <c r="H308" i="2"/>
  <c r="G308" i="2"/>
  <c r="C308" i="2"/>
  <c r="D308" i="2" s="1"/>
  <c r="H307" i="2"/>
  <c r="G307" i="2"/>
  <c r="C307" i="2"/>
  <c r="D307" i="2" s="1"/>
  <c r="H306" i="2"/>
  <c r="G306" i="2"/>
  <c r="C306" i="2"/>
  <c r="D306" i="2" s="1"/>
  <c r="G305" i="2"/>
  <c r="H305" i="2" s="1"/>
  <c r="C305" i="2"/>
  <c r="D305" i="2" s="1"/>
  <c r="H304" i="2"/>
  <c r="G304" i="2"/>
  <c r="C304" i="2"/>
  <c r="D304" i="2" s="1"/>
  <c r="H303" i="2"/>
  <c r="G303" i="2"/>
  <c r="C303" i="2"/>
  <c r="D303" i="2" s="1"/>
  <c r="H302" i="2"/>
  <c r="G302" i="2"/>
  <c r="C302" i="2"/>
  <c r="D302" i="2" s="1"/>
  <c r="G301" i="2"/>
  <c r="H301" i="2" s="1"/>
  <c r="D301" i="2"/>
  <c r="C301" i="2"/>
  <c r="H300" i="2"/>
  <c r="G300" i="2"/>
  <c r="D300" i="2"/>
  <c r="C300" i="2"/>
  <c r="H299" i="2"/>
  <c r="G299" i="2"/>
  <c r="C299" i="2"/>
  <c r="D299" i="2" s="1"/>
  <c r="H298" i="2"/>
  <c r="G298" i="2"/>
  <c r="D298" i="2"/>
  <c r="C298" i="2"/>
  <c r="H297" i="2"/>
  <c r="G297" i="2"/>
  <c r="C297" i="2"/>
  <c r="D297" i="2" s="1"/>
  <c r="H296" i="2"/>
  <c r="G296" i="2"/>
  <c r="D296" i="2"/>
  <c r="C296" i="2"/>
  <c r="H295" i="2"/>
  <c r="G295" i="2"/>
  <c r="C295" i="2"/>
  <c r="D295" i="2" s="1"/>
  <c r="H294" i="2"/>
  <c r="G294" i="2"/>
  <c r="C294" i="2"/>
  <c r="D294" i="2" s="1"/>
  <c r="G293" i="2"/>
  <c r="H293" i="2" s="1"/>
  <c r="C293" i="2"/>
  <c r="D293" i="2" s="1"/>
  <c r="H292" i="2"/>
  <c r="G292" i="2"/>
  <c r="D292" i="2"/>
  <c r="C292" i="2"/>
  <c r="H291" i="2"/>
  <c r="G291" i="2"/>
  <c r="C291" i="2"/>
  <c r="D291" i="2" s="1"/>
  <c r="H290" i="2"/>
  <c r="G290" i="2"/>
  <c r="C290" i="2"/>
  <c r="D290" i="2" s="1"/>
  <c r="G289" i="2"/>
  <c r="H289" i="2" s="1"/>
  <c r="C289" i="2"/>
  <c r="D289" i="2" s="1"/>
  <c r="H288" i="2"/>
  <c r="G288" i="2"/>
  <c r="C288" i="2"/>
  <c r="D288" i="2" s="1"/>
  <c r="H287" i="2"/>
  <c r="G287" i="2"/>
  <c r="C287" i="2"/>
  <c r="D287" i="2" s="1"/>
  <c r="H286" i="2"/>
  <c r="G286" i="2"/>
  <c r="C286" i="2"/>
  <c r="D286" i="2" s="1"/>
  <c r="H285" i="2"/>
  <c r="G285" i="2"/>
  <c r="C285" i="2"/>
  <c r="D285" i="2" s="1"/>
  <c r="H284" i="2"/>
  <c r="G284" i="2"/>
  <c r="D284" i="2"/>
  <c r="C284" i="2"/>
  <c r="H283" i="2"/>
  <c r="G283" i="2"/>
  <c r="C283" i="2"/>
  <c r="D283" i="2" s="1"/>
  <c r="H282" i="2"/>
  <c r="G282" i="2"/>
  <c r="C282" i="2"/>
  <c r="D282" i="2" s="1"/>
  <c r="G281" i="2"/>
  <c r="H281" i="2" s="1"/>
  <c r="C281" i="2"/>
  <c r="D281" i="2" s="1"/>
  <c r="H280" i="2"/>
  <c r="G280" i="2"/>
  <c r="C280" i="2"/>
  <c r="D280" i="2" s="1"/>
  <c r="H279" i="2"/>
  <c r="G279" i="2"/>
  <c r="C279" i="2"/>
  <c r="D279" i="2" s="1"/>
  <c r="H278" i="2"/>
  <c r="G278" i="2"/>
  <c r="C278" i="2"/>
  <c r="D278" i="2" s="1"/>
  <c r="G277" i="2"/>
  <c r="H277" i="2" s="1"/>
  <c r="C277" i="2"/>
  <c r="D277" i="2" s="1"/>
  <c r="H276" i="2"/>
  <c r="G276" i="2"/>
  <c r="D276" i="2"/>
  <c r="C276" i="2"/>
  <c r="H275" i="2"/>
  <c r="G275" i="2"/>
  <c r="C275" i="2"/>
  <c r="D275" i="2" s="1"/>
  <c r="H274" i="2"/>
  <c r="G274" i="2"/>
  <c r="C274" i="2"/>
  <c r="D274" i="2" s="1"/>
  <c r="G273" i="2"/>
  <c r="H273" i="2" s="1"/>
  <c r="C273" i="2"/>
  <c r="D273" i="2" s="1"/>
  <c r="H272" i="2"/>
  <c r="G272" i="2"/>
  <c r="C272" i="2"/>
  <c r="D272" i="2" s="1"/>
  <c r="H271" i="2"/>
  <c r="G271" i="2"/>
  <c r="C271" i="2"/>
  <c r="D271" i="2" s="1"/>
  <c r="H270" i="2"/>
  <c r="G270" i="2"/>
  <c r="D270" i="2"/>
  <c r="C270" i="2"/>
  <c r="G269" i="2"/>
  <c r="H269" i="2" s="1"/>
  <c r="C269" i="2"/>
  <c r="D269" i="2" s="1"/>
  <c r="H268" i="2"/>
  <c r="G268" i="2"/>
  <c r="C268" i="2"/>
  <c r="D268" i="2" s="1"/>
  <c r="H267" i="2"/>
  <c r="G267" i="2"/>
  <c r="C267" i="2"/>
  <c r="D267" i="2" s="1"/>
  <c r="H266" i="2"/>
  <c r="G266" i="2"/>
  <c r="D266" i="2"/>
  <c r="C266" i="2"/>
  <c r="G265" i="2"/>
  <c r="H265" i="2" s="1"/>
  <c r="C265" i="2"/>
  <c r="D265" i="2" s="1"/>
  <c r="H264" i="2"/>
  <c r="G264" i="2"/>
  <c r="D264" i="2"/>
  <c r="C264" i="2"/>
  <c r="H263" i="2"/>
  <c r="G263" i="2"/>
  <c r="C263" i="2"/>
  <c r="D263" i="2" s="1"/>
  <c r="H262" i="2"/>
  <c r="G262" i="2"/>
  <c r="C262" i="2"/>
  <c r="D262" i="2" s="1"/>
  <c r="H261" i="2"/>
  <c r="G261" i="2"/>
  <c r="C261" i="2"/>
  <c r="D261" i="2" s="1"/>
  <c r="H260" i="2"/>
  <c r="G260" i="2"/>
  <c r="D260" i="2"/>
  <c r="C260" i="2"/>
  <c r="H259" i="2"/>
  <c r="G259" i="2"/>
  <c r="C259" i="2"/>
  <c r="D259" i="2" s="1"/>
  <c r="H258" i="2"/>
  <c r="G258" i="2"/>
  <c r="C258" i="2"/>
  <c r="D258" i="2" s="1"/>
  <c r="G257" i="2"/>
  <c r="H257" i="2" s="1"/>
  <c r="C257" i="2"/>
  <c r="D257" i="2" s="1"/>
  <c r="H256" i="2"/>
  <c r="G256" i="2"/>
  <c r="C256" i="2"/>
  <c r="D256" i="2" s="1"/>
  <c r="H255" i="2"/>
  <c r="G255" i="2"/>
  <c r="C255" i="2"/>
  <c r="D255" i="2" s="1"/>
  <c r="H254" i="2"/>
  <c r="G254" i="2"/>
  <c r="D254" i="2"/>
  <c r="C254" i="2"/>
  <c r="G253" i="2"/>
  <c r="H253" i="2" s="1"/>
  <c r="D253" i="2"/>
  <c r="C253" i="2"/>
  <c r="H252" i="2"/>
  <c r="G252" i="2"/>
  <c r="C252" i="2"/>
  <c r="D252" i="2" s="1"/>
  <c r="H251" i="2"/>
  <c r="G251" i="2"/>
  <c r="C251" i="2"/>
  <c r="D251" i="2" s="1"/>
  <c r="G250" i="2"/>
  <c r="H250" i="2" s="1"/>
  <c r="C250" i="2"/>
  <c r="D250" i="2" s="1"/>
  <c r="G249" i="2"/>
  <c r="H249" i="2" s="1"/>
  <c r="C249" i="2"/>
  <c r="D249" i="2" s="1"/>
  <c r="H248" i="2"/>
  <c r="G248" i="2"/>
  <c r="C248" i="2"/>
  <c r="D248" i="2" s="1"/>
  <c r="H247" i="2"/>
  <c r="G247" i="2"/>
  <c r="C247" i="2"/>
  <c r="D247" i="2" s="1"/>
  <c r="H246" i="2"/>
  <c r="G246" i="2"/>
  <c r="C246" i="2"/>
  <c r="D246" i="2" s="1"/>
  <c r="H245" i="2"/>
  <c r="G245" i="2"/>
  <c r="D245" i="2"/>
  <c r="C245" i="2"/>
  <c r="H244" i="2"/>
  <c r="G244" i="2"/>
  <c r="C244" i="2"/>
  <c r="D244" i="2" s="1"/>
  <c r="H243" i="2"/>
  <c r="G243" i="2"/>
  <c r="C243" i="2"/>
  <c r="D243" i="2" s="1"/>
  <c r="G242" i="2"/>
  <c r="H242" i="2" s="1"/>
  <c r="D242" i="2"/>
  <c r="C242" i="2"/>
  <c r="G241" i="2"/>
  <c r="H241" i="2" s="1"/>
  <c r="C241" i="2"/>
  <c r="D241" i="2" s="1"/>
  <c r="H240" i="2"/>
  <c r="G240" i="2"/>
  <c r="C240" i="2"/>
  <c r="D240" i="2" s="1"/>
  <c r="H239" i="2"/>
  <c r="G239" i="2"/>
  <c r="C239" i="2"/>
  <c r="D239" i="2" s="1"/>
  <c r="G238" i="2"/>
  <c r="H238" i="2" s="1"/>
  <c r="C238" i="2"/>
  <c r="D238" i="2" s="1"/>
  <c r="G237" i="2"/>
  <c r="H237" i="2" s="1"/>
  <c r="D237" i="2"/>
  <c r="C237" i="2"/>
  <c r="H236" i="2"/>
  <c r="G236" i="2"/>
  <c r="D236" i="2"/>
  <c r="C236" i="2"/>
  <c r="H235" i="2"/>
  <c r="G235" i="2"/>
  <c r="C235" i="2"/>
  <c r="D235" i="2" s="1"/>
  <c r="G234" i="2"/>
  <c r="H234" i="2" s="1"/>
  <c r="C234" i="2"/>
  <c r="D234" i="2" s="1"/>
  <c r="G233" i="2"/>
  <c r="H233" i="2" s="1"/>
  <c r="C233" i="2"/>
  <c r="D233" i="2" s="1"/>
  <c r="H232" i="2"/>
  <c r="G232" i="2"/>
  <c r="C232" i="2"/>
  <c r="D232" i="2" s="1"/>
  <c r="H231" i="2"/>
  <c r="G231" i="2"/>
  <c r="C231" i="2"/>
  <c r="D231" i="2" s="1"/>
  <c r="G230" i="2"/>
  <c r="H230" i="2" s="1"/>
  <c r="C230" i="2"/>
  <c r="D230" i="2" s="1"/>
  <c r="G229" i="2"/>
  <c r="H229" i="2" s="1"/>
  <c r="C229" i="2"/>
  <c r="D229" i="2" s="1"/>
  <c r="H228" i="2"/>
  <c r="G228" i="2"/>
  <c r="C228" i="2"/>
  <c r="D228" i="2" s="1"/>
  <c r="H227" i="2"/>
  <c r="G227" i="2"/>
  <c r="C227" i="2"/>
  <c r="D227" i="2" s="1"/>
  <c r="G226" i="2"/>
  <c r="H226" i="2" s="1"/>
  <c r="C226" i="2"/>
  <c r="D226" i="2" s="1"/>
  <c r="G225" i="2"/>
  <c r="H225" i="2" s="1"/>
  <c r="D225" i="2"/>
  <c r="C225" i="2"/>
  <c r="H224" i="2"/>
  <c r="G224" i="2"/>
  <c r="C224" i="2"/>
  <c r="D224" i="2" s="1"/>
  <c r="H223" i="2"/>
  <c r="G223" i="2"/>
  <c r="C223" i="2"/>
  <c r="D223" i="2" s="1"/>
  <c r="G222" i="2"/>
  <c r="H222" i="2" s="1"/>
  <c r="C222" i="2"/>
  <c r="D222" i="2" s="1"/>
  <c r="H221" i="2"/>
  <c r="G221" i="2"/>
  <c r="D221" i="2"/>
  <c r="C221" i="2"/>
  <c r="H220" i="2"/>
  <c r="G220" i="2"/>
  <c r="D220" i="2"/>
  <c r="C220" i="2"/>
  <c r="H219" i="2"/>
  <c r="G219" i="2"/>
  <c r="C219" i="2"/>
  <c r="D219" i="2" s="1"/>
  <c r="G218" i="2"/>
  <c r="H218" i="2" s="1"/>
  <c r="C218" i="2"/>
  <c r="D218" i="2" s="1"/>
  <c r="G217" i="2"/>
  <c r="H217" i="2" s="1"/>
  <c r="C217" i="2"/>
  <c r="D217" i="2" s="1"/>
  <c r="H216" i="2"/>
  <c r="G216" i="2"/>
  <c r="C216" i="2"/>
  <c r="D216" i="2" s="1"/>
  <c r="H215" i="2"/>
  <c r="G215" i="2"/>
  <c r="C215" i="2"/>
  <c r="D215" i="2" s="1"/>
  <c r="H214" i="2"/>
  <c r="G214" i="2"/>
  <c r="C214" i="2"/>
  <c r="D214" i="2" s="1"/>
  <c r="G213" i="2"/>
  <c r="H213" i="2" s="1"/>
  <c r="D213" i="2"/>
  <c r="C213" i="2"/>
  <c r="H212" i="2"/>
  <c r="G212" i="2"/>
  <c r="D212" i="2"/>
  <c r="C212" i="2"/>
  <c r="H211" i="2"/>
  <c r="G211" i="2"/>
  <c r="C211" i="2"/>
  <c r="D211" i="2" s="1"/>
  <c r="G210" i="2"/>
  <c r="H210" i="2" s="1"/>
  <c r="C210" i="2"/>
  <c r="D210" i="2" s="1"/>
  <c r="G209" i="2"/>
  <c r="H209" i="2" s="1"/>
  <c r="C209" i="2"/>
  <c r="D209" i="2" s="1"/>
  <c r="H208" i="2"/>
  <c r="G208" i="2"/>
  <c r="C208" i="2"/>
  <c r="D208" i="2" s="1"/>
  <c r="H207" i="2"/>
  <c r="G207" i="2"/>
  <c r="C207" i="2"/>
  <c r="D207" i="2" s="1"/>
  <c r="H206" i="2"/>
  <c r="G206" i="2"/>
  <c r="D206" i="2"/>
  <c r="C206" i="2"/>
  <c r="G205" i="2"/>
  <c r="H205" i="2" s="1"/>
  <c r="C205" i="2"/>
  <c r="D205" i="2" s="1"/>
  <c r="H204" i="2"/>
  <c r="G204" i="2"/>
  <c r="C204" i="2"/>
  <c r="D204" i="2" s="1"/>
  <c r="H203" i="2"/>
  <c r="G203" i="2"/>
  <c r="C203" i="2"/>
  <c r="D203" i="2" s="1"/>
  <c r="G202" i="2"/>
  <c r="H202" i="2" s="1"/>
  <c r="D202" i="2"/>
  <c r="C202" i="2"/>
  <c r="G201" i="2"/>
  <c r="H201" i="2" s="1"/>
  <c r="C201" i="2"/>
  <c r="D201" i="2" s="1"/>
  <c r="H200" i="2"/>
  <c r="G200" i="2"/>
  <c r="C200" i="2"/>
  <c r="D200" i="2" s="1"/>
  <c r="G199" i="2"/>
  <c r="H199" i="2" s="1"/>
  <c r="C199" i="2"/>
  <c r="D199" i="2" s="1"/>
  <c r="H198" i="2"/>
  <c r="G198" i="2"/>
  <c r="C198" i="2"/>
  <c r="D198" i="2" s="1"/>
  <c r="H197" i="2"/>
  <c r="G197" i="2"/>
  <c r="C197" i="2"/>
  <c r="D197" i="2" s="1"/>
  <c r="H196" i="2"/>
  <c r="G196" i="2"/>
  <c r="C196" i="2"/>
  <c r="D196" i="2" s="1"/>
  <c r="G195" i="2"/>
  <c r="H195" i="2" s="1"/>
  <c r="C195" i="2"/>
  <c r="D195" i="2" s="1"/>
  <c r="H194" i="2"/>
  <c r="G194" i="2"/>
  <c r="D194" i="2"/>
  <c r="C194" i="2"/>
  <c r="H193" i="2"/>
  <c r="G193" i="2"/>
  <c r="C193" i="2"/>
  <c r="D193" i="2" s="1"/>
  <c r="H192" i="2"/>
  <c r="G192" i="2"/>
  <c r="C192" i="2"/>
  <c r="D192" i="2" s="1"/>
  <c r="G191" i="2"/>
  <c r="H191" i="2" s="1"/>
  <c r="C191" i="2"/>
  <c r="D191" i="2" s="1"/>
  <c r="H190" i="2"/>
  <c r="G190" i="2"/>
  <c r="C190" i="2"/>
  <c r="D190" i="2" s="1"/>
  <c r="H189" i="2"/>
  <c r="G189" i="2"/>
  <c r="C189" i="2"/>
  <c r="D189" i="2" s="1"/>
  <c r="H188" i="2"/>
  <c r="G188" i="2"/>
  <c r="D188" i="2"/>
  <c r="C188" i="2"/>
  <c r="G187" i="2"/>
  <c r="H187" i="2" s="1"/>
  <c r="D187" i="2"/>
  <c r="C187" i="2"/>
  <c r="H186" i="2"/>
  <c r="G186" i="2"/>
  <c r="C186" i="2"/>
  <c r="D186" i="2" s="1"/>
  <c r="H185" i="2"/>
  <c r="G185" i="2"/>
  <c r="C185" i="2"/>
  <c r="D185" i="2" s="1"/>
  <c r="H184" i="2"/>
  <c r="G184" i="2"/>
  <c r="C184" i="2"/>
  <c r="D184" i="2" s="1"/>
  <c r="G183" i="2"/>
  <c r="H183" i="2" s="1"/>
  <c r="C183" i="2"/>
  <c r="D183" i="2" s="1"/>
  <c r="H182" i="2"/>
  <c r="G182" i="2"/>
  <c r="D182" i="2"/>
  <c r="C182" i="2"/>
  <c r="H181" i="2"/>
  <c r="G181" i="2"/>
  <c r="C181" i="2"/>
  <c r="D181" i="2" s="1"/>
  <c r="H180" i="2"/>
  <c r="G180" i="2"/>
  <c r="D180" i="2"/>
  <c r="C180" i="2"/>
  <c r="H179" i="2"/>
  <c r="G179" i="2"/>
  <c r="C179" i="2"/>
  <c r="D179" i="2" s="1"/>
  <c r="H178" i="2"/>
  <c r="G178" i="2"/>
  <c r="D178" i="2"/>
  <c r="C178" i="2"/>
  <c r="H177" i="2"/>
  <c r="G177" i="2"/>
  <c r="C177" i="2"/>
  <c r="D177" i="2" s="1"/>
  <c r="H176" i="2"/>
  <c r="G176" i="2"/>
  <c r="C176" i="2"/>
  <c r="D176" i="2" s="1"/>
  <c r="G175" i="2"/>
  <c r="H175" i="2" s="1"/>
  <c r="C175" i="2"/>
  <c r="D175" i="2" s="1"/>
  <c r="H174" i="2"/>
  <c r="G174" i="2"/>
  <c r="D174" i="2"/>
  <c r="C174" i="2"/>
  <c r="H173" i="2"/>
  <c r="G173" i="2"/>
  <c r="C173" i="2"/>
  <c r="D173" i="2" s="1"/>
  <c r="H172" i="2"/>
  <c r="G172" i="2"/>
  <c r="C172" i="2"/>
  <c r="D172" i="2" s="1"/>
  <c r="H171" i="2"/>
  <c r="G171" i="2"/>
  <c r="D171" i="2"/>
  <c r="C171" i="2"/>
  <c r="H170" i="2"/>
  <c r="G170" i="2"/>
  <c r="C170" i="2"/>
  <c r="D170" i="2" s="1"/>
  <c r="H169" i="2"/>
  <c r="G169" i="2"/>
  <c r="C169" i="2"/>
  <c r="D169" i="2" s="1"/>
  <c r="H168" i="2"/>
  <c r="G168" i="2"/>
  <c r="C168" i="2"/>
  <c r="D168" i="2" s="1"/>
  <c r="G167" i="2"/>
  <c r="H167" i="2" s="1"/>
  <c r="C167" i="2"/>
  <c r="D167" i="2" s="1"/>
  <c r="H166" i="2"/>
  <c r="G166" i="2"/>
  <c r="C166" i="2"/>
  <c r="D166" i="2" s="1"/>
  <c r="H165" i="2"/>
  <c r="G165" i="2"/>
  <c r="C165" i="2"/>
  <c r="D165" i="2" s="1"/>
  <c r="H164" i="2"/>
  <c r="G164" i="2"/>
  <c r="D164" i="2"/>
  <c r="C164" i="2"/>
  <c r="G163" i="2"/>
  <c r="H163" i="2" s="1"/>
  <c r="D163" i="2"/>
  <c r="C163" i="2"/>
  <c r="H162" i="2"/>
  <c r="G162" i="2"/>
  <c r="C162" i="2"/>
  <c r="D162" i="2" s="1"/>
  <c r="H161" i="2"/>
  <c r="G161" i="2"/>
  <c r="C161" i="2"/>
  <c r="D161" i="2" s="1"/>
  <c r="H160" i="2"/>
  <c r="G160" i="2"/>
  <c r="C160" i="2"/>
  <c r="D160" i="2" s="1"/>
  <c r="G159" i="2"/>
  <c r="H159" i="2" s="1"/>
  <c r="C159" i="2"/>
  <c r="D159" i="2" s="1"/>
  <c r="H158" i="2"/>
  <c r="G158" i="2"/>
  <c r="C158" i="2"/>
  <c r="D158" i="2" s="1"/>
  <c r="H157" i="2"/>
  <c r="G157" i="2"/>
  <c r="C157" i="2"/>
  <c r="D157" i="2" s="1"/>
  <c r="H156" i="2"/>
  <c r="G156" i="2"/>
  <c r="C156" i="2"/>
  <c r="D156" i="2" s="1"/>
  <c r="H155" i="2"/>
  <c r="G155" i="2"/>
  <c r="C155" i="2"/>
  <c r="D155" i="2" s="1"/>
  <c r="H154" i="2"/>
  <c r="G154" i="2"/>
  <c r="D154" i="2"/>
  <c r="C154" i="2"/>
  <c r="H153" i="2"/>
  <c r="G153" i="2"/>
  <c r="C153" i="2"/>
  <c r="D153" i="2" s="1"/>
  <c r="H152" i="2"/>
  <c r="G152" i="2"/>
  <c r="C152" i="2"/>
  <c r="D152" i="2" s="1"/>
  <c r="G151" i="2"/>
  <c r="H151" i="2" s="1"/>
  <c r="C151" i="2"/>
  <c r="D151" i="2" s="1"/>
  <c r="H150" i="2"/>
  <c r="G150" i="2"/>
  <c r="C150" i="2"/>
  <c r="D150" i="2" s="1"/>
  <c r="H149" i="2"/>
  <c r="G149" i="2"/>
  <c r="C149" i="2"/>
  <c r="D149" i="2" s="1"/>
  <c r="H148" i="2"/>
  <c r="G148" i="2"/>
  <c r="D148" i="2"/>
  <c r="C148" i="2"/>
  <c r="H147" i="2"/>
  <c r="G147" i="2"/>
  <c r="D147" i="2"/>
  <c r="C147" i="2"/>
  <c r="H146" i="2"/>
  <c r="G146" i="2"/>
  <c r="D146" i="2"/>
  <c r="C146" i="2"/>
  <c r="H145" i="2"/>
  <c r="G145" i="2"/>
  <c r="C145" i="2"/>
  <c r="D145" i="2" s="1"/>
  <c r="H144" i="2"/>
  <c r="G144" i="2"/>
  <c r="C144" i="2"/>
  <c r="D144" i="2" s="1"/>
  <c r="G143" i="2"/>
  <c r="H143" i="2" s="1"/>
  <c r="C143" i="2"/>
  <c r="D143" i="2" s="1"/>
  <c r="H142" i="2"/>
  <c r="G142" i="2"/>
  <c r="C142" i="2"/>
  <c r="D142" i="2" s="1"/>
  <c r="H141" i="2"/>
  <c r="G141" i="2"/>
  <c r="C141" i="2"/>
  <c r="D141" i="2" s="1"/>
  <c r="H140" i="2"/>
  <c r="G140" i="2"/>
  <c r="C140" i="2"/>
  <c r="D140" i="2" s="1"/>
  <c r="G139" i="2"/>
  <c r="H139" i="2" s="1"/>
  <c r="C139" i="2"/>
  <c r="D139" i="2" s="1"/>
  <c r="H138" i="2"/>
  <c r="G138" i="2"/>
  <c r="C138" i="2"/>
  <c r="D138" i="2" s="1"/>
  <c r="H137" i="2"/>
  <c r="G137" i="2"/>
  <c r="C137" i="2"/>
  <c r="D137" i="2" s="1"/>
  <c r="H136" i="2"/>
  <c r="G136" i="2"/>
  <c r="C136" i="2"/>
  <c r="D136" i="2" s="1"/>
  <c r="H135" i="2"/>
  <c r="G135" i="2"/>
  <c r="C135" i="2"/>
  <c r="D135" i="2" s="1"/>
  <c r="H134" i="2"/>
  <c r="G134" i="2"/>
  <c r="C134" i="2"/>
  <c r="D134" i="2" s="1"/>
  <c r="H133" i="2"/>
  <c r="G133" i="2"/>
  <c r="C133" i="2"/>
  <c r="D133" i="2" s="1"/>
  <c r="H132" i="2"/>
  <c r="G132" i="2"/>
  <c r="C132" i="2"/>
  <c r="D132" i="2" s="1"/>
  <c r="G131" i="2"/>
  <c r="H131" i="2" s="1"/>
  <c r="C131" i="2"/>
  <c r="D131" i="2" s="1"/>
  <c r="H130" i="2"/>
  <c r="G130" i="2"/>
  <c r="D130" i="2"/>
  <c r="C130" i="2"/>
  <c r="H129" i="2"/>
  <c r="G129" i="2"/>
  <c r="C129" i="2"/>
  <c r="D129" i="2" s="1"/>
  <c r="H128" i="2"/>
  <c r="G128" i="2"/>
  <c r="C128" i="2"/>
  <c r="D128" i="2" s="1"/>
  <c r="G127" i="2"/>
  <c r="H127" i="2" s="1"/>
  <c r="C127" i="2"/>
  <c r="D127" i="2" s="1"/>
  <c r="H126" i="2"/>
  <c r="G126" i="2"/>
  <c r="D126" i="2"/>
  <c r="C126" i="2"/>
  <c r="H125" i="2"/>
  <c r="G125" i="2"/>
  <c r="C125" i="2"/>
  <c r="D125" i="2" s="1"/>
  <c r="H124" i="2"/>
  <c r="G124" i="2"/>
  <c r="D124" i="2"/>
  <c r="C124" i="2"/>
  <c r="G123" i="2"/>
  <c r="H123" i="2" s="1"/>
  <c r="C123" i="2"/>
  <c r="D123" i="2" s="1"/>
  <c r="H122" i="2"/>
  <c r="G122" i="2"/>
  <c r="C122" i="2"/>
  <c r="D122" i="2" s="1"/>
  <c r="H121" i="2"/>
  <c r="G121" i="2"/>
  <c r="C121" i="2"/>
  <c r="D121" i="2" s="1"/>
  <c r="H120" i="2"/>
  <c r="G120" i="2"/>
  <c r="C120" i="2"/>
  <c r="D120" i="2" s="1"/>
  <c r="G119" i="2"/>
  <c r="H119" i="2" s="1"/>
  <c r="C119" i="2"/>
  <c r="D119" i="2" s="1"/>
  <c r="H118" i="2"/>
  <c r="G118" i="2"/>
  <c r="C118" i="2"/>
  <c r="D118" i="2" s="1"/>
  <c r="H117" i="2"/>
  <c r="G117" i="2"/>
  <c r="C117" i="2"/>
  <c r="D117" i="2" s="1"/>
  <c r="H116" i="2"/>
  <c r="G116" i="2"/>
  <c r="D116" i="2"/>
  <c r="C116" i="2"/>
  <c r="H115" i="2"/>
  <c r="G115" i="2"/>
  <c r="C115" i="2"/>
  <c r="D115" i="2" s="1"/>
  <c r="H114" i="2"/>
  <c r="G114" i="2"/>
  <c r="C114" i="2"/>
  <c r="D114" i="2" s="1"/>
  <c r="H113" i="2"/>
  <c r="G113" i="2"/>
  <c r="C113" i="2"/>
  <c r="D113" i="2" s="1"/>
  <c r="H112" i="2"/>
  <c r="G112" i="2"/>
  <c r="C112" i="2"/>
  <c r="D112" i="2" s="1"/>
  <c r="G111" i="2"/>
  <c r="H111" i="2" s="1"/>
  <c r="C111" i="2"/>
  <c r="D111" i="2" s="1"/>
  <c r="H110" i="2"/>
  <c r="G110" i="2"/>
  <c r="D110" i="2"/>
  <c r="C110" i="2"/>
  <c r="H109" i="2"/>
  <c r="G109" i="2"/>
  <c r="C109" i="2"/>
  <c r="D109" i="2" s="1"/>
  <c r="H108" i="2"/>
  <c r="G108" i="2"/>
  <c r="C108" i="2"/>
  <c r="D108" i="2" s="1"/>
  <c r="H107" i="2"/>
  <c r="G107" i="2"/>
  <c r="D107" i="2"/>
  <c r="C107" i="2"/>
  <c r="H106" i="2"/>
  <c r="G106" i="2"/>
  <c r="C106" i="2"/>
  <c r="D106" i="2" s="1"/>
  <c r="H105" i="2"/>
  <c r="G105" i="2"/>
  <c r="C105" i="2"/>
  <c r="D105" i="2" s="1"/>
  <c r="H104" i="2"/>
  <c r="G104" i="2"/>
  <c r="C104" i="2"/>
  <c r="D104" i="2" s="1"/>
  <c r="G103" i="2"/>
  <c r="H103" i="2" s="1"/>
  <c r="C103" i="2"/>
  <c r="D103" i="2" s="1"/>
  <c r="H102" i="2"/>
  <c r="G102" i="2"/>
  <c r="C102" i="2"/>
  <c r="D102" i="2" s="1"/>
  <c r="H101" i="2"/>
  <c r="G101" i="2"/>
  <c r="C101" i="2"/>
  <c r="D101" i="2" s="1"/>
  <c r="H100" i="2"/>
  <c r="G100" i="2"/>
  <c r="D100" i="2"/>
  <c r="C100" i="2"/>
  <c r="G99" i="2"/>
  <c r="H99" i="2" s="1"/>
  <c r="D99" i="2"/>
  <c r="C99" i="2"/>
  <c r="H98" i="2"/>
  <c r="G98" i="2"/>
  <c r="C98" i="2"/>
  <c r="D98" i="2" s="1"/>
  <c r="H97" i="2"/>
  <c r="G97" i="2"/>
  <c r="C97" i="2"/>
  <c r="D97" i="2" s="1"/>
  <c r="H96" i="2"/>
  <c r="G96" i="2"/>
  <c r="C96" i="2"/>
  <c r="D96" i="2" s="1"/>
  <c r="G95" i="2"/>
  <c r="H95" i="2" s="1"/>
  <c r="C95" i="2"/>
  <c r="D95" i="2" s="1"/>
  <c r="H94" i="2"/>
  <c r="G94" i="2"/>
  <c r="C94" i="2"/>
  <c r="D94" i="2" s="1"/>
  <c r="H93" i="2"/>
  <c r="G93" i="2"/>
  <c r="C93" i="2"/>
  <c r="D93" i="2" s="1"/>
  <c r="H92" i="2"/>
  <c r="G92" i="2"/>
  <c r="C92" i="2"/>
  <c r="D92" i="2" s="1"/>
  <c r="H91" i="2"/>
  <c r="G91" i="2"/>
  <c r="C91" i="2"/>
  <c r="D91" i="2" s="1"/>
  <c r="H90" i="2"/>
  <c r="G90" i="2"/>
  <c r="D90" i="2"/>
  <c r="C90" i="2"/>
  <c r="H89" i="2"/>
  <c r="G89" i="2"/>
  <c r="C89" i="2"/>
  <c r="D89" i="2" s="1"/>
  <c r="H88" i="2"/>
  <c r="G88" i="2"/>
  <c r="C88" i="2"/>
  <c r="D88" i="2" s="1"/>
  <c r="G87" i="2"/>
  <c r="H87" i="2" s="1"/>
  <c r="C87" i="2"/>
  <c r="D87" i="2" s="1"/>
  <c r="H86" i="2"/>
  <c r="G86" i="2"/>
  <c r="C86" i="2"/>
  <c r="D86" i="2" s="1"/>
  <c r="H85" i="2"/>
  <c r="G85" i="2"/>
  <c r="C85" i="2"/>
  <c r="D85" i="2" s="1"/>
  <c r="H84" i="2"/>
  <c r="G84" i="2"/>
  <c r="C84" i="2"/>
  <c r="D84" i="2" s="1"/>
  <c r="G83" i="2"/>
  <c r="H83" i="2" s="1"/>
  <c r="D83" i="2"/>
  <c r="C83" i="2"/>
  <c r="H82" i="2"/>
  <c r="G82" i="2"/>
  <c r="D82" i="2"/>
  <c r="C82" i="2"/>
  <c r="H81" i="2"/>
  <c r="G81" i="2"/>
  <c r="C81" i="2"/>
  <c r="D81" i="2" s="1"/>
  <c r="H80" i="2"/>
  <c r="G80" i="2"/>
  <c r="C80" i="2"/>
  <c r="D80" i="2" s="1"/>
  <c r="G79" i="2"/>
  <c r="H79" i="2" s="1"/>
  <c r="C79" i="2"/>
  <c r="D79" i="2" s="1"/>
  <c r="H78" i="2"/>
  <c r="G78" i="2"/>
  <c r="C78" i="2"/>
  <c r="D78" i="2" s="1"/>
  <c r="H77" i="2"/>
  <c r="G77" i="2"/>
  <c r="C77" i="2"/>
  <c r="D77" i="2" s="1"/>
  <c r="H76" i="2"/>
  <c r="G76" i="2"/>
  <c r="C76" i="2"/>
  <c r="D76" i="2" s="1"/>
  <c r="G75" i="2"/>
  <c r="H75" i="2" s="1"/>
  <c r="C75" i="2"/>
  <c r="D75" i="2" s="1"/>
  <c r="H74" i="2"/>
  <c r="G74" i="2"/>
  <c r="C74" i="2"/>
  <c r="D74" i="2" s="1"/>
  <c r="H73" i="2"/>
  <c r="G73" i="2"/>
  <c r="C73" i="2"/>
  <c r="D73" i="2" s="1"/>
  <c r="H72" i="2"/>
  <c r="G72" i="2"/>
  <c r="C72" i="2"/>
  <c r="D72" i="2" s="1"/>
  <c r="H71" i="2"/>
  <c r="G71" i="2"/>
  <c r="D71" i="2"/>
  <c r="C71" i="2"/>
  <c r="H70" i="2"/>
  <c r="G70" i="2"/>
  <c r="C70" i="2"/>
  <c r="D70" i="2" s="1"/>
  <c r="H69" i="2"/>
  <c r="G69" i="2"/>
  <c r="C69" i="2"/>
  <c r="D69" i="2" s="1"/>
  <c r="H68" i="2"/>
  <c r="G68" i="2"/>
  <c r="C68" i="2"/>
  <c r="D68" i="2" s="1"/>
  <c r="G67" i="2"/>
  <c r="H67" i="2" s="1"/>
  <c r="C67" i="2"/>
  <c r="D67" i="2" s="1"/>
  <c r="H66" i="2"/>
  <c r="G66" i="2"/>
  <c r="D66" i="2"/>
  <c r="C66" i="2"/>
  <c r="H65" i="2"/>
  <c r="G65" i="2"/>
  <c r="C65" i="2"/>
  <c r="D65" i="2" s="1"/>
  <c r="H64" i="2"/>
  <c r="G64" i="2"/>
  <c r="C64" i="2"/>
  <c r="D64" i="2" s="1"/>
  <c r="G63" i="2"/>
  <c r="H63" i="2" s="1"/>
  <c r="D63" i="2"/>
  <c r="C63" i="2"/>
  <c r="H62" i="2"/>
  <c r="G62" i="2"/>
  <c r="D62" i="2"/>
  <c r="C62" i="2"/>
  <c r="H61" i="2"/>
  <c r="G61" i="2"/>
  <c r="C61" i="2"/>
  <c r="D61" i="2" s="1"/>
  <c r="H60" i="2"/>
  <c r="G60" i="2"/>
  <c r="D60" i="2"/>
  <c r="C60" i="2"/>
  <c r="G59" i="2"/>
  <c r="H59" i="2" s="1"/>
  <c r="C59" i="2"/>
  <c r="D59" i="2" s="1"/>
  <c r="H58" i="2"/>
  <c r="G58" i="2"/>
  <c r="C58" i="2"/>
  <c r="D58" i="2" s="1"/>
  <c r="H57" i="2"/>
  <c r="G57" i="2"/>
  <c r="C57" i="2"/>
  <c r="D57" i="2" s="1"/>
  <c r="H56" i="2"/>
  <c r="G56" i="2"/>
  <c r="C56" i="2"/>
  <c r="D56" i="2" s="1"/>
  <c r="G55" i="2"/>
  <c r="H55" i="2" s="1"/>
  <c r="C55" i="2"/>
  <c r="D55" i="2" s="1"/>
  <c r="H54" i="2"/>
  <c r="G54" i="2"/>
  <c r="C54" i="2"/>
  <c r="D54" i="2" s="1"/>
  <c r="H53" i="2"/>
  <c r="G53" i="2"/>
  <c r="C53" i="2"/>
  <c r="D53" i="2" s="1"/>
  <c r="H52" i="2"/>
  <c r="G52" i="2"/>
  <c r="D52" i="2"/>
  <c r="C52" i="2"/>
  <c r="H51" i="2"/>
  <c r="G51" i="2"/>
  <c r="C51" i="2"/>
  <c r="D51" i="2" s="1"/>
  <c r="H50" i="2"/>
  <c r="G50" i="2"/>
  <c r="C50" i="2"/>
  <c r="D50" i="2" s="1"/>
  <c r="H49" i="2"/>
  <c r="G49" i="2"/>
  <c r="C49" i="2"/>
  <c r="D49" i="2" s="1"/>
  <c r="H48" i="2"/>
  <c r="G48" i="2"/>
  <c r="C48" i="2"/>
  <c r="D48" i="2" s="1"/>
  <c r="G47" i="2"/>
  <c r="H47" i="2" s="1"/>
  <c r="C47" i="2"/>
  <c r="D47" i="2" s="1"/>
  <c r="H46" i="2"/>
  <c r="G46" i="2"/>
  <c r="C46" i="2"/>
  <c r="D46" i="2" s="1"/>
  <c r="H45" i="2"/>
  <c r="G45" i="2"/>
  <c r="C45" i="2"/>
  <c r="D45" i="2" s="1"/>
  <c r="H44" i="2"/>
  <c r="G44" i="2"/>
  <c r="C44" i="2"/>
  <c r="D44" i="2" s="1"/>
  <c r="H43" i="2"/>
  <c r="G43" i="2"/>
  <c r="D43" i="2"/>
  <c r="C43" i="2"/>
  <c r="H42" i="2"/>
  <c r="G42" i="2"/>
  <c r="D42" i="2"/>
  <c r="C42" i="2"/>
  <c r="H41" i="2"/>
  <c r="G41" i="2"/>
  <c r="C41" i="2"/>
  <c r="D41" i="2" s="1"/>
  <c r="H40" i="2"/>
  <c r="G40" i="2"/>
  <c r="C40" i="2"/>
  <c r="D40" i="2" s="1"/>
  <c r="G39" i="2"/>
  <c r="H39" i="2" s="1"/>
  <c r="C39" i="2"/>
  <c r="D39" i="2" s="1"/>
  <c r="H38" i="2"/>
  <c r="G38" i="2"/>
  <c r="C38" i="2"/>
  <c r="D38" i="2" s="1"/>
  <c r="H37" i="2"/>
  <c r="G37" i="2"/>
  <c r="C37" i="2"/>
  <c r="D37" i="2" s="1"/>
  <c r="H36" i="2"/>
  <c r="G36" i="2"/>
  <c r="D36" i="2"/>
  <c r="C36" i="2"/>
  <c r="G35" i="2"/>
  <c r="H35" i="2" s="1"/>
  <c r="D35" i="2"/>
  <c r="C35" i="2"/>
  <c r="H34" i="2"/>
  <c r="G34" i="2"/>
  <c r="C34" i="2"/>
  <c r="D34" i="2" s="1"/>
  <c r="H33" i="2"/>
  <c r="G33" i="2"/>
  <c r="C33" i="2"/>
  <c r="D33" i="2" s="1"/>
  <c r="H32" i="2"/>
  <c r="G32" i="2"/>
  <c r="C32" i="2"/>
  <c r="D32" i="2" s="1"/>
  <c r="G31" i="2"/>
  <c r="H31" i="2" s="1"/>
  <c r="C31" i="2"/>
  <c r="D31" i="2" s="1"/>
  <c r="H30" i="2"/>
  <c r="G30" i="2"/>
  <c r="C30" i="2"/>
  <c r="D30" i="2" s="1"/>
  <c r="H29" i="2"/>
  <c r="G29" i="2"/>
  <c r="C29" i="2"/>
  <c r="D29" i="2" s="1"/>
  <c r="H28" i="2"/>
  <c r="G28" i="2"/>
  <c r="C28" i="2"/>
  <c r="D28" i="2" s="1"/>
  <c r="H27" i="2"/>
  <c r="G27" i="2"/>
  <c r="C27" i="2"/>
  <c r="D27" i="2" s="1"/>
  <c r="H26" i="2"/>
  <c r="G26" i="2"/>
  <c r="D26" i="2"/>
  <c r="C26" i="2"/>
  <c r="H25" i="2"/>
  <c r="G25" i="2"/>
  <c r="C25" i="2"/>
  <c r="D25" i="2" s="1"/>
  <c r="H24" i="2"/>
  <c r="G24" i="2"/>
  <c r="C24" i="2"/>
  <c r="D24" i="2" s="1"/>
  <c r="G23" i="2"/>
  <c r="H23" i="2" s="1"/>
  <c r="C23" i="2"/>
  <c r="D23" i="2" s="1"/>
  <c r="H22" i="2"/>
  <c r="G22" i="2"/>
  <c r="C22" i="2"/>
  <c r="D22" i="2" s="1"/>
  <c r="H21" i="2"/>
  <c r="G21" i="2"/>
  <c r="C21" i="2"/>
  <c r="D21" i="2" s="1"/>
  <c r="H20" i="2"/>
  <c r="G20" i="2"/>
  <c r="C20" i="2"/>
  <c r="D20" i="2" s="1"/>
  <c r="G19" i="2"/>
  <c r="H19" i="2" s="1"/>
  <c r="D19" i="2"/>
  <c r="C19" i="2"/>
  <c r="H18" i="2"/>
  <c r="G18" i="2"/>
  <c r="D18" i="2"/>
  <c r="C18" i="2"/>
  <c r="H17" i="2"/>
  <c r="G17" i="2"/>
  <c r="C17" i="2"/>
  <c r="D17" i="2" s="1"/>
  <c r="S16" i="2"/>
  <c r="G16" i="2"/>
  <c r="H16" i="2" s="1"/>
  <c r="C16" i="2"/>
  <c r="D16" i="2" s="1"/>
  <c r="G15" i="2"/>
  <c r="S10" i="2" s="1"/>
  <c r="D15" i="2"/>
  <c r="C15" i="2"/>
  <c r="G14" i="2"/>
  <c r="H14" i="2" s="1"/>
  <c r="D14" i="2"/>
  <c r="C14" i="2"/>
  <c r="S12" i="2"/>
  <c r="S13" i="2" s="1"/>
  <c r="S14" i="2" s="1"/>
  <c r="H13" i="2"/>
  <c r="G13" i="2"/>
  <c r="C13" i="2"/>
  <c r="D13" i="2" s="1"/>
  <c r="G12" i="2"/>
  <c r="H12" i="2" s="1"/>
  <c r="C12" i="2"/>
  <c r="D12" i="2" s="1"/>
  <c r="G11" i="2"/>
  <c r="H11" i="2" s="1"/>
  <c r="C11" i="2"/>
  <c r="D11" i="2" s="1"/>
  <c r="G10" i="2"/>
  <c r="H10" i="2" s="1"/>
  <c r="D10" i="2"/>
  <c r="C10" i="2"/>
  <c r="G9" i="2"/>
  <c r="H9" i="2" s="1"/>
  <c r="C9" i="2"/>
  <c r="D9" i="2" s="1"/>
  <c r="H8" i="2"/>
  <c r="G8" i="2"/>
  <c r="C8" i="2"/>
  <c r="D8" i="2" s="1"/>
  <c r="G7" i="2"/>
  <c r="H7" i="2" s="1"/>
  <c r="D7" i="2"/>
  <c r="C7" i="2"/>
  <c r="H6" i="2"/>
  <c r="G6" i="2"/>
  <c r="C6" i="2"/>
  <c r="D6" i="2" s="1"/>
  <c r="G5" i="2"/>
  <c r="H5" i="2" s="1"/>
  <c r="C5" i="2"/>
  <c r="D5" i="2" s="1"/>
  <c r="G4" i="2"/>
  <c r="C4" i="2"/>
  <c r="D4" i="2" s="1"/>
  <c r="D744" i="3"/>
  <c r="C743" i="3"/>
  <c r="D743" i="3" s="1"/>
  <c r="C742" i="3"/>
  <c r="D742" i="3" s="1"/>
  <c r="C741" i="3"/>
  <c r="D741" i="3" s="1"/>
  <c r="C740" i="3"/>
  <c r="D740" i="3" s="1"/>
  <c r="C739" i="3"/>
  <c r="D739" i="3" s="1"/>
  <c r="C738" i="3"/>
  <c r="D738" i="3" s="1"/>
  <c r="C737" i="3"/>
  <c r="D737" i="3" s="1"/>
  <c r="C736" i="3"/>
  <c r="D736" i="3" s="1"/>
  <c r="C735" i="3"/>
  <c r="D735" i="3" s="1"/>
  <c r="C734" i="3"/>
  <c r="D734" i="3" s="1"/>
  <c r="C733" i="3"/>
  <c r="D733" i="3" s="1"/>
  <c r="C732" i="3"/>
  <c r="D732" i="3" s="1"/>
  <c r="C731" i="3"/>
  <c r="D731" i="3" s="1"/>
  <c r="C730" i="3"/>
  <c r="D730" i="3" s="1"/>
  <c r="C729" i="3"/>
  <c r="D729" i="3" s="1"/>
  <c r="C728" i="3"/>
  <c r="D728" i="3" s="1"/>
  <c r="C727" i="3"/>
  <c r="D727" i="3" s="1"/>
  <c r="C726" i="3"/>
  <c r="D726" i="3" s="1"/>
  <c r="C725" i="3"/>
  <c r="D725" i="3" s="1"/>
  <c r="C724" i="3"/>
  <c r="D724" i="3" s="1"/>
  <c r="C723" i="3"/>
  <c r="D723" i="3" s="1"/>
  <c r="C722" i="3"/>
  <c r="D722" i="3" s="1"/>
  <c r="C721" i="3"/>
  <c r="D721" i="3" s="1"/>
  <c r="C720" i="3"/>
  <c r="D720" i="3" s="1"/>
  <c r="C719" i="3"/>
  <c r="D719" i="3" s="1"/>
  <c r="C718" i="3"/>
  <c r="D718" i="3" s="1"/>
  <c r="C717" i="3"/>
  <c r="D717" i="3" s="1"/>
  <c r="C716" i="3"/>
  <c r="D716" i="3" s="1"/>
  <c r="C715" i="3"/>
  <c r="D715" i="3" s="1"/>
  <c r="C714" i="3"/>
  <c r="D714" i="3" s="1"/>
  <c r="C713" i="3"/>
  <c r="D713" i="3" s="1"/>
  <c r="C712" i="3"/>
  <c r="D712" i="3" s="1"/>
  <c r="C711" i="3"/>
  <c r="D711" i="3" s="1"/>
  <c r="C710" i="3"/>
  <c r="D710" i="3" s="1"/>
  <c r="C709" i="3"/>
  <c r="D709" i="3" s="1"/>
  <c r="C708" i="3"/>
  <c r="D708" i="3" s="1"/>
  <c r="C707" i="3"/>
  <c r="D707" i="3" s="1"/>
  <c r="C706" i="3"/>
  <c r="D706" i="3" s="1"/>
  <c r="C705" i="3"/>
  <c r="D705" i="3" s="1"/>
  <c r="C704" i="3"/>
  <c r="D704" i="3" s="1"/>
  <c r="C703" i="3"/>
  <c r="D703" i="3" s="1"/>
  <c r="C702" i="3"/>
  <c r="D702" i="3" s="1"/>
  <c r="C701" i="3"/>
  <c r="D701" i="3" s="1"/>
  <c r="C700" i="3"/>
  <c r="D700" i="3" s="1"/>
  <c r="C699" i="3"/>
  <c r="D699" i="3" s="1"/>
  <c r="C698" i="3"/>
  <c r="D698" i="3" s="1"/>
  <c r="C697" i="3"/>
  <c r="D697" i="3" s="1"/>
  <c r="C696" i="3"/>
  <c r="D696" i="3" s="1"/>
  <c r="C695" i="3"/>
  <c r="D695" i="3" s="1"/>
  <c r="C694" i="3"/>
  <c r="D694" i="3" s="1"/>
  <c r="C693" i="3"/>
  <c r="D693" i="3" s="1"/>
  <c r="C692" i="3"/>
  <c r="D692" i="3" s="1"/>
  <c r="C691" i="3"/>
  <c r="D691" i="3" s="1"/>
  <c r="C690" i="3"/>
  <c r="D690" i="3" s="1"/>
  <c r="C689" i="3"/>
  <c r="D689" i="3" s="1"/>
  <c r="C688" i="3"/>
  <c r="D688" i="3" s="1"/>
  <c r="C687" i="3"/>
  <c r="D687" i="3" s="1"/>
  <c r="C686" i="3"/>
  <c r="D686" i="3" s="1"/>
  <c r="C685" i="3"/>
  <c r="D685" i="3" s="1"/>
  <c r="C684" i="3"/>
  <c r="D684" i="3" s="1"/>
  <c r="C683" i="3"/>
  <c r="D683" i="3" s="1"/>
  <c r="C682" i="3"/>
  <c r="D682" i="3" s="1"/>
  <c r="C681" i="3"/>
  <c r="D681" i="3" s="1"/>
  <c r="C680" i="3"/>
  <c r="D680" i="3" s="1"/>
  <c r="C679" i="3"/>
  <c r="D679" i="3" s="1"/>
  <c r="C678" i="3"/>
  <c r="D678" i="3" s="1"/>
  <c r="C677" i="3"/>
  <c r="D677" i="3" s="1"/>
  <c r="C676" i="3"/>
  <c r="D676" i="3" s="1"/>
  <c r="C675" i="3"/>
  <c r="D675" i="3" s="1"/>
  <c r="C674" i="3"/>
  <c r="D674" i="3" s="1"/>
  <c r="C673" i="3"/>
  <c r="D673" i="3" s="1"/>
  <c r="C672" i="3"/>
  <c r="D672" i="3" s="1"/>
  <c r="C671" i="3"/>
  <c r="D671" i="3" s="1"/>
  <c r="C670" i="3"/>
  <c r="D670" i="3" s="1"/>
  <c r="C669" i="3"/>
  <c r="D669" i="3" s="1"/>
  <c r="C668" i="3"/>
  <c r="D668" i="3" s="1"/>
  <c r="C667" i="3"/>
  <c r="D667" i="3" s="1"/>
  <c r="C666" i="3"/>
  <c r="D666" i="3" s="1"/>
  <c r="C665" i="3"/>
  <c r="D665" i="3" s="1"/>
  <c r="C664" i="3"/>
  <c r="D664" i="3" s="1"/>
  <c r="C663" i="3"/>
  <c r="D663" i="3" s="1"/>
  <c r="C662" i="3"/>
  <c r="D662" i="3" s="1"/>
  <c r="C661" i="3"/>
  <c r="D661" i="3" s="1"/>
  <c r="C660" i="3"/>
  <c r="D660" i="3" s="1"/>
  <c r="C659" i="3"/>
  <c r="D659" i="3" s="1"/>
  <c r="C658" i="3"/>
  <c r="D658" i="3" s="1"/>
  <c r="C657" i="3"/>
  <c r="D657" i="3" s="1"/>
  <c r="C656" i="3"/>
  <c r="D656" i="3" s="1"/>
  <c r="C655" i="3"/>
  <c r="D655" i="3" s="1"/>
  <c r="C654" i="3"/>
  <c r="D654" i="3" s="1"/>
  <c r="C653" i="3"/>
  <c r="D653" i="3" s="1"/>
  <c r="C652" i="3"/>
  <c r="D652" i="3" s="1"/>
  <c r="C651" i="3"/>
  <c r="D651" i="3" s="1"/>
  <c r="C650" i="3"/>
  <c r="D650" i="3" s="1"/>
  <c r="C649" i="3"/>
  <c r="D649" i="3" s="1"/>
  <c r="C648" i="3"/>
  <c r="D648" i="3" s="1"/>
  <c r="C647" i="3"/>
  <c r="D647" i="3" s="1"/>
  <c r="C646" i="3"/>
  <c r="D646" i="3" s="1"/>
  <c r="C645" i="3"/>
  <c r="D645" i="3" s="1"/>
  <c r="C644" i="3"/>
  <c r="D644" i="3" s="1"/>
  <c r="C643" i="3"/>
  <c r="D643" i="3" s="1"/>
  <c r="C642" i="3"/>
  <c r="D642" i="3" s="1"/>
  <c r="C641" i="3"/>
  <c r="D641" i="3" s="1"/>
  <c r="C640" i="3"/>
  <c r="D640" i="3" s="1"/>
  <c r="C639" i="3"/>
  <c r="D639" i="3" s="1"/>
  <c r="C638" i="3"/>
  <c r="D638" i="3" s="1"/>
  <c r="C637" i="3"/>
  <c r="D637" i="3" s="1"/>
  <c r="C636" i="3"/>
  <c r="D636" i="3" s="1"/>
  <c r="C635" i="3"/>
  <c r="D635" i="3" s="1"/>
  <c r="C634" i="3"/>
  <c r="D634" i="3" s="1"/>
  <c r="C633" i="3"/>
  <c r="D633" i="3" s="1"/>
  <c r="C632" i="3"/>
  <c r="D632" i="3" s="1"/>
  <c r="C631" i="3"/>
  <c r="D631" i="3" s="1"/>
  <c r="C630" i="3"/>
  <c r="D630" i="3" s="1"/>
  <c r="C629" i="3"/>
  <c r="D629" i="3" s="1"/>
  <c r="C628" i="3"/>
  <c r="D628" i="3" s="1"/>
  <c r="C627" i="3"/>
  <c r="D627" i="3" s="1"/>
  <c r="C626" i="3"/>
  <c r="D626" i="3" s="1"/>
  <c r="C625" i="3"/>
  <c r="D625" i="3" s="1"/>
  <c r="C624" i="3"/>
  <c r="D624" i="3" s="1"/>
  <c r="C623" i="3"/>
  <c r="D623" i="3" s="1"/>
  <c r="C622" i="3"/>
  <c r="D622" i="3" s="1"/>
  <c r="C621" i="3"/>
  <c r="D621" i="3" s="1"/>
  <c r="C620" i="3"/>
  <c r="D620" i="3" s="1"/>
  <c r="C619" i="3"/>
  <c r="D619" i="3" s="1"/>
  <c r="C618" i="3"/>
  <c r="D618" i="3" s="1"/>
  <c r="C617" i="3"/>
  <c r="D617" i="3" s="1"/>
  <c r="C616" i="3"/>
  <c r="D616" i="3" s="1"/>
  <c r="C615" i="3"/>
  <c r="D615" i="3" s="1"/>
  <c r="C614" i="3"/>
  <c r="D614" i="3" s="1"/>
  <c r="C613" i="3"/>
  <c r="D613" i="3" s="1"/>
  <c r="C612" i="3"/>
  <c r="D612" i="3" s="1"/>
  <c r="C611" i="3"/>
  <c r="D611" i="3" s="1"/>
  <c r="C610" i="3"/>
  <c r="D610" i="3" s="1"/>
  <c r="C609" i="3"/>
  <c r="D609" i="3" s="1"/>
  <c r="C608" i="3"/>
  <c r="D608" i="3" s="1"/>
  <c r="C607" i="3"/>
  <c r="D607" i="3" s="1"/>
  <c r="C606" i="3"/>
  <c r="D606" i="3" s="1"/>
  <c r="C605" i="3"/>
  <c r="D605" i="3" s="1"/>
  <c r="C604" i="3"/>
  <c r="D604" i="3" s="1"/>
  <c r="C603" i="3"/>
  <c r="D603" i="3" s="1"/>
  <c r="C602" i="3"/>
  <c r="D602" i="3" s="1"/>
  <c r="C601" i="3"/>
  <c r="D601" i="3" s="1"/>
  <c r="C600" i="3"/>
  <c r="D600" i="3" s="1"/>
  <c r="C599" i="3"/>
  <c r="D599" i="3" s="1"/>
  <c r="C598" i="3"/>
  <c r="D598" i="3" s="1"/>
  <c r="C597" i="3"/>
  <c r="D597" i="3" s="1"/>
  <c r="C596" i="3"/>
  <c r="D596" i="3" s="1"/>
  <c r="C595" i="3"/>
  <c r="D595" i="3" s="1"/>
  <c r="C594" i="3"/>
  <c r="D594" i="3" s="1"/>
  <c r="C593" i="3"/>
  <c r="D593" i="3" s="1"/>
  <c r="C592" i="3"/>
  <c r="D592" i="3" s="1"/>
  <c r="C591" i="3"/>
  <c r="D591" i="3" s="1"/>
  <c r="C590" i="3"/>
  <c r="D590" i="3" s="1"/>
  <c r="C589" i="3"/>
  <c r="D589" i="3" s="1"/>
  <c r="C588" i="3"/>
  <c r="D588" i="3" s="1"/>
  <c r="C587" i="3"/>
  <c r="D587" i="3" s="1"/>
  <c r="C586" i="3"/>
  <c r="D586" i="3" s="1"/>
  <c r="C585" i="3"/>
  <c r="D585" i="3" s="1"/>
  <c r="C584" i="3"/>
  <c r="D584" i="3" s="1"/>
  <c r="C583" i="3"/>
  <c r="D583" i="3" s="1"/>
  <c r="C582" i="3"/>
  <c r="D582" i="3" s="1"/>
  <c r="C581" i="3"/>
  <c r="D581" i="3" s="1"/>
  <c r="C580" i="3"/>
  <c r="D580" i="3" s="1"/>
  <c r="C579" i="3"/>
  <c r="D579" i="3" s="1"/>
  <c r="C578" i="3"/>
  <c r="D578" i="3" s="1"/>
  <c r="C577" i="3"/>
  <c r="D577" i="3" s="1"/>
  <c r="C576" i="3"/>
  <c r="D576" i="3" s="1"/>
  <c r="C575" i="3"/>
  <c r="D575" i="3" s="1"/>
  <c r="C574" i="3"/>
  <c r="D574" i="3" s="1"/>
  <c r="C573" i="3"/>
  <c r="D573" i="3" s="1"/>
  <c r="C572" i="3"/>
  <c r="D572" i="3" s="1"/>
  <c r="C571" i="3"/>
  <c r="D571" i="3" s="1"/>
  <c r="C570" i="3"/>
  <c r="D570" i="3" s="1"/>
  <c r="C569" i="3"/>
  <c r="D569" i="3" s="1"/>
  <c r="C568" i="3"/>
  <c r="D568" i="3" s="1"/>
  <c r="C567" i="3"/>
  <c r="D567" i="3" s="1"/>
  <c r="C566" i="3"/>
  <c r="D566" i="3" s="1"/>
  <c r="C565" i="3"/>
  <c r="D565" i="3" s="1"/>
  <c r="C564" i="3"/>
  <c r="D564" i="3" s="1"/>
  <c r="C563" i="3"/>
  <c r="D563" i="3" s="1"/>
  <c r="C562" i="3"/>
  <c r="D562" i="3" s="1"/>
  <c r="C561" i="3"/>
  <c r="D561" i="3" s="1"/>
  <c r="C560" i="3"/>
  <c r="D560" i="3" s="1"/>
  <c r="C559" i="3"/>
  <c r="D559" i="3" s="1"/>
  <c r="C558" i="3"/>
  <c r="D558" i="3" s="1"/>
  <c r="C557" i="3"/>
  <c r="D557" i="3" s="1"/>
  <c r="C556" i="3"/>
  <c r="D556" i="3" s="1"/>
  <c r="C555" i="3"/>
  <c r="D555" i="3" s="1"/>
  <c r="C554" i="3"/>
  <c r="D554" i="3" s="1"/>
  <c r="C553" i="3"/>
  <c r="D553" i="3" s="1"/>
  <c r="C552" i="3"/>
  <c r="D552" i="3" s="1"/>
  <c r="C551" i="3"/>
  <c r="D551" i="3" s="1"/>
  <c r="C550" i="3"/>
  <c r="D550" i="3" s="1"/>
  <c r="C549" i="3"/>
  <c r="D549" i="3" s="1"/>
  <c r="C548" i="3"/>
  <c r="D548" i="3" s="1"/>
  <c r="C547" i="3"/>
  <c r="D547" i="3" s="1"/>
  <c r="C546" i="3"/>
  <c r="D546" i="3" s="1"/>
  <c r="C545" i="3"/>
  <c r="D545" i="3" s="1"/>
  <c r="C544" i="3"/>
  <c r="D544" i="3" s="1"/>
  <c r="C543" i="3"/>
  <c r="D543" i="3" s="1"/>
  <c r="C542" i="3"/>
  <c r="D542" i="3" s="1"/>
  <c r="C541" i="3"/>
  <c r="D541" i="3" s="1"/>
  <c r="C540" i="3"/>
  <c r="D540" i="3" s="1"/>
  <c r="C539" i="3"/>
  <c r="D539" i="3" s="1"/>
  <c r="C538" i="3"/>
  <c r="D538" i="3" s="1"/>
  <c r="C537" i="3"/>
  <c r="D537" i="3" s="1"/>
  <c r="C536" i="3"/>
  <c r="D536" i="3" s="1"/>
  <c r="C535" i="3"/>
  <c r="D535" i="3" s="1"/>
  <c r="C534" i="3"/>
  <c r="D534" i="3" s="1"/>
  <c r="C533" i="3"/>
  <c r="D533" i="3" s="1"/>
  <c r="C532" i="3"/>
  <c r="D532" i="3" s="1"/>
  <c r="C531" i="3"/>
  <c r="D531" i="3" s="1"/>
  <c r="C530" i="3"/>
  <c r="D530" i="3" s="1"/>
  <c r="C529" i="3"/>
  <c r="D529" i="3" s="1"/>
  <c r="C528" i="3"/>
  <c r="D528" i="3" s="1"/>
  <c r="C527" i="3"/>
  <c r="D527" i="3" s="1"/>
  <c r="C526" i="3"/>
  <c r="D526" i="3" s="1"/>
  <c r="C525" i="3"/>
  <c r="D525" i="3" s="1"/>
  <c r="C524" i="3"/>
  <c r="D524" i="3" s="1"/>
  <c r="C523" i="3"/>
  <c r="D523" i="3" s="1"/>
  <c r="C522" i="3"/>
  <c r="D522" i="3" s="1"/>
  <c r="C521" i="3"/>
  <c r="D521" i="3" s="1"/>
  <c r="C520" i="3"/>
  <c r="D520" i="3" s="1"/>
  <c r="C519" i="3"/>
  <c r="D519" i="3" s="1"/>
  <c r="C518" i="3"/>
  <c r="D518" i="3" s="1"/>
  <c r="C517" i="3"/>
  <c r="D517" i="3" s="1"/>
  <c r="C516" i="3"/>
  <c r="D516" i="3" s="1"/>
  <c r="C515" i="3"/>
  <c r="D515" i="3" s="1"/>
  <c r="C514" i="3"/>
  <c r="D514" i="3" s="1"/>
  <c r="C513" i="3"/>
  <c r="D513" i="3" s="1"/>
  <c r="C512" i="3"/>
  <c r="D512" i="3" s="1"/>
  <c r="C511" i="3"/>
  <c r="D511" i="3" s="1"/>
  <c r="C510" i="3"/>
  <c r="D510" i="3" s="1"/>
  <c r="C509" i="3"/>
  <c r="D509" i="3" s="1"/>
  <c r="C508" i="3"/>
  <c r="D508" i="3" s="1"/>
  <c r="C507" i="3"/>
  <c r="D507" i="3" s="1"/>
  <c r="C506" i="3"/>
  <c r="D506" i="3" s="1"/>
  <c r="C505" i="3"/>
  <c r="D505" i="3" s="1"/>
  <c r="C504" i="3"/>
  <c r="D504" i="3" s="1"/>
  <c r="C503" i="3"/>
  <c r="D503" i="3" s="1"/>
  <c r="C502" i="3"/>
  <c r="D502" i="3" s="1"/>
  <c r="C501" i="3"/>
  <c r="D501" i="3" s="1"/>
  <c r="C500" i="3"/>
  <c r="D500" i="3" s="1"/>
  <c r="C499" i="3"/>
  <c r="D499" i="3" s="1"/>
  <c r="C498" i="3"/>
  <c r="D498" i="3" s="1"/>
  <c r="C497" i="3"/>
  <c r="D497" i="3" s="1"/>
  <c r="C496" i="3"/>
  <c r="D496" i="3" s="1"/>
  <c r="C495" i="3"/>
  <c r="D495" i="3" s="1"/>
  <c r="C494" i="3"/>
  <c r="D494" i="3" s="1"/>
  <c r="C493" i="3"/>
  <c r="D493" i="3" s="1"/>
  <c r="C492" i="3"/>
  <c r="D492" i="3" s="1"/>
  <c r="C491" i="3"/>
  <c r="D491" i="3" s="1"/>
  <c r="C490" i="3"/>
  <c r="D490" i="3" s="1"/>
  <c r="C489" i="3"/>
  <c r="D489" i="3" s="1"/>
  <c r="C488" i="3"/>
  <c r="D488" i="3" s="1"/>
  <c r="C487" i="3"/>
  <c r="D487" i="3" s="1"/>
  <c r="C486" i="3"/>
  <c r="D486" i="3" s="1"/>
  <c r="C485" i="3"/>
  <c r="D485" i="3" s="1"/>
  <c r="C484" i="3"/>
  <c r="D484" i="3" s="1"/>
  <c r="C483" i="3"/>
  <c r="D483" i="3" s="1"/>
  <c r="C482" i="3"/>
  <c r="D482" i="3" s="1"/>
  <c r="C481" i="3"/>
  <c r="D481" i="3" s="1"/>
  <c r="C480" i="3"/>
  <c r="D480" i="3" s="1"/>
  <c r="C479" i="3"/>
  <c r="D479" i="3" s="1"/>
  <c r="C478" i="3"/>
  <c r="D478" i="3" s="1"/>
  <c r="C477" i="3"/>
  <c r="D477" i="3" s="1"/>
  <c r="C476" i="3"/>
  <c r="D476" i="3" s="1"/>
  <c r="C475" i="3"/>
  <c r="D475" i="3" s="1"/>
  <c r="C474" i="3"/>
  <c r="D474" i="3" s="1"/>
  <c r="C473" i="3"/>
  <c r="D473" i="3" s="1"/>
  <c r="C472" i="3"/>
  <c r="D472" i="3" s="1"/>
  <c r="C471" i="3"/>
  <c r="D471" i="3" s="1"/>
  <c r="C470" i="3"/>
  <c r="D470" i="3" s="1"/>
  <c r="C469" i="3"/>
  <c r="D469" i="3" s="1"/>
  <c r="C468" i="3"/>
  <c r="D468" i="3" s="1"/>
  <c r="C467" i="3"/>
  <c r="D467" i="3" s="1"/>
  <c r="C466" i="3"/>
  <c r="D466" i="3" s="1"/>
  <c r="C465" i="3"/>
  <c r="D465" i="3" s="1"/>
  <c r="C464" i="3"/>
  <c r="D464" i="3" s="1"/>
  <c r="C463" i="3"/>
  <c r="D463" i="3" s="1"/>
  <c r="C462" i="3"/>
  <c r="D462" i="3" s="1"/>
  <c r="C461" i="3"/>
  <c r="D461" i="3" s="1"/>
  <c r="C460" i="3"/>
  <c r="D460" i="3" s="1"/>
  <c r="C459" i="3"/>
  <c r="D459" i="3" s="1"/>
  <c r="C458" i="3"/>
  <c r="D458" i="3" s="1"/>
  <c r="C457" i="3"/>
  <c r="D457" i="3" s="1"/>
  <c r="C456" i="3"/>
  <c r="D456" i="3" s="1"/>
  <c r="C455" i="3"/>
  <c r="D455" i="3" s="1"/>
  <c r="C454" i="3"/>
  <c r="D454" i="3" s="1"/>
  <c r="C453" i="3"/>
  <c r="D453" i="3" s="1"/>
  <c r="C452" i="3"/>
  <c r="D452" i="3" s="1"/>
  <c r="C451" i="3"/>
  <c r="D451" i="3" s="1"/>
  <c r="C450" i="3"/>
  <c r="D450" i="3" s="1"/>
  <c r="C449" i="3"/>
  <c r="D449" i="3" s="1"/>
  <c r="C448" i="3"/>
  <c r="D448" i="3" s="1"/>
  <c r="C447" i="3"/>
  <c r="D447" i="3" s="1"/>
  <c r="C446" i="3"/>
  <c r="D446" i="3" s="1"/>
  <c r="C445" i="3"/>
  <c r="D445" i="3" s="1"/>
  <c r="C444" i="3"/>
  <c r="D444" i="3" s="1"/>
  <c r="C443" i="3"/>
  <c r="D443" i="3" s="1"/>
  <c r="C442" i="3"/>
  <c r="D442" i="3" s="1"/>
  <c r="C441" i="3"/>
  <c r="D441" i="3" s="1"/>
  <c r="C440" i="3"/>
  <c r="D440" i="3" s="1"/>
  <c r="C439" i="3"/>
  <c r="D439" i="3" s="1"/>
  <c r="C438" i="3"/>
  <c r="D438" i="3" s="1"/>
  <c r="C437" i="3"/>
  <c r="D437" i="3" s="1"/>
  <c r="C436" i="3"/>
  <c r="D436" i="3" s="1"/>
  <c r="C435" i="3"/>
  <c r="D435" i="3" s="1"/>
  <c r="C434" i="3"/>
  <c r="D434" i="3" s="1"/>
  <c r="C433" i="3"/>
  <c r="D433" i="3" s="1"/>
  <c r="C432" i="3"/>
  <c r="D432" i="3" s="1"/>
  <c r="C431" i="3"/>
  <c r="D431" i="3" s="1"/>
  <c r="C430" i="3"/>
  <c r="D430" i="3" s="1"/>
  <c r="C429" i="3"/>
  <c r="D429" i="3" s="1"/>
  <c r="C428" i="3"/>
  <c r="D428" i="3" s="1"/>
  <c r="C427" i="3"/>
  <c r="D427" i="3" s="1"/>
  <c r="C426" i="3"/>
  <c r="D426" i="3" s="1"/>
  <c r="C425" i="3"/>
  <c r="D425" i="3" s="1"/>
  <c r="C424" i="3"/>
  <c r="D424" i="3" s="1"/>
  <c r="C423" i="3"/>
  <c r="D423" i="3" s="1"/>
  <c r="C422" i="3"/>
  <c r="D422" i="3" s="1"/>
  <c r="C421" i="3"/>
  <c r="D421" i="3" s="1"/>
  <c r="C420" i="3"/>
  <c r="D420" i="3" s="1"/>
  <c r="C419" i="3"/>
  <c r="D419" i="3" s="1"/>
  <c r="C418" i="3"/>
  <c r="D418" i="3" s="1"/>
  <c r="C417" i="3"/>
  <c r="D417" i="3" s="1"/>
  <c r="C416" i="3"/>
  <c r="D416" i="3" s="1"/>
  <c r="C415" i="3"/>
  <c r="D415" i="3" s="1"/>
  <c r="C414" i="3"/>
  <c r="D414" i="3" s="1"/>
  <c r="C413" i="3"/>
  <c r="D413" i="3" s="1"/>
  <c r="C412" i="3"/>
  <c r="D412" i="3" s="1"/>
  <c r="C411" i="3"/>
  <c r="D411" i="3" s="1"/>
  <c r="C410" i="3"/>
  <c r="D410" i="3" s="1"/>
  <c r="C409" i="3"/>
  <c r="D409" i="3" s="1"/>
  <c r="C408" i="3"/>
  <c r="D408" i="3" s="1"/>
  <c r="C407" i="3"/>
  <c r="D407" i="3" s="1"/>
  <c r="C406" i="3"/>
  <c r="D406" i="3" s="1"/>
  <c r="C405" i="3"/>
  <c r="D405" i="3" s="1"/>
  <c r="C404" i="3"/>
  <c r="D404" i="3" s="1"/>
  <c r="C403" i="3"/>
  <c r="D403" i="3" s="1"/>
  <c r="C402" i="3"/>
  <c r="D402" i="3" s="1"/>
  <c r="C401" i="3"/>
  <c r="D401" i="3" s="1"/>
  <c r="C400" i="3"/>
  <c r="D400" i="3" s="1"/>
  <c r="C399" i="3"/>
  <c r="D399" i="3" s="1"/>
  <c r="C398" i="3"/>
  <c r="D398" i="3" s="1"/>
  <c r="C397" i="3"/>
  <c r="D397" i="3" s="1"/>
  <c r="C396" i="3"/>
  <c r="D396" i="3" s="1"/>
  <c r="C395" i="3"/>
  <c r="D395" i="3" s="1"/>
  <c r="C394" i="3"/>
  <c r="D394" i="3" s="1"/>
  <c r="C393" i="3"/>
  <c r="D393" i="3" s="1"/>
  <c r="C392" i="3"/>
  <c r="D392" i="3" s="1"/>
  <c r="C391" i="3"/>
  <c r="D391" i="3" s="1"/>
  <c r="C390" i="3"/>
  <c r="D390" i="3" s="1"/>
  <c r="C389" i="3"/>
  <c r="D389" i="3" s="1"/>
  <c r="C388" i="3"/>
  <c r="D388" i="3" s="1"/>
  <c r="C387" i="3"/>
  <c r="D387" i="3" s="1"/>
  <c r="C386" i="3"/>
  <c r="D386" i="3" s="1"/>
  <c r="C385" i="3"/>
  <c r="D385" i="3" s="1"/>
  <c r="C384" i="3"/>
  <c r="D384" i="3" s="1"/>
  <c r="C383" i="3"/>
  <c r="D383" i="3" s="1"/>
  <c r="C382" i="3"/>
  <c r="D382" i="3" s="1"/>
  <c r="C381" i="3"/>
  <c r="D381" i="3" s="1"/>
  <c r="C380" i="3"/>
  <c r="D380" i="3" s="1"/>
  <c r="C379" i="3"/>
  <c r="D379" i="3" s="1"/>
  <c r="C378" i="3"/>
  <c r="D378" i="3" s="1"/>
  <c r="C377" i="3"/>
  <c r="D377" i="3" s="1"/>
  <c r="C376" i="3"/>
  <c r="D376" i="3" s="1"/>
  <c r="C375" i="3"/>
  <c r="D375" i="3" s="1"/>
  <c r="C374" i="3"/>
  <c r="D374" i="3" s="1"/>
  <c r="C373" i="3"/>
  <c r="D373" i="3" s="1"/>
  <c r="C372" i="3"/>
  <c r="D372" i="3" s="1"/>
  <c r="C371" i="3"/>
  <c r="D371" i="3" s="1"/>
  <c r="C370" i="3"/>
  <c r="D370" i="3" s="1"/>
  <c r="C369" i="3"/>
  <c r="D369" i="3" s="1"/>
  <c r="C368" i="3"/>
  <c r="D368" i="3" s="1"/>
  <c r="C367" i="3"/>
  <c r="D367" i="3" s="1"/>
  <c r="C366" i="3"/>
  <c r="D366" i="3" s="1"/>
  <c r="C365" i="3"/>
  <c r="D365" i="3" s="1"/>
  <c r="C364" i="3"/>
  <c r="D364" i="3" s="1"/>
  <c r="C363" i="3"/>
  <c r="D363" i="3" s="1"/>
  <c r="C362" i="3"/>
  <c r="D362" i="3" s="1"/>
  <c r="C361" i="3"/>
  <c r="D361" i="3" s="1"/>
  <c r="C360" i="3"/>
  <c r="D360" i="3" s="1"/>
  <c r="C359" i="3"/>
  <c r="D359" i="3" s="1"/>
  <c r="C358" i="3"/>
  <c r="D358" i="3" s="1"/>
  <c r="C357" i="3"/>
  <c r="D357" i="3" s="1"/>
  <c r="C356" i="3"/>
  <c r="D356" i="3" s="1"/>
  <c r="C355" i="3"/>
  <c r="D355" i="3" s="1"/>
  <c r="C354" i="3"/>
  <c r="D354" i="3" s="1"/>
  <c r="C353" i="3"/>
  <c r="D353" i="3" s="1"/>
  <c r="C352" i="3"/>
  <c r="D352" i="3" s="1"/>
  <c r="C351" i="3"/>
  <c r="D351" i="3" s="1"/>
  <c r="C350" i="3"/>
  <c r="D350" i="3" s="1"/>
  <c r="C349" i="3"/>
  <c r="D349" i="3" s="1"/>
  <c r="C348" i="3"/>
  <c r="D348" i="3" s="1"/>
  <c r="C347" i="3"/>
  <c r="D347" i="3" s="1"/>
  <c r="C346" i="3"/>
  <c r="D346" i="3" s="1"/>
  <c r="C345" i="3"/>
  <c r="D345" i="3" s="1"/>
  <c r="C344" i="3"/>
  <c r="D344" i="3" s="1"/>
  <c r="C343" i="3"/>
  <c r="D343" i="3" s="1"/>
  <c r="C342" i="3"/>
  <c r="D342" i="3" s="1"/>
  <c r="C341" i="3"/>
  <c r="D341" i="3" s="1"/>
  <c r="C340" i="3"/>
  <c r="D340" i="3" s="1"/>
  <c r="C339" i="3"/>
  <c r="D339" i="3" s="1"/>
  <c r="C338" i="3"/>
  <c r="D338" i="3" s="1"/>
  <c r="C337" i="3"/>
  <c r="D337" i="3" s="1"/>
  <c r="C336" i="3"/>
  <c r="D336" i="3" s="1"/>
  <c r="C335" i="3"/>
  <c r="D335" i="3" s="1"/>
  <c r="C334" i="3"/>
  <c r="D334" i="3" s="1"/>
  <c r="C333" i="3"/>
  <c r="D333" i="3" s="1"/>
  <c r="C332" i="3"/>
  <c r="D332" i="3" s="1"/>
  <c r="C331" i="3"/>
  <c r="D331" i="3" s="1"/>
  <c r="C330" i="3"/>
  <c r="D330" i="3" s="1"/>
  <c r="C329" i="3"/>
  <c r="D329" i="3" s="1"/>
  <c r="C328" i="3"/>
  <c r="D328" i="3" s="1"/>
  <c r="C327" i="3"/>
  <c r="D327" i="3" s="1"/>
  <c r="C326" i="3"/>
  <c r="D326" i="3" s="1"/>
  <c r="C325" i="3"/>
  <c r="D325" i="3" s="1"/>
  <c r="C324" i="3"/>
  <c r="D324" i="3" s="1"/>
  <c r="C323" i="3"/>
  <c r="D323" i="3" s="1"/>
  <c r="C322" i="3"/>
  <c r="D322" i="3" s="1"/>
  <c r="C321" i="3"/>
  <c r="D321" i="3" s="1"/>
  <c r="C320" i="3"/>
  <c r="D320" i="3" s="1"/>
  <c r="C319" i="3"/>
  <c r="D319" i="3" s="1"/>
  <c r="C318" i="3"/>
  <c r="D318" i="3" s="1"/>
  <c r="C317" i="3"/>
  <c r="D317" i="3" s="1"/>
  <c r="C316" i="3"/>
  <c r="D316" i="3" s="1"/>
  <c r="C315" i="3"/>
  <c r="D315" i="3" s="1"/>
  <c r="C314" i="3"/>
  <c r="D314" i="3" s="1"/>
  <c r="C313" i="3"/>
  <c r="D313" i="3" s="1"/>
  <c r="C312" i="3"/>
  <c r="D312" i="3" s="1"/>
  <c r="C311" i="3"/>
  <c r="D311" i="3" s="1"/>
  <c r="C310" i="3"/>
  <c r="D310" i="3" s="1"/>
  <c r="C309" i="3"/>
  <c r="D309" i="3" s="1"/>
  <c r="C308" i="3"/>
  <c r="D308" i="3" s="1"/>
  <c r="C307" i="3"/>
  <c r="D307" i="3" s="1"/>
  <c r="C306" i="3"/>
  <c r="D306" i="3" s="1"/>
  <c r="C305" i="3"/>
  <c r="D305" i="3" s="1"/>
  <c r="C304" i="3"/>
  <c r="D304" i="3" s="1"/>
  <c r="C303" i="3"/>
  <c r="D303" i="3" s="1"/>
  <c r="C302" i="3"/>
  <c r="D302" i="3" s="1"/>
  <c r="C301" i="3"/>
  <c r="D301" i="3" s="1"/>
  <c r="C300" i="3"/>
  <c r="D300" i="3" s="1"/>
  <c r="C299" i="3"/>
  <c r="D299" i="3" s="1"/>
  <c r="C298" i="3"/>
  <c r="D298" i="3" s="1"/>
  <c r="C297" i="3"/>
  <c r="D297" i="3" s="1"/>
  <c r="C296" i="3"/>
  <c r="D296" i="3" s="1"/>
  <c r="C295" i="3"/>
  <c r="D295" i="3" s="1"/>
  <c r="C294" i="3"/>
  <c r="D294" i="3" s="1"/>
  <c r="C293" i="3"/>
  <c r="D293" i="3" s="1"/>
  <c r="C292" i="3"/>
  <c r="D292" i="3" s="1"/>
  <c r="C291" i="3"/>
  <c r="D291" i="3" s="1"/>
  <c r="C290" i="3"/>
  <c r="D290" i="3" s="1"/>
  <c r="C289" i="3"/>
  <c r="D289" i="3" s="1"/>
  <c r="C288" i="3"/>
  <c r="D288" i="3" s="1"/>
  <c r="C287" i="3"/>
  <c r="D287" i="3" s="1"/>
  <c r="C286" i="3"/>
  <c r="D286" i="3" s="1"/>
  <c r="C285" i="3"/>
  <c r="D285" i="3" s="1"/>
  <c r="C284" i="3"/>
  <c r="D284" i="3" s="1"/>
  <c r="C283" i="3"/>
  <c r="D283" i="3" s="1"/>
  <c r="C282" i="3"/>
  <c r="D282" i="3" s="1"/>
  <c r="C281" i="3"/>
  <c r="D281" i="3" s="1"/>
  <c r="C280" i="3"/>
  <c r="D280" i="3" s="1"/>
  <c r="C279" i="3"/>
  <c r="D279" i="3" s="1"/>
  <c r="C278" i="3"/>
  <c r="D278" i="3" s="1"/>
  <c r="C277" i="3"/>
  <c r="D277" i="3" s="1"/>
  <c r="C276" i="3"/>
  <c r="D276" i="3" s="1"/>
  <c r="C275" i="3"/>
  <c r="D275" i="3" s="1"/>
  <c r="C274" i="3"/>
  <c r="D274" i="3" s="1"/>
  <c r="C273" i="3"/>
  <c r="D273" i="3" s="1"/>
  <c r="C272" i="3"/>
  <c r="D272" i="3" s="1"/>
  <c r="C271" i="3"/>
  <c r="D271" i="3" s="1"/>
  <c r="C270" i="3"/>
  <c r="D270" i="3" s="1"/>
  <c r="C269" i="3"/>
  <c r="D269" i="3" s="1"/>
  <c r="C268" i="3"/>
  <c r="D268" i="3" s="1"/>
  <c r="C267" i="3"/>
  <c r="D267" i="3" s="1"/>
  <c r="C266" i="3"/>
  <c r="D266" i="3" s="1"/>
  <c r="C265" i="3"/>
  <c r="D265" i="3" s="1"/>
  <c r="C264" i="3"/>
  <c r="D264" i="3" s="1"/>
  <c r="C263" i="3"/>
  <c r="D263" i="3" s="1"/>
  <c r="C262" i="3"/>
  <c r="D262" i="3" s="1"/>
  <c r="C261" i="3"/>
  <c r="D261" i="3" s="1"/>
  <c r="C260" i="3"/>
  <c r="D260" i="3" s="1"/>
  <c r="C259" i="3"/>
  <c r="D259" i="3" s="1"/>
  <c r="C258" i="3"/>
  <c r="D258" i="3" s="1"/>
  <c r="C257" i="3"/>
  <c r="D257" i="3" s="1"/>
  <c r="C256" i="3"/>
  <c r="D256" i="3" s="1"/>
  <c r="C255" i="3"/>
  <c r="D255" i="3" s="1"/>
  <c r="C254" i="3"/>
  <c r="D254" i="3" s="1"/>
  <c r="C253" i="3"/>
  <c r="D253" i="3" s="1"/>
  <c r="C252" i="3"/>
  <c r="D252" i="3" s="1"/>
  <c r="C251" i="3"/>
  <c r="D251" i="3" s="1"/>
  <c r="C250" i="3"/>
  <c r="D250" i="3" s="1"/>
  <c r="C249" i="3"/>
  <c r="D249" i="3" s="1"/>
  <c r="C248" i="3"/>
  <c r="D248" i="3" s="1"/>
  <c r="C247" i="3"/>
  <c r="D247" i="3" s="1"/>
  <c r="C246" i="3"/>
  <c r="D246" i="3" s="1"/>
  <c r="C245" i="3"/>
  <c r="D245" i="3" s="1"/>
  <c r="C244" i="3"/>
  <c r="D244" i="3" s="1"/>
  <c r="C243" i="3"/>
  <c r="D243" i="3" s="1"/>
  <c r="C242" i="3"/>
  <c r="D242" i="3" s="1"/>
  <c r="C241" i="3"/>
  <c r="D241" i="3" s="1"/>
  <c r="C240" i="3"/>
  <c r="D240" i="3" s="1"/>
  <c r="C239" i="3"/>
  <c r="D239" i="3" s="1"/>
  <c r="C238" i="3"/>
  <c r="D238" i="3" s="1"/>
  <c r="C237" i="3"/>
  <c r="D237" i="3" s="1"/>
  <c r="C236" i="3"/>
  <c r="D236" i="3" s="1"/>
  <c r="C235" i="3"/>
  <c r="D235" i="3" s="1"/>
  <c r="C234" i="3"/>
  <c r="D234" i="3" s="1"/>
  <c r="C233" i="3"/>
  <c r="D233" i="3" s="1"/>
  <c r="C232" i="3"/>
  <c r="D232" i="3" s="1"/>
  <c r="C231" i="3"/>
  <c r="D231" i="3" s="1"/>
  <c r="C230" i="3"/>
  <c r="D230" i="3" s="1"/>
  <c r="D229" i="3"/>
  <c r="C229" i="3"/>
  <c r="C228" i="3"/>
  <c r="D228" i="3" s="1"/>
  <c r="C227" i="3"/>
  <c r="D227" i="3" s="1"/>
  <c r="C226" i="3"/>
  <c r="D226" i="3" s="1"/>
  <c r="C225" i="3"/>
  <c r="D225" i="3" s="1"/>
  <c r="C224" i="3"/>
  <c r="D224" i="3" s="1"/>
  <c r="C223" i="3"/>
  <c r="D223" i="3" s="1"/>
  <c r="C222" i="3"/>
  <c r="D222" i="3" s="1"/>
  <c r="C221" i="3"/>
  <c r="D221" i="3" s="1"/>
  <c r="C220" i="3"/>
  <c r="D220" i="3" s="1"/>
  <c r="C219" i="3"/>
  <c r="D219" i="3" s="1"/>
  <c r="C218" i="3"/>
  <c r="D218" i="3" s="1"/>
  <c r="C217" i="3"/>
  <c r="D217" i="3" s="1"/>
  <c r="C216" i="3"/>
  <c r="D216" i="3" s="1"/>
  <c r="C215" i="3"/>
  <c r="D215" i="3" s="1"/>
  <c r="C214" i="3"/>
  <c r="D214" i="3" s="1"/>
  <c r="C213" i="3"/>
  <c r="D213" i="3" s="1"/>
  <c r="C212" i="3"/>
  <c r="D212" i="3" s="1"/>
  <c r="C211" i="3"/>
  <c r="D211" i="3" s="1"/>
  <c r="C210" i="3"/>
  <c r="D210" i="3" s="1"/>
  <c r="C209" i="3"/>
  <c r="D209" i="3" s="1"/>
  <c r="C208" i="3"/>
  <c r="D208" i="3" s="1"/>
  <c r="C207" i="3"/>
  <c r="D207" i="3" s="1"/>
  <c r="C206" i="3"/>
  <c r="D206" i="3" s="1"/>
  <c r="C205" i="3"/>
  <c r="D205" i="3" s="1"/>
  <c r="C204" i="3"/>
  <c r="D204" i="3" s="1"/>
  <c r="C203" i="3"/>
  <c r="D203" i="3" s="1"/>
  <c r="C202" i="3"/>
  <c r="D202" i="3" s="1"/>
  <c r="C201" i="3"/>
  <c r="D201" i="3" s="1"/>
  <c r="C200" i="3"/>
  <c r="D200" i="3" s="1"/>
  <c r="C199" i="3"/>
  <c r="D199" i="3" s="1"/>
  <c r="C198" i="3"/>
  <c r="D198" i="3" s="1"/>
  <c r="C197" i="3"/>
  <c r="D197" i="3" s="1"/>
  <c r="C196" i="3"/>
  <c r="D196" i="3" s="1"/>
  <c r="C195" i="3"/>
  <c r="D195" i="3" s="1"/>
  <c r="C194" i="3"/>
  <c r="D194" i="3" s="1"/>
  <c r="C193" i="3"/>
  <c r="D193" i="3" s="1"/>
  <c r="C192" i="3"/>
  <c r="D192" i="3" s="1"/>
  <c r="C191" i="3"/>
  <c r="D191" i="3" s="1"/>
  <c r="C190" i="3"/>
  <c r="D190" i="3" s="1"/>
  <c r="C189" i="3"/>
  <c r="D189" i="3" s="1"/>
  <c r="C188" i="3"/>
  <c r="D188" i="3" s="1"/>
  <c r="C187" i="3"/>
  <c r="D187" i="3" s="1"/>
  <c r="C186" i="3"/>
  <c r="D186" i="3" s="1"/>
  <c r="C185" i="3"/>
  <c r="D185" i="3" s="1"/>
  <c r="C184" i="3"/>
  <c r="D184" i="3" s="1"/>
  <c r="C183" i="3"/>
  <c r="D183" i="3" s="1"/>
  <c r="C182" i="3"/>
  <c r="D182" i="3" s="1"/>
  <c r="C181" i="3"/>
  <c r="D181" i="3" s="1"/>
  <c r="C180" i="3"/>
  <c r="D180" i="3" s="1"/>
  <c r="C179" i="3"/>
  <c r="D179" i="3" s="1"/>
  <c r="C178" i="3"/>
  <c r="D178" i="3" s="1"/>
  <c r="C177" i="3"/>
  <c r="D177" i="3" s="1"/>
  <c r="C176" i="3"/>
  <c r="D176" i="3" s="1"/>
  <c r="C175" i="3"/>
  <c r="D175" i="3" s="1"/>
  <c r="C174" i="3"/>
  <c r="D174" i="3" s="1"/>
  <c r="C173" i="3"/>
  <c r="D173" i="3" s="1"/>
  <c r="C172" i="3"/>
  <c r="D172" i="3" s="1"/>
  <c r="C171" i="3"/>
  <c r="D171" i="3" s="1"/>
  <c r="C170" i="3"/>
  <c r="D170" i="3" s="1"/>
  <c r="C169" i="3"/>
  <c r="D169" i="3" s="1"/>
  <c r="C168" i="3"/>
  <c r="D168" i="3" s="1"/>
  <c r="C167" i="3"/>
  <c r="D167" i="3" s="1"/>
  <c r="C166" i="3"/>
  <c r="D166" i="3" s="1"/>
  <c r="C165" i="3"/>
  <c r="D165" i="3" s="1"/>
  <c r="C164" i="3"/>
  <c r="D164" i="3" s="1"/>
  <c r="C163" i="3"/>
  <c r="D163" i="3" s="1"/>
  <c r="C162" i="3"/>
  <c r="D162" i="3" s="1"/>
  <c r="C161" i="3"/>
  <c r="D161" i="3" s="1"/>
  <c r="C160" i="3"/>
  <c r="D160" i="3" s="1"/>
  <c r="C159" i="3"/>
  <c r="D159" i="3" s="1"/>
  <c r="C158" i="3"/>
  <c r="D158" i="3" s="1"/>
  <c r="C157" i="3"/>
  <c r="D157" i="3" s="1"/>
  <c r="C156" i="3"/>
  <c r="D156" i="3" s="1"/>
  <c r="C155" i="3"/>
  <c r="D155" i="3" s="1"/>
  <c r="C154" i="3"/>
  <c r="D154" i="3" s="1"/>
  <c r="C153" i="3"/>
  <c r="D153" i="3" s="1"/>
  <c r="C152" i="3"/>
  <c r="D152" i="3" s="1"/>
  <c r="C151" i="3"/>
  <c r="D151" i="3" s="1"/>
  <c r="C150" i="3"/>
  <c r="D150" i="3" s="1"/>
  <c r="C149" i="3"/>
  <c r="D149" i="3" s="1"/>
  <c r="C148" i="3"/>
  <c r="D148" i="3" s="1"/>
  <c r="C147" i="3"/>
  <c r="D147" i="3" s="1"/>
  <c r="C146" i="3"/>
  <c r="D146" i="3" s="1"/>
  <c r="C145" i="3"/>
  <c r="D145" i="3" s="1"/>
  <c r="C144" i="3"/>
  <c r="D144" i="3" s="1"/>
  <c r="C143" i="3"/>
  <c r="D143" i="3" s="1"/>
  <c r="C142" i="3"/>
  <c r="D142" i="3" s="1"/>
  <c r="C141" i="3"/>
  <c r="D141" i="3" s="1"/>
  <c r="C140" i="3"/>
  <c r="D140" i="3" s="1"/>
  <c r="C139" i="3"/>
  <c r="D139" i="3" s="1"/>
  <c r="C138" i="3"/>
  <c r="D138" i="3" s="1"/>
  <c r="C137" i="3"/>
  <c r="D137" i="3" s="1"/>
  <c r="C136" i="3"/>
  <c r="D136" i="3" s="1"/>
  <c r="C135" i="3"/>
  <c r="D135" i="3" s="1"/>
  <c r="C134" i="3"/>
  <c r="D134" i="3" s="1"/>
  <c r="C133" i="3"/>
  <c r="D133" i="3" s="1"/>
  <c r="C132" i="3"/>
  <c r="D132" i="3" s="1"/>
  <c r="C131" i="3"/>
  <c r="D131" i="3" s="1"/>
  <c r="C130" i="3"/>
  <c r="D130" i="3" s="1"/>
  <c r="C129" i="3"/>
  <c r="D129" i="3" s="1"/>
  <c r="C128" i="3"/>
  <c r="D128" i="3" s="1"/>
  <c r="C127" i="3"/>
  <c r="D127" i="3" s="1"/>
  <c r="C126" i="3"/>
  <c r="D126" i="3" s="1"/>
  <c r="C125" i="3"/>
  <c r="D125" i="3" s="1"/>
  <c r="C124" i="3"/>
  <c r="D124" i="3" s="1"/>
  <c r="C123" i="3"/>
  <c r="D123" i="3" s="1"/>
  <c r="C122" i="3"/>
  <c r="D122" i="3" s="1"/>
  <c r="C121" i="3"/>
  <c r="D121" i="3" s="1"/>
  <c r="C120" i="3"/>
  <c r="D120" i="3" s="1"/>
  <c r="C119" i="3"/>
  <c r="D119" i="3" s="1"/>
  <c r="C118" i="3"/>
  <c r="D118" i="3" s="1"/>
  <c r="C117" i="3"/>
  <c r="D117" i="3" s="1"/>
  <c r="C116" i="3"/>
  <c r="D116" i="3" s="1"/>
  <c r="C115" i="3"/>
  <c r="D115" i="3" s="1"/>
  <c r="C114" i="3"/>
  <c r="D114" i="3" s="1"/>
  <c r="C113" i="3"/>
  <c r="D113" i="3" s="1"/>
  <c r="C112" i="3"/>
  <c r="D112" i="3" s="1"/>
  <c r="C111" i="3"/>
  <c r="D111" i="3" s="1"/>
  <c r="C110" i="3"/>
  <c r="D110" i="3" s="1"/>
  <c r="C109" i="3"/>
  <c r="D109" i="3" s="1"/>
  <c r="C108" i="3"/>
  <c r="D108" i="3" s="1"/>
  <c r="C107" i="3"/>
  <c r="D107" i="3" s="1"/>
  <c r="C106" i="3"/>
  <c r="D106" i="3" s="1"/>
  <c r="C105" i="3"/>
  <c r="D105" i="3" s="1"/>
  <c r="C104" i="3"/>
  <c r="D104" i="3" s="1"/>
  <c r="C103" i="3"/>
  <c r="D103" i="3" s="1"/>
  <c r="C102" i="3"/>
  <c r="D102" i="3" s="1"/>
  <c r="C101" i="3"/>
  <c r="D101" i="3" s="1"/>
  <c r="C100" i="3"/>
  <c r="D100" i="3" s="1"/>
  <c r="C99" i="3"/>
  <c r="D99" i="3" s="1"/>
  <c r="C98" i="3"/>
  <c r="D98" i="3" s="1"/>
  <c r="C97" i="3"/>
  <c r="D97" i="3" s="1"/>
  <c r="C96" i="3"/>
  <c r="D96" i="3" s="1"/>
  <c r="C95" i="3"/>
  <c r="D95" i="3" s="1"/>
  <c r="C94" i="3"/>
  <c r="D94" i="3" s="1"/>
  <c r="C93" i="3"/>
  <c r="D93" i="3" s="1"/>
  <c r="C92" i="3"/>
  <c r="D92" i="3" s="1"/>
  <c r="C91" i="3"/>
  <c r="D91" i="3" s="1"/>
  <c r="C90" i="3"/>
  <c r="D90" i="3" s="1"/>
  <c r="C89" i="3"/>
  <c r="D89" i="3" s="1"/>
  <c r="C88" i="3"/>
  <c r="D88" i="3" s="1"/>
  <c r="C87" i="3"/>
  <c r="D87" i="3" s="1"/>
  <c r="C86" i="3"/>
  <c r="D86" i="3" s="1"/>
  <c r="C85" i="3"/>
  <c r="D85" i="3" s="1"/>
  <c r="C84" i="3"/>
  <c r="D84" i="3" s="1"/>
  <c r="C83" i="3"/>
  <c r="D83" i="3" s="1"/>
  <c r="C82" i="3"/>
  <c r="D82" i="3" s="1"/>
  <c r="C81" i="3"/>
  <c r="D81" i="3" s="1"/>
  <c r="C80" i="3"/>
  <c r="D80" i="3" s="1"/>
  <c r="C79" i="3"/>
  <c r="D79" i="3" s="1"/>
  <c r="C78" i="3"/>
  <c r="D78" i="3" s="1"/>
  <c r="C77" i="3"/>
  <c r="D77" i="3" s="1"/>
  <c r="C76" i="3"/>
  <c r="D76" i="3" s="1"/>
  <c r="C75" i="3"/>
  <c r="D75" i="3" s="1"/>
  <c r="C74" i="3"/>
  <c r="D74" i="3" s="1"/>
  <c r="C73" i="3"/>
  <c r="D73" i="3" s="1"/>
  <c r="C72" i="3"/>
  <c r="D72" i="3" s="1"/>
  <c r="C71" i="3"/>
  <c r="D71" i="3" s="1"/>
  <c r="C70" i="3"/>
  <c r="D70" i="3" s="1"/>
  <c r="C69" i="3"/>
  <c r="D69" i="3" s="1"/>
  <c r="C68" i="3"/>
  <c r="D68" i="3" s="1"/>
  <c r="C67" i="3"/>
  <c r="D67" i="3" s="1"/>
  <c r="C66" i="3"/>
  <c r="D66" i="3" s="1"/>
  <c r="C65" i="3"/>
  <c r="D65" i="3" s="1"/>
  <c r="C64" i="3"/>
  <c r="D64" i="3" s="1"/>
  <c r="C63" i="3"/>
  <c r="D63" i="3" s="1"/>
  <c r="C62" i="3"/>
  <c r="D62" i="3" s="1"/>
  <c r="C61" i="3"/>
  <c r="D61" i="3" s="1"/>
  <c r="C60" i="3"/>
  <c r="D60" i="3" s="1"/>
  <c r="C59" i="3"/>
  <c r="D59" i="3" s="1"/>
  <c r="C58" i="3"/>
  <c r="D58" i="3" s="1"/>
  <c r="C57" i="3"/>
  <c r="D57" i="3" s="1"/>
  <c r="C56" i="3"/>
  <c r="D56" i="3" s="1"/>
  <c r="C55" i="3"/>
  <c r="D55" i="3" s="1"/>
  <c r="C54" i="3"/>
  <c r="D54" i="3" s="1"/>
  <c r="C53" i="3"/>
  <c r="D53" i="3" s="1"/>
  <c r="C52" i="3"/>
  <c r="D52" i="3" s="1"/>
  <c r="C51" i="3"/>
  <c r="D51" i="3" s="1"/>
  <c r="C50" i="3"/>
  <c r="D50" i="3" s="1"/>
  <c r="C49" i="3"/>
  <c r="D49" i="3" s="1"/>
  <c r="C48" i="3"/>
  <c r="D48" i="3" s="1"/>
  <c r="C47" i="3"/>
  <c r="D47" i="3" s="1"/>
  <c r="C46" i="3"/>
  <c r="D46" i="3" s="1"/>
  <c r="C45" i="3"/>
  <c r="D45" i="3" s="1"/>
  <c r="C44" i="3"/>
  <c r="D44" i="3" s="1"/>
  <c r="C43" i="3"/>
  <c r="D43" i="3" s="1"/>
  <c r="C42" i="3"/>
  <c r="D42" i="3" s="1"/>
  <c r="C41" i="3"/>
  <c r="D41" i="3" s="1"/>
  <c r="C40" i="3"/>
  <c r="D40" i="3" s="1"/>
  <c r="C39" i="3"/>
  <c r="D39" i="3" s="1"/>
  <c r="C38" i="3"/>
  <c r="D38" i="3" s="1"/>
  <c r="C37" i="3"/>
  <c r="D37" i="3" s="1"/>
  <c r="C36" i="3"/>
  <c r="D36" i="3" s="1"/>
  <c r="C35" i="3"/>
  <c r="D35" i="3" s="1"/>
  <c r="C34" i="3"/>
  <c r="D34" i="3" s="1"/>
  <c r="C33" i="3"/>
  <c r="D33" i="3" s="1"/>
  <c r="C32" i="3"/>
  <c r="D32" i="3" s="1"/>
  <c r="C31" i="3"/>
  <c r="D31" i="3" s="1"/>
  <c r="C30" i="3"/>
  <c r="D30" i="3" s="1"/>
  <c r="C29" i="3"/>
  <c r="D29" i="3" s="1"/>
  <c r="C28" i="3"/>
  <c r="D28" i="3" s="1"/>
  <c r="C27" i="3"/>
  <c r="D27" i="3" s="1"/>
  <c r="C26" i="3"/>
  <c r="D26" i="3" s="1"/>
  <c r="C25" i="3"/>
  <c r="D25" i="3" s="1"/>
  <c r="C24" i="3"/>
  <c r="D24" i="3" s="1"/>
  <c r="C23" i="3"/>
  <c r="D23" i="3" s="1"/>
  <c r="C22" i="3"/>
  <c r="D22" i="3" s="1"/>
  <c r="C21" i="3"/>
  <c r="D21" i="3" s="1"/>
  <c r="C20" i="3"/>
  <c r="D20" i="3" s="1"/>
  <c r="C19" i="3"/>
  <c r="D19" i="3" s="1"/>
  <c r="C18" i="3"/>
  <c r="D18" i="3" s="1"/>
  <c r="C17" i="3"/>
  <c r="D17" i="3" s="1"/>
  <c r="C16" i="3"/>
  <c r="D16" i="3" s="1"/>
  <c r="C15" i="3"/>
  <c r="D15" i="3" s="1"/>
  <c r="C14" i="3"/>
  <c r="D14" i="3" s="1"/>
  <c r="C13" i="3"/>
  <c r="D13" i="3" s="1"/>
  <c r="C12" i="3"/>
  <c r="C11" i="3"/>
  <c r="D11" i="3" s="1"/>
  <c r="C10" i="3"/>
  <c r="D10" i="3" s="1"/>
  <c r="C9" i="3"/>
  <c r="D9" i="3" s="1"/>
  <c r="C8" i="3"/>
  <c r="D8" i="3" s="1"/>
  <c r="C7" i="3"/>
  <c r="D7" i="3" s="1"/>
  <c r="C6" i="3"/>
  <c r="D6" i="3" s="1"/>
  <c r="C5" i="3"/>
  <c r="D5" i="3" s="1"/>
  <c r="C4" i="3"/>
  <c r="D4" i="3" s="1"/>
  <c r="C3" i="3"/>
  <c r="D3" i="3" s="1"/>
  <c r="S11" i="2" l="1"/>
  <c r="S15" i="2" s="1"/>
  <c r="H15" i="2"/>
  <c r="P7" i="2"/>
  <c r="P6" i="2"/>
  <c r="H4" i="2"/>
  <c r="G3" i="3"/>
  <c r="G4" i="3" s="1"/>
  <c r="G5" i="3" s="1"/>
  <c r="D12" i="3"/>
  <c r="AC4" i="6"/>
  <c r="AB4" i="6"/>
  <c r="C2" i="6" s="1"/>
  <c r="D2" i="6" s="1"/>
  <c r="H5" i="3" l="1"/>
</calcChain>
</file>

<file path=xl/sharedStrings.xml><?xml version="1.0" encoding="utf-8"?>
<sst xmlns="http://schemas.openxmlformats.org/spreadsheetml/2006/main" count="10090" uniqueCount="1229">
  <si>
    <t xml:space="preserve">NAME </t>
  </si>
  <si>
    <t>ID</t>
  </si>
  <si>
    <t>Company Chosen</t>
  </si>
  <si>
    <t>G R Infraproject Ltd.</t>
  </si>
  <si>
    <t>Date</t>
  </si>
  <si>
    <t>Closing Price</t>
  </si>
  <si>
    <t>Daily HPR</t>
  </si>
  <si>
    <t>Daily HPY</t>
  </si>
  <si>
    <t>Nov 11, 2024</t>
  </si>
  <si>
    <t>Total HPR</t>
  </si>
  <si>
    <t>Nov 8, 2024</t>
  </si>
  <si>
    <t>Total HPY</t>
  </si>
  <si>
    <t>Nov 7, 2024</t>
  </si>
  <si>
    <t>CAGR</t>
  </si>
  <si>
    <t>Nov 6, 2024</t>
  </si>
  <si>
    <t>Nov 5, 2024</t>
  </si>
  <si>
    <t>Nov 4, 2024</t>
  </si>
  <si>
    <t>Nov 1, 2024</t>
  </si>
  <si>
    <t>Oct 31, 2024</t>
  </si>
  <si>
    <t>Oct 30, 2024</t>
  </si>
  <si>
    <t>Oct 29, 2024</t>
  </si>
  <si>
    <t>Oct 28, 2024</t>
  </si>
  <si>
    <t>Oct 25, 2024</t>
  </si>
  <si>
    <t>Oct 24, 2024</t>
  </si>
  <si>
    <t>Oct 23, 2024</t>
  </si>
  <si>
    <t>Oct 22, 2024</t>
  </si>
  <si>
    <t>Oct 21, 2024</t>
  </si>
  <si>
    <t>Oct 18, 2024</t>
  </si>
  <si>
    <t>Oct 17, 2024</t>
  </si>
  <si>
    <t>Oct 16, 2024</t>
  </si>
  <si>
    <t>Oct 15, 2024</t>
  </si>
  <si>
    <t>Oct 14, 2024</t>
  </si>
  <si>
    <t>Oct 11, 2024</t>
  </si>
  <si>
    <t>Oct 10, 2024</t>
  </si>
  <si>
    <t>Oct 9, 2024</t>
  </si>
  <si>
    <t>Oct 8, 2024</t>
  </si>
  <si>
    <t>Oct 7, 2024</t>
  </si>
  <si>
    <t>Oct 4, 2024</t>
  </si>
  <si>
    <t>Oct 3, 2024</t>
  </si>
  <si>
    <t>Oct 1, 2024</t>
  </si>
  <si>
    <t>Sep 30, 2024</t>
  </si>
  <si>
    <t>Sep 27, 2024</t>
  </si>
  <si>
    <t>Sep 26, 2024</t>
  </si>
  <si>
    <t>Sep 25, 2024</t>
  </si>
  <si>
    <t>Sep 24, 2024</t>
  </si>
  <si>
    <t>Sep 23, 2024</t>
  </si>
  <si>
    <t>Sep 20, 2024</t>
  </si>
  <si>
    <t>Sep 19, 2024</t>
  </si>
  <si>
    <t>Sep 18, 2024</t>
  </si>
  <si>
    <t>Sep 17, 2024</t>
  </si>
  <si>
    <t>Sep 16, 2024</t>
  </si>
  <si>
    <t>Sep 13, 2024</t>
  </si>
  <si>
    <t>Sep 12, 2024</t>
  </si>
  <si>
    <t>Sep 11, 2024</t>
  </si>
  <si>
    <t>Sep 10, 2024</t>
  </si>
  <si>
    <t>Sep 9, 2024</t>
  </si>
  <si>
    <t>Sep 6, 2024</t>
  </si>
  <si>
    <t>Sep 5, 2024</t>
  </si>
  <si>
    <t>Sep 4, 2024</t>
  </si>
  <si>
    <t>Sep 3, 2024</t>
  </si>
  <si>
    <t>Sep 2, 2024</t>
  </si>
  <si>
    <t>Aug 30, 2024</t>
  </si>
  <si>
    <t>Aug 29, 2024</t>
  </si>
  <si>
    <t>Aug 28, 2024</t>
  </si>
  <si>
    <t>Aug 27, 2024</t>
  </si>
  <si>
    <t>Aug 26, 2024</t>
  </si>
  <si>
    <t>Aug 23, 2024</t>
  </si>
  <si>
    <t>Aug 22, 2024</t>
  </si>
  <si>
    <t>Aug 21, 2024</t>
  </si>
  <si>
    <t>Aug 20, 2024</t>
  </si>
  <si>
    <t>Aug 19, 2024</t>
  </si>
  <si>
    <t>Aug 16, 2024</t>
  </si>
  <si>
    <t>Aug 14, 2024</t>
  </si>
  <si>
    <t>Aug 13, 2024</t>
  </si>
  <si>
    <t>Aug 12, 2024</t>
  </si>
  <si>
    <t>Aug 9, 2024</t>
  </si>
  <si>
    <t>Aug 8, 2024</t>
  </si>
  <si>
    <t>Aug 7, 2024</t>
  </si>
  <si>
    <t>Aug 6, 2024</t>
  </si>
  <si>
    <t>Aug 5, 2024</t>
  </si>
  <si>
    <t>Aug 2, 2024</t>
  </si>
  <si>
    <t>Aug 1, 2024</t>
  </si>
  <si>
    <t>Jul 31, 2024</t>
  </si>
  <si>
    <t>Jul 30, 2024</t>
  </si>
  <si>
    <t>Jul 29, 2024</t>
  </si>
  <si>
    <t>Jul 26, 2024</t>
  </si>
  <si>
    <t>Jul 25, 2024</t>
  </si>
  <si>
    <t>Jul 24, 2024</t>
  </si>
  <si>
    <t>Jul 23, 2024</t>
  </si>
  <si>
    <t>Jul 22, 2024</t>
  </si>
  <si>
    <t>Jul 19, 2024</t>
  </si>
  <si>
    <t>Jul 18, 2024</t>
  </si>
  <si>
    <t>Jul 16, 2024</t>
  </si>
  <si>
    <t>Jul 15, 2024</t>
  </si>
  <si>
    <t>Jul 12, 2024</t>
  </si>
  <si>
    <t>Jul 11, 2024</t>
  </si>
  <si>
    <t>Jul 10, 2024</t>
  </si>
  <si>
    <t>Jul 9, 2024</t>
  </si>
  <si>
    <t>Jul 8, 2024</t>
  </si>
  <si>
    <t>Jul 5, 2024</t>
  </si>
  <si>
    <t>Jul 4, 2024</t>
  </si>
  <si>
    <t>Jul 3, 2024</t>
  </si>
  <si>
    <t>Jul 2, 2024</t>
  </si>
  <si>
    <t>Jul 1, 2024</t>
  </si>
  <si>
    <t>Jun 28, 2024</t>
  </si>
  <si>
    <t>Jun 27, 2024</t>
  </si>
  <si>
    <t>Jun 26, 2024</t>
  </si>
  <si>
    <t>Jun 25, 2024</t>
  </si>
  <si>
    <t>Jun 24, 2024</t>
  </si>
  <si>
    <t>Jun 21, 2024</t>
  </si>
  <si>
    <t>Jun 20, 2024</t>
  </si>
  <si>
    <t>Jun 19, 2024</t>
  </si>
  <si>
    <t>Jun 18, 2024</t>
  </si>
  <si>
    <t>Jun 14, 2024</t>
  </si>
  <si>
    <t>Jun 13, 2024</t>
  </si>
  <si>
    <t>Jun 12, 2024</t>
  </si>
  <si>
    <t>Jun 11, 2024</t>
  </si>
  <si>
    <t>Jun 10, 2024</t>
  </si>
  <si>
    <t>Jun 7, 2024</t>
  </si>
  <si>
    <t>Jun 6, 2024</t>
  </si>
  <si>
    <t>Jun 5, 2024</t>
  </si>
  <si>
    <t>Jun 4, 2024</t>
  </si>
  <si>
    <t>Jun 3, 2024</t>
  </si>
  <si>
    <t>May 31, 2024</t>
  </si>
  <si>
    <t>May 30, 2024</t>
  </si>
  <si>
    <t>May 29, 2024</t>
  </si>
  <si>
    <t>May 28, 2024</t>
  </si>
  <si>
    <t>May 27, 2024</t>
  </si>
  <si>
    <t>May 24, 2024</t>
  </si>
  <si>
    <t>May 23, 2024</t>
  </si>
  <si>
    <t>May 22, 2024</t>
  </si>
  <si>
    <t>May 21, 2024</t>
  </si>
  <si>
    <t>May 17, 2024</t>
  </si>
  <si>
    <t>May 16, 2024</t>
  </si>
  <si>
    <t>May 15, 2024</t>
  </si>
  <si>
    <t>May 14, 2024</t>
  </si>
  <si>
    <t>May 13, 2024</t>
  </si>
  <si>
    <t>May 10, 2024</t>
  </si>
  <si>
    <t>May 9, 2024</t>
  </si>
  <si>
    <t>May 8, 2024</t>
  </si>
  <si>
    <t>May 7, 2024</t>
  </si>
  <si>
    <t>May 6, 2024</t>
  </si>
  <si>
    <t>May 3, 2024</t>
  </si>
  <si>
    <t>May 2, 2024</t>
  </si>
  <si>
    <t>Apr 30, 2024</t>
  </si>
  <si>
    <t>Apr 29, 2024</t>
  </si>
  <si>
    <t>Apr 26, 2024</t>
  </si>
  <si>
    <t>Apr 25, 2024</t>
  </si>
  <si>
    <t>Apr 24, 2024</t>
  </si>
  <si>
    <t>Apr 23, 2024</t>
  </si>
  <si>
    <t>Apr 22, 2024</t>
  </si>
  <si>
    <t>Apr 19, 2024</t>
  </si>
  <si>
    <t>Apr 18, 2024</t>
  </si>
  <si>
    <t>Apr 16, 2024</t>
  </si>
  <si>
    <t>Apr 15, 2024</t>
  </si>
  <si>
    <t>Apr 12, 2024</t>
  </si>
  <si>
    <t>Apr 10, 2024</t>
  </si>
  <si>
    <t>Apr 9, 2024</t>
  </si>
  <si>
    <t>Apr 8, 2024</t>
  </si>
  <si>
    <t>Apr 5, 2024</t>
  </si>
  <si>
    <t>Apr 4, 2024</t>
  </si>
  <si>
    <t>Apr 3, 2024</t>
  </si>
  <si>
    <t>Apr 2, 2024</t>
  </si>
  <si>
    <t>Apr 1, 2024</t>
  </si>
  <si>
    <t>Mar 28, 2024</t>
  </si>
  <si>
    <t>Mar 27, 2024</t>
  </si>
  <si>
    <t>Mar 26, 2024</t>
  </si>
  <si>
    <t>Mar 22, 2024</t>
  </si>
  <si>
    <t>Mar 21, 2024</t>
  </si>
  <si>
    <t>Mar 20, 2024</t>
  </si>
  <si>
    <t>Mar 19, 2024</t>
  </si>
  <si>
    <t>Mar 18, 2024</t>
  </si>
  <si>
    <t>Mar 15, 2024</t>
  </si>
  <si>
    <t>Mar 14, 2024</t>
  </si>
  <si>
    <t>Mar 13, 2024</t>
  </si>
  <si>
    <t>Mar 12, 2024</t>
  </si>
  <si>
    <t>Mar 11, 2024</t>
  </si>
  <si>
    <t>Mar 7, 2024</t>
  </si>
  <si>
    <t>Mar 6, 2024</t>
  </si>
  <si>
    <t>Mar 5, 2024</t>
  </si>
  <si>
    <t>Mar 4, 2024</t>
  </si>
  <si>
    <t>Mar 1, 2024</t>
  </si>
  <si>
    <t>Feb 29, 2024</t>
  </si>
  <si>
    <t>Feb 28, 2024</t>
  </si>
  <si>
    <t>Feb 27, 2024</t>
  </si>
  <si>
    <t>Feb 26, 2024</t>
  </si>
  <si>
    <t>Feb 23, 2024</t>
  </si>
  <si>
    <t>Feb 22, 2024</t>
  </si>
  <si>
    <t>Feb 21, 2024</t>
  </si>
  <si>
    <t>Feb 20, 2024</t>
  </si>
  <si>
    <t>Feb 19, 2024</t>
  </si>
  <si>
    <t>Feb 16, 2024</t>
  </si>
  <si>
    <t>Feb 15, 2024</t>
  </si>
  <si>
    <t>Feb 14, 2024</t>
  </si>
  <si>
    <t>Feb 13, 2024</t>
  </si>
  <si>
    <t>Feb 12, 2024</t>
  </si>
  <si>
    <t>Feb 9, 2024</t>
  </si>
  <si>
    <t>Feb 8, 2024</t>
  </si>
  <si>
    <t>Feb 7, 2024</t>
  </si>
  <si>
    <t>Feb 6, 2024</t>
  </si>
  <si>
    <t>Feb 5, 2024</t>
  </si>
  <si>
    <t>Feb 2, 2024</t>
  </si>
  <si>
    <t>Feb 1, 2024</t>
  </si>
  <si>
    <t>Jan 31, 2024</t>
  </si>
  <si>
    <t>Jan 30, 2024</t>
  </si>
  <si>
    <t>Jan 29, 2024</t>
  </si>
  <si>
    <t>Jan 25, 2024</t>
  </si>
  <si>
    <t>Jan 24, 2024</t>
  </si>
  <si>
    <t>Jan 23, 2024</t>
  </si>
  <si>
    <t>Jan 19, 2024</t>
  </si>
  <si>
    <t>Jan 18, 2024</t>
  </si>
  <si>
    <t>Jan 17, 2024</t>
  </si>
  <si>
    <t>Jan 16, 2024</t>
  </si>
  <si>
    <t>Jan 15, 2024</t>
  </si>
  <si>
    <t>Jan 12, 2024</t>
  </si>
  <si>
    <t>Jan 11, 2024</t>
  </si>
  <si>
    <t>Jan 10, 2024</t>
  </si>
  <si>
    <t>Jan 9, 2024</t>
  </si>
  <si>
    <t>Jan 8, 2024</t>
  </si>
  <si>
    <t>Jan 5, 2024</t>
  </si>
  <si>
    <t>Jan 4, 2024</t>
  </si>
  <si>
    <t>Jan 3, 2024</t>
  </si>
  <si>
    <t>Jan 2, 2024</t>
  </si>
  <si>
    <t>Jan 1, 2024</t>
  </si>
  <si>
    <t>Dec 29, 2023</t>
  </si>
  <si>
    <t>Dec 28, 2023</t>
  </si>
  <si>
    <t>Dec 27, 2023</t>
  </si>
  <si>
    <t>Dec 26, 2023</t>
  </si>
  <si>
    <t>Dec 22, 2023</t>
  </si>
  <si>
    <t>Dec 21, 2023</t>
  </si>
  <si>
    <t>Dec 20, 2023</t>
  </si>
  <si>
    <t>Dec 19, 2023</t>
  </si>
  <si>
    <t>Dec 18, 2023</t>
  </si>
  <si>
    <t>Dec 15, 2023</t>
  </si>
  <si>
    <t>Dec 14, 2023</t>
  </si>
  <si>
    <t>Dec 13, 2023</t>
  </si>
  <si>
    <t>Dec 12, 2023</t>
  </si>
  <si>
    <t>Dec 11, 2023</t>
  </si>
  <si>
    <t>Dec 8, 2023</t>
  </si>
  <si>
    <t>Dec 7, 2023</t>
  </si>
  <si>
    <t>Dec 6, 2023</t>
  </si>
  <si>
    <t>Dec 5, 2023</t>
  </si>
  <si>
    <t>Dec 4, 2023</t>
  </si>
  <si>
    <t>Dec 1, 2023</t>
  </si>
  <si>
    <t>Nov 30, 2023</t>
  </si>
  <si>
    <t>Nov 29, 2023</t>
  </si>
  <si>
    <t>Nov 28, 2023</t>
  </si>
  <si>
    <t>Nov 24, 2023</t>
  </si>
  <si>
    <t>Nov 23, 2023</t>
  </si>
  <si>
    <t>Nov 22, 2023</t>
  </si>
  <si>
    <t>Nov 21, 2023</t>
  </si>
  <si>
    <t>Nov 20, 2023</t>
  </si>
  <si>
    <t>Nov 17, 2023</t>
  </si>
  <si>
    <t>Nov 16, 2023</t>
  </si>
  <si>
    <t>Nov 15, 2023</t>
  </si>
  <si>
    <t>Nov 13, 2023</t>
  </si>
  <si>
    <t>Nov 10, 2023</t>
  </si>
  <si>
    <t>Nov 9, 2023</t>
  </si>
  <si>
    <t>Nov 8, 2023</t>
  </si>
  <si>
    <t>Nov 7, 2023</t>
  </si>
  <si>
    <t>Nov 6, 2023</t>
  </si>
  <si>
    <t>Nov 3, 2023</t>
  </si>
  <si>
    <t>Nov 2, 2023</t>
  </si>
  <si>
    <t>Nov 1, 2023</t>
  </si>
  <si>
    <t>Oct 31, 2023</t>
  </si>
  <si>
    <t>Oct 30, 2023</t>
  </si>
  <si>
    <t>Oct 27, 2023</t>
  </si>
  <si>
    <t>Oct 26, 2023</t>
  </si>
  <si>
    <t>Oct 25, 2023</t>
  </si>
  <si>
    <t>Oct 23, 2023</t>
  </si>
  <si>
    <t>Oct 20, 2023</t>
  </si>
  <si>
    <t>Oct 19, 2023</t>
  </si>
  <si>
    <t>Oct 18, 2023</t>
  </si>
  <si>
    <t>Oct 17, 2023</t>
  </si>
  <si>
    <t>Oct 16, 2023</t>
  </si>
  <si>
    <t>Oct 13, 2023</t>
  </si>
  <si>
    <t>Oct 12, 2023</t>
  </si>
  <si>
    <t>Oct 11, 2023</t>
  </si>
  <si>
    <t>Oct 10, 2023</t>
  </si>
  <si>
    <t>Oct 9, 2023</t>
  </si>
  <si>
    <t>Oct 6, 2023</t>
  </si>
  <si>
    <t>Oct 5, 2023</t>
  </si>
  <si>
    <t>Oct 4, 2023</t>
  </si>
  <si>
    <t>Oct 3, 2023</t>
  </si>
  <si>
    <t>Sep 29, 2023</t>
  </si>
  <si>
    <t>Sep 28, 2023</t>
  </si>
  <si>
    <t>Sep 27, 2023</t>
  </si>
  <si>
    <t>Sep 26, 2023</t>
  </si>
  <si>
    <t>Sep 25, 2023</t>
  </si>
  <si>
    <t>Sep 22, 2023</t>
  </si>
  <si>
    <t>Sep 21, 2023</t>
  </si>
  <si>
    <t>Sep 20, 2023</t>
  </si>
  <si>
    <t>Sep 18, 2023</t>
  </si>
  <si>
    <t>Sep 15, 2023</t>
  </si>
  <si>
    <t>Sep 14, 2023</t>
  </si>
  <si>
    <t>Sep 13, 2023</t>
  </si>
  <si>
    <t>Sep 12, 2023</t>
  </si>
  <si>
    <t>Sep 11, 2023</t>
  </si>
  <si>
    <t>Sep 8, 2023</t>
  </si>
  <si>
    <t>Sep 7, 2023</t>
  </si>
  <si>
    <t>Sep 6, 2023</t>
  </si>
  <si>
    <t>Sep 5, 2023</t>
  </si>
  <si>
    <t>Sep 4, 2023</t>
  </si>
  <si>
    <t>Sep 1, 2023</t>
  </si>
  <si>
    <t>Aug 31, 2023</t>
  </si>
  <si>
    <t>Aug 30, 2023</t>
  </si>
  <si>
    <t>Aug 29, 2023</t>
  </si>
  <si>
    <t>Aug 28, 2023</t>
  </si>
  <si>
    <t>Aug 25, 2023</t>
  </si>
  <si>
    <t>Aug 24, 2023</t>
  </si>
  <si>
    <t>Aug 23, 2023</t>
  </si>
  <si>
    <t>Aug 22, 2023</t>
  </si>
  <si>
    <t>Aug 21, 2023</t>
  </si>
  <si>
    <t>Aug 18, 2023</t>
  </si>
  <si>
    <t>Aug 17, 2023</t>
  </si>
  <si>
    <t>Aug 16, 2023</t>
  </si>
  <si>
    <t>Aug 14, 2023</t>
  </si>
  <si>
    <t>Aug 11, 2023</t>
  </si>
  <si>
    <t>Aug 10, 2023</t>
  </si>
  <si>
    <t>Aug 9, 2023</t>
  </si>
  <si>
    <t>Aug 8, 2023</t>
  </si>
  <si>
    <t>Aug 7, 2023</t>
  </si>
  <si>
    <t>Aug 4, 2023</t>
  </si>
  <si>
    <t>Aug 3, 2023</t>
  </si>
  <si>
    <t>Aug 2, 2023</t>
  </si>
  <si>
    <t>Aug 1, 2023</t>
  </si>
  <si>
    <t>Jul 31, 2023</t>
  </si>
  <si>
    <t>Jul 28, 2023</t>
  </si>
  <si>
    <t>Jul 27, 2023</t>
  </si>
  <si>
    <t>Jul 26, 2023</t>
  </si>
  <si>
    <t>Jul 25, 2023</t>
  </si>
  <si>
    <t>Jul 24, 2023</t>
  </si>
  <si>
    <t>Jul 21, 2023</t>
  </si>
  <si>
    <t>Jul 20, 2023</t>
  </si>
  <si>
    <t>Jul 19, 2023</t>
  </si>
  <si>
    <t>Jul 18, 2023</t>
  </si>
  <si>
    <t>Jul 17, 2023</t>
  </si>
  <si>
    <t>Jul 14, 2023</t>
  </si>
  <si>
    <t>Jul 13, 2023</t>
  </si>
  <si>
    <t>Jul 12, 2023</t>
  </si>
  <si>
    <t>Jul 11, 2023</t>
  </si>
  <si>
    <t>Jul 10, 2023</t>
  </si>
  <si>
    <t>Jul 7, 2023</t>
  </si>
  <si>
    <t>Jul 6, 2023</t>
  </si>
  <si>
    <t>Jul 5, 2023</t>
  </si>
  <si>
    <t>Jul 4, 2023</t>
  </si>
  <si>
    <t>Jul 3, 2023</t>
  </si>
  <si>
    <t>Jun 30, 2023</t>
  </si>
  <si>
    <t>Jun 28, 2023</t>
  </si>
  <si>
    <t>Jun 27, 2023</t>
  </si>
  <si>
    <t>Jun 26, 2023</t>
  </si>
  <si>
    <t>Jun 23, 2023</t>
  </si>
  <si>
    <t>Jun 22, 2023</t>
  </si>
  <si>
    <t>Jun 21, 2023</t>
  </si>
  <si>
    <t>Jun 20, 2023</t>
  </si>
  <si>
    <t>Jun 19, 2023</t>
  </si>
  <si>
    <t>Jun 16, 2023</t>
  </si>
  <si>
    <t>Jun 15, 2023</t>
  </si>
  <si>
    <t>Jun 14, 2023</t>
  </si>
  <si>
    <t>Jun 13, 2023</t>
  </si>
  <si>
    <t>Jun 12, 2023</t>
  </si>
  <si>
    <t>Jun 9, 2023</t>
  </si>
  <si>
    <t>Jun 8, 2023</t>
  </si>
  <si>
    <t>Jun 7, 2023</t>
  </si>
  <si>
    <t>Jun 6, 2023</t>
  </si>
  <si>
    <t>Jun 5, 2023</t>
  </si>
  <si>
    <t>Jun 2, 2023</t>
  </si>
  <si>
    <t>Jun 1, 2023</t>
  </si>
  <si>
    <t>May 31, 2023</t>
  </si>
  <si>
    <t>May 30, 2023</t>
  </si>
  <si>
    <t>May 29, 2023</t>
  </si>
  <si>
    <t>May 26, 2023</t>
  </si>
  <si>
    <t>May 25, 2023</t>
  </si>
  <si>
    <t>May 24, 2023</t>
  </si>
  <si>
    <t>May 23, 2023</t>
  </si>
  <si>
    <t>May 22, 2023</t>
  </si>
  <si>
    <t>May 19, 2023</t>
  </si>
  <si>
    <t>May 18, 2023</t>
  </si>
  <si>
    <t>May 17, 2023</t>
  </si>
  <si>
    <t>May 16, 2023</t>
  </si>
  <si>
    <t>May 15, 2023</t>
  </si>
  <si>
    <t>May 12, 2023</t>
  </si>
  <si>
    <t>May 11, 2023</t>
  </si>
  <si>
    <t>May 10, 2023</t>
  </si>
  <si>
    <t>May 9, 2023</t>
  </si>
  <si>
    <t>May 8, 2023</t>
  </si>
  <si>
    <t>May 5, 2023</t>
  </si>
  <si>
    <t>May 4, 2023</t>
  </si>
  <si>
    <t>May 3, 2023</t>
  </si>
  <si>
    <t>May 2, 2023</t>
  </si>
  <si>
    <t>Apr 28, 2023</t>
  </si>
  <si>
    <t>Apr 27, 2023</t>
  </si>
  <si>
    <t>Apr 26, 2023</t>
  </si>
  <si>
    <t>Apr 25, 2023</t>
  </si>
  <si>
    <t>Apr 24, 2023</t>
  </si>
  <si>
    <t>Apr 21, 2023</t>
  </si>
  <si>
    <t>Apr 20, 2023</t>
  </si>
  <si>
    <t>Apr 19, 2023</t>
  </si>
  <si>
    <t>Apr 18, 2023</t>
  </si>
  <si>
    <t>Apr 17, 2023</t>
  </si>
  <si>
    <t>Apr 13, 2023</t>
  </si>
  <si>
    <t>Apr 12, 2023</t>
  </si>
  <si>
    <t>Apr 11, 2023</t>
  </si>
  <si>
    <t>Apr 10, 2023</t>
  </si>
  <si>
    <t>Apr 6, 2023</t>
  </si>
  <si>
    <t>Apr 5, 2023</t>
  </si>
  <si>
    <t>Apr 3, 2023</t>
  </si>
  <si>
    <t>Mar 31, 2023</t>
  </si>
  <si>
    <t>Mar 29, 2023</t>
  </si>
  <si>
    <t>Mar 28, 2023</t>
  </si>
  <si>
    <t>Mar 27, 2023</t>
  </si>
  <si>
    <t>Mar 24, 2023</t>
  </si>
  <si>
    <t>Mar 23, 2023</t>
  </si>
  <si>
    <t>Mar 22, 2023</t>
  </si>
  <si>
    <t>Mar 21, 2023</t>
  </si>
  <si>
    <t>Mar 20, 2023</t>
  </si>
  <si>
    <t>Mar 17, 2023</t>
  </si>
  <si>
    <t>Mar 16, 2023</t>
  </si>
  <si>
    <t>Mar 15, 2023</t>
  </si>
  <si>
    <t>Mar 14, 2023</t>
  </si>
  <si>
    <t>Mar 13, 2023</t>
  </si>
  <si>
    <t>Mar 10, 2023</t>
  </si>
  <si>
    <t>Mar 9, 2023</t>
  </si>
  <si>
    <t>Mar 8, 2023</t>
  </si>
  <si>
    <t>Mar 6, 2023</t>
  </si>
  <si>
    <t>Mar 3, 2023</t>
  </si>
  <si>
    <t>Mar 2, 2023</t>
  </si>
  <si>
    <t>Mar 1, 2023</t>
  </si>
  <si>
    <t>Feb 28, 2023</t>
  </si>
  <si>
    <t>Feb 27, 2023</t>
  </si>
  <si>
    <t>Feb 24, 2023</t>
  </si>
  <si>
    <t>Feb 23, 2023</t>
  </si>
  <si>
    <t>Feb 22, 2023</t>
  </si>
  <si>
    <t>Feb 21, 2023</t>
  </si>
  <si>
    <t>Feb 20, 2023</t>
  </si>
  <si>
    <t>Feb 17, 2023</t>
  </si>
  <si>
    <t>Feb 16, 2023</t>
  </si>
  <si>
    <t>Feb 15, 2023</t>
  </si>
  <si>
    <t>Feb 14, 2023</t>
  </si>
  <si>
    <t>Feb 13, 2023</t>
  </si>
  <si>
    <t>Feb 10, 2023</t>
  </si>
  <si>
    <t>Feb 9, 2023</t>
  </si>
  <si>
    <t>Feb 8, 2023</t>
  </si>
  <si>
    <t>Feb 7, 2023</t>
  </si>
  <si>
    <t>Feb 6, 2023</t>
  </si>
  <si>
    <t>Feb 3, 2023</t>
  </si>
  <si>
    <t>Feb 2, 2023</t>
  </si>
  <si>
    <t>Feb 1, 2023</t>
  </si>
  <si>
    <t>Jan 31, 2023</t>
  </si>
  <si>
    <t>Jan 30, 2023</t>
  </si>
  <si>
    <t>Jan 27, 2023</t>
  </si>
  <si>
    <t>Jan 25, 2023</t>
  </si>
  <si>
    <t>Jan 24, 2023</t>
  </si>
  <si>
    <t>Jan 23, 2023</t>
  </si>
  <si>
    <t>Jan 20, 2023</t>
  </si>
  <si>
    <t>Jan 19, 2023</t>
  </si>
  <si>
    <t>Jan 18, 2023</t>
  </si>
  <si>
    <t>Jan 17, 2023</t>
  </si>
  <si>
    <t>Jan 16, 2023</t>
  </si>
  <si>
    <t>Jan 13, 2023</t>
  </si>
  <si>
    <t>Jan 12, 2023</t>
  </si>
  <si>
    <t>Jan 11, 2023</t>
  </si>
  <si>
    <t>Jan 10, 2023</t>
  </si>
  <si>
    <t>Jan 9, 2023</t>
  </si>
  <si>
    <t>Jan 6, 2023</t>
  </si>
  <si>
    <t>Jan 5, 2023</t>
  </si>
  <si>
    <t>Jan 4, 2023</t>
  </si>
  <si>
    <t>Jan 3, 2023</t>
  </si>
  <si>
    <t>Jan 2, 2023</t>
  </si>
  <si>
    <t>Dec 30, 2022</t>
  </si>
  <si>
    <t>Dec 29, 2022</t>
  </si>
  <si>
    <t>Dec 28, 2022</t>
  </si>
  <si>
    <t>Dec 27, 2022</t>
  </si>
  <si>
    <t>Dec 26, 2022</t>
  </si>
  <si>
    <t>Dec 23, 2022</t>
  </si>
  <si>
    <t>Dec 22, 2022</t>
  </si>
  <si>
    <t>Dec 21, 2022</t>
  </si>
  <si>
    <t>Dec 20, 2022</t>
  </si>
  <si>
    <t>Dec 19, 2022</t>
  </si>
  <si>
    <t>Dec 16, 2022</t>
  </si>
  <si>
    <t>Dec 15, 2022</t>
  </si>
  <si>
    <t>Dec 14, 2022</t>
  </si>
  <si>
    <t>Dec 13, 2022</t>
  </si>
  <si>
    <t>Dec 12, 2022</t>
  </si>
  <si>
    <t>Dec 9, 2022</t>
  </si>
  <si>
    <t>Dec 8, 2022</t>
  </si>
  <si>
    <t>Dec 7, 2022</t>
  </si>
  <si>
    <t>Dec 6, 2022</t>
  </si>
  <si>
    <t>Dec 5, 2022</t>
  </si>
  <si>
    <t>Dec 2, 2022</t>
  </si>
  <si>
    <t>Dec 1, 2022</t>
  </si>
  <si>
    <t>Nov 30, 2022</t>
  </si>
  <si>
    <t>Nov 29, 2022</t>
  </si>
  <si>
    <t>Nov 28, 2022</t>
  </si>
  <si>
    <t>Nov 25, 2022</t>
  </si>
  <si>
    <t>Nov 24, 2022</t>
  </si>
  <si>
    <t>Nov 23, 2022</t>
  </si>
  <si>
    <t>Nov 22, 2022</t>
  </si>
  <si>
    <t>Nov 21, 2022</t>
  </si>
  <si>
    <t>Nov 18, 2022</t>
  </si>
  <si>
    <t>Nov 17, 2022</t>
  </si>
  <si>
    <t>Nov 16, 2022</t>
  </si>
  <si>
    <t>Nov 15, 2022</t>
  </si>
  <si>
    <t>Nov 14, 2022</t>
  </si>
  <si>
    <t>Nov 11, 2022</t>
  </si>
  <si>
    <t>Nov 10, 2022</t>
  </si>
  <si>
    <t>Nov 9, 2022</t>
  </si>
  <si>
    <t>Nov 7, 2022</t>
  </si>
  <si>
    <t>Nov 4, 2022</t>
  </si>
  <si>
    <t>Nov 3, 2022</t>
  </si>
  <si>
    <t>Nov 2, 2022</t>
  </si>
  <si>
    <t>Nov 1, 2022</t>
  </si>
  <si>
    <t>Oct 31, 2022</t>
  </si>
  <si>
    <t>Oct 28, 2022</t>
  </si>
  <si>
    <t>Oct 27, 2022</t>
  </si>
  <si>
    <t>Oct 25, 2022</t>
  </si>
  <si>
    <t>Oct 24, 2022</t>
  </si>
  <si>
    <t>Oct 21, 2022</t>
  </si>
  <si>
    <t>Oct 20, 2022</t>
  </si>
  <si>
    <t>Oct 19, 2022</t>
  </si>
  <si>
    <t>Oct 18, 2022</t>
  </si>
  <si>
    <t>Oct 17, 2022</t>
  </si>
  <si>
    <t>Oct 14, 2022</t>
  </si>
  <si>
    <t>Oct 13, 2022</t>
  </si>
  <si>
    <t>Oct 12, 2022</t>
  </si>
  <si>
    <t>Oct 11, 2022</t>
  </si>
  <si>
    <t>Oct 10, 2022</t>
  </si>
  <si>
    <t>Oct 7, 2022</t>
  </si>
  <si>
    <t>Oct 6, 2022</t>
  </si>
  <si>
    <t>Oct 4, 2022</t>
  </si>
  <si>
    <t>Oct 3, 2022</t>
  </si>
  <si>
    <t>Sep 30, 2022</t>
  </si>
  <si>
    <t>Sep 29, 2022</t>
  </si>
  <si>
    <t>Sep 28, 2022</t>
  </si>
  <si>
    <t>Sep 27, 2022</t>
  </si>
  <si>
    <t>Sep 26, 2022</t>
  </si>
  <si>
    <t>Sep 23, 2022</t>
  </si>
  <si>
    <t>Sep 22, 2022</t>
  </si>
  <si>
    <t>Sep 21, 2022</t>
  </si>
  <si>
    <t>Sep 20, 2022</t>
  </si>
  <si>
    <t>Sep 19, 2022</t>
  </si>
  <si>
    <t>Sep 16, 2022</t>
  </si>
  <si>
    <t>Sep 15, 2022</t>
  </si>
  <si>
    <t>Sep 14, 2022</t>
  </si>
  <si>
    <t>Sep 13, 2022</t>
  </si>
  <si>
    <t>Sep 12, 2022</t>
  </si>
  <si>
    <t>Sep 9, 2022</t>
  </si>
  <si>
    <t>Sep 8, 2022</t>
  </si>
  <si>
    <t>Sep 7, 2022</t>
  </si>
  <si>
    <t>Sep 6, 2022</t>
  </si>
  <si>
    <t>Sep 5, 2022</t>
  </si>
  <si>
    <t>Sep 2, 2022</t>
  </si>
  <si>
    <t>Sep 1, 2022</t>
  </si>
  <si>
    <t>Aug 30, 2022</t>
  </si>
  <si>
    <t>Aug 29, 2022</t>
  </si>
  <si>
    <t>Aug 26, 2022</t>
  </si>
  <si>
    <t>Aug 25, 2022</t>
  </si>
  <si>
    <t>Aug 24, 2022</t>
  </si>
  <si>
    <t>Aug 23, 2022</t>
  </si>
  <si>
    <t>Aug 22, 2022</t>
  </si>
  <si>
    <t>Aug 19, 2022</t>
  </si>
  <si>
    <t>Aug 18, 2022</t>
  </si>
  <si>
    <t>Aug 17, 2022</t>
  </si>
  <si>
    <t>Aug 16, 2022</t>
  </si>
  <si>
    <t>Aug 12, 2022</t>
  </si>
  <si>
    <t>Aug 11, 2022</t>
  </si>
  <si>
    <t>Aug 10, 2022</t>
  </si>
  <si>
    <t>Aug 8, 2022</t>
  </si>
  <si>
    <t>Aug 5, 2022</t>
  </si>
  <si>
    <t>Aug 4, 2022</t>
  </si>
  <si>
    <t>Aug 3, 2022</t>
  </si>
  <si>
    <t>Aug 2, 2022</t>
  </si>
  <si>
    <t>Aug 1, 2022</t>
  </si>
  <si>
    <t>Jul 29, 2022</t>
  </si>
  <si>
    <t>Jul 28, 2022</t>
  </si>
  <si>
    <t>Jul 27, 2022</t>
  </si>
  <si>
    <t>Jul 26, 2022</t>
  </si>
  <si>
    <t>Jul 25, 2022</t>
  </si>
  <si>
    <t>Jul 22, 2022</t>
  </si>
  <si>
    <t>Jul 21, 2022</t>
  </si>
  <si>
    <t>Jul 20, 2022</t>
  </si>
  <si>
    <t>Jul 19, 2022</t>
  </si>
  <si>
    <t>Jul 18, 2022</t>
  </si>
  <si>
    <t>Jul 15, 2022</t>
  </si>
  <si>
    <t>Jul 14, 2022</t>
  </si>
  <si>
    <t>Jul 13, 2022</t>
  </si>
  <si>
    <t>Jul 12, 2022</t>
  </si>
  <si>
    <t>Jul 11, 2022</t>
  </si>
  <si>
    <t>Jul 8, 2022</t>
  </si>
  <si>
    <t>Jul 7, 2022</t>
  </si>
  <si>
    <t>Jul 6, 2022</t>
  </si>
  <si>
    <t>Jul 5, 2022</t>
  </si>
  <si>
    <t>Jul 4, 2022</t>
  </si>
  <si>
    <t>Jul 1, 2022</t>
  </si>
  <si>
    <t>Jun 30, 2022</t>
  </si>
  <si>
    <t>Jun 29, 2022</t>
  </si>
  <si>
    <t>Jun 28, 2022</t>
  </si>
  <si>
    <t>Jun 27, 2022</t>
  </si>
  <si>
    <t>Jun 24, 2022</t>
  </si>
  <si>
    <t>Jun 23, 2022</t>
  </si>
  <si>
    <t>Jun 22, 2022</t>
  </si>
  <si>
    <t>Jun 21, 2022</t>
  </si>
  <si>
    <t>Jun 20, 2022</t>
  </si>
  <si>
    <t>Jun 17, 2022</t>
  </si>
  <si>
    <t>Jun 16, 2022</t>
  </si>
  <si>
    <t>Jun 15, 2022</t>
  </si>
  <si>
    <t>Jun 14, 2022</t>
  </si>
  <si>
    <t>Jun 13, 2022</t>
  </si>
  <si>
    <t>Jun 10, 2022</t>
  </si>
  <si>
    <t>Jun 9, 2022</t>
  </si>
  <si>
    <t>Jun 8, 2022</t>
  </si>
  <si>
    <t>Jun 7, 2022</t>
  </si>
  <si>
    <t>Jun 6, 2022</t>
  </si>
  <si>
    <t>Jun 3, 2022</t>
  </si>
  <si>
    <t>Jun 2, 2022</t>
  </si>
  <si>
    <t>Jun 1, 2022</t>
  </si>
  <si>
    <t>May 31, 2022</t>
  </si>
  <si>
    <t>May 30, 2022</t>
  </si>
  <si>
    <t>May 27, 2022</t>
  </si>
  <si>
    <t>May 26, 2022</t>
  </si>
  <si>
    <t>May 25, 2022</t>
  </si>
  <si>
    <t>May 24, 2022</t>
  </si>
  <si>
    <t>May 23, 2022</t>
  </si>
  <si>
    <t>May 20, 2022</t>
  </si>
  <si>
    <t>May 19, 2022</t>
  </si>
  <si>
    <t>May 18, 2022</t>
  </si>
  <si>
    <t>May 17, 2022</t>
  </si>
  <si>
    <t>May 16, 2022</t>
  </si>
  <si>
    <t>May 13, 2022</t>
  </si>
  <si>
    <t>May 12, 2022</t>
  </si>
  <si>
    <t>May 11, 2022</t>
  </si>
  <si>
    <t>May 10, 2022</t>
  </si>
  <si>
    <t>May 9, 2022</t>
  </si>
  <si>
    <t>May 6, 2022</t>
  </si>
  <si>
    <t>May 5, 2022</t>
  </si>
  <si>
    <t>May 4, 2022</t>
  </si>
  <si>
    <t>May 2, 2022</t>
  </si>
  <si>
    <t>Apr 29, 2022</t>
  </si>
  <si>
    <t>Apr 28, 2022</t>
  </si>
  <si>
    <t>Apr 27, 2022</t>
  </si>
  <si>
    <t>Apr 26, 2022</t>
  </si>
  <si>
    <t>Apr 25, 2022</t>
  </si>
  <si>
    <t>Apr 22, 2022</t>
  </si>
  <si>
    <t>Apr 21, 2022</t>
  </si>
  <si>
    <t>Apr 20, 2022</t>
  </si>
  <si>
    <t>Apr 19, 2022</t>
  </si>
  <si>
    <t>Apr 18, 2022</t>
  </si>
  <si>
    <t>Apr 13, 2022</t>
  </si>
  <si>
    <t>Apr 12, 2022</t>
  </si>
  <si>
    <t>Apr 11, 2022</t>
  </si>
  <si>
    <t>Apr 8, 2022</t>
  </si>
  <si>
    <t>Apr 7, 2022</t>
  </si>
  <si>
    <t>Apr 6, 2022</t>
  </si>
  <si>
    <t>Apr 5, 2022</t>
  </si>
  <si>
    <t>Apr 4, 2022</t>
  </si>
  <si>
    <t>Apr 1, 2022</t>
  </si>
  <si>
    <t>Mar 31, 2022</t>
  </si>
  <si>
    <t>Mar 30, 2022</t>
  </si>
  <si>
    <t>Mar 29, 2022</t>
  </si>
  <si>
    <t>Mar 28, 2022</t>
  </si>
  <si>
    <t>Mar 25, 2022</t>
  </si>
  <si>
    <t>Mar 24, 2022</t>
  </si>
  <si>
    <t>Mar 23, 2022</t>
  </si>
  <si>
    <t>Mar 22, 2022</t>
  </si>
  <si>
    <t>Mar 21, 2022</t>
  </si>
  <si>
    <t>Mar 17, 2022</t>
  </si>
  <si>
    <t>Mar 16, 2022</t>
  </si>
  <si>
    <t>Mar 15, 2022</t>
  </si>
  <si>
    <t>Mar 14, 2022</t>
  </si>
  <si>
    <t>Mar 11, 2022</t>
  </si>
  <si>
    <t>Mar 10, 2022</t>
  </si>
  <si>
    <t>Mar 9, 2022</t>
  </si>
  <si>
    <t>Mar 8, 2022</t>
  </si>
  <si>
    <t>Mar 7, 2022</t>
  </si>
  <si>
    <t>Mar 4, 2022</t>
  </si>
  <si>
    <t>Mar 3, 2022</t>
  </si>
  <si>
    <t>Mar 2, 2022</t>
  </si>
  <si>
    <t>Feb 28, 2022</t>
  </si>
  <si>
    <t>Feb 25, 2022</t>
  </si>
  <si>
    <t>Feb 24, 2022</t>
  </si>
  <si>
    <t>Feb 23, 2022</t>
  </si>
  <si>
    <t>Feb 22, 2022</t>
  </si>
  <si>
    <t>Feb 21, 2022</t>
  </si>
  <si>
    <t>Feb 18, 2022</t>
  </si>
  <si>
    <t>Feb 17, 2022</t>
  </si>
  <si>
    <t>Feb 16, 2022</t>
  </si>
  <si>
    <t>Feb 15, 2022</t>
  </si>
  <si>
    <t>Feb 14, 2022</t>
  </si>
  <si>
    <t>Feb 11, 2022</t>
  </si>
  <si>
    <t>Feb 10, 2022</t>
  </si>
  <si>
    <t>Feb 9, 2022</t>
  </si>
  <si>
    <t>Feb 8, 2022</t>
  </si>
  <si>
    <t>Feb 7, 2022</t>
  </si>
  <si>
    <t>Feb 4, 2022</t>
  </si>
  <si>
    <t>Feb 3, 2022</t>
  </si>
  <si>
    <t>Feb 2, 2022</t>
  </si>
  <si>
    <t>Feb 1, 2022</t>
  </si>
  <si>
    <t>Jan 31, 2022</t>
  </si>
  <si>
    <t>Jan 28, 2022</t>
  </si>
  <si>
    <t>Jan 27, 2022</t>
  </si>
  <si>
    <t>Jan 25, 2022</t>
  </si>
  <si>
    <t>Jan 24, 2022</t>
  </si>
  <si>
    <t>Jan 21, 2022</t>
  </si>
  <si>
    <t>Jan 20, 2022</t>
  </si>
  <si>
    <t>Jan 19, 2022</t>
  </si>
  <si>
    <t>Jan 18, 2022</t>
  </si>
  <si>
    <t>Jan 17, 2022</t>
  </si>
  <si>
    <t>Jan 14, 2022</t>
  </si>
  <si>
    <t>Jan 13, 2022</t>
  </si>
  <si>
    <t>Jan 12, 2022</t>
  </si>
  <si>
    <t>Jan 11, 2022</t>
  </si>
  <si>
    <t>Jan 10, 2022</t>
  </si>
  <si>
    <t>Jan 7, 2022</t>
  </si>
  <si>
    <t>Jan 6, 2022</t>
  </si>
  <si>
    <t>Jan 5, 2022</t>
  </si>
  <si>
    <t>Jan 4, 2022</t>
  </si>
  <si>
    <t>Jan 3, 2022</t>
  </si>
  <si>
    <t>Dec 31, 2021</t>
  </si>
  <si>
    <t>Dec 30, 2021</t>
  </si>
  <si>
    <t>Dec 29, 2021</t>
  </si>
  <si>
    <t>Dec 28, 2021</t>
  </si>
  <si>
    <t>Dec 27, 2021</t>
  </si>
  <si>
    <t>Dec 24, 2021</t>
  </si>
  <si>
    <t>Dec 23, 2021</t>
  </si>
  <si>
    <t>Dec 22, 2021</t>
  </si>
  <si>
    <t>Dec 21, 2021</t>
  </si>
  <si>
    <t>Dec 20, 2021</t>
  </si>
  <si>
    <t>Dec 17, 2021</t>
  </si>
  <si>
    <t>Dec 16, 2021</t>
  </si>
  <si>
    <t>Dec 15, 2021</t>
  </si>
  <si>
    <t>Dec 14, 2021</t>
  </si>
  <si>
    <t>Dec 13, 2021</t>
  </si>
  <si>
    <t>Dec 10, 2021</t>
  </si>
  <si>
    <t>Dec 9, 2021</t>
  </si>
  <si>
    <t>Dec 8, 2021</t>
  </si>
  <si>
    <t>Dec 7, 2021</t>
  </si>
  <si>
    <t>Dec 6, 2021</t>
  </si>
  <si>
    <t>Dec 3, 2021</t>
  </si>
  <si>
    <t>Dec 2, 2021</t>
  </si>
  <si>
    <t>Dec 1, 2021</t>
  </si>
  <si>
    <t>Nov 30, 2021</t>
  </si>
  <si>
    <t>Nov 29, 2021</t>
  </si>
  <si>
    <t>Nov 26, 2021</t>
  </si>
  <si>
    <t>Nov 25, 2021</t>
  </si>
  <si>
    <t>Nov 24, 2021</t>
  </si>
  <si>
    <t>Nov 23, 2021</t>
  </si>
  <si>
    <t>Nov 22, 2021</t>
  </si>
  <si>
    <t>Nov 18, 2021</t>
  </si>
  <si>
    <t>Nov 17, 2021</t>
  </si>
  <si>
    <t>Nov 16, 2021</t>
  </si>
  <si>
    <t>Nov 15, 2021</t>
  </si>
  <si>
    <t>Nov 12, 2021</t>
  </si>
  <si>
    <t>Nov 11, 2021</t>
  </si>
  <si>
    <t>NIFTY 50</t>
  </si>
  <si>
    <t>Market HPR</t>
  </si>
  <si>
    <t>Market HPY</t>
  </si>
  <si>
    <t>SUMMARY OUTPUT</t>
  </si>
  <si>
    <t>Methods used to Calculate Beta</t>
  </si>
  <si>
    <t>Regresssion Line</t>
  </si>
  <si>
    <t>y = a + bx, slope = b</t>
  </si>
  <si>
    <t>y=0.7544x-0.0006</t>
  </si>
  <si>
    <t>Regression Statistics</t>
  </si>
  <si>
    <t>Covariance Method</t>
  </si>
  <si>
    <t>Beta = Cov(Ri, Rm)/Var(Rm)</t>
  </si>
  <si>
    <t>Multiple R</t>
  </si>
  <si>
    <t>Slope Method</t>
  </si>
  <si>
    <t>Beta = Security return/ Market Return</t>
  </si>
  <si>
    <t>R Square</t>
  </si>
  <si>
    <t>Adjusted R Square</t>
  </si>
  <si>
    <t>Standard Error</t>
  </si>
  <si>
    <t>SYSTEMATIC RISK</t>
  </si>
  <si>
    <t>Observations</t>
  </si>
  <si>
    <t>Stock Variance</t>
  </si>
  <si>
    <t>Excel formula</t>
  </si>
  <si>
    <t>Market Variance</t>
  </si>
  <si>
    <t>ANOVA</t>
  </si>
  <si>
    <t>Beta^2</t>
  </si>
  <si>
    <t>df</t>
  </si>
  <si>
    <t>SS</t>
  </si>
  <si>
    <t>MS</t>
  </si>
  <si>
    <t>F</t>
  </si>
  <si>
    <t>Significance F</t>
  </si>
  <si>
    <t>Systematic Risk</t>
  </si>
  <si>
    <t>(Beta^2)*Market Variance</t>
  </si>
  <si>
    <t>Regression</t>
  </si>
  <si>
    <t>Unsystematic Risk (from Formula)</t>
  </si>
  <si>
    <t>Residual</t>
  </si>
  <si>
    <t>Unsystematic Risk (from Regression)</t>
  </si>
  <si>
    <t>Variance of Regression residuals</t>
  </si>
  <si>
    <t>Total</t>
  </si>
  <si>
    <t>Coefficients</t>
  </si>
  <si>
    <t>t Stat</t>
  </si>
  <si>
    <t>P-value</t>
  </si>
  <si>
    <t>Lower 95%</t>
  </si>
  <si>
    <t>Upper 95%</t>
  </si>
  <si>
    <t>Lower 95.0%</t>
  </si>
  <si>
    <t>Upper 95.0%</t>
  </si>
  <si>
    <t>Intercept</t>
  </si>
  <si>
    <t>X Variable 1</t>
  </si>
  <si>
    <t>BETA</t>
  </si>
  <si>
    <t>RESIDUAL OUTPUT</t>
  </si>
  <si>
    <t>Observation</t>
  </si>
  <si>
    <t>Predicted Y</t>
  </si>
  <si>
    <t>Residuals</t>
  </si>
  <si>
    <t>UNSYSTEMATIC RISK</t>
  </si>
  <si>
    <t xml:space="preserve">  L &amp; T (LART)</t>
  </si>
  <si>
    <t>Adani Ports and SEZ Limited (APSE)</t>
  </si>
  <si>
    <t>KNR Construction Limited (KNRL)</t>
  </si>
  <si>
    <t>IRB Infrastructure Developers (IRBI)</t>
  </si>
  <si>
    <t>NCC Limited (NCCL)</t>
  </si>
  <si>
    <t>HG Infra Engineering (HGIN)</t>
  </si>
  <si>
    <r>
      <rPr>
        <b/>
        <sz val="18"/>
        <color theme="1"/>
        <rFont val="Calibri"/>
        <family val="2"/>
        <scheme val="minor"/>
      </rPr>
      <t>PNC Infratech</t>
    </r>
    <r>
      <rPr>
        <sz val="18"/>
        <color theme="1"/>
        <rFont val="Calibri"/>
        <family val="2"/>
        <scheme val="minor"/>
      </rPr>
      <t xml:space="preserve"> </t>
    </r>
    <r>
      <rPr>
        <b/>
        <sz val="18"/>
        <color theme="1"/>
        <rFont val="Calibri"/>
        <family val="2"/>
        <scheme val="minor"/>
      </rPr>
      <t>(PNCI)</t>
    </r>
  </si>
  <si>
    <t>Market Capitalisation</t>
  </si>
  <si>
    <t>Weighted Return</t>
  </si>
  <si>
    <t xml:space="preserve">Market Capitalisation of Portfolio </t>
  </si>
  <si>
    <t>Daily Return of Portfolio</t>
  </si>
  <si>
    <t>Weight</t>
  </si>
  <si>
    <t xml:space="preserve">Method </t>
  </si>
  <si>
    <t>Beta</t>
  </si>
  <si>
    <t>Price</t>
  </si>
  <si>
    <t>Change %</t>
  </si>
  <si>
    <t>Daily Return</t>
  </si>
  <si>
    <t>Slope of Regression Line</t>
  </si>
  <si>
    <t>Covariance Formula to Calculate Beta</t>
  </si>
  <si>
    <t>Nov 08, 2024</t>
  </si>
  <si>
    <t>Nov 07, 2024</t>
  </si>
  <si>
    <t>Nov 06, 2024</t>
  </si>
  <si>
    <t>Nov 05, 2024</t>
  </si>
  <si>
    <t>Nov 04, 2024</t>
  </si>
  <si>
    <t>Nov 01, 2024</t>
  </si>
  <si>
    <t>Oct 09, 2024</t>
  </si>
  <si>
    <t>Oct 08, 2024</t>
  </si>
  <si>
    <t>Oct 07, 2024</t>
  </si>
  <si>
    <t>Oct 04, 2024</t>
  </si>
  <si>
    <t>Oct 03, 2024</t>
  </si>
  <si>
    <t>Oct 01, 2024</t>
  </si>
  <si>
    <t>Sep 09, 2024</t>
  </si>
  <si>
    <t>Sep 06, 2024</t>
  </si>
  <si>
    <t>Sep 05, 2024</t>
  </si>
  <si>
    <t>Sep 04, 2024</t>
  </si>
  <si>
    <t>Sep 03, 2024</t>
  </si>
  <si>
    <t>Sep 02, 2024</t>
  </si>
  <si>
    <t>Aug 09, 2024</t>
  </si>
  <si>
    <t>Aug 08, 2024</t>
  </si>
  <si>
    <t>Aug 07, 2024</t>
  </si>
  <si>
    <t>Aug 06, 2024</t>
  </si>
  <si>
    <t>Aug 05, 2024</t>
  </si>
  <si>
    <t>Aug 02, 2024</t>
  </si>
  <si>
    <t>Aug 01, 2024</t>
  </si>
  <si>
    <t>Jul 09, 2024</t>
  </si>
  <si>
    <t>Jul 08, 2024</t>
  </si>
  <si>
    <t>Jul 05, 2024</t>
  </si>
  <si>
    <t>Jul 04, 2024</t>
  </si>
  <si>
    <t>Jul 03, 2024</t>
  </si>
  <si>
    <t>Jul 02, 2024</t>
  </si>
  <si>
    <t>Jul 01, 2024</t>
  </si>
  <si>
    <t>Jun 07, 2024</t>
  </si>
  <si>
    <t>Jun 06, 2024</t>
  </si>
  <si>
    <t>Jun 05, 2024</t>
  </si>
  <si>
    <t>Jun 04, 2024</t>
  </si>
  <si>
    <t>Jun 03, 2024</t>
  </si>
  <si>
    <t>May 18, 2024</t>
  </si>
  <si>
    <t>May 09, 2024</t>
  </si>
  <si>
    <t>May 08, 2024</t>
  </si>
  <si>
    <t>May 07, 2024</t>
  </si>
  <si>
    <t>May 06, 2024</t>
  </si>
  <si>
    <t>May 03, 2024</t>
  </si>
  <si>
    <t>May 02, 2024</t>
  </si>
  <si>
    <t>Apr 09, 2024</t>
  </si>
  <si>
    <t>Apr 08, 2024</t>
  </si>
  <si>
    <t>Apr 05, 2024</t>
  </si>
  <si>
    <t>Apr 04, 2024</t>
  </si>
  <si>
    <t>Apr 03, 2024</t>
  </si>
  <si>
    <t>Apr 02, 2024</t>
  </si>
  <si>
    <t>Apr 01, 2024</t>
  </si>
  <si>
    <t>Mar 07, 2024</t>
  </si>
  <si>
    <t>Mar 06, 2024</t>
  </si>
  <si>
    <t>Mar 05, 2024</t>
  </si>
  <si>
    <t>Mar 04, 2024</t>
  </si>
  <si>
    <t>Mar 02, 2024</t>
  </si>
  <si>
    <t>Mar 01, 2024</t>
  </si>
  <si>
    <t>Feb 09, 2024</t>
  </si>
  <si>
    <t>Feb 08, 2024</t>
  </si>
  <si>
    <t>Feb 07, 2024</t>
  </si>
  <si>
    <t>Feb 06, 2024</t>
  </si>
  <si>
    <t>Feb 05, 2024</t>
  </si>
  <si>
    <t>Feb 02, 2024</t>
  </si>
  <si>
    <t>Feb 01, 2024</t>
  </si>
  <si>
    <t>Jan 20, 2024</t>
  </si>
  <si>
    <t>Jan 09, 2024</t>
  </si>
  <si>
    <t>Jan 08, 2024</t>
  </si>
  <si>
    <t>Jan 05, 2024</t>
  </si>
  <si>
    <t>Jan 04, 2024</t>
  </si>
  <si>
    <t>Jan 03, 2024</t>
  </si>
  <si>
    <t>Jan 02, 2024</t>
  </si>
  <si>
    <t>Jan 01, 2024</t>
  </si>
  <si>
    <t>Dec 08, 2023</t>
  </si>
  <si>
    <t>Dec 07, 2023</t>
  </si>
  <si>
    <t>Dec 06, 2023</t>
  </si>
  <si>
    <t>Dec 05, 2023</t>
  </si>
  <si>
    <t>Dec 04, 2023</t>
  </si>
  <si>
    <t>Dec 01, 2023</t>
  </si>
  <si>
    <t>Nov 12, 2023</t>
  </si>
  <si>
    <t>Nov 09, 2023</t>
  </si>
  <si>
    <t>Nov 08, 2023</t>
  </si>
  <si>
    <t>Nov 07, 2023</t>
  </si>
  <si>
    <t>Nov 06, 2023</t>
  </si>
  <si>
    <t>Nov 03, 2023</t>
  </si>
  <si>
    <t>Nov 02, 2023</t>
  </si>
  <si>
    <t>Nov 01, 2023</t>
  </si>
  <si>
    <t>Oct 09, 2023</t>
  </si>
  <si>
    <t>Oct 06, 2023</t>
  </si>
  <si>
    <t>Oct 05, 2023</t>
  </si>
  <si>
    <t>Oct 04, 2023</t>
  </si>
  <si>
    <t>Oct 03, 2023</t>
  </si>
  <si>
    <t>Sep 08, 2023</t>
  </si>
  <si>
    <t>Sep 07, 2023</t>
  </si>
  <si>
    <t>Sep 06, 2023</t>
  </si>
  <si>
    <t>Sep 05, 2023</t>
  </si>
  <si>
    <t>Sep 04, 2023</t>
  </si>
  <si>
    <t>Sep 01, 2023</t>
  </si>
  <si>
    <t>Aug 09, 2023</t>
  </si>
  <si>
    <t>Aug 08, 2023</t>
  </si>
  <si>
    <t>Aug 07, 2023</t>
  </si>
  <si>
    <t>Aug 04, 2023</t>
  </si>
  <si>
    <t>Aug 03, 2023</t>
  </si>
  <si>
    <t>Aug 02, 2023</t>
  </si>
  <si>
    <t>Aug 01, 2023</t>
  </si>
  <si>
    <t>Jul 07, 2023</t>
  </si>
  <si>
    <t>Jul 06, 2023</t>
  </si>
  <si>
    <t>Jul 05, 2023</t>
  </si>
  <si>
    <t>Jul 04, 2023</t>
  </si>
  <si>
    <t>Jul 03, 2023</t>
  </si>
  <si>
    <t>Jun 09, 2023</t>
  </si>
  <si>
    <t>Jun 08, 2023</t>
  </si>
  <si>
    <t>Jun 07, 2023</t>
  </si>
  <si>
    <t>Jun 06, 2023</t>
  </si>
  <si>
    <t>Jun 05, 2023</t>
  </si>
  <si>
    <t>Jun 02, 2023</t>
  </si>
  <si>
    <t>Jun 01, 2023</t>
  </si>
  <si>
    <t>May 09, 2023</t>
  </si>
  <si>
    <t>May 08, 2023</t>
  </si>
  <si>
    <t>May 05, 2023</t>
  </si>
  <si>
    <t>May 04, 2023</t>
  </si>
  <si>
    <t>May 03, 2023</t>
  </si>
  <si>
    <t>May 02, 2023</t>
  </si>
  <si>
    <t>Apr 06, 2023</t>
  </si>
  <si>
    <t>Apr 05, 2023</t>
  </si>
  <si>
    <t>Apr 03, 2023</t>
  </si>
  <si>
    <t>Mar 09, 2023</t>
  </si>
  <si>
    <t>Mar 08, 2023</t>
  </si>
  <si>
    <t>Mar 06, 2023</t>
  </si>
  <si>
    <t>Mar 03, 2023</t>
  </si>
  <si>
    <t>Mar 02, 2023</t>
  </si>
  <si>
    <t>Mar 01, 2023</t>
  </si>
  <si>
    <t>Feb 09, 2023</t>
  </si>
  <si>
    <t>Feb 08, 2023</t>
  </si>
  <si>
    <t>Feb 07, 2023</t>
  </si>
  <si>
    <t>Feb 06, 2023</t>
  </si>
  <si>
    <t>Feb 03, 2023</t>
  </si>
  <si>
    <t>Feb 02, 2023</t>
  </si>
  <si>
    <t>Feb 01, 2023</t>
  </si>
  <si>
    <t>Jan 09, 2023</t>
  </si>
  <si>
    <t>Jan 06, 2023</t>
  </si>
  <si>
    <t>Jan 05, 2023</t>
  </si>
  <si>
    <t>Jan 04, 2023</t>
  </si>
  <si>
    <t>Jan 03, 2023</t>
  </si>
  <si>
    <t>Jan 02, 2023</t>
  </si>
  <si>
    <t>Dec 09, 2022</t>
  </si>
  <si>
    <t>Dec 08, 2022</t>
  </si>
  <si>
    <t>Dec 07, 2022</t>
  </si>
  <si>
    <t>Dec 06, 2022</t>
  </si>
  <si>
    <t>Dec 05, 2022</t>
  </si>
  <si>
    <t>Dec 02, 2022</t>
  </si>
  <si>
    <t>Dec 01, 2022</t>
  </si>
  <si>
    <t>Nov 09, 2022</t>
  </si>
  <si>
    <t>Nov 07, 2022</t>
  </si>
  <si>
    <t>Nov 04, 2022</t>
  </si>
  <si>
    <t>Nov 03, 2022</t>
  </si>
  <si>
    <t>Nov 02, 2022</t>
  </si>
  <si>
    <t>Nov 01, 2022</t>
  </si>
  <si>
    <t>Oct 07, 2022</t>
  </si>
  <si>
    <t>Oct 06, 2022</t>
  </si>
  <si>
    <t>Oct 04, 2022</t>
  </si>
  <si>
    <t>Oct 03, 2022</t>
  </si>
  <si>
    <t>Sep 09, 2022</t>
  </si>
  <si>
    <t>Sep 08, 2022</t>
  </si>
  <si>
    <t>Sep 07, 2022</t>
  </si>
  <si>
    <t>Sep 06, 2022</t>
  </si>
  <si>
    <t>Sep 05, 2022</t>
  </si>
  <si>
    <t>Sep 02, 2022</t>
  </si>
  <si>
    <t>Sep 01, 2022</t>
  </si>
  <si>
    <t>Aug 08, 2022</t>
  </si>
  <si>
    <t>Aug 05, 2022</t>
  </si>
  <si>
    <t>Aug 04, 2022</t>
  </si>
  <si>
    <t>Aug 03, 2022</t>
  </si>
  <si>
    <t>Aug 02, 2022</t>
  </si>
  <si>
    <t>Aug 01, 2022</t>
  </si>
  <si>
    <t>Jul 08, 2022</t>
  </si>
  <si>
    <t>Jul 07, 2022</t>
  </si>
  <si>
    <t>Jul 06, 2022</t>
  </si>
  <si>
    <t>Jul 05, 2022</t>
  </si>
  <si>
    <t>Jul 04, 2022</t>
  </si>
  <si>
    <t>Jul 01, 2022</t>
  </si>
  <si>
    <t>Jun 09, 2022</t>
  </si>
  <si>
    <t>Jun 08, 2022</t>
  </si>
  <si>
    <t>Jun 07, 2022</t>
  </si>
  <si>
    <t>Jun 06, 2022</t>
  </si>
  <si>
    <t>Jun 03, 2022</t>
  </si>
  <si>
    <t>Jun 02, 2022</t>
  </si>
  <si>
    <t>Jun 01, 2022</t>
  </si>
  <si>
    <t>May 09, 2022</t>
  </si>
  <si>
    <t>May 06, 2022</t>
  </si>
  <si>
    <t>May 05, 2022</t>
  </si>
  <si>
    <t>May 04, 2022</t>
  </si>
  <si>
    <t>May 02, 2022</t>
  </si>
  <si>
    <t>Apr 08, 2022</t>
  </si>
  <si>
    <t>Apr 07, 2022</t>
  </si>
  <si>
    <t>Apr 06, 2022</t>
  </si>
  <si>
    <t>Apr 05, 2022</t>
  </si>
  <si>
    <t>Apr 04, 2022</t>
  </si>
  <si>
    <t>Apr 01, 2022</t>
  </si>
  <si>
    <t>Mar 09, 2022</t>
  </si>
  <si>
    <t>Mar 08, 2022</t>
  </si>
  <si>
    <t>Mar 07, 2022</t>
  </si>
  <si>
    <t>Mar 04, 2022</t>
  </si>
  <si>
    <t>Mar 03, 2022</t>
  </si>
  <si>
    <t>Mar 02, 2022</t>
  </si>
  <si>
    <t>Feb 09, 2022</t>
  </si>
  <si>
    <t>Feb 08, 2022</t>
  </si>
  <si>
    <t>Feb 07, 2022</t>
  </si>
  <si>
    <t>Feb 04, 2022</t>
  </si>
  <si>
    <t>Feb 03, 2022</t>
  </si>
  <si>
    <t>Feb 02, 2022</t>
  </si>
  <si>
    <t>Feb 01, 2022</t>
  </si>
  <si>
    <t>Jan 07, 2022</t>
  </si>
  <si>
    <t>Jan 06, 2022</t>
  </si>
  <si>
    <t>Jan 05, 2022</t>
  </si>
  <si>
    <t>Jan 04, 2022</t>
  </si>
  <si>
    <t>Jan 03, 2022</t>
  </si>
  <si>
    <t>Dec 09, 2021</t>
  </si>
  <si>
    <t>Dec 08, 2021</t>
  </si>
  <si>
    <t>Dec 07, 2021</t>
  </si>
  <si>
    <t>Dec 06, 2021</t>
  </si>
  <si>
    <t>Dec 03, 2021</t>
  </si>
  <si>
    <t>Dec 02, 2021</t>
  </si>
  <si>
    <t>Dec 01, 2021</t>
  </si>
  <si>
    <t>Product</t>
  </si>
  <si>
    <t>Return</t>
  </si>
  <si>
    <t>Yearly Return of 247 Days</t>
  </si>
  <si>
    <t xml:space="preserve">Average Return of Portfolio </t>
  </si>
  <si>
    <t xml:space="preserve">Average Yearly Return </t>
  </si>
  <si>
    <t>Bid Price (INR)</t>
  </si>
  <si>
    <t>Ask Price (INR)</t>
  </si>
  <si>
    <t>Bid Volume</t>
  </si>
  <si>
    <t>Ask Volume</t>
  </si>
  <si>
    <t>Close Price (INR)</t>
  </si>
  <si>
    <t>2024-10-10</t>
  </si>
  <si>
    <t>2024-10-11</t>
  </si>
  <si>
    <t>2024-10-14</t>
  </si>
  <si>
    <t>2024-10-15</t>
  </si>
  <si>
    <t>2024-10-16</t>
  </si>
  <si>
    <t>2024-10-17</t>
  </si>
  <si>
    <t>2024-10-18</t>
  </si>
  <si>
    <t>2024-10-21</t>
  </si>
  <si>
    <t>2024-10-22</t>
  </si>
  <si>
    <t>2024-10-23</t>
  </si>
  <si>
    <t>2024-10-24</t>
  </si>
  <si>
    <t>2024-10-25</t>
  </si>
  <si>
    <t>2024-10-28</t>
  </si>
  <si>
    <t>2024-10-29</t>
  </si>
  <si>
    <t>2024-10-30</t>
  </si>
  <si>
    <t>2024-10-31</t>
  </si>
  <si>
    <t>2024-11-01</t>
  </si>
  <si>
    <t>2024-11-04</t>
  </si>
  <si>
    <t>2024-11-05</t>
  </si>
  <si>
    <t>2024-11-06</t>
  </si>
  <si>
    <t>2024-11-07</t>
  </si>
  <si>
    <t>2024-11-08</t>
  </si>
  <si>
    <t>2024-11-11</t>
  </si>
  <si>
    <t>2024-11-12</t>
  </si>
  <si>
    <t>2024-11-13</t>
  </si>
  <si>
    <t>2024-11-14</t>
  </si>
  <si>
    <t>(as shown in the info given on the right)</t>
  </si>
  <si>
    <t>(calculated in part b)</t>
  </si>
  <si>
    <t>(calculated on the right side)</t>
  </si>
  <si>
    <t>Rf (Risk free rate) %</t>
  </si>
  <si>
    <t>Rm ( Market return) %</t>
  </si>
  <si>
    <t>Statistics ( Returns as on Oct 31, 2024 )</t>
  </si>
  <si>
    <t>Index Name</t>
  </si>
  <si>
    <t>Avg. coupon %</t>
  </si>
  <si>
    <t>Avg. Yield %*</t>
  </si>
  <si>
    <t>Avg. Macaulay Duration*</t>
  </si>
  <si>
    <t>Avg. Maturity*</t>
  </si>
  <si>
    <t>3 M</t>
  </si>
  <si>
    <t>6 M</t>
  </si>
  <si>
    <t>1 Yr.</t>
  </si>
  <si>
    <t>3 Yr.</t>
  </si>
  <si>
    <t>Since Inception</t>
  </si>
  <si>
    <t>NIFTY AAA Ultra Short Duration Bond Index</t>
  </si>
  <si>
    <t>NIFTY AAA Low Duration Bond Index</t>
  </si>
  <si>
    <t>NIFTY AAA Short Duration Bond Index</t>
  </si>
  <si>
    <t>NIFTY AAA Medium Duration Bond Index</t>
  </si>
  <si>
    <t>NIFTY AAA Medium to Long Duration Bond Index</t>
  </si>
  <si>
    <t>NIFTY AAA Long duration Bond Index</t>
  </si>
  <si>
    <t>NIFTY AAA Ultra Short to Medium Residual (ex Pvt Financial Services) Index</t>
  </si>
  <si>
    <t>-</t>
  </si>
  <si>
    <t>Rf</t>
  </si>
  <si>
    <t>Total Change</t>
  </si>
  <si>
    <t>Average Annual Return (Rm)</t>
  </si>
  <si>
    <t>Rm</t>
  </si>
  <si>
    <t>Lease Liabilites (Non Current Liabilities) In Lakhs</t>
  </si>
  <si>
    <t>Borrowings (Non Current Liabilities) In Lakhs</t>
  </si>
  <si>
    <t>Lease Liabilites (Current Liabilities) In Lakhs</t>
  </si>
  <si>
    <t>Borrowings (Current Liabilities) In Lakhs</t>
  </si>
  <si>
    <t>Interest Expense In Lakhs</t>
  </si>
  <si>
    <t>Total Debt In Lakhs</t>
  </si>
  <si>
    <t>Calculation of Kd (All Values taken from Annual Report 2024)</t>
  </si>
  <si>
    <t>Effective Tax Rate</t>
  </si>
  <si>
    <t>WACC Calculation</t>
  </si>
  <si>
    <t>We</t>
  </si>
  <si>
    <t>Total Equity In Lakhs</t>
  </si>
  <si>
    <t xml:space="preserve">Wd </t>
  </si>
  <si>
    <t>HG Infra Engineering Ltd</t>
  </si>
  <si>
    <t>Infrastructure Companies</t>
  </si>
  <si>
    <t>Share Prices As of 11th Nov 2024</t>
  </si>
  <si>
    <t>15,187 Cr.</t>
  </si>
  <si>
    <t>7,992 Cr.</t>
  </si>
  <si>
    <t>Ex-Date</t>
  </si>
  <si>
    <t>Record Date</t>
  </si>
  <si>
    <t>Instrument Type</t>
  </si>
  <si>
    <t>Equity Share</t>
  </si>
  <si>
    <t>Dividend Yield</t>
  </si>
  <si>
    <t>Dividend Per Share</t>
  </si>
  <si>
    <t>HG Infra Engineering Ltd.</t>
  </si>
  <si>
    <t>Task (Part)</t>
  </si>
  <si>
    <t xml:space="preserve">Parameter </t>
  </si>
  <si>
    <t>Final Value</t>
  </si>
  <si>
    <t>Description</t>
  </si>
  <si>
    <t xml:space="preserve">We have taken historical daily data of past 3 years, and computed the daily HPRs by Logarathmic Method, then computed Daily HPYs, Total HPR, and Total HPY. We final calculated the average annualised return with the help of CAGR formula. </t>
  </si>
  <si>
    <t>b</t>
  </si>
  <si>
    <t>c</t>
  </si>
  <si>
    <t>d</t>
  </si>
  <si>
    <t>e</t>
  </si>
  <si>
    <t>f</t>
  </si>
  <si>
    <t>g</t>
  </si>
  <si>
    <t>Unsystematic Risk</t>
  </si>
  <si>
    <t>Systematic Variance</t>
  </si>
  <si>
    <t>Unsystematic Variance (from Formula)</t>
  </si>
  <si>
    <t>Unsystematic Variance (from Regression)</t>
  </si>
  <si>
    <t>Square Root of Systematic Variance</t>
  </si>
  <si>
    <t>Square Root of Unsystematic Variance</t>
  </si>
  <si>
    <t>Stock Variance - Systematic Variance</t>
  </si>
  <si>
    <t>Beta from Industry Analysis</t>
  </si>
  <si>
    <t xml:space="preserve">In addtion to computing the unsystematic (unique) risk, we are constructing a portfolio of top infrastructure companies in India. CAPM assumes that markets are perfectly diversified and hence, are free of any unsystematic risk. Because our portfolio consists of only infrastructure companies, it contains unique risk elements confined to their particular industry. Although it is not a perfect measure for calculating unsystematic risk, this method will show us the performance of GR Infraprojects relative to the infrasturcture sector. </t>
  </si>
  <si>
    <t>b1</t>
  </si>
  <si>
    <t>NIFTY 50 (25 years Monthly Data)</t>
  </si>
  <si>
    <t>Market Depth Analysis</t>
  </si>
  <si>
    <t>Price-Volume Data of 1 Month</t>
  </si>
  <si>
    <t>Since the Bid Volume has always been higher than the Ask Volume, indicates there are more buy orders at various price levels. This suggests a higher demand for the stock. The closing prices have also certainly increased over the last one month period which suggests that there is a bullish market sentiments. The Bid Volume has decreased as the closing price has increased, this possibly suggests that fewer buyers are willing to purchase at the higher prices. There is a diminishing demand at higher prices level. If this trend continues, in which closing prices would increase, but bid volume with decrease, then after sometime there could a price correction, price would make a turning point, and would either stabilise or decrease because of decreasing Bid Volume.</t>
  </si>
  <si>
    <t>Refer Part (g)</t>
  </si>
  <si>
    <t>2022A3PS1197P</t>
  </si>
  <si>
    <t>2022A3PS1196P</t>
  </si>
  <si>
    <t>2022A4PS0748P</t>
  </si>
  <si>
    <t>2022A4PS0926P</t>
  </si>
  <si>
    <t>2022AAPS0322P</t>
  </si>
  <si>
    <t>SHREYANS SINGHAL</t>
  </si>
  <si>
    <t>ATHARVA NATANI</t>
  </si>
  <si>
    <t>VIKHYAT BHARADWAJ</t>
  </si>
  <si>
    <t>AVIRAL AMAR</t>
  </si>
  <si>
    <t>PARTH GUPTA</t>
  </si>
  <si>
    <t>HARSHVARDHAN MANGLA</t>
  </si>
  <si>
    <t>2022A4PS0942P</t>
  </si>
  <si>
    <t>Qtr. Ending</t>
  </si>
  <si>
    <t>Dec-22*</t>
  </si>
  <si>
    <t>Mar-23*</t>
  </si>
  <si>
    <t>Jun-23*</t>
  </si>
  <si>
    <t>Sep-23*</t>
  </si>
  <si>
    <t>Dec-23*</t>
  </si>
  <si>
    <t>Mar-24*</t>
  </si>
  <si>
    <t>Jun-24*</t>
  </si>
  <si>
    <t>Sep-24*</t>
  </si>
  <si>
    <t>Net Sales</t>
  </si>
  <si>
    <t>Rs m</t>
  </si>
  <si>
    <t>Other income</t>
  </si>
  <si>
    <t>Turnover</t>
  </si>
  <si>
    <t>Expenses</t>
  </si>
  <si>
    <t>Gross profit</t>
  </si>
  <si>
    <t>Gross profit margin</t>
  </si>
  <si>
    <t>%</t>
  </si>
  <si>
    <t>Depreciation</t>
  </si>
  <si>
    <t>Interest</t>
  </si>
  <si>
    <t>Profit before tax</t>
  </si>
  <si>
    <t>Tax</t>
  </si>
  <si>
    <t>Profit after tax</t>
  </si>
  <si>
    <t>Effective tax rate</t>
  </si>
  <si>
    <t>Average Tax Rate</t>
  </si>
  <si>
    <t>Stock Return</t>
  </si>
  <si>
    <t>Market Return</t>
  </si>
  <si>
    <t>Risk free Rate</t>
  </si>
  <si>
    <t>Standard Dev. Of Stock Returns</t>
  </si>
  <si>
    <t>Standard Dev. Of Market Returns</t>
  </si>
  <si>
    <t>Stock Beta</t>
  </si>
  <si>
    <t>Stock Beta &lt; 1 indicates that GR Infraprojects is less volatile than the market and hence, has low risk.</t>
  </si>
  <si>
    <t>Analysis using Sharpe Ratio</t>
  </si>
  <si>
    <t>Stock</t>
  </si>
  <si>
    <t>Market</t>
  </si>
  <si>
    <t xml:space="preserve">The stock's return is lower than the risk-free rate, even after accounting for the risk. </t>
  </si>
  <si>
    <t>Risk-Reward Perspective</t>
  </si>
  <si>
    <t>WEAK</t>
  </si>
  <si>
    <t>Dividend Yield Trends</t>
  </si>
  <si>
    <t>Refer Part (d)</t>
  </si>
  <si>
    <t xml:space="preserve">WACC (Required rate of return) </t>
  </si>
  <si>
    <t>Since WACC &gt; Actual return : the stock is weak from risk reward perspective</t>
  </si>
  <si>
    <t>Since our company has never paid any dividends historically, To address Part (d) of the assignment and analyze dividend trends and patterns, we have selected a company from the infrastructure domain—HG Infra Engineering Ltd. It has a similar Market Price or Market Capitalisation compared to GR Infraprojects Ltd. We will analyze the average dividend trends of this company to provide a hypothetical analysis on how GR Infraprojects Ltd.'s dividend patterns might have looked, if it had paid dividends.</t>
  </si>
  <si>
    <t>The dividend yield has declined from 2018 to 2024 showing a downward trend in the company's ability or willingness to pay dividends. The 0% dividend yield in 2020 aligns with the global stock market dip caused by the COVID-19 pandemic, which led many companies to halt dividend payments to conserve cash during uncertain times. In 2021 and 2022, the company resumed dividend payments, however the yields have not reached pre-2020 levels, suggesting the company might still be cautious about returning cash to shareholders. The recent decline in 2023 and 2024 might reflect a strategic shift (e.g., reinvesting profits instead of paying dividends).</t>
  </si>
  <si>
    <t>Analysis</t>
  </si>
  <si>
    <r>
      <t xml:space="preserve">Unique or Unsystematic Risk is the </t>
    </r>
    <r>
      <rPr>
        <i/>
        <sz val="14"/>
        <color theme="1"/>
        <rFont val="Calibri"/>
        <family val="2"/>
        <scheme val="minor"/>
      </rPr>
      <t>Standard Deviation of the Residuals</t>
    </r>
    <r>
      <rPr>
        <sz val="14"/>
        <color theme="1"/>
        <rFont val="Calibri"/>
        <family val="2"/>
        <scheme val="minor"/>
      </rPr>
      <t xml:space="preserve"> which is same as the Square Root of difference of Stock Variance and Systematic Variance</t>
    </r>
  </si>
  <si>
    <t>WACC%</t>
  </si>
  <si>
    <r>
      <t xml:space="preserve">Hence, the stock GR Infraprojects Ltd. is </t>
    </r>
    <r>
      <rPr>
        <b/>
        <sz val="14"/>
        <color rgb="FFFF0000"/>
        <rFont val="Calibri"/>
        <family val="2"/>
        <scheme val="minor"/>
      </rPr>
      <t>WEAK</t>
    </r>
    <r>
      <rPr>
        <sz val="14"/>
        <color rgb="FF000000"/>
        <rFont val="Calibri"/>
        <family val="2"/>
        <scheme val="minor"/>
      </rPr>
      <t xml:space="preserve"> from an overall risk-reward perspective.</t>
    </r>
  </si>
  <si>
    <t>This Beta (0.21) represents the stock's volatility wrt Infrastructure sector. This reflects that our company is not very sensitive to movements in the infrastructure sector index. Beta wrt NIFTY 50 includes broader market trends, represents the diversified market portfolio. It aligns with the assumptions of CAPM model, and since we have to do analysis relative to the overall market. We will use Beta which measures the sensitivity of GR Infraprojects Ltd relative to NIFTY 50 in the further parts of the question.</t>
  </si>
  <si>
    <t>Systematic Risk is Beta times the Standard deviation of Market Returns.</t>
  </si>
  <si>
    <t>Kd*(1-T) (After Tax Cost of Debt) %</t>
  </si>
  <si>
    <t>Kd %= (Interest Expense/Total Debt) * 100</t>
  </si>
  <si>
    <t>WACC% = We*Ke + Wd*Kd*(1-T)</t>
  </si>
  <si>
    <t>Ke (Required rate of return) %</t>
  </si>
  <si>
    <t>Ke = Rf + B(Rm-Rf) by CAPM</t>
  </si>
  <si>
    <t>a</t>
  </si>
  <si>
    <r>
      <rPr>
        <b/>
        <sz val="14"/>
        <color theme="1"/>
        <rFont val="Calibri"/>
        <family val="2"/>
        <scheme val="minor"/>
      </rPr>
      <t xml:space="preserve">Acknowledgement:  </t>
    </r>
    <r>
      <rPr>
        <sz val="14"/>
        <color theme="1"/>
        <rFont val="Calibri"/>
        <family val="2"/>
        <scheme val="minor"/>
      </rPr>
      <t>The team sincerely expresses gratitude to Prof. Rajan Pandey for offering this opportunity to work on such a project. We also extend our appreciation towards him for his contribution and inputs, which played a crucial role in shaping our approach towards the project.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</si>
</sst>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
    <numFmt numFmtId="165" formatCode="0.0000E+00"/>
    <numFmt numFmtId="166" formatCode="0.0000"/>
    <numFmt numFmtId="167" formatCode="0.000%"/>
    <numFmt numFmtId="168" formatCode="#,##0.0"/>
    <numFmt numFmtId="169" formatCode="0.00000%"/>
    <numFmt numFmtId="170" formatCode="0.0000%"/>
  </numFmts>
  <fonts count="50">
    <font>
      <sz val="11"/>
      <color theme="1"/>
      <name val="Calibri"/>
      <charset val="134"/>
      <scheme val="minor"/>
    </font>
    <font>
      <sz val="11"/>
      <color theme="1"/>
      <name val="Calibri"/>
      <family val="2"/>
      <scheme val="minor"/>
    </font>
    <font>
      <sz val="11"/>
      <color theme="1"/>
      <name val="Calibri"/>
      <family val="2"/>
      <scheme val="minor"/>
    </font>
    <font>
      <b/>
      <sz val="14"/>
      <color theme="1"/>
      <name val="Calibri"/>
      <family val="2"/>
      <scheme val="minor"/>
    </font>
    <font>
      <sz val="14"/>
      <color theme="1"/>
      <name val="Calibri"/>
      <family val="2"/>
      <scheme val="minor"/>
    </font>
    <font>
      <sz val="20"/>
      <color theme="1"/>
      <name val="Calibri"/>
      <family val="2"/>
      <scheme val="minor"/>
    </font>
    <font>
      <sz val="18"/>
      <color theme="1"/>
      <name val="Calibri"/>
      <family val="2"/>
      <scheme val="minor"/>
    </font>
    <font>
      <b/>
      <sz val="18"/>
      <color theme="1"/>
      <name val="Calibri"/>
      <family val="2"/>
      <scheme val="minor"/>
    </font>
    <font>
      <b/>
      <sz val="14"/>
      <color rgb="FFFF0000"/>
      <name val="Calibri"/>
      <family val="2"/>
      <scheme val="minor"/>
    </font>
    <font>
      <b/>
      <sz val="14"/>
      <color rgb="FF232526"/>
      <name val="Calibri"/>
      <family val="2"/>
      <scheme val="minor"/>
    </font>
    <font>
      <sz val="14"/>
      <color rgb="FF232526"/>
      <name val="Calibri"/>
      <family val="2"/>
      <scheme val="minor"/>
    </font>
    <font>
      <b/>
      <sz val="14"/>
      <name val="Calibri"/>
      <family val="2"/>
      <scheme val="minor"/>
    </font>
    <font>
      <sz val="11"/>
      <color rgb="FF232526"/>
      <name val="Calibri"/>
      <family val="2"/>
      <scheme val="minor"/>
    </font>
    <font>
      <sz val="11"/>
      <color rgb="FF232526"/>
      <name val="Segoe UI"/>
      <family val="2"/>
    </font>
    <font>
      <b/>
      <sz val="14"/>
      <color rgb="FF232526"/>
      <name val="Segoe UI"/>
      <family val="2"/>
    </font>
    <font>
      <sz val="14"/>
      <color rgb="FF232526"/>
      <name val="Segoe UI"/>
      <family val="2"/>
    </font>
    <font>
      <b/>
      <sz val="14"/>
      <color rgb="FF232526"/>
      <name val="Calibri"/>
      <family val="2"/>
    </font>
    <font>
      <b/>
      <sz val="14"/>
      <color theme="1"/>
      <name val="Calibri"/>
      <family val="2"/>
    </font>
    <font>
      <b/>
      <sz val="14"/>
      <color rgb="FF232A31"/>
      <name val="Calibri"/>
      <family val="2"/>
    </font>
    <font>
      <b/>
      <sz val="11"/>
      <color rgb="FF232526"/>
      <name val="Segoe UI"/>
      <family val="2"/>
    </font>
    <font>
      <sz val="14"/>
      <color rgb="FF232A31"/>
      <name val="Calibri"/>
      <family val="2"/>
    </font>
    <font>
      <sz val="11"/>
      <color theme="1"/>
      <name val="Calibri"/>
      <family val="2"/>
    </font>
    <font>
      <sz val="14"/>
      <color theme="1"/>
      <name val="Calibri"/>
      <family val="2"/>
    </font>
    <font>
      <sz val="14"/>
      <name val="Calibri"/>
      <family val="2"/>
      <scheme val="minor"/>
    </font>
    <font>
      <sz val="10"/>
      <color rgb="FF000000"/>
      <name val="Times New Roman"/>
      <family val="1"/>
    </font>
    <font>
      <sz val="20"/>
      <color theme="1"/>
      <name val="Calibri"/>
      <family val="2"/>
      <scheme val="minor"/>
    </font>
    <font>
      <b/>
      <sz val="14"/>
      <color theme="1"/>
      <name val="Calibri"/>
      <family val="2"/>
      <scheme val="minor"/>
    </font>
    <font>
      <sz val="14"/>
      <color theme="1"/>
      <name val="Calibri"/>
      <family val="2"/>
      <scheme val="minor"/>
    </font>
    <font>
      <b/>
      <sz val="14"/>
      <color rgb="FFFF0000"/>
      <name val="Calibri"/>
      <family val="2"/>
      <scheme val="minor"/>
    </font>
    <font>
      <b/>
      <sz val="14"/>
      <name val="Calibri"/>
      <family val="2"/>
      <scheme val="minor"/>
    </font>
    <font>
      <sz val="14"/>
      <color rgb="FF000000"/>
      <name val="Calibri"/>
      <family val="2"/>
      <scheme val="minor"/>
    </font>
    <font>
      <b/>
      <sz val="14"/>
      <color rgb="FF000000"/>
      <name val="Calibri"/>
      <family val="2"/>
      <scheme val="minor"/>
    </font>
    <font>
      <sz val="14"/>
      <color indexed="8"/>
      <name val="Calibri"/>
      <family val="2"/>
      <scheme val="minor"/>
    </font>
    <font>
      <b/>
      <sz val="14"/>
      <color indexed="8"/>
      <name val="Calibri"/>
      <family val="2"/>
      <scheme val="minor"/>
    </font>
    <font>
      <sz val="14"/>
      <color rgb="FF1F1F1F"/>
      <name val="Calibri"/>
      <family val="2"/>
      <scheme val="minor"/>
    </font>
    <font>
      <sz val="14"/>
      <color rgb="FF040C28"/>
      <name val="Calibri"/>
      <family val="2"/>
      <scheme val="minor"/>
    </font>
    <font>
      <sz val="14"/>
      <color rgb="FF373A3C"/>
      <name val="Calibri"/>
      <family val="2"/>
      <scheme val="minor"/>
    </font>
    <font>
      <b/>
      <sz val="14"/>
      <color theme="1"/>
      <name val="Calibri"/>
      <family val="2"/>
    </font>
    <font>
      <b/>
      <sz val="14"/>
      <color rgb="FF232A31"/>
      <name val="Calibri"/>
      <family val="2"/>
    </font>
    <font>
      <sz val="14"/>
      <color rgb="FF232A31"/>
      <name val="Calibri"/>
      <family val="2"/>
    </font>
    <font>
      <sz val="14"/>
      <color theme="1"/>
      <name val="Calibri"/>
      <family val="2"/>
    </font>
    <font>
      <u/>
      <sz val="11"/>
      <color theme="10"/>
      <name val="Calibri"/>
      <family val="2"/>
      <scheme val="minor"/>
    </font>
    <font>
      <sz val="14"/>
      <color rgb="FFFF0000"/>
      <name val="Calibri"/>
      <family val="2"/>
      <scheme val="minor"/>
    </font>
    <font>
      <i/>
      <sz val="14"/>
      <color theme="1"/>
      <name val="Calibri"/>
      <family val="2"/>
      <scheme val="minor"/>
    </font>
    <font>
      <u/>
      <sz val="14"/>
      <color theme="10"/>
      <name val="Calibri"/>
      <family val="2"/>
      <scheme val="minor"/>
    </font>
    <font>
      <sz val="14"/>
      <color rgb="FF232526"/>
      <name val="Segoe UI"/>
      <family val="2"/>
    </font>
    <font>
      <b/>
      <sz val="14"/>
      <color rgb="FF232526"/>
      <name val="Segoe UI"/>
      <family val="2"/>
    </font>
    <font>
      <sz val="14"/>
      <color indexed="8"/>
      <name val="Calibri"/>
      <family val="2"/>
    </font>
    <font>
      <b/>
      <sz val="14"/>
      <color indexed="8"/>
      <name val="Calibri"/>
      <family val="2"/>
    </font>
    <font>
      <b/>
      <sz val="14"/>
      <color rgb="FFED220B"/>
      <name val="Helvetica Neue"/>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rgb="FFFFFF55"/>
        <bgColor indexed="64"/>
      </patternFill>
    </fill>
    <fill>
      <patternFill patternType="solid">
        <fgColor rgb="FFFFFF54"/>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auto="1"/>
      </bottom>
      <diagonal/>
    </border>
    <border>
      <left/>
      <right style="thin">
        <color auto="1"/>
      </right>
      <top/>
      <bottom style="thin">
        <color auto="1"/>
      </bottom>
      <diagonal/>
    </border>
    <border>
      <left style="thin">
        <color rgb="FFAAAAAA"/>
      </left>
      <right style="thin">
        <color rgb="FFAAAAAA"/>
      </right>
      <top style="thin">
        <color rgb="FFAAAAAA"/>
      </top>
      <bottom style="thin">
        <color rgb="FF000000"/>
      </bottom>
      <diagonal/>
    </border>
    <border>
      <left style="thin">
        <color rgb="FFAAAAAA"/>
      </left>
      <right style="thin">
        <color rgb="FFAAAAAA"/>
      </right>
      <top style="thin">
        <color rgb="FFAAAAAA"/>
      </top>
      <bottom style="thin">
        <color rgb="FFAAAAAA"/>
      </bottom>
      <diagonal/>
    </border>
    <border>
      <left style="thin">
        <color rgb="FF000000"/>
      </left>
      <right style="thin">
        <color rgb="FFAAAAAA"/>
      </right>
      <top style="thin">
        <color rgb="FFAAAAAA"/>
      </top>
      <bottom style="thin">
        <color rgb="FFAAAAAA"/>
      </bottom>
      <diagonal/>
    </border>
    <border>
      <left style="thin">
        <color rgb="FFAAAAAA"/>
      </left>
      <right/>
      <top style="thin">
        <color rgb="FFAAAAAA"/>
      </top>
      <bottom/>
      <diagonal/>
    </border>
    <border>
      <left/>
      <right/>
      <top style="thin">
        <color rgb="FFAAAAAA"/>
      </top>
      <bottom/>
      <diagonal/>
    </border>
    <border>
      <left style="thin">
        <color rgb="FFAAAAAA"/>
      </left>
      <right style="thin">
        <color rgb="FF000000"/>
      </right>
      <top style="thin">
        <color rgb="FFAAAAAA"/>
      </top>
      <bottom/>
      <diagonal/>
    </border>
    <border>
      <left style="thin">
        <color rgb="FFAAAAAA"/>
      </left>
      <right style="thin">
        <color rgb="FF000000"/>
      </right>
      <top/>
      <bottom style="thin">
        <color rgb="FFAAAAAA"/>
      </bottom>
      <diagonal/>
    </border>
    <border>
      <left style="thin">
        <color rgb="FF000000"/>
      </left>
      <right/>
      <top style="thin">
        <color rgb="FFAAAAAA"/>
      </top>
      <bottom/>
      <diagonal/>
    </border>
    <border>
      <left/>
      <right style="thin">
        <color rgb="FFAAAAAA"/>
      </right>
      <top style="thin">
        <color rgb="FFAAAAAA"/>
      </top>
      <bottom/>
      <diagonal/>
    </border>
    <border>
      <left style="thin">
        <color rgb="FF000000"/>
      </left>
      <right/>
      <top/>
      <bottom style="thin">
        <color rgb="FFAAAAAA"/>
      </bottom>
      <diagonal/>
    </border>
    <border>
      <left/>
      <right style="thin">
        <color rgb="FFAAAAAA"/>
      </right>
      <top/>
      <bottom style="thin">
        <color rgb="FFAAAAAA"/>
      </bottom>
      <diagonal/>
    </border>
    <border>
      <left/>
      <right/>
      <top/>
      <bottom style="thin">
        <color rgb="FFAAAAAA"/>
      </bottom>
      <diagonal/>
    </border>
    <border>
      <left style="thin">
        <color rgb="FF000000"/>
      </left>
      <right style="thin">
        <color rgb="FF000000"/>
      </right>
      <top style="thin">
        <color rgb="FF000000"/>
      </top>
      <bottom style="thin">
        <color rgb="FF848484"/>
      </bottom>
      <diagonal/>
    </border>
    <border>
      <left style="thin">
        <color rgb="FFAAAAAA"/>
      </left>
      <right/>
      <top/>
      <bottom style="thin">
        <color rgb="FFAAAAAA"/>
      </bottom>
      <diagonal/>
    </border>
    <border>
      <left/>
      <right style="thin">
        <color rgb="FF848484"/>
      </right>
      <top/>
      <bottom style="thin">
        <color rgb="FFAAAAAA"/>
      </bottom>
      <diagonal/>
    </border>
    <border>
      <left/>
      <right/>
      <top style="thin">
        <color auto="1"/>
      </top>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s>
  <cellStyleXfs count="6">
    <xf numFmtId="0" fontId="0" fillId="0" borderId="0"/>
    <xf numFmtId="9" fontId="2" fillId="0" borderId="0" applyFont="0" applyFill="0" applyBorder="0" applyAlignment="0" applyProtection="0"/>
    <xf numFmtId="0" fontId="2" fillId="0" borderId="0"/>
    <xf numFmtId="0" fontId="24" fillId="0" borderId="0"/>
    <xf numFmtId="0" fontId="1" fillId="0" borderId="0"/>
    <xf numFmtId="0" fontId="41" fillId="0" borderId="0" applyNumberFormat="0" applyFill="0" applyBorder="0" applyAlignment="0" applyProtection="0"/>
  </cellStyleXfs>
  <cellXfs count="193">
    <xf numFmtId="0" fontId="0" fillId="0" borderId="0" xfId="0"/>
    <xf numFmtId="164" fontId="5" fillId="0" borderId="0" xfId="0" applyNumberFormat="1" applyFont="1"/>
    <xf numFmtId="0" fontId="6" fillId="0" borderId="0" xfId="0" applyFont="1"/>
    <xf numFmtId="164" fontId="0" fillId="0" borderId="0" xfId="0" applyNumberFormat="1"/>
    <xf numFmtId="165" fontId="0" fillId="0" borderId="0" xfId="0" applyNumberFormat="1"/>
    <xf numFmtId="165" fontId="4" fillId="0" borderId="0" xfId="0" applyNumberFormat="1" applyFont="1" applyAlignment="1">
      <alignment horizontal="center" vertical="center"/>
    </xf>
    <xf numFmtId="164" fontId="7" fillId="0" borderId="0" xfId="0" applyNumberFormat="1" applyFont="1" applyAlignment="1">
      <alignment horizontal="center" vertical="center"/>
    </xf>
    <xf numFmtId="164" fontId="3" fillId="0" borderId="0" xfId="0" applyNumberFormat="1" applyFont="1" applyAlignment="1">
      <alignment horizontal="center" vertical="center"/>
    </xf>
    <xf numFmtId="164" fontId="8" fillId="2" borderId="2" xfId="0" applyNumberFormat="1" applyFont="1" applyFill="1" applyBorder="1" applyAlignment="1">
      <alignment vertical="center"/>
    </xf>
    <xf numFmtId="164" fontId="8" fillId="2" borderId="4" xfId="0" applyNumberFormat="1" applyFont="1" applyFill="1" applyBorder="1" applyAlignment="1">
      <alignment vertical="center"/>
    </xf>
    <xf numFmtId="164" fontId="9" fillId="3" borderId="1" xfId="0" applyNumberFormat="1" applyFont="1" applyFill="1" applyBorder="1" applyAlignment="1">
      <alignment horizontal="center" vertical="center" wrapText="1"/>
    </xf>
    <xf numFmtId="164" fontId="9" fillId="3" borderId="0" xfId="0" applyNumberFormat="1" applyFont="1" applyFill="1" applyAlignment="1">
      <alignment horizontal="center" vertical="center" wrapText="1"/>
    </xf>
    <xf numFmtId="164" fontId="10" fillId="3" borderId="1" xfId="0" applyNumberFormat="1" applyFont="1" applyFill="1" applyBorder="1" applyAlignment="1">
      <alignment horizontal="center" vertical="center"/>
    </xf>
    <xf numFmtId="164" fontId="10" fillId="3" borderId="1" xfId="0" applyNumberFormat="1" applyFont="1" applyFill="1" applyBorder="1" applyAlignment="1">
      <alignment horizontal="center" vertical="center" wrapText="1" readingOrder="1"/>
    </xf>
    <xf numFmtId="164" fontId="9" fillId="3" borderId="1" xfId="0" applyNumberFormat="1" applyFont="1" applyFill="1" applyBorder="1" applyAlignment="1">
      <alignment horizontal="center" vertical="center" readingOrder="1"/>
    </xf>
    <xf numFmtId="164" fontId="10" fillId="3" borderId="1" xfId="0" applyNumberFormat="1" applyFont="1" applyFill="1" applyBorder="1" applyAlignment="1">
      <alignment horizontal="center" vertical="center" wrapText="1"/>
    </xf>
    <xf numFmtId="164" fontId="10" fillId="3" borderId="0" xfId="0" applyNumberFormat="1" applyFont="1" applyFill="1" applyAlignment="1">
      <alignment horizontal="center" vertical="center"/>
    </xf>
    <xf numFmtId="164" fontId="6" fillId="0" borderId="0" xfId="0" applyNumberFormat="1" applyFont="1"/>
    <xf numFmtId="164" fontId="8" fillId="2" borderId="1" xfId="0" applyNumberFormat="1" applyFont="1" applyFill="1" applyBorder="1" applyAlignment="1">
      <alignment horizontal="center" vertical="center"/>
    </xf>
    <xf numFmtId="164" fontId="2" fillId="0" borderId="0" xfId="0" applyNumberFormat="1" applyFont="1"/>
    <xf numFmtId="164" fontId="10" fillId="3" borderId="1" xfId="0" applyNumberFormat="1" applyFont="1" applyFill="1" applyBorder="1" applyAlignment="1">
      <alignment horizontal="right" vertical="center" wrapText="1"/>
    </xf>
    <xf numFmtId="164" fontId="12" fillId="3" borderId="0" xfId="0" applyNumberFormat="1" applyFont="1" applyFill="1" applyAlignment="1">
      <alignment horizontal="right" vertical="center" wrapText="1"/>
    </xf>
    <xf numFmtId="164" fontId="13" fillId="3" borderId="0" xfId="0" applyNumberFormat="1" applyFont="1" applyFill="1" applyAlignment="1">
      <alignment horizontal="right" vertical="center" wrapText="1"/>
    </xf>
    <xf numFmtId="164" fontId="14" fillId="3" borderId="1" xfId="0" applyNumberFormat="1" applyFont="1" applyFill="1" applyBorder="1" applyAlignment="1">
      <alignment horizontal="center" vertical="center" wrapText="1"/>
    </xf>
    <xf numFmtId="164" fontId="15" fillId="3" borderId="6" xfId="0" applyNumberFormat="1" applyFont="1" applyFill="1" applyBorder="1" applyAlignment="1">
      <alignment horizontal="center" vertical="center"/>
    </xf>
    <xf numFmtId="164" fontId="15" fillId="3" borderId="6" xfId="0" applyNumberFormat="1" applyFont="1" applyFill="1" applyBorder="1" applyAlignment="1">
      <alignment horizontal="center" vertical="center" wrapText="1" readingOrder="1"/>
    </xf>
    <xf numFmtId="164" fontId="14" fillId="3" borderId="6" xfId="0" applyNumberFormat="1" applyFont="1" applyFill="1" applyBorder="1" applyAlignment="1">
      <alignment horizontal="center" vertical="center" readingOrder="1"/>
    </xf>
    <xf numFmtId="164" fontId="15" fillId="3" borderId="6" xfId="0" applyNumberFormat="1" applyFont="1" applyFill="1" applyBorder="1" applyAlignment="1">
      <alignment horizontal="center" vertical="center" wrapText="1"/>
    </xf>
    <xf numFmtId="164" fontId="16" fillId="3" borderId="1" xfId="0" applyNumberFormat="1" applyFont="1" applyFill="1" applyBorder="1" applyAlignment="1">
      <alignment horizontal="center" vertical="center" wrapText="1"/>
    </xf>
    <xf numFmtId="164" fontId="15" fillId="3" borderId="1" xfId="0" applyNumberFormat="1" applyFont="1" applyFill="1" applyBorder="1" applyAlignment="1">
      <alignment horizontal="center" vertical="center"/>
    </xf>
    <xf numFmtId="164" fontId="15" fillId="3" borderId="1" xfId="0" applyNumberFormat="1" applyFont="1" applyFill="1" applyBorder="1" applyAlignment="1">
      <alignment horizontal="center" vertical="center" wrapText="1" readingOrder="1"/>
    </xf>
    <xf numFmtId="164" fontId="14" fillId="3" borderId="1" xfId="0" applyNumberFormat="1" applyFont="1" applyFill="1" applyBorder="1" applyAlignment="1">
      <alignment horizontal="center" vertical="center" readingOrder="1"/>
    </xf>
    <xf numFmtId="164" fontId="15" fillId="3" borderId="1" xfId="0" applyNumberFormat="1" applyFont="1" applyFill="1" applyBorder="1" applyAlignment="1">
      <alignment horizontal="center" vertical="center" wrapText="1"/>
    </xf>
    <xf numFmtId="165" fontId="6" fillId="0" borderId="0" xfId="0" applyNumberFormat="1" applyFont="1"/>
    <xf numFmtId="165" fontId="6" fillId="0" borderId="0" xfId="0" applyNumberFormat="1" applyFont="1" applyAlignment="1">
      <alignment horizontal="center" vertical="center"/>
    </xf>
    <xf numFmtId="164" fontId="3" fillId="0" borderId="1"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xf numFmtId="0" fontId="18" fillId="3" borderId="1" xfId="0" applyFont="1" applyFill="1" applyBorder="1" applyAlignment="1">
      <alignment horizontal="center" vertical="center"/>
    </xf>
    <xf numFmtId="164" fontId="19" fillId="3" borderId="0" xfId="0" applyNumberFormat="1" applyFont="1" applyFill="1" applyAlignment="1">
      <alignment horizontal="right" vertical="center" readingOrder="1"/>
    </xf>
    <xf numFmtId="166" fontId="3" fillId="0" borderId="1" xfId="0" applyNumberFormat="1" applyFont="1" applyBorder="1" applyAlignment="1">
      <alignment horizontal="center" vertical="center"/>
    </xf>
    <xf numFmtId="0" fontId="20" fillId="3" borderId="1" xfId="0" applyFont="1" applyFill="1" applyBorder="1" applyAlignment="1">
      <alignment horizontal="center" vertical="center"/>
    </xf>
    <xf numFmtId="165" fontId="17" fillId="0" borderId="0" xfId="0" applyNumberFormat="1" applyFont="1" applyAlignment="1">
      <alignment horizontal="center" vertical="center"/>
    </xf>
    <xf numFmtId="0" fontId="3" fillId="0" borderId="1" xfId="0" applyFont="1" applyBorder="1" applyAlignment="1">
      <alignment horizontal="center" vertical="center"/>
    </xf>
    <xf numFmtId="0" fontId="17" fillId="0" borderId="1" xfId="0" applyFont="1" applyBorder="1" applyAlignment="1">
      <alignment horizontal="center" vertical="center"/>
    </xf>
    <xf numFmtId="0" fontId="21" fillId="0" borderId="1" xfId="0" applyFont="1" applyBorder="1"/>
    <xf numFmtId="0" fontId="21" fillId="0" borderId="0" xfId="0" applyFont="1"/>
    <xf numFmtId="0" fontId="8" fillId="2" borderId="1" xfId="0" applyFont="1" applyFill="1" applyBorder="1" applyAlignment="1">
      <alignment horizontal="center" vertical="center"/>
    </xf>
    <xf numFmtId="4" fontId="20" fillId="3" borderId="1" xfId="0" applyNumberFormat="1" applyFont="1" applyFill="1" applyBorder="1" applyAlignment="1">
      <alignment horizontal="center" vertical="center"/>
    </xf>
    <xf numFmtId="0" fontId="22" fillId="0" borderId="1" xfId="0" applyFont="1" applyBorder="1" applyAlignment="1">
      <alignment horizontal="center" vertical="center"/>
    </xf>
    <xf numFmtId="0" fontId="17" fillId="0" borderId="0" xfId="0" applyFont="1" applyAlignment="1">
      <alignment horizontal="center" vertical="center"/>
    </xf>
    <xf numFmtId="164" fontId="4" fillId="0" borderId="0" xfId="0" applyNumberFormat="1" applyFont="1" applyAlignment="1">
      <alignment horizontal="center"/>
    </xf>
    <xf numFmtId="164" fontId="4" fillId="0" borderId="1" xfId="0" applyNumberFormat="1" applyFont="1" applyBorder="1" applyAlignment="1">
      <alignment horizontal="center"/>
    </xf>
    <xf numFmtId="164" fontId="8" fillId="2" borderId="1" xfId="0" applyNumberFormat="1" applyFont="1" applyFill="1" applyBorder="1" applyAlignment="1">
      <alignment horizontal="center"/>
    </xf>
    <xf numFmtId="164" fontId="0" fillId="0" borderId="0" xfId="0" applyNumberFormat="1" applyAlignment="1">
      <alignment horizontal="center" vertical="center"/>
    </xf>
    <xf numFmtId="164" fontId="8" fillId="0" borderId="0" xfId="0" applyNumberFormat="1" applyFont="1" applyAlignment="1">
      <alignment horizontal="center" vertical="center"/>
    </xf>
    <xf numFmtId="0" fontId="23" fillId="0" borderId="1" xfId="0" applyFont="1" applyBorder="1" applyAlignment="1">
      <alignment horizontal="center" vertical="center"/>
    </xf>
    <xf numFmtId="0" fontId="27" fillId="0" borderId="0" xfId="0" applyFont="1" applyAlignment="1">
      <alignment horizontal="center" vertical="center"/>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27" fillId="0" borderId="1" xfId="0" applyFont="1" applyBorder="1" applyAlignment="1">
      <alignment horizontal="center" vertical="center"/>
    </xf>
    <xf numFmtId="0" fontId="27" fillId="0" borderId="1" xfId="0" applyFont="1" applyBorder="1" applyAlignment="1">
      <alignment horizontal="center" vertical="center" wrapText="1"/>
    </xf>
    <xf numFmtId="0" fontId="28" fillId="2" borderId="1" xfId="0" applyFont="1" applyFill="1" applyBorder="1" applyAlignment="1">
      <alignment horizontal="center" vertical="center"/>
    </xf>
    <xf numFmtId="0" fontId="29" fillId="0" borderId="10" xfId="3" applyFont="1" applyBorder="1" applyAlignment="1">
      <alignment horizontal="center" vertical="center" wrapText="1"/>
    </xf>
    <xf numFmtId="2" fontId="30" fillId="0" borderId="10" xfId="3" applyNumberFormat="1" applyFont="1" applyBorder="1" applyAlignment="1">
      <alignment horizontal="center" vertical="center" shrinkToFit="1"/>
    </xf>
    <xf numFmtId="0" fontId="23" fillId="0" borderId="10" xfId="3" applyFont="1" applyBorder="1" applyAlignment="1">
      <alignment horizontal="center" vertical="center" wrapText="1"/>
    </xf>
    <xf numFmtId="0" fontId="29" fillId="0" borderId="1" xfId="3" applyFont="1" applyBorder="1" applyAlignment="1">
      <alignment horizontal="center" vertical="center" wrapText="1"/>
    </xf>
    <xf numFmtId="0" fontId="32" fillId="0" borderId="1" xfId="0" applyFont="1" applyBorder="1" applyAlignment="1">
      <alignment horizontal="center" vertical="center"/>
    </xf>
    <xf numFmtId="14" fontId="32" fillId="0" borderId="1" xfId="0" applyNumberFormat="1" applyFont="1" applyBorder="1" applyAlignment="1">
      <alignment horizontal="center" vertical="center"/>
    </xf>
    <xf numFmtId="4" fontId="32" fillId="0" borderId="1" xfId="0" applyNumberFormat="1" applyFont="1" applyBorder="1" applyAlignment="1">
      <alignment horizontal="center" vertical="center"/>
    </xf>
    <xf numFmtId="10" fontId="32" fillId="0" borderId="1" xfId="0" applyNumberFormat="1" applyFont="1" applyBorder="1" applyAlignment="1">
      <alignment horizontal="center" vertical="center"/>
    </xf>
    <xf numFmtId="166" fontId="27" fillId="0" borderId="1" xfId="1" applyNumberFormat="1" applyFont="1" applyBorder="1" applyAlignment="1">
      <alignment horizontal="center" vertical="center"/>
    </xf>
    <xf numFmtId="0" fontId="33" fillId="0" borderId="1" xfId="0" applyFont="1" applyBorder="1" applyAlignment="1">
      <alignment horizontal="center" vertical="center"/>
    </xf>
    <xf numFmtId="0" fontId="34" fillId="0" borderId="1" xfId="0" applyFont="1" applyBorder="1" applyAlignment="1">
      <alignment horizontal="center" vertical="center"/>
    </xf>
    <xf numFmtId="0" fontId="35" fillId="0" borderId="1" xfId="0" applyFont="1" applyBorder="1" applyAlignment="1">
      <alignment horizontal="center" vertical="center"/>
    </xf>
    <xf numFmtId="0" fontId="36" fillId="3" borderId="1" xfId="0" applyFont="1" applyFill="1" applyBorder="1" applyAlignment="1">
      <alignment horizontal="center" vertical="center" wrapText="1"/>
    </xf>
    <xf numFmtId="15" fontId="36" fillId="3" borderId="1" xfId="0" applyNumberFormat="1" applyFont="1" applyFill="1" applyBorder="1" applyAlignment="1">
      <alignment horizontal="center" vertical="center" wrapText="1"/>
    </xf>
    <xf numFmtId="0" fontId="38" fillId="3" borderId="1" xfId="0" applyFont="1" applyFill="1" applyBorder="1" applyAlignment="1">
      <alignment horizontal="center" vertical="center"/>
    </xf>
    <xf numFmtId="0" fontId="37" fillId="0" borderId="1" xfId="0" applyFont="1" applyBorder="1" applyAlignment="1">
      <alignment horizontal="center" vertical="center"/>
    </xf>
    <xf numFmtId="0" fontId="39" fillId="3" borderId="1" xfId="0" applyFont="1" applyFill="1" applyBorder="1" applyAlignment="1">
      <alignment horizontal="center" vertical="center"/>
    </xf>
    <xf numFmtId="4" fontId="39" fillId="3" borderId="1" xfId="0" applyNumberFormat="1" applyFont="1" applyFill="1" applyBorder="1" applyAlignment="1">
      <alignment horizontal="center" vertical="center"/>
    </xf>
    <xf numFmtId="0" fontId="40" fillId="0" borderId="1" xfId="0" applyFont="1" applyBorder="1" applyAlignment="1">
      <alignment horizontal="center" vertical="center"/>
    </xf>
    <xf numFmtId="0" fontId="26" fillId="0" borderId="0" xfId="0" applyFont="1" applyAlignment="1">
      <alignment horizontal="center" vertical="center"/>
    </xf>
    <xf numFmtId="10" fontId="28" fillId="2" borderId="1" xfId="1" applyNumberFormat="1" applyFont="1" applyFill="1" applyBorder="1" applyAlignment="1">
      <alignment horizontal="center" vertical="center"/>
    </xf>
    <xf numFmtId="0" fontId="27" fillId="0" borderId="0" xfId="0" applyFont="1" applyAlignment="1">
      <alignment vertical="center" wrapText="1"/>
    </xf>
    <xf numFmtId="0" fontId="23" fillId="4" borderId="1" xfId="0" applyFont="1" applyFill="1" applyBorder="1" applyAlignment="1">
      <alignment horizontal="center" vertical="center"/>
    </xf>
    <xf numFmtId="0" fontId="27" fillId="0" borderId="8" xfId="0" applyFont="1" applyBorder="1" applyAlignment="1">
      <alignment horizontal="center" vertical="center"/>
    </xf>
    <xf numFmtId="0" fontId="27" fillId="0" borderId="7" xfId="0" applyFont="1" applyBorder="1" applyAlignment="1">
      <alignment horizontal="center" vertical="center"/>
    </xf>
    <xf numFmtId="0" fontId="43" fillId="0" borderId="7" xfId="0" applyFont="1" applyBorder="1" applyAlignment="1">
      <alignment horizontal="center" vertical="center"/>
    </xf>
    <xf numFmtId="0" fontId="43" fillId="0" borderId="1" xfId="0" applyFont="1" applyBorder="1" applyAlignment="1">
      <alignment horizontal="center" vertical="center"/>
    </xf>
    <xf numFmtId="0" fontId="42" fillId="0" borderId="0" xfId="0" applyFont="1" applyAlignment="1">
      <alignment horizontal="center" vertical="center"/>
    </xf>
    <xf numFmtId="0" fontId="44" fillId="0" borderId="1" xfId="5" applyFont="1" applyBorder="1" applyAlignment="1">
      <alignment horizontal="center" vertical="center"/>
    </xf>
    <xf numFmtId="0" fontId="27" fillId="0" borderId="1" xfId="0" quotePrefix="1" applyFont="1" applyBorder="1" applyAlignment="1">
      <alignment horizontal="center" vertical="center"/>
    </xf>
    <xf numFmtId="0" fontId="44" fillId="0" borderId="1" xfId="5" applyFont="1" applyBorder="1" applyAlignment="1">
      <alignment horizontal="center" vertical="center" wrapText="1"/>
    </xf>
    <xf numFmtId="10" fontId="28" fillId="2" borderId="1" xfId="0" applyNumberFormat="1" applyFont="1" applyFill="1" applyBorder="1" applyAlignment="1">
      <alignment horizontal="center" vertical="center"/>
    </xf>
    <xf numFmtId="167" fontId="28" fillId="2" borderId="1" xfId="1" applyNumberFormat="1" applyFont="1" applyFill="1" applyBorder="1" applyAlignment="1">
      <alignment horizontal="center" vertical="center"/>
    </xf>
    <xf numFmtId="164" fontId="45" fillId="3" borderId="0" xfId="4" applyNumberFormat="1" applyFont="1" applyFill="1" applyAlignment="1">
      <alignment horizontal="center" vertical="center" wrapText="1"/>
    </xf>
    <xf numFmtId="164" fontId="46" fillId="3" borderId="0" xfId="4" applyNumberFormat="1" applyFont="1" applyFill="1" applyAlignment="1">
      <alignment horizontal="center" vertical="center" readingOrder="1"/>
    </xf>
    <xf numFmtId="0" fontId="47" fillId="0" borderId="0" xfId="0" applyFont="1" applyAlignment="1">
      <alignment horizontal="center" vertical="center"/>
    </xf>
    <xf numFmtId="0" fontId="27" fillId="0" borderId="0" xfId="4" applyFont="1" applyAlignment="1">
      <alignment horizontal="center" vertical="center"/>
    </xf>
    <xf numFmtId="0" fontId="42" fillId="4" borderId="0" xfId="0" applyFont="1" applyFill="1" applyAlignment="1">
      <alignment horizontal="center" vertical="center"/>
    </xf>
    <xf numFmtId="0" fontId="26" fillId="0" borderId="1" xfId="2" applyFont="1" applyBorder="1" applyAlignment="1">
      <alignment horizontal="center" vertical="center"/>
    </xf>
    <xf numFmtId="0" fontId="27" fillId="0" borderId="1" xfId="2" applyFont="1" applyBorder="1" applyAlignment="1">
      <alignment horizontal="center" vertical="center"/>
    </xf>
    <xf numFmtId="0" fontId="27" fillId="0" borderId="0" xfId="2" applyFont="1" applyAlignment="1">
      <alignment horizontal="center" vertical="center"/>
    </xf>
    <xf numFmtId="0" fontId="27" fillId="0" borderId="0" xfId="2" applyFont="1" applyAlignment="1">
      <alignment vertical="center" wrapText="1"/>
    </xf>
    <xf numFmtId="49" fontId="47" fillId="0" borderId="10" xfId="0" applyNumberFormat="1" applyFont="1" applyBorder="1" applyAlignment="1">
      <alignment horizontal="center" vertical="center"/>
    </xf>
    <xf numFmtId="3" fontId="47" fillId="0" borderId="10" xfId="0" applyNumberFormat="1" applyFont="1" applyBorder="1" applyAlignment="1">
      <alignment horizontal="center" vertical="center"/>
    </xf>
    <xf numFmtId="168" fontId="47" fillId="0" borderId="10" xfId="0" applyNumberFormat="1" applyFont="1" applyBorder="1" applyAlignment="1">
      <alignment horizontal="center" vertical="center"/>
    </xf>
    <xf numFmtId="49" fontId="47" fillId="5" borderId="10" xfId="0" applyNumberFormat="1" applyFont="1" applyFill="1" applyBorder="1" applyAlignment="1">
      <alignment horizontal="center" vertical="center"/>
    </xf>
    <xf numFmtId="168" fontId="47" fillId="5" borderId="10" xfId="0" applyNumberFormat="1" applyFont="1" applyFill="1" applyBorder="1" applyAlignment="1">
      <alignment horizontal="center" vertical="center"/>
    </xf>
    <xf numFmtId="49" fontId="48" fillId="4" borderId="10" xfId="0" applyNumberFormat="1" applyFont="1" applyFill="1" applyBorder="1" applyAlignment="1">
      <alignment horizontal="center" vertical="center"/>
    </xf>
    <xf numFmtId="170" fontId="28" fillId="2" borderId="1" xfId="1" applyNumberFormat="1" applyFont="1" applyFill="1" applyBorder="1" applyAlignment="1">
      <alignment horizontal="center" vertical="center"/>
    </xf>
    <xf numFmtId="49" fontId="30" fillId="3" borderId="10" xfId="0" applyNumberFormat="1" applyFont="1" applyFill="1" applyBorder="1" applyAlignment="1">
      <alignment horizontal="center" vertical="center"/>
    </xf>
    <xf numFmtId="49" fontId="30" fillId="3" borderId="16" xfId="0" applyNumberFormat="1" applyFont="1" applyFill="1" applyBorder="1" applyAlignment="1">
      <alignment horizontal="center" vertical="center"/>
    </xf>
    <xf numFmtId="49" fontId="30" fillId="3" borderId="16" xfId="0" applyNumberFormat="1" applyFont="1" applyFill="1" applyBorder="1" applyAlignment="1">
      <alignment horizontal="center" vertical="center" wrapText="1"/>
    </xf>
    <xf numFmtId="170" fontId="49" fillId="6" borderId="10" xfId="0" applyNumberFormat="1" applyFont="1" applyFill="1" applyBorder="1" applyAlignment="1">
      <alignment horizontal="center" vertical="center"/>
    </xf>
    <xf numFmtId="166" fontId="49" fillId="6" borderId="10" xfId="0" applyNumberFormat="1" applyFont="1" applyFill="1" applyBorder="1" applyAlignment="1">
      <alignment horizontal="center" vertical="center"/>
    </xf>
    <xf numFmtId="170" fontId="49" fillId="6" borderId="18" xfId="0" applyNumberFormat="1" applyFont="1" applyFill="1" applyBorder="1" applyAlignment="1">
      <alignment horizontal="center" vertical="center"/>
    </xf>
    <xf numFmtId="170" fontId="28" fillId="2" borderId="28" xfId="0" applyNumberFormat="1" applyFont="1" applyFill="1" applyBorder="1" applyAlignment="1">
      <alignment horizontal="center" vertical="center"/>
    </xf>
    <xf numFmtId="49" fontId="30" fillId="3" borderId="17" xfId="0" applyNumberFormat="1" applyFont="1" applyFill="1" applyBorder="1" applyAlignment="1">
      <alignment horizontal="center" vertical="center" wrapText="1"/>
    </xf>
    <xf numFmtId="170" fontId="28" fillId="2" borderId="1" xfId="0" applyNumberFormat="1" applyFont="1" applyFill="1" applyBorder="1" applyAlignment="1">
      <alignment horizontal="center" vertical="center"/>
    </xf>
    <xf numFmtId="0" fontId="26" fillId="0" borderId="0" xfId="0" applyFont="1" applyAlignment="1">
      <alignment horizontal="center"/>
    </xf>
    <xf numFmtId="0" fontId="27" fillId="0" borderId="0" xfId="0" applyFont="1"/>
    <xf numFmtId="0" fontId="23" fillId="0" borderId="5" xfId="0" applyFont="1" applyBorder="1" applyAlignment="1">
      <alignment horizontal="center" vertical="center"/>
    </xf>
    <xf numFmtId="169" fontId="23" fillId="0" borderId="1" xfId="1" applyNumberFormat="1" applyFont="1" applyFill="1" applyBorder="1" applyAlignment="1">
      <alignment horizontal="center" vertical="center"/>
    </xf>
    <xf numFmtId="170" fontId="23" fillId="0" borderId="1" xfId="1" applyNumberFormat="1" applyFont="1" applyFill="1" applyBorder="1" applyAlignment="1">
      <alignment horizontal="center" vertical="center"/>
    </xf>
    <xf numFmtId="170" fontId="27" fillId="0" borderId="1" xfId="1" applyNumberFormat="1" applyFont="1" applyBorder="1" applyAlignment="1">
      <alignment horizontal="center" vertical="center"/>
    </xf>
    <xf numFmtId="0" fontId="3" fillId="0" borderId="5" xfId="0" applyFont="1" applyBorder="1" applyAlignment="1">
      <alignment horizontal="center" vertical="center" wrapText="1"/>
    </xf>
    <xf numFmtId="0" fontId="26" fillId="0" borderId="9" xfId="0" applyFont="1" applyBorder="1" applyAlignment="1">
      <alignment horizontal="center" vertical="center" wrapText="1"/>
    </xf>
    <xf numFmtId="0" fontId="26" fillId="0" borderId="6" xfId="0" applyFont="1" applyBorder="1" applyAlignment="1">
      <alignment horizontal="center" vertical="center" wrapText="1"/>
    </xf>
    <xf numFmtId="0" fontId="27" fillId="0" borderId="1" xfId="0" applyFont="1" applyBorder="1" applyAlignment="1">
      <alignment horizontal="center" vertical="center" wrapText="1"/>
    </xf>
    <xf numFmtId="165" fontId="37" fillId="0" borderId="1" xfId="0" applyNumberFormat="1" applyFont="1" applyBorder="1" applyAlignment="1">
      <alignment horizontal="center" vertical="center"/>
    </xf>
    <xf numFmtId="0" fontId="26" fillId="0" borderId="1" xfId="0" applyFont="1" applyBorder="1" applyAlignment="1">
      <alignment horizontal="center" vertical="center"/>
    </xf>
    <xf numFmtId="0" fontId="26" fillId="0" borderId="2" xfId="0" applyFont="1" applyBorder="1" applyAlignment="1">
      <alignment horizontal="center" vertical="center"/>
    </xf>
    <xf numFmtId="0" fontId="26" fillId="0" borderId="4" xfId="0" applyFont="1" applyBorder="1" applyAlignment="1">
      <alignment horizontal="center" vertical="center"/>
    </xf>
    <xf numFmtId="0" fontId="26" fillId="0" borderId="7" xfId="0" applyFont="1" applyBorder="1" applyAlignment="1">
      <alignment horizontal="center" vertical="center"/>
    </xf>
    <xf numFmtId="0" fontId="26" fillId="0" borderId="3" xfId="0" applyFont="1" applyBorder="1" applyAlignment="1">
      <alignment horizontal="center" vertical="center"/>
    </xf>
    <xf numFmtId="0" fontId="27" fillId="0" borderId="1" xfId="0" applyFont="1" applyBorder="1" applyAlignment="1">
      <alignment horizontal="center" vertical="center"/>
    </xf>
    <xf numFmtId="0" fontId="28" fillId="2" borderId="1" xfId="0" applyFont="1" applyFill="1" applyBorder="1" applyAlignment="1">
      <alignment horizontal="center" vertical="center"/>
    </xf>
    <xf numFmtId="0" fontId="27" fillId="0" borderId="33" xfId="0" applyFont="1" applyBorder="1" applyAlignment="1">
      <alignment horizontal="center" vertical="center" wrapText="1"/>
    </xf>
    <xf numFmtId="0" fontId="27" fillId="0" borderId="31" xfId="0" applyFont="1" applyBorder="1" applyAlignment="1">
      <alignment horizontal="center" vertical="center" wrapText="1"/>
    </xf>
    <xf numFmtId="0" fontId="27" fillId="0" borderId="34" xfId="0" applyFont="1" applyBorder="1" applyAlignment="1">
      <alignment horizontal="center" vertical="center" wrapText="1"/>
    </xf>
    <xf numFmtId="0" fontId="27" fillId="0" borderId="35" xfId="0" applyFont="1" applyBorder="1" applyAlignment="1">
      <alignment horizontal="center" vertical="center" wrapText="1"/>
    </xf>
    <xf numFmtId="0" fontId="27" fillId="0" borderId="0" xfId="0" applyFont="1" applyAlignment="1">
      <alignment horizontal="center" vertical="center" wrapText="1"/>
    </xf>
    <xf numFmtId="0" fontId="27" fillId="0" borderId="32" xfId="0" applyFont="1" applyBorder="1" applyAlignment="1">
      <alignment horizontal="center" vertical="center" wrapText="1"/>
    </xf>
    <xf numFmtId="0" fontId="27" fillId="0" borderId="36" xfId="0" applyFont="1" applyBorder="1" applyAlignment="1">
      <alignment horizontal="center" vertical="center" wrapText="1"/>
    </xf>
    <xf numFmtId="0" fontId="27" fillId="0" borderId="14"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2" xfId="0" applyFont="1" applyBorder="1" applyAlignment="1">
      <alignment horizontal="center" vertical="center" wrapText="1"/>
    </xf>
    <xf numFmtId="4" fontId="27" fillId="0" borderId="1" xfId="0" applyNumberFormat="1" applyFont="1" applyBorder="1" applyAlignment="1">
      <alignment horizontal="center" vertical="center"/>
    </xf>
    <xf numFmtId="10" fontId="28" fillId="2" borderId="1" xfId="0" applyNumberFormat="1" applyFont="1" applyFill="1" applyBorder="1" applyAlignment="1">
      <alignment horizontal="center" vertical="center"/>
    </xf>
    <xf numFmtId="0" fontId="29" fillId="0" borderId="11" xfId="3" applyFont="1" applyBorder="1" applyAlignment="1">
      <alignment horizontal="center" vertical="center" wrapText="1"/>
    </xf>
    <xf numFmtId="0" fontId="31" fillId="0" borderId="13" xfId="3" applyFont="1" applyBorder="1" applyAlignment="1">
      <alignment horizontal="center" vertical="center" wrapText="1"/>
    </xf>
    <xf numFmtId="0" fontId="31" fillId="0" borderId="12" xfId="3" applyFont="1" applyBorder="1" applyAlignment="1">
      <alignment horizontal="center" vertical="center" wrapText="1"/>
    </xf>
    <xf numFmtId="49" fontId="48" fillId="4" borderId="11" xfId="0" applyNumberFormat="1" applyFont="1" applyFill="1" applyBorder="1" applyAlignment="1">
      <alignment horizontal="center" vertical="center"/>
    </xf>
    <xf numFmtId="49" fontId="48" fillId="4" borderId="12" xfId="0" applyNumberFormat="1" applyFont="1" applyFill="1" applyBorder="1" applyAlignment="1">
      <alignment horizontal="center" vertical="center"/>
    </xf>
    <xf numFmtId="164" fontId="2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wrapText="1"/>
    </xf>
    <xf numFmtId="164" fontId="7" fillId="0" borderId="2" xfId="0" applyNumberFormat="1" applyFont="1" applyBorder="1" applyAlignment="1">
      <alignment horizontal="center" vertical="center"/>
    </xf>
    <xf numFmtId="164" fontId="7" fillId="0" borderId="3" xfId="0" applyNumberFormat="1" applyFont="1" applyBorder="1" applyAlignment="1">
      <alignment horizontal="center" vertical="center"/>
    </xf>
    <xf numFmtId="164" fontId="7" fillId="0" borderId="4" xfId="0" applyNumberFormat="1" applyFont="1" applyBorder="1" applyAlignment="1">
      <alignment horizontal="center" vertical="center"/>
    </xf>
    <xf numFmtId="164" fontId="7" fillId="0" borderId="1" xfId="0" applyNumberFormat="1" applyFont="1" applyBorder="1" applyAlignment="1">
      <alignment horizontal="center" vertical="center"/>
    </xf>
    <xf numFmtId="164" fontId="3" fillId="0" borderId="2" xfId="0" applyNumberFormat="1" applyFont="1" applyBorder="1" applyAlignment="1">
      <alignment horizontal="center" vertical="center"/>
    </xf>
    <xf numFmtId="164" fontId="3" fillId="0" borderId="3" xfId="0" applyNumberFormat="1" applyFont="1" applyBorder="1" applyAlignment="1">
      <alignment horizontal="center" vertical="center"/>
    </xf>
    <xf numFmtId="164" fontId="8" fillId="2" borderId="2" xfId="0" applyNumberFormat="1" applyFont="1" applyFill="1" applyBorder="1" applyAlignment="1">
      <alignment horizontal="center" vertical="center"/>
    </xf>
    <xf numFmtId="164" fontId="8" fillId="2" borderId="4"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164" fontId="8" fillId="2" borderId="1" xfId="0" applyNumberFormat="1" applyFont="1" applyFill="1" applyBorder="1" applyAlignment="1">
      <alignment horizontal="center" vertical="center"/>
    </xf>
    <xf numFmtId="164" fontId="3" fillId="0" borderId="6" xfId="0" applyNumberFormat="1" applyFont="1" applyBorder="1" applyAlignment="1">
      <alignment horizontal="center" vertical="center"/>
    </xf>
    <xf numFmtId="164" fontId="3" fillId="0" borderId="4" xfId="0" applyNumberFormat="1" applyFont="1" applyBorder="1" applyAlignment="1">
      <alignment horizontal="center" vertical="center"/>
    </xf>
    <xf numFmtId="164" fontId="8" fillId="2" borderId="6" xfId="0" applyNumberFormat="1" applyFont="1" applyFill="1" applyBorder="1" applyAlignment="1">
      <alignment horizontal="center" vertical="center"/>
    </xf>
    <xf numFmtId="165" fontId="17" fillId="0" borderId="1" xfId="0" applyNumberFormat="1" applyFont="1" applyBorder="1" applyAlignment="1">
      <alignment horizontal="center" vertical="center"/>
    </xf>
    <xf numFmtId="164" fontId="3" fillId="0" borderId="5"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164" fontId="11" fillId="0" borderId="1" xfId="0" applyNumberFormat="1" applyFont="1" applyBorder="1" applyAlignment="1">
      <alignment horizontal="center" vertical="center" wrapText="1"/>
    </xf>
    <xf numFmtId="164" fontId="11" fillId="0" borderId="6" xfId="0" applyNumberFormat="1" applyFont="1" applyBorder="1" applyAlignment="1">
      <alignment horizontal="center" vertical="center" wrapText="1"/>
    </xf>
    <xf numFmtId="49" fontId="30" fillId="3" borderId="29" xfId="0" applyNumberFormat="1" applyFont="1" applyFill="1" applyBorder="1" applyAlignment="1">
      <alignment horizontal="center" vertical="center" wrapText="1"/>
    </xf>
    <xf numFmtId="49" fontId="30" fillId="3" borderId="27" xfId="0" applyNumberFormat="1" applyFont="1" applyFill="1" applyBorder="1" applyAlignment="1">
      <alignment horizontal="center" vertical="center" wrapText="1"/>
    </xf>
    <xf numFmtId="49" fontId="30" fillId="3" borderId="26" xfId="0" applyNumberFormat="1" applyFont="1" applyFill="1" applyBorder="1" applyAlignment="1">
      <alignment horizontal="center" vertical="center" wrapText="1"/>
    </xf>
    <xf numFmtId="49" fontId="30" fillId="3" borderId="19" xfId="0" applyNumberFormat="1" applyFont="1" applyFill="1" applyBorder="1" applyAlignment="1">
      <alignment horizontal="center" vertical="center" wrapText="1"/>
    </xf>
    <xf numFmtId="49" fontId="30" fillId="3" borderId="20" xfId="0" applyNumberFormat="1" applyFont="1" applyFill="1" applyBorder="1" applyAlignment="1">
      <alignment horizontal="center" vertical="center" wrapText="1"/>
    </xf>
    <xf numFmtId="49" fontId="30" fillId="3" borderId="24" xfId="0" applyNumberFormat="1" applyFont="1" applyFill="1" applyBorder="1" applyAlignment="1">
      <alignment horizontal="center" vertical="center" wrapText="1"/>
    </xf>
    <xf numFmtId="49" fontId="30" fillId="3" borderId="21" xfId="0" applyNumberFormat="1" applyFont="1" applyFill="1" applyBorder="1" applyAlignment="1">
      <alignment horizontal="center" vertical="center" wrapText="1"/>
    </xf>
    <xf numFmtId="49" fontId="30" fillId="3" borderId="22" xfId="0" applyNumberFormat="1" applyFont="1" applyFill="1" applyBorder="1" applyAlignment="1">
      <alignment horizontal="center" vertical="center" wrapText="1"/>
    </xf>
    <xf numFmtId="49" fontId="30" fillId="3" borderId="23" xfId="0" applyNumberFormat="1" applyFont="1" applyFill="1" applyBorder="1" applyAlignment="1">
      <alignment horizontal="center" vertical="center"/>
    </xf>
    <xf numFmtId="49" fontId="30" fillId="3" borderId="20" xfId="0" applyNumberFormat="1" applyFont="1" applyFill="1" applyBorder="1" applyAlignment="1">
      <alignment horizontal="center" vertical="center"/>
    </xf>
    <xf numFmtId="49" fontId="30" fillId="3" borderId="24" xfId="0" applyNumberFormat="1" applyFont="1" applyFill="1" applyBorder="1" applyAlignment="1">
      <alignment horizontal="center" vertical="center"/>
    </xf>
    <xf numFmtId="49" fontId="30" fillId="3" borderId="25" xfId="0" applyNumberFormat="1" applyFont="1" applyFill="1" applyBorder="1" applyAlignment="1">
      <alignment horizontal="center" vertical="center"/>
    </xf>
    <xf numFmtId="49" fontId="30" fillId="3" borderId="27" xfId="0" applyNumberFormat="1" applyFont="1" applyFill="1" applyBorder="1" applyAlignment="1">
      <alignment horizontal="center" vertical="center"/>
    </xf>
    <xf numFmtId="49" fontId="30" fillId="3" borderId="26" xfId="0" applyNumberFormat="1" applyFont="1" applyFill="1" applyBorder="1" applyAlignment="1">
      <alignment horizontal="center" vertical="center"/>
    </xf>
    <xf numFmtId="49" fontId="30" fillId="3" borderId="30" xfId="0" applyNumberFormat="1" applyFont="1" applyFill="1" applyBorder="1" applyAlignment="1">
      <alignment horizontal="center" vertical="center" wrapText="1"/>
    </xf>
    <xf numFmtId="0" fontId="26" fillId="0" borderId="1" xfId="2" applyFont="1" applyBorder="1" applyAlignment="1">
      <alignment horizontal="center" vertical="center"/>
    </xf>
    <xf numFmtId="0" fontId="27" fillId="0" borderId="1" xfId="2" applyFont="1" applyBorder="1" applyAlignment="1">
      <alignment horizontal="center" vertical="center" wrapText="1"/>
    </xf>
  </cellXfs>
  <cellStyles count="6">
    <cellStyle name="Hyperlink" xfId="5" builtinId="8"/>
    <cellStyle name="Normal" xfId="0" builtinId="0"/>
    <cellStyle name="Normal 2" xfId="2" xr:uid="{00000000-0005-0000-0000-000031000000}"/>
    <cellStyle name="Normal 3" xfId="3" xr:uid="{C266B4E3-061C-40F9-9531-37C3C2852293}"/>
    <cellStyle name="Normal 4" xfId="4" xr:uid="{F3CD3176-ECEA-400C-876D-77DC22D99DA8}"/>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Beta</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 (c)'!$G$3</c:f>
              <c:strCache>
                <c:ptCount val="1"/>
                <c:pt idx="0">
                  <c:v>Daily HPR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60561045494313204"/>
                  <c:y val="-0.40239574219889201"/>
                </c:manualLayout>
              </c:layout>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'Part (c)'!$C$4:$C$745</c:f>
              <c:numCache>
                <c:formatCode>General</c:formatCode>
                <c:ptCount val="742"/>
                <c:pt idx="0">
                  <c:v>-2.8577641296602358E-4</c:v>
                </c:pt>
                <c:pt idx="1">
                  <c:v>-2.115930138503043E-3</c:v>
                </c:pt>
                <c:pt idx="2">
                  <c:v>-1.1696111838928169E-2</c:v>
                </c:pt>
                <c:pt idx="3">
                  <c:v>1.111981616471547E-2</c:v>
                </c:pt>
                <c:pt idx="4">
                  <c:v>9.0420073960085362E-3</c:v>
                </c:pt>
                <c:pt idx="5">
                  <c:v>-1.2795285095394087E-2</c:v>
                </c:pt>
                <c:pt idx="6">
                  <c:v>4.0816635619174632E-3</c:v>
                </c:pt>
                <c:pt idx="7">
                  <c:v>-5.582325779352925E-3</c:v>
                </c:pt>
                <c:pt idx="8">
                  <c:v>-5.1631312234782087E-3</c:v>
                </c:pt>
                <c:pt idx="9">
                  <c:v>5.2329751018960107E-3</c:v>
                </c:pt>
                <c:pt idx="10">
                  <c:v>6.5272351766822402E-3</c:v>
                </c:pt>
                <c:pt idx="11">
                  <c:v>-8.999611999159645E-3</c:v>
                </c:pt>
                <c:pt idx="12">
                  <c:v>-1.4784511312879243E-3</c:v>
                </c:pt>
                <c:pt idx="13">
                  <c:v>-1.4967001787999864E-3</c:v>
                </c:pt>
                <c:pt idx="14">
                  <c:v>-1.2547572710405439E-2</c:v>
                </c:pt>
                <c:pt idx="15">
                  <c:v>-2.9394512770190822E-3</c:v>
                </c:pt>
                <c:pt idx="16">
                  <c:v>4.2012887401181526E-3</c:v>
                </c:pt>
                <c:pt idx="17">
                  <c:v>-8.9077370211750866E-3</c:v>
                </c:pt>
                <c:pt idx="18">
                  <c:v>-3.4400322558512829E-3</c:v>
                </c:pt>
                <c:pt idx="19">
                  <c:v>-2.8135747549046168E-3</c:v>
                </c:pt>
                <c:pt idx="20">
                  <c:v>6.5359709797854493E-3</c:v>
                </c:pt>
                <c:pt idx="21">
                  <c:v>-1.3690215037028451E-3</c:v>
                </c:pt>
                <c:pt idx="22">
                  <c:v>6.6025884544412166E-4</c:v>
                </c:pt>
                <c:pt idx="23">
                  <c:v>-1.2481224780150524E-3</c:v>
                </c:pt>
                <c:pt idx="24">
                  <c:v>8.7294190611797214E-3</c:v>
                </c:pt>
                <c:pt idx="25">
                  <c:v>-8.7873868890513806E-3</c:v>
                </c:pt>
                <c:pt idx="26">
                  <c:v>-9.3704617030021236E-3</c:v>
                </c:pt>
                <c:pt idx="27">
                  <c:v>-2.1424213560051142E-2</c:v>
                </c:pt>
                <c:pt idx="28">
                  <c:v>-5.4061649034323775E-4</c:v>
                </c:pt>
                <c:pt idx="29">
                  <c:v>-1.4160706565616464E-2</c:v>
                </c:pt>
                <c:pt idx="30">
                  <c:v>-1.4161659013423675E-3</c:v>
                </c:pt>
                <c:pt idx="31">
                  <c:v>8.1156779580020509E-3</c:v>
                </c:pt>
                <c:pt idx="32">
                  <c:v>2.4545416990469533E-3</c:v>
                </c:pt>
                <c:pt idx="33">
                  <c:v>5.2043728308821627E-5</c:v>
                </c:pt>
                <c:pt idx="34">
                  <c:v>5.7259000437972149E-3</c:v>
                </c:pt>
                <c:pt idx="35">
                  <c:v>1.4652627320371103E-2</c:v>
                </c:pt>
                <c:pt idx="36">
                  <c:v>1.5061029536485916E-3</c:v>
                </c:pt>
                <c:pt idx="37">
                  <c:v>-1.6142975111744227E-3</c:v>
                </c:pt>
                <c:pt idx="38">
                  <c:v>1.3700169261289907E-3</c:v>
                </c:pt>
                <c:pt idx="39">
                  <c:v>1.0740980826790941E-3</c:v>
                </c:pt>
                <c:pt idx="40">
                  <c:v>-1.2769632085949123E-3</c:v>
                </c:pt>
                <c:pt idx="41">
                  <c:v>1.8703577686811725E-2</c:v>
                </c:pt>
                <c:pt idx="42">
                  <c:v>-4.9099820315822162E-3</c:v>
                </c:pt>
                <c:pt idx="43">
                  <c:v>4.1898915779699352E-3</c:v>
                </c:pt>
                <c:pt idx="44">
                  <c:v>3.3843154867430215E-3</c:v>
                </c:pt>
                <c:pt idx="45">
                  <c:v>-1.1718778635040884E-2</c:v>
                </c:pt>
                <c:pt idx="46">
                  <c:v>-2.1293593353156458E-3</c:v>
                </c:pt>
                <c:pt idx="47">
                  <c:v>-3.2152298316295127E-3</c:v>
                </c:pt>
                <c:pt idx="48">
                  <c:v>4.5491810987265924E-5</c:v>
                </c:pt>
                <c:pt idx="49">
                  <c:v>1.6945599981708784E-3</c:v>
                </c:pt>
                <c:pt idx="50">
                  <c:v>3.332155576256976E-3</c:v>
                </c:pt>
                <c:pt idx="51">
                  <c:v>3.9677928253165316E-3</c:v>
                </c:pt>
                <c:pt idx="52">
                  <c:v>1.3820625685767348E-3</c:v>
                </c:pt>
                <c:pt idx="53">
                  <c:v>2.8583793184004246E-4</c:v>
                </c:pt>
                <c:pt idx="54">
                  <c:v>7.5230495028018388E-3</c:v>
                </c:pt>
                <c:pt idx="55">
                  <c:v>4.6943013455067465E-4</c:v>
                </c:pt>
                <c:pt idx="56">
                  <c:v>1.6659376161698191E-3</c:v>
                </c:pt>
                <c:pt idx="57">
                  <c:v>2.8846339064908873E-3</c:v>
                </c:pt>
                <c:pt idx="58">
                  <c:v>5.1226480205889434E-3</c:v>
                </c:pt>
                <c:pt idx="59">
                  <c:v>1.2827353745464452E-3</c:v>
                </c:pt>
                <c:pt idx="60">
                  <c:v>1.6325753017997963E-2</c:v>
                </c:pt>
                <c:pt idx="61">
                  <c:v>1.967576418212346E-4</c:v>
                </c:pt>
                <c:pt idx="62">
                  <c:v>-8.5798488623965701E-3</c:v>
                </c:pt>
                <c:pt idx="63">
                  <c:v>-8.4163857619835045E-4</c:v>
                </c:pt>
                <c:pt idx="64">
                  <c:v>1.0333291215294636E-2</c:v>
                </c:pt>
                <c:pt idx="65">
                  <c:v>-7.4564783815551433E-3</c:v>
                </c:pt>
                <c:pt idx="66">
                  <c:v>1.2630098903435905E-2</c:v>
                </c:pt>
                <c:pt idx="67">
                  <c:v>-2.6244521876233645E-3</c:v>
                </c:pt>
                <c:pt idx="68">
                  <c:v>-2.7151768509934573E-2</c:v>
                </c:pt>
                <c:pt idx="69">
                  <c:v>-1.179214365820847E-2</c:v>
                </c:pt>
                <c:pt idx="70">
                  <c:v>2.3918165281347566E-3</c:v>
                </c:pt>
                <c:pt idx="71">
                  <c:v>3.7684413413710642E-3</c:v>
                </c:pt>
                <c:pt idx="72">
                  <c:v>8.5323207050211575E-4</c:v>
                </c:pt>
                <c:pt idx="73">
                  <c:v>5.0331229834195685E-5</c:v>
                </c:pt>
                <c:pt idx="74">
                  <c:v>1.7414807623613839E-2</c:v>
                </c:pt>
                <c:pt idx="75">
                  <c:v>-3.0315693109630526E-4</c:v>
                </c:pt>
                <c:pt idx="76">
                  <c:v>-2.6813917161045081E-3</c:v>
                </c:pt>
                <c:pt idx="77">
                  <c:v>-1.2329476150728363E-3</c:v>
                </c:pt>
                <c:pt idx="78">
                  <c:v>-8.8295004833916055E-4</c:v>
                </c:pt>
                <c:pt idx="79">
                  <c:v>-1.0944379412161618E-2</c:v>
                </c:pt>
                <c:pt idx="80">
                  <c:v>7.6031681375885599E-3</c:v>
                </c:pt>
                <c:pt idx="81">
                  <c:v>1.0691123118667994E-3</c:v>
                </c:pt>
                <c:pt idx="82">
                  <c:v>3.4447775252144188E-3</c:v>
                </c:pt>
                <c:pt idx="83">
                  <c:v>7.6283551773595644E-3</c:v>
                </c:pt>
                <c:pt idx="84">
                  <c:v>-3.4950370829703764E-4</c:v>
                </c:pt>
                <c:pt idx="85">
                  <c:v>-4.4608458502798307E-3</c:v>
                </c:pt>
                <c:pt idx="86">
                  <c:v>4.621191209858602E-3</c:v>
                </c:pt>
                <c:pt idx="87">
                  <c:v>-1.3567851613180805E-4</c:v>
                </c:pt>
                <c:pt idx="88">
                  <c:v>8.9252669109216129E-4</c:v>
                </c:pt>
                <c:pt idx="89">
                  <c:v>6.4418338608693553E-4</c:v>
                </c:pt>
                <c:pt idx="90">
                  <c:v>6.7196627176867064E-3</c:v>
                </c:pt>
                <c:pt idx="91">
                  <c:v>-7.5001350225091805E-4</c:v>
                </c:pt>
                <c:pt idx="92">
                  <c:v>5.4555916887449258E-3</c:v>
                </c:pt>
                <c:pt idx="93">
                  <c:v>-1.4108806608831069E-3</c:v>
                </c:pt>
                <c:pt idx="94">
                  <c:v>7.3341133907751897E-3</c:v>
                </c:pt>
                <c:pt idx="95">
                  <c:v>6.1987880801539115E-3</c:v>
                </c:pt>
                <c:pt idx="96">
                  <c:v>7.7636149373623573E-3</c:v>
                </c:pt>
                <c:pt idx="97">
                  <c:v>1.5625351959234377E-3</c:v>
                </c:pt>
                <c:pt idx="98">
                  <c:v>-2.800199840690768E-3</c:v>
                </c:pt>
                <c:pt idx="99">
                  <c:v>2.1663878659495613E-3</c:v>
                </c:pt>
                <c:pt idx="100">
                  <c:v>-1.7801801450586289E-3</c:v>
                </c:pt>
                <c:pt idx="101">
                  <c:v>3.9257017677237702E-3</c:v>
                </c:pt>
                <c:pt idx="102">
                  <c:v>2.8465062056323236E-3</c:v>
                </c:pt>
                <c:pt idx="103">
                  <c:v>3.2511583723450442E-3</c:v>
                </c:pt>
                <c:pt idx="104">
                  <c:v>2.4942165167948799E-3</c:v>
                </c:pt>
                <c:pt idx="105">
                  <c:v>2.4288513264755015E-4</c:v>
                </c:pt>
                <c:pt idx="106">
                  <c:v>-1.3297717180034533E-3</c:v>
                </c:pt>
                <c:pt idx="107">
                  <c:v>2.0331832162561177E-2</c:v>
                </c:pt>
                <c:pt idx="108">
                  <c:v>8.8487486443831614E-3</c:v>
                </c:pt>
                <c:pt idx="109">
                  <c:v>3.3071319917765837E-2</c:v>
                </c:pt>
                <c:pt idx="110">
                  <c:v>-6.1124179171720965E-2</c:v>
                </c:pt>
                <c:pt idx="111">
                  <c:v>3.2023979208572827E-2</c:v>
                </c:pt>
                <c:pt idx="112">
                  <c:v>1.8680861553376123E-3</c:v>
                </c:pt>
                <c:pt idx="113">
                  <c:v>-9.5612140229056203E-3</c:v>
                </c:pt>
                <c:pt idx="114">
                  <c:v>-8.0473578649701855E-3</c:v>
                </c:pt>
                <c:pt idx="115">
                  <c:v>-1.9336287086089532E-3</c:v>
                </c:pt>
                <c:pt idx="116">
                  <c:v>-1.0743187662915156E-3</c:v>
                </c:pt>
                <c:pt idx="117">
                  <c:v>-4.5944725602593643E-4</c:v>
                </c:pt>
                <c:pt idx="118">
                  <c:v>1.6234147702677632E-2</c:v>
                </c:pt>
                <c:pt idx="119">
                  <c:v>3.0469688528972257E-3</c:v>
                </c:pt>
                <c:pt idx="120">
                  <c:v>2.7980811741256874E-3</c:v>
                </c:pt>
                <c:pt idx="121">
                  <c:v>2.7746872879504058E-3</c:v>
                </c:pt>
                <c:pt idx="122">
                  <c:v>9.115755746059738E-3</c:v>
                </c:pt>
                <c:pt idx="123">
                  <c:v>-7.7895650787794773E-4</c:v>
                </c:pt>
                <c:pt idx="124">
                  <c:v>5.1351702014188691E-3</c:v>
                </c:pt>
                <c:pt idx="125">
                  <c:v>2.2124478982964036E-3</c:v>
                </c:pt>
                <c:pt idx="126">
                  <c:v>4.4396349451461085E-3</c:v>
                </c:pt>
                <c:pt idx="127">
                  <c:v>-1.5590012996666094E-2</c:v>
                </c:pt>
                <c:pt idx="128">
                  <c:v>0</c:v>
                </c:pt>
                <c:pt idx="129">
                  <c:v>-6.2666144663355581E-3</c:v>
                </c:pt>
                <c:pt idx="130">
                  <c:v>-1.476005170173867E-3</c:v>
                </c:pt>
                <c:pt idx="131">
                  <c:v>-7.6389791301331271E-3</c:v>
                </c:pt>
                <c:pt idx="132">
                  <c:v>1.9158935479583357E-3</c:v>
                </c:pt>
                <c:pt idx="133">
                  <c:v>-1.7039337135533136E-3</c:v>
                </c:pt>
                <c:pt idx="134">
                  <c:v>9.9172312481621942E-3</c:v>
                </c:pt>
                <c:pt idx="135">
                  <c:v>-6.6859105299196739E-3</c:v>
                </c:pt>
                <c:pt idx="136">
                  <c:v>7.4690020410453127E-3</c:v>
                </c:pt>
                <c:pt idx="137">
                  <c:v>1.5367299273513811E-3</c:v>
                </c:pt>
                <c:pt idx="138">
                  <c:v>1.4137313223340777E-3</c:v>
                </c:pt>
                <c:pt idx="139">
                  <c:v>8.5155875913575322E-3</c:v>
                </c:pt>
                <c:pt idx="140">
                  <c:v>6.8482479371053118E-3</c:v>
                </c:pt>
                <c:pt idx="141">
                  <c:v>-6.8888846695565574E-3</c:v>
                </c:pt>
                <c:pt idx="142">
                  <c:v>-5.6100497425024482E-3</c:v>
                </c:pt>
                <c:pt idx="143">
                  <c:v>-1.1024426319883079E-2</c:v>
                </c:pt>
                <c:pt idx="144">
                  <c:v>-1.0355004482994602E-2</c:v>
                </c:pt>
                <c:pt idx="145">
                  <c:v>4.8924520259116325E-3</c:v>
                </c:pt>
                <c:pt idx="146">
                  <c:v>-1.0395275169402805E-3</c:v>
                </c:pt>
                <c:pt idx="147">
                  <c:v>6.7552271049311262E-3</c:v>
                </c:pt>
                <c:pt idx="148">
                  <c:v>-4.2195638976008428E-5</c:v>
                </c:pt>
                <c:pt idx="149">
                  <c:v>3.5595697583823936E-3</c:v>
                </c:pt>
                <c:pt idx="150">
                  <c:v>-8.3095802205875437E-4</c:v>
                </c:pt>
                <c:pt idx="151">
                  <c:v>-3.8739583655484331E-4</c:v>
                </c:pt>
                <c:pt idx="152">
                  <c:v>6.0327630166456293E-3</c:v>
                </c:pt>
                <c:pt idx="153">
                  <c:v>9.1450574409679217E-3</c:v>
                </c:pt>
                <c:pt idx="154">
                  <c:v>5.3911051782769932E-3</c:v>
                </c:pt>
                <c:pt idx="155">
                  <c:v>-4.1744719810147216E-3</c:v>
                </c:pt>
                <c:pt idx="156">
                  <c:v>3.8450511793153485E-3</c:v>
                </c:pt>
                <c:pt idx="157">
                  <c:v>7.883546470263552E-3</c:v>
                </c:pt>
                <c:pt idx="158">
                  <c:v>9.9183292197013414E-4</c:v>
                </c:pt>
                <c:pt idx="159">
                  <c:v>-1.0860963573548457E-2</c:v>
                </c:pt>
                <c:pt idx="160">
                  <c:v>1.4678177414507178E-3</c:v>
                </c:pt>
                <c:pt idx="161">
                  <c:v>-5.5829893714841473E-3</c:v>
                </c:pt>
                <c:pt idx="162">
                  <c:v>6.7483410794881684E-3</c:v>
                </c:pt>
                <c:pt idx="163">
                  <c:v>-1.524839281915699E-2</c:v>
                </c:pt>
                <c:pt idx="164">
                  <c:v>1.3656201783766265E-4</c:v>
                </c:pt>
                <c:pt idx="165">
                  <c:v>-7.1788682071318097E-3</c:v>
                </c:pt>
                <c:pt idx="166">
                  <c:v>8.6729117063467345E-4</c:v>
                </c:pt>
                <c:pt idx="167">
                  <c:v>5.2531497425974778E-3</c:v>
                </c:pt>
                <c:pt idx="168">
                  <c:v>-2.202767082468908E-3</c:v>
                </c:pt>
                <c:pt idx="169">
                  <c:v>2.9880889873316013E-3</c:v>
                </c:pt>
                <c:pt idx="170">
                  <c:v>1.6062509231593233E-2</c:v>
                </c:pt>
                <c:pt idx="171">
                  <c:v>1.4407994489542065E-3</c:v>
                </c:pt>
                <c:pt idx="172">
                  <c:v>-1.1198431843397458E-2</c:v>
                </c:pt>
                <c:pt idx="173">
                  <c:v>3.4431131207391997E-3</c:v>
                </c:pt>
                <c:pt idx="174">
                  <c:v>-4.0893487084771958E-3</c:v>
                </c:pt>
                <c:pt idx="175">
                  <c:v>-2.1381877027633613E-4</c:v>
                </c:pt>
                <c:pt idx="176">
                  <c:v>7.3364155357774361E-3</c:v>
                </c:pt>
                <c:pt idx="177">
                  <c:v>-6.4132914383778911E-3</c:v>
                </c:pt>
                <c:pt idx="178">
                  <c:v>3.3710026687649355E-3</c:v>
                </c:pt>
                <c:pt idx="179">
                  <c:v>3.6931451676362253E-3</c:v>
                </c:pt>
                <c:pt idx="180">
                  <c:v>5.9133602496496528E-3</c:v>
                </c:pt>
                <c:pt idx="181">
                  <c:v>3.2319437149108312E-3</c:v>
                </c:pt>
                <c:pt idx="182">
                  <c:v>4.4420757111879932E-3</c:v>
                </c:pt>
                <c:pt idx="183">
                  <c:v>5.8672702236109882E-3</c:v>
                </c:pt>
                <c:pt idx="184">
                  <c:v>-7.6708008067306686E-3</c:v>
                </c:pt>
                <c:pt idx="185">
                  <c:v>2.9677875690214571E-3</c:v>
                </c:pt>
                <c:pt idx="186">
                  <c:v>-9.7392544332029034E-3</c:v>
                </c:pt>
                <c:pt idx="187">
                  <c:v>5.0159713096876929E-5</c:v>
                </c:pt>
                <c:pt idx="188">
                  <c:v>7.2172409632705048E-3</c:v>
                </c:pt>
                <c:pt idx="189">
                  <c:v>-3.7638581528382955E-3</c:v>
                </c:pt>
                <c:pt idx="190">
                  <c:v>7.18007734330033E-3</c:v>
                </c:pt>
                <c:pt idx="191">
                  <c:v>-1.3011494553287434E-3</c:v>
                </c:pt>
                <c:pt idx="192">
                  <c:v>9.415577400253396E-3</c:v>
                </c:pt>
                <c:pt idx="193">
                  <c:v>-9.9631658391133322E-3</c:v>
                </c:pt>
                <c:pt idx="194">
                  <c:v>1.7869967895292525E-2</c:v>
                </c:pt>
                <c:pt idx="195">
                  <c:v>-4.7352654852423287E-3</c:v>
                </c:pt>
                <c:pt idx="196">
                  <c:v>1.0079080002224091E-2</c:v>
                </c:pt>
                <c:pt idx="197">
                  <c:v>-1.7900116773147141E-2</c:v>
                </c:pt>
                <c:pt idx="198">
                  <c:v>7.4342364436114933E-3</c:v>
                </c:pt>
                <c:pt idx="199">
                  <c:v>-5.0982817207920056E-3</c:v>
                </c:pt>
                <c:pt idx="200">
                  <c:v>-2.1115698798429821E-2</c:v>
                </c:pt>
                <c:pt idx="201">
                  <c:v>-2.9526587996769691E-3</c:v>
                </c:pt>
                <c:pt idx="202">
                  <c:v>9.2244698464408817E-3</c:v>
                </c:pt>
                <c:pt idx="203">
                  <c:v>1.1361631573985989E-2</c:v>
                </c:pt>
                <c:pt idx="204">
                  <c:v>1.3174349370812008E-3</c:v>
                </c:pt>
                <c:pt idx="205">
                  <c:v>3.4218720221299791E-3</c:v>
                </c:pt>
                <c:pt idx="206">
                  <c:v>1.4794053028200293E-3</c:v>
                </c:pt>
                <c:pt idx="207">
                  <c:v>-9.1524290208980594E-3</c:v>
                </c:pt>
                <c:pt idx="208">
                  <c:v>2.4072283779417876E-3</c:v>
                </c:pt>
                <c:pt idx="209">
                  <c:v>6.5430177643685588E-3</c:v>
                </c:pt>
                <c:pt idx="210">
                  <c:v>-6.8753939803709255E-3</c:v>
                </c:pt>
                <c:pt idx="211">
                  <c:v>-3.5062939508453059E-3</c:v>
                </c:pt>
                <c:pt idx="212">
                  <c:v>4.8305512598190972E-4</c:v>
                </c:pt>
                <c:pt idx="213">
                  <c:v>-2.1742086840976452E-3</c:v>
                </c:pt>
                <c:pt idx="214">
                  <c:v>5.7075980144208728E-3</c:v>
                </c:pt>
                <c:pt idx="215">
                  <c:v>9.903529283836263E-3</c:v>
                </c:pt>
                <c:pt idx="216">
                  <c:v>4.2976644029708395E-3</c:v>
                </c:pt>
                <c:pt idx="217">
                  <c:v>4.4291220395791331E-3</c:v>
                </c:pt>
                <c:pt idx="218">
                  <c:v>4.9475165299410597E-3</c:v>
                </c:pt>
                <c:pt idx="219">
                  <c:v>-1.4222159410509942E-2</c:v>
                </c:pt>
                <c:pt idx="220">
                  <c:v>1.6071192528823127E-3</c:v>
                </c:pt>
                <c:pt idx="221">
                  <c:v>-1.7725828134065394E-3</c:v>
                </c:pt>
                <c:pt idx="222">
                  <c:v>1.2849809834677589E-2</c:v>
                </c:pt>
                <c:pt idx="223">
                  <c:v>1.2175680378580502E-2</c:v>
                </c:pt>
                <c:pt idx="224">
                  <c:v>9.5379823284038147E-4</c:v>
                </c:pt>
                <c:pt idx="225">
                  <c:v>-4.3290007586474161E-3</c:v>
                </c:pt>
                <c:pt idx="226">
                  <c:v>1.3201007481038823E-3</c:v>
                </c:pt>
                <c:pt idx="227">
                  <c:v>3.2600508207486305E-3</c:v>
                </c:pt>
                <c:pt idx="228">
                  <c:v>-1.7471803980189876E-3</c:v>
                </c:pt>
                <c:pt idx="229">
                  <c:v>3.9528391278700111E-3</c:v>
                </c:pt>
                <c:pt idx="230">
                  <c:v>8.1027069438026102E-3</c:v>
                </c:pt>
                <c:pt idx="231">
                  <c:v>2.0457461991232925E-2</c:v>
                </c:pt>
                <c:pt idx="232">
                  <c:v>6.6706434446280362E-3</c:v>
                </c:pt>
                <c:pt idx="233">
                  <c:v>1.8170637429511605E-3</c:v>
                </c:pt>
                <c:pt idx="234">
                  <c:v>1.0348636732111694E-2</c:v>
                </c:pt>
                <c:pt idx="235">
                  <c:v>4.7877846948800578E-3</c:v>
                </c:pt>
                <c:pt idx="236">
                  <c:v>-3.6871759933041186E-4</c:v>
                </c:pt>
                <c:pt idx="237">
                  <c:v>-4.9730082801831082E-4</c:v>
                </c:pt>
                <c:pt idx="238">
                  <c:v>1.4370413065190699E-3</c:v>
                </c:pt>
                <c:pt idx="239">
                  <c:v>4.5291813962118265E-3</c:v>
                </c:pt>
                <c:pt idx="240">
                  <c:v>-1.9175266745258626E-3</c:v>
                </c:pt>
                <c:pt idx="241">
                  <c:v>-1.6912680943572324E-3</c:v>
                </c:pt>
                <c:pt idx="242">
                  <c:v>4.5511498880301303E-3</c:v>
                </c:pt>
                <c:pt idx="243">
                  <c:v>1.185627017720115E-2</c:v>
                </c:pt>
                <c:pt idx="244">
                  <c:v>9.3648141985561584E-4</c:v>
                </c:pt>
                <c:pt idx="245">
                  <c:v>1.548145433003843E-3</c:v>
                </c:pt>
                <c:pt idx="246">
                  <c:v>-2.4820553026905696E-3</c:v>
                </c:pt>
                <c:pt idx="247">
                  <c:v>1.8944567083908723E-3</c:v>
                </c:pt>
                <c:pt idx="248">
                  <c:v>-2.6018555756290862E-4</c:v>
                </c:pt>
                <c:pt idx="249">
                  <c:v>9.3757924662759996E-3</c:v>
                </c:pt>
                <c:pt idx="250">
                  <c:v>5.0751011147600316E-3</c:v>
                </c:pt>
                <c:pt idx="251">
                  <c:v>7.5598958250219696E-3</c:v>
                </c:pt>
                <c:pt idx="252">
                  <c:v>-4.7519380175908114E-3</c:v>
                </c:pt>
                <c:pt idx="253">
                  <c:v>-3.207705423086861E-3</c:v>
                </c:pt>
                <c:pt idx="254">
                  <c:v>4.9046726660236838E-3</c:v>
                </c:pt>
                <c:pt idx="255">
                  <c:v>1.0025278863763394E-2</c:v>
                </c:pt>
                <c:pt idx="256">
                  <c:v>-1.3949893667133624E-2</c:v>
                </c:pt>
                <c:pt idx="257">
                  <c:v>-8.3117036978903082E-3</c:v>
                </c:pt>
                <c:pt idx="258">
                  <c:v>-1.3440203963636189E-2</c:v>
                </c:pt>
                <c:pt idx="259">
                  <c:v>-4.1897202656687891E-3</c:v>
                </c:pt>
                <c:pt idx="260">
                  <c:v>-2.3615766348855094E-3</c:v>
                </c:pt>
                <c:pt idx="261">
                  <c:v>-7.112023615253143E-3</c:v>
                </c:pt>
                <c:pt idx="262">
                  <c:v>4.0335636613206176E-3</c:v>
                </c:pt>
                <c:pt idx="263">
                  <c:v>-9.7764097466312354E-4</c:v>
                </c:pt>
                <c:pt idx="264">
                  <c:v>-2.1722069835914395E-3</c:v>
                </c:pt>
                <c:pt idx="265">
                  <c:v>-8.761443143344063E-4</c:v>
                </c:pt>
                <c:pt idx="266">
                  <c:v>6.1517312470612808E-3</c:v>
                </c:pt>
                <c:pt idx="267">
                  <c:v>9.0556761096549799E-3</c:v>
                </c:pt>
                <c:pt idx="268">
                  <c:v>-7.2078410705406432E-3</c:v>
                </c:pt>
                <c:pt idx="269">
                  <c:v>5.4975680085460219E-3</c:v>
                </c:pt>
                <c:pt idx="270">
                  <c:v>5.625709872108961E-3</c:v>
                </c:pt>
                <c:pt idx="271">
                  <c:v>-4.7555771219727006E-3</c:v>
                </c:pt>
                <c:pt idx="272">
                  <c:v>-5.5940023911736723E-3</c:v>
                </c:pt>
                <c:pt idx="273">
                  <c:v>5.860311931494425E-3</c:v>
                </c:pt>
                <c:pt idx="274">
                  <c:v>-9.8318834812623906E-3</c:v>
                </c:pt>
                <c:pt idx="275">
                  <c:v>2.6281624476409476E-3</c:v>
                </c:pt>
                <c:pt idx="276">
                  <c:v>-5.00772140080995E-4</c:v>
                </c:pt>
                <c:pt idx="277">
                  <c:v>1.5248241369763049E-5</c:v>
                </c:pt>
                <c:pt idx="278">
                  <c:v>-3.45540040278986E-3</c:v>
                </c:pt>
                <c:pt idx="279">
                  <c:v>-8.0240064758942062E-3</c:v>
                </c:pt>
                <c:pt idx="280">
                  <c:v>-1.1585079627478101E-2</c:v>
                </c:pt>
                <c:pt idx="281">
                  <c:v>-2.9286591638919969E-3</c:v>
                </c:pt>
                <c:pt idx="282">
                  <c:v>4.4297877773378114E-3</c:v>
                </c:pt>
                <c:pt idx="283">
                  <c:v>1.6478692204573958E-3</c:v>
                </c:pt>
                <c:pt idx="284">
                  <c:v>3.833947067360447E-3</c:v>
                </c:pt>
                <c:pt idx="285">
                  <c:v>-1.5754115795312492E-4</c:v>
                </c:pt>
                <c:pt idx="286">
                  <c:v>8.8607507045185847E-3</c:v>
                </c:pt>
                <c:pt idx="287">
                  <c:v>4.6982158385487317E-3</c:v>
                </c:pt>
                <c:pt idx="288">
                  <c:v>5.8976074708040286E-3</c:v>
                </c:pt>
                <c:pt idx="289">
                  <c:v>1.8450495779825536E-3</c:v>
                </c:pt>
                <c:pt idx="290">
                  <c:v>2.3578342385654032E-3</c:v>
                </c:pt>
                <c:pt idx="291">
                  <c:v>4.7992988144208368E-3</c:v>
                </c:pt>
                <c:pt idx="292">
                  <c:v>9.3825564041325141E-3</c:v>
                </c:pt>
                <c:pt idx="293">
                  <c:v>-4.8521839960522653E-3</c:v>
                </c:pt>
                <c:pt idx="294">
                  <c:v>2.4812549073918429E-4</c:v>
                </c:pt>
                <c:pt idx="295">
                  <c:v>1.8939840636754115E-3</c:v>
                </c:pt>
                <c:pt idx="296">
                  <c:v>2.0870149919961396E-3</c:v>
                </c:pt>
                <c:pt idx="297">
                  <c:v>-6.2557606509410085E-3</c:v>
                </c:pt>
                <c:pt idx="298">
                  <c:v>-2.9512752327599183E-3</c:v>
                </c:pt>
                <c:pt idx="299">
                  <c:v>2.4484795493044608E-3</c:v>
                </c:pt>
                <c:pt idx="300">
                  <c:v>1.4694489979421606E-4</c:v>
                </c:pt>
                <c:pt idx="301">
                  <c:v>4.3122503280009121E-3</c:v>
                </c:pt>
                <c:pt idx="302">
                  <c:v>-2.8493583662490217E-3</c:v>
                </c:pt>
                <c:pt idx="303">
                  <c:v>-5.137758290060533E-3</c:v>
                </c:pt>
                <c:pt idx="304">
                  <c:v>1.5655711297147335E-3</c:v>
                </c:pt>
                <c:pt idx="305">
                  <c:v>3.2164393779061565E-4</c:v>
                </c:pt>
                <c:pt idx="306">
                  <c:v>-5.8915169615944563E-3</c:v>
                </c:pt>
                <c:pt idx="307">
                  <c:v>-4.5666201045435747E-3</c:v>
                </c:pt>
                <c:pt idx="308">
                  <c:v>3.1476887690017655E-3</c:v>
                </c:pt>
                <c:pt idx="309">
                  <c:v>-1.3505873532751007E-3</c:v>
                </c:pt>
                <c:pt idx="310">
                  <c:v>4.1059209962603233E-3</c:v>
                </c:pt>
                <c:pt idx="311">
                  <c:v>6.9591384917051941E-3</c:v>
                </c:pt>
                <c:pt idx="312">
                  <c:v>-7.4483358208647541E-3</c:v>
                </c:pt>
                <c:pt idx="313">
                  <c:v>-1.0545154913078857E-2</c:v>
                </c:pt>
                <c:pt idx="314">
                  <c:v>-1.0256450116385468E-3</c:v>
                </c:pt>
                <c:pt idx="315">
                  <c:v>5.4695776061646278E-3</c:v>
                </c:pt>
                <c:pt idx="316">
                  <c:v>-7.0472793931755033E-4</c:v>
                </c:pt>
                <c:pt idx="317">
                  <c:v>-6.0043488655605838E-3</c:v>
                </c:pt>
                <c:pt idx="318">
                  <c:v>4.9519981374134591E-3</c:v>
                </c:pt>
                <c:pt idx="319">
                  <c:v>4.1928242334364116E-4</c:v>
                </c:pt>
                <c:pt idx="320">
                  <c:v>-3.6861981977146939E-3</c:v>
                </c:pt>
                <c:pt idx="321">
                  <c:v>-1.1788935034292592E-2</c:v>
                </c:pt>
                <c:pt idx="322">
                  <c:v>7.3344496296331371E-3</c:v>
                </c:pt>
                <c:pt idx="323">
                  <c:v>4.2392642007422158E-3</c:v>
                </c:pt>
                <c:pt idx="324">
                  <c:v>1.9158307663970271E-3</c:v>
                </c:pt>
                <c:pt idx="325">
                  <c:v>7.4829856798224494E-3</c:v>
                </c:pt>
                <c:pt idx="326">
                  <c:v>7.735121594226721E-3</c:v>
                </c:pt>
                <c:pt idx="327">
                  <c:v>1.5181178258223326E-3</c:v>
                </c:pt>
                <c:pt idx="328">
                  <c:v>-2.8384742821917232E-3</c:v>
                </c:pt>
                <c:pt idx="329">
                  <c:v>4.3046517974119156E-3</c:v>
                </c:pt>
                <c:pt idx="330">
                  <c:v>1.2458741727910268E-3</c:v>
                </c:pt>
                <c:pt idx="331">
                  <c:v>-8.524586056305487E-3</c:v>
                </c:pt>
                <c:pt idx="332">
                  <c:v>5.0802509522156619E-3</c:v>
                </c:pt>
                <c:pt idx="333">
                  <c:v>4.8984854347202441E-4</c:v>
                </c:pt>
                <c:pt idx="334">
                  <c:v>3.4330872964505156E-3</c:v>
                </c:pt>
                <c:pt idx="335">
                  <c:v>6.9330038087148356E-3</c:v>
                </c:pt>
                <c:pt idx="336">
                  <c:v>1.1370324916684512E-2</c:v>
                </c:pt>
                <c:pt idx="337">
                  <c:v>8.1875052167941238E-3</c:v>
                </c:pt>
                <c:pt idx="338">
                  <c:v>6.729148846371014E-3</c:v>
                </c:pt>
                <c:pt idx="339">
                  <c:v>1.3759247500199831E-3</c:v>
                </c:pt>
                <c:pt idx="340">
                  <c:v>-5.6495438985202338E-3</c:v>
                </c:pt>
                <c:pt idx="341">
                  <c:v>-4.5497990950773125E-3</c:v>
                </c:pt>
                <c:pt idx="342">
                  <c:v>2.1314697022533084E-3</c:v>
                </c:pt>
                <c:pt idx="343">
                  <c:v>3.2603965574623172E-3</c:v>
                </c:pt>
                <c:pt idx="344">
                  <c:v>-3.7545162773133895E-3</c:v>
                </c:pt>
                <c:pt idx="345">
                  <c:v>7.3519354661314941E-3</c:v>
                </c:pt>
                <c:pt idx="346">
                  <c:v>-3.6214119270170913E-3</c:v>
                </c:pt>
                <c:pt idx="347">
                  <c:v>2.1215820810404676E-3</c:v>
                </c:pt>
                <c:pt idx="348">
                  <c:v>6.1445648760739416E-3</c:v>
                </c:pt>
                <c:pt idx="349">
                  <c:v>2.0503223927487504E-3</c:v>
                </c:pt>
                <c:pt idx="350">
                  <c:v>-3.8254842952022451E-3</c:v>
                </c:pt>
                <c:pt idx="351">
                  <c:v>-4.9169084323055657E-3</c:v>
                </c:pt>
                <c:pt idx="352">
                  <c:v>6.826477130569099E-3</c:v>
                </c:pt>
                <c:pt idx="353">
                  <c:v>2.7693495028842678E-4</c:v>
                </c:pt>
                <c:pt idx="354">
                  <c:v>3.2186022433864751E-3</c:v>
                </c:pt>
                <c:pt idx="355">
                  <c:v>2.5039280433874476E-3</c:v>
                </c:pt>
                <c:pt idx="356">
                  <c:v>-2.5201142931687418E-3</c:v>
                </c:pt>
                <c:pt idx="357">
                  <c:v>-5.3513543052989016E-3</c:v>
                </c:pt>
                <c:pt idx="358">
                  <c:v>1.8908217545032591E-3</c:v>
                </c:pt>
                <c:pt idx="359">
                  <c:v>5.3534011080012102E-3</c:v>
                </c:pt>
                <c:pt idx="360">
                  <c:v>9.6794661302798419E-3</c:v>
                </c:pt>
                <c:pt idx="361">
                  <c:v>1.953202985013659E-3</c:v>
                </c:pt>
                <c:pt idx="362">
                  <c:v>-3.4176495183284154E-3</c:v>
                </c:pt>
                <c:pt idx="363">
                  <c:v>1.8329410735294929E-3</c:v>
                </c:pt>
                <c:pt idx="364">
                  <c:v>6.0792458392437739E-3</c:v>
                </c:pt>
                <c:pt idx="365">
                  <c:v>4.0431229190964193E-3</c:v>
                </c:pt>
                <c:pt idx="366">
                  <c:v>-2.8530768395788001E-3</c:v>
                </c:pt>
                <c:pt idx="367">
                  <c:v>-5.7447389485387043E-3</c:v>
                </c:pt>
                <c:pt idx="368">
                  <c:v>-6.1250799705598689E-3</c:v>
                </c:pt>
                <c:pt idx="369">
                  <c:v>4.5786865014996328E-3</c:v>
                </c:pt>
                <c:pt idx="370">
                  <c:v>9.723641778049823E-4</c:v>
                </c:pt>
                <c:pt idx="371">
                  <c:v>-9.8874423890292907E-4</c:v>
                </c:pt>
                <c:pt idx="372">
                  <c:v>2.6871852817707963E-3</c:v>
                </c:pt>
                <c:pt idx="373">
                  <c:v>8.4860944443795967E-5</c:v>
                </c:pt>
                <c:pt idx="374">
                  <c:v>1.075604726542361E-2</c:v>
                </c:pt>
                <c:pt idx="375">
                  <c:v>-1.0285075027649962E-2</c:v>
                </c:pt>
                <c:pt idx="376">
                  <c:v>9.1318302584812369E-3</c:v>
                </c:pt>
                <c:pt idx="377">
                  <c:v>-3.190068245158949E-3</c:v>
                </c:pt>
                <c:pt idx="378">
                  <c:v>4.564711144417706E-3</c:v>
                </c:pt>
                <c:pt idx="379">
                  <c:v>8.3352228892828832E-3</c:v>
                </c:pt>
                <c:pt idx="380">
                  <c:v>5.6789312022102979E-3</c:v>
                </c:pt>
                <c:pt idx="381">
                  <c:v>2.4927751973571103E-3</c:v>
                </c:pt>
                <c:pt idx="382">
                  <c:v>1.4558195215261978E-3</c:v>
                </c:pt>
                <c:pt idx="383">
                  <c:v>6.7491692528103258E-3</c:v>
                </c:pt>
                <c:pt idx="384">
                  <c:v>-2.2696001249353279E-5</c:v>
                </c:pt>
                <c:pt idx="385">
                  <c:v>3.2346665738081727E-4</c:v>
                </c:pt>
                <c:pt idx="386">
                  <c:v>-2.3470130306909674E-3</c:v>
                </c:pt>
                <c:pt idx="387">
                  <c:v>-2.6408814511533168E-3</c:v>
                </c:pt>
                <c:pt idx="388">
                  <c:v>-6.8186847221795004E-3</c:v>
                </c:pt>
                <c:pt idx="389">
                  <c:v>8.7541110628643569E-4</c:v>
                </c:pt>
                <c:pt idx="390">
                  <c:v>5.0711103842399786E-3</c:v>
                </c:pt>
                <c:pt idx="391">
                  <c:v>5.5592870573658824E-3</c:v>
                </c:pt>
                <c:pt idx="392">
                  <c:v>1.4138411131193697E-3</c:v>
                </c:pt>
                <c:pt idx="393">
                  <c:v>2.3950267733336621E-3</c:v>
                </c:pt>
                <c:pt idx="394">
                  <c:v>9.0974476751935936E-3</c:v>
                </c:pt>
                <c:pt idx="395">
                  <c:v>2.2038227679195624E-3</c:v>
                </c:pt>
                <c:pt idx="396">
                  <c:v>1.6205137079674727E-2</c:v>
                </c:pt>
                <c:pt idx="397">
                  <c:v>7.5810473446718757E-3</c:v>
                </c:pt>
                <c:pt idx="398">
                  <c:v>-2.0036898156717883E-3</c:v>
                </c:pt>
                <c:pt idx="399">
                  <c:v>2.3960578205877384E-3</c:v>
                </c:pt>
                <c:pt idx="400">
                  <c:v>-7.7509172808900607E-3</c:v>
                </c:pt>
                <c:pt idx="401">
                  <c:v>-4.3822815890368141E-3</c:v>
                </c:pt>
                <c:pt idx="402">
                  <c:v>2.5919908029994904E-3</c:v>
                </c:pt>
                <c:pt idx="403">
                  <c:v>6.9862056382009536E-3</c:v>
                </c:pt>
                <c:pt idx="404">
                  <c:v>-6.5506292746326279E-3</c:v>
                </c:pt>
                <c:pt idx="405">
                  <c:v>6.715461205305623E-3</c:v>
                </c:pt>
                <c:pt idx="406">
                  <c:v>7.9216088835932304E-4</c:v>
                </c:pt>
                <c:pt idx="407">
                  <c:v>-4.1833992356591016E-3</c:v>
                </c:pt>
                <c:pt idx="408">
                  <c:v>-6.4917064247525776E-3</c:v>
                </c:pt>
                <c:pt idx="409">
                  <c:v>-1.4962439797248966E-2</c:v>
                </c:pt>
                <c:pt idx="410">
                  <c:v>-1.0096507452669731E-2</c:v>
                </c:pt>
                <c:pt idx="411">
                  <c:v>-9.3255542287693904E-3</c:v>
                </c:pt>
                <c:pt idx="412">
                  <c:v>2.4220494360940436E-3</c:v>
                </c:pt>
                <c:pt idx="413">
                  <c:v>6.6334953122811511E-3</c:v>
                </c:pt>
                <c:pt idx="414">
                  <c:v>1.5606230891244488E-2</c:v>
                </c:pt>
                <c:pt idx="415">
                  <c:v>-7.4196263629130879E-3</c:v>
                </c:pt>
                <c:pt idx="416">
                  <c:v>8.4564241084092717E-3</c:v>
                </c:pt>
                <c:pt idx="417">
                  <c:v>-5.1157788177069495E-3</c:v>
                </c:pt>
                <c:pt idx="418">
                  <c:v>-4.1941051482731325E-3</c:v>
                </c:pt>
                <c:pt idx="419">
                  <c:v>-2.5988484209401182E-3</c:v>
                </c:pt>
                <c:pt idx="420">
                  <c:v>-2.4554026176142147E-3</c:v>
                </c:pt>
                <c:pt idx="421">
                  <c:v>-1.539839927597453E-2</c:v>
                </c:pt>
                <c:pt idx="422">
                  <c:v>-1.0036080267580851E-3</c:v>
                </c:pt>
                <c:pt idx="423">
                  <c:v>-5.5660014941524474E-3</c:v>
                </c:pt>
                <c:pt idx="424">
                  <c:v>-5.0945008816343056E-3</c:v>
                </c:pt>
                <c:pt idx="425">
                  <c:v>1.1095178342057001E-3</c:v>
                </c:pt>
                <c:pt idx="426">
                  <c:v>4.7850042753287744E-3</c:v>
                </c:pt>
                <c:pt idx="427">
                  <c:v>8.9046336726180588E-3</c:v>
                </c:pt>
                <c:pt idx="428">
                  <c:v>-4.8052995568044921E-3</c:v>
                </c:pt>
                <c:pt idx="429">
                  <c:v>-2.0671364943135387E-3</c:v>
                </c:pt>
                <c:pt idx="430">
                  <c:v>1.2162679413476782E-3</c:v>
                </c:pt>
                <c:pt idx="431">
                  <c:v>8.4398644447551876E-3</c:v>
                </c:pt>
                <c:pt idx="432">
                  <c:v>-2.4291213288073102E-3</c:v>
                </c:pt>
                <c:pt idx="433">
                  <c:v>-5.0226602101452831E-3</c:v>
                </c:pt>
                <c:pt idx="434">
                  <c:v>1.3740736629151006E-2</c:v>
                </c:pt>
                <c:pt idx="435">
                  <c:v>-3.3497319108321866E-4</c:v>
                </c:pt>
                <c:pt idx="436">
                  <c:v>-2.5993220119003902E-3</c:v>
                </c:pt>
                <c:pt idx="437">
                  <c:v>7.4764029525351266E-4</c:v>
                </c:pt>
                <c:pt idx="438">
                  <c:v>2.5302609284759267E-3</c:v>
                </c:pt>
                <c:pt idx="439">
                  <c:v>-1.6204860425410094E-2</c:v>
                </c:pt>
                <c:pt idx="440">
                  <c:v>-1.2571586207360697E-2</c:v>
                </c:pt>
                <c:pt idx="441">
                  <c:v>-1.3798108831454769E-5</c:v>
                </c:pt>
                <c:pt idx="442">
                  <c:v>5.0295849424065783E-3</c:v>
                </c:pt>
                <c:pt idx="443">
                  <c:v>-4.4388555124240574E-3</c:v>
                </c:pt>
                <c:pt idx="444">
                  <c:v>-3.1703874024205901E-3</c:v>
                </c:pt>
                <c:pt idx="445">
                  <c:v>6.1874397571668738E-3</c:v>
                </c:pt>
                <c:pt idx="446">
                  <c:v>8.8155315999272829E-3</c:v>
                </c:pt>
                <c:pt idx="447">
                  <c:v>-3.44477342271146E-3</c:v>
                </c:pt>
                <c:pt idx="448">
                  <c:v>5.4949488811592336E-3</c:v>
                </c:pt>
                <c:pt idx="449">
                  <c:v>-2.097674030007273E-3</c:v>
                </c:pt>
                <c:pt idx="450">
                  <c:v>-1.0304428324909225E-3</c:v>
                </c:pt>
                <c:pt idx="451">
                  <c:v>-1.0387331059448432E-2</c:v>
                </c:pt>
                <c:pt idx="452">
                  <c:v>1.3445454515296811E-2</c:v>
                </c:pt>
                <c:pt idx="453">
                  <c:v>-7.4027717595589147E-3</c:v>
                </c:pt>
                <c:pt idx="454">
                  <c:v>-2.8194751035864399E-3</c:v>
                </c:pt>
                <c:pt idx="455">
                  <c:v>-1.0453431463642316E-2</c:v>
                </c:pt>
                <c:pt idx="456">
                  <c:v>1.9269838518420508E-3</c:v>
                </c:pt>
                <c:pt idx="457">
                  <c:v>5.0767612877239332E-3</c:v>
                </c:pt>
                <c:pt idx="458">
                  <c:v>-4.7222531914706822E-3</c:v>
                </c:pt>
                <c:pt idx="459">
                  <c:v>3.7727060871833766E-3</c:v>
                </c:pt>
                <c:pt idx="460">
                  <c:v>-5.4061808305026044E-4</c:v>
                </c:pt>
                <c:pt idx="461">
                  <c:v>6.5123380415187272E-3</c:v>
                </c:pt>
                <c:pt idx="462">
                  <c:v>1.1602133416483444E-2</c:v>
                </c:pt>
                <c:pt idx="463">
                  <c:v>-1.7841440690702759E-2</c:v>
                </c:pt>
                <c:pt idx="464">
                  <c:v>-3.950294801933504E-3</c:v>
                </c:pt>
                <c:pt idx="465">
                  <c:v>-1.0179289959781981E-2</c:v>
                </c:pt>
                <c:pt idx="466">
                  <c:v>-1.9100282258184755E-3</c:v>
                </c:pt>
                <c:pt idx="467">
                  <c:v>8.2558261417479597E-3</c:v>
                </c:pt>
                <c:pt idx="468">
                  <c:v>-7.9544851721632479E-3</c:v>
                </c:pt>
                <c:pt idx="469">
                  <c:v>-1.3238152933783446E-2</c:v>
                </c:pt>
                <c:pt idx="470">
                  <c:v>2.8066766840707338E-3</c:v>
                </c:pt>
                <c:pt idx="471">
                  <c:v>5.9749296136281512E-3</c:v>
                </c:pt>
                <c:pt idx="472">
                  <c:v>2.9734752494251067E-5</c:v>
                </c:pt>
                <c:pt idx="473">
                  <c:v>-6.0772111756395393E-3</c:v>
                </c:pt>
                <c:pt idx="474">
                  <c:v>2.6284759354648821E-3</c:v>
                </c:pt>
                <c:pt idx="475">
                  <c:v>-4.4216639141222676E-3</c:v>
                </c:pt>
                <c:pt idx="476">
                  <c:v>-3.1223414523407593E-3</c:v>
                </c:pt>
                <c:pt idx="477">
                  <c:v>2.6472605687367874E-4</c:v>
                </c:pt>
                <c:pt idx="478">
                  <c:v>-6.2065965491442813E-3</c:v>
                </c:pt>
                <c:pt idx="479">
                  <c:v>2.8825558908002974E-3</c:v>
                </c:pt>
                <c:pt idx="480">
                  <c:v>7.5074463545009001E-3</c:v>
                </c:pt>
                <c:pt idx="481">
                  <c:v>2.9746557780997683E-3</c:v>
                </c:pt>
                <c:pt idx="482">
                  <c:v>2.6972005940332764E-3</c:v>
                </c:pt>
                <c:pt idx="483">
                  <c:v>1.548780813877488E-3</c:v>
                </c:pt>
                <c:pt idx="484">
                  <c:v>1.1801063995242344E-2</c:v>
                </c:pt>
                <c:pt idx="485">
                  <c:v>1.2626177849523763E-3</c:v>
                </c:pt>
                <c:pt idx="486">
                  <c:v>4.6286014321959227E-3</c:v>
                </c:pt>
                <c:pt idx="487">
                  <c:v>-8.100385417505962E-3</c:v>
                </c:pt>
                <c:pt idx="488">
                  <c:v>-1.9780888841003656E-3</c:v>
                </c:pt>
                <c:pt idx="489">
                  <c:v>-3.5778894904250048E-3</c:v>
                </c:pt>
                <c:pt idx="490">
                  <c:v>3.3955350399116779E-4</c:v>
                </c:pt>
                <c:pt idx="491">
                  <c:v>4.0427414446846995E-3</c:v>
                </c:pt>
                <c:pt idx="492">
                  <c:v>-1.1205368843472386E-3</c:v>
                </c:pt>
                <c:pt idx="493">
                  <c:v>1.7676026972224347E-2</c:v>
                </c:pt>
                <c:pt idx="494">
                  <c:v>-7.1189626676594429E-3</c:v>
                </c:pt>
                <c:pt idx="495">
                  <c:v>-2.5192671149599894E-3</c:v>
                </c:pt>
                <c:pt idx="496">
                  <c:v>4.7164249274147217E-3</c:v>
                </c:pt>
                <c:pt idx="497">
                  <c:v>3.5637453962944995E-3</c:v>
                </c:pt>
                <c:pt idx="498">
                  <c:v>-1.6687172048770696E-3</c:v>
                </c:pt>
                <c:pt idx="499">
                  <c:v>-3.4531097777932285E-3</c:v>
                </c:pt>
                <c:pt idx="500">
                  <c:v>7.3677789761327165E-3</c:v>
                </c:pt>
                <c:pt idx="501">
                  <c:v>1.2592696923282446E-2</c:v>
                </c:pt>
                <c:pt idx="502">
                  <c:v>2.8065749095631263E-3</c:v>
                </c:pt>
                <c:pt idx="503">
                  <c:v>4.5545422059832148E-3</c:v>
                </c:pt>
                <c:pt idx="504">
                  <c:v>-4.2049283283901789E-3</c:v>
                </c:pt>
                <c:pt idx="505">
                  <c:v>8.7490167091534895E-3</c:v>
                </c:pt>
                <c:pt idx="506">
                  <c:v>7.0289770325899842E-4</c:v>
                </c:pt>
                <c:pt idx="507">
                  <c:v>2.9478699197255992E-3</c:v>
                </c:pt>
                <c:pt idx="508">
                  <c:v>1.4457475831908754E-3</c:v>
                </c:pt>
                <c:pt idx="509">
                  <c:v>1.0066538543434379E-2</c:v>
                </c:pt>
                <c:pt idx="510">
                  <c:v>7.3107072473373395E-3</c:v>
                </c:pt>
                <c:pt idx="511">
                  <c:v>1.0020537033444438E-2</c:v>
                </c:pt>
                <c:pt idx="512">
                  <c:v>-6.4005233452741625E-3</c:v>
                </c:pt>
                <c:pt idx="513">
                  <c:v>8.21240045686677E-3</c:v>
                </c:pt>
                <c:pt idx="514">
                  <c:v>-1.504503966897207E-2</c:v>
                </c:pt>
                <c:pt idx="515">
                  <c:v>-4.2626957688177139E-3</c:v>
                </c:pt>
                <c:pt idx="516">
                  <c:v>-9.900004993715066E-4</c:v>
                </c:pt>
                <c:pt idx="517">
                  <c:v>3.3231166132481811E-3</c:v>
                </c:pt>
                <c:pt idx="518">
                  <c:v>2.2655026911186513E-2</c:v>
                </c:pt>
                <c:pt idx="519">
                  <c:v>-1.2183178617222033E-2</c:v>
                </c:pt>
                <c:pt idx="520">
                  <c:v>1.6292312151434972E-2</c:v>
                </c:pt>
                <c:pt idx="521">
                  <c:v>-2.4052249492814721E-3</c:v>
                </c:pt>
                <c:pt idx="522">
                  <c:v>-8.7876311083257466E-3</c:v>
                </c:pt>
                <c:pt idx="523">
                  <c:v>-5.2316474710229822E-4</c:v>
                </c:pt>
                <c:pt idx="524">
                  <c:v>-1.8114469805080784E-2</c:v>
                </c:pt>
                <c:pt idx="525">
                  <c:v>-1.7304474032895981E-2</c:v>
                </c:pt>
                <c:pt idx="526">
                  <c:v>-5.0101736713567694E-3</c:v>
                </c:pt>
                <c:pt idx="527">
                  <c:v>-5.5101364698046914E-3</c:v>
                </c:pt>
                <c:pt idx="528">
                  <c:v>1.0948654031257964E-2</c:v>
                </c:pt>
                <c:pt idx="529">
                  <c:v>5.2001220924611218E-3</c:v>
                </c:pt>
                <c:pt idx="530">
                  <c:v>-1.9575159238115449E-2</c:v>
                </c:pt>
                <c:pt idx="531">
                  <c:v>-7.0427242296225243E-3</c:v>
                </c:pt>
                <c:pt idx="532">
                  <c:v>-3.6758020863416896E-3</c:v>
                </c:pt>
                <c:pt idx="533">
                  <c:v>7.4264916511124004E-3</c:v>
                </c:pt>
                <c:pt idx="534">
                  <c:v>5.7590801534984177E-3</c:v>
                </c:pt>
                <c:pt idx="535">
                  <c:v>1.9420696997862557E-3</c:v>
                </c:pt>
                <c:pt idx="536">
                  <c:v>9.8439245473871447E-3</c:v>
                </c:pt>
                <c:pt idx="537">
                  <c:v>-1.7687079440843621E-3</c:v>
                </c:pt>
                <c:pt idx="538">
                  <c:v>-5.7755356715944719E-4</c:v>
                </c:pt>
                <c:pt idx="539">
                  <c:v>7.1779375230424077E-3</c:v>
                </c:pt>
                <c:pt idx="540">
                  <c:v>-1.9097976955190739E-4</c:v>
                </c:pt>
                <c:pt idx="541">
                  <c:v>-1.226571304940768E-2</c:v>
                </c:pt>
                <c:pt idx="542">
                  <c:v>2.5457433999052224E-2</c:v>
                </c:pt>
                <c:pt idx="543">
                  <c:v>-1.4109055502046193E-2</c:v>
                </c:pt>
                <c:pt idx="544">
                  <c:v>2.0780279616681788E-3</c:v>
                </c:pt>
                <c:pt idx="545">
                  <c:v>-4.6971965865721787E-3</c:v>
                </c:pt>
                <c:pt idx="546">
                  <c:v>1.5604374095596946E-3</c:v>
                </c:pt>
                <c:pt idx="547">
                  <c:v>4.9503639913507161E-3</c:v>
                </c:pt>
                <c:pt idx="548">
                  <c:v>-1.519214788075593E-2</c:v>
                </c:pt>
                <c:pt idx="549">
                  <c:v>-1.1090707396812729E-2</c:v>
                </c:pt>
                <c:pt idx="550">
                  <c:v>6.8243702292707423E-4</c:v>
                </c:pt>
                <c:pt idx="551">
                  <c:v>6.6537379070216564E-3</c:v>
                </c:pt>
                <c:pt idx="552">
                  <c:v>7.1558771042484594E-3</c:v>
                </c:pt>
                <c:pt idx="553">
                  <c:v>2.2145459122128799E-3</c:v>
                </c:pt>
                <c:pt idx="554">
                  <c:v>7.0609421403666373E-3</c:v>
                </c:pt>
                <c:pt idx="555">
                  <c:v>5.5048725215279116E-4</c:v>
                </c:pt>
                <c:pt idx="556">
                  <c:v>7.3076213015998703E-3</c:v>
                </c:pt>
                <c:pt idx="557">
                  <c:v>8.9132972159968534E-4</c:v>
                </c:pt>
                <c:pt idx="558">
                  <c:v>-3.5375171312953282E-4</c:v>
                </c:pt>
                <c:pt idx="559">
                  <c:v>2.4587155671240059E-3</c:v>
                </c:pt>
                <c:pt idx="560">
                  <c:v>3.1136930669172061E-4</c:v>
                </c:pt>
                <c:pt idx="561">
                  <c:v>1.0539747347198897E-2</c:v>
                </c:pt>
                <c:pt idx="562">
                  <c:v>1.341553833962306E-2</c:v>
                </c:pt>
                <c:pt idx="563">
                  <c:v>1.7145966548059971E-2</c:v>
                </c:pt>
                <c:pt idx="564">
                  <c:v>9.5364889176067225E-3</c:v>
                </c:pt>
                <c:pt idx="565">
                  <c:v>-8.8873099859093849E-3</c:v>
                </c:pt>
                <c:pt idx="566">
                  <c:v>-5.3042886906669159E-3</c:v>
                </c:pt>
                <c:pt idx="567">
                  <c:v>6.8538019571832377E-3</c:v>
                </c:pt>
                <c:pt idx="568">
                  <c:v>5.0956908678000479E-3</c:v>
                </c:pt>
                <c:pt idx="569">
                  <c:v>1.0973470957583456E-2</c:v>
                </c:pt>
                <c:pt idx="570">
                  <c:v>3.8045298587748868E-3</c:v>
                </c:pt>
                <c:pt idx="571">
                  <c:v>1.4186214640328329E-2</c:v>
                </c:pt>
                <c:pt idx="572">
                  <c:v>6.9120269187908055E-3</c:v>
                </c:pt>
                <c:pt idx="573">
                  <c:v>-1.7551947286701716E-3</c:v>
                </c:pt>
                <c:pt idx="574">
                  <c:v>-5.7236779578485313E-3</c:v>
                </c:pt>
                <c:pt idx="575">
                  <c:v>-9.7725592849715257E-3</c:v>
                </c:pt>
                <c:pt idx="576">
                  <c:v>-2.8363022208483917E-4</c:v>
                </c:pt>
                <c:pt idx="577">
                  <c:v>5.4213741821626388E-3</c:v>
                </c:pt>
                <c:pt idx="578">
                  <c:v>8.9096462393676076E-3</c:v>
                </c:pt>
                <c:pt idx="579">
                  <c:v>1.1254605733214696E-2</c:v>
                </c:pt>
                <c:pt idx="580">
                  <c:v>-1.5483694658309363E-3</c:v>
                </c:pt>
                <c:pt idx="581">
                  <c:v>5.2742671509817375E-3</c:v>
                </c:pt>
                <c:pt idx="582">
                  <c:v>-1.7886425993802585E-3</c:v>
                </c:pt>
                <c:pt idx="583">
                  <c:v>-1.1938182539383846E-3</c:v>
                </c:pt>
                <c:pt idx="584">
                  <c:v>-3.2291421550026864E-3</c:v>
                </c:pt>
                <c:pt idx="585">
                  <c:v>1.1457520842448876E-3</c:v>
                </c:pt>
                <c:pt idx="586">
                  <c:v>8.4234259433956932E-3</c:v>
                </c:pt>
                <c:pt idx="587">
                  <c:v>9.1247405715748336E-3</c:v>
                </c:pt>
                <c:pt idx="588">
                  <c:v>9.2574268770784281E-3</c:v>
                </c:pt>
                <c:pt idx="589">
                  <c:v>-1.4524232766921568E-2</c:v>
                </c:pt>
                <c:pt idx="590">
                  <c:v>1.86297598584063E-2</c:v>
                </c:pt>
                <c:pt idx="591">
                  <c:v>3.6973444439847482E-3</c:v>
                </c:pt>
                <c:pt idx="592">
                  <c:v>-4.3778879281600415E-3</c:v>
                </c:pt>
                <c:pt idx="593">
                  <c:v>-2.135479785597345E-2</c:v>
                </c:pt>
                <c:pt idx="594">
                  <c:v>-2.5426237076681558E-3</c:v>
                </c:pt>
                <c:pt idx="595">
                  <c:v>-2.6851618183916293E-3</c:v>
                </c:pt>
                <c:pt idx="596">
                  <c:v>-2.6733974338427311E-2</c:v>
                </c:pt>
                <c:pt idx="597">
                  <c:v>-1.6909879395574055E-2</c:v>
                </c:pt>
                <c:pt idx="598">
                  <c:v>7.4221392763222718E-3</c:v>
                </c:pt>
                <c:pt idx="599">
                  <c:v>-3.6677021275259834E-3</c:v>
                </c:pt>
                <c:pt idx="600">
                  <c:v>-9.2888841322758733E-3</c:v>
                </c:pt>
                <c:pt idx="601">
                  <c:v>-8.8979113877667301E-4</c:v>
                </c:pt>
                <c:pt idx="602">
                  <c:v>-2.6315566954934781E-3</c:v>
                </c:pt>
                <c:pt idx="603">
                  <c:v>6.3498022602603054E-3</c:v>
                </c:pt>
                <c:pt idx="604">
                  <c:v>-3.7333199493177205E-3</c:v>
                </c:pt>
                <c:pt idx="605">
                  <c:v>-4.6231277420674408E-3</c:v>
                </c:pt>
                <c:pt idx="606">
                  <c:v>1.8716933609406666E-2</c:v>
                </c:pt>
                <c:pt idx="607">
                  <c:v>1.1210783228271726E-2</c:v>
                </c:pt>
                <c:pt idx="608">
                  <c:v>8.9670264262852635E-3</c:v>
                </c:pt>
                <c:pt idx="609">
                  <c:v>-6.1802414065991011E-3</c:v>
                </c:pt>
                <c:pt idx="610">
                  <c:v>-5.5380732363732666E-3</c:v>
                </c:pt>
                <c:pt idx="611">
                  <c:v>-3.168023190952943E-3</c:v>
                </c:pt>
                <c:pt idx="612">
                  <c:v>2.8481561554378136E-2</c:v>
                </c:pt>
                <c:pt idx="613">
                  <c:v>-2.689110763221448E-2</c:v>
                </c:pt>
                <c:pt idx="614">
                  <c:v>-1.1692452931500745E-3</c:v>
                </c:pt>
                <c:pt idx="615">
                  <c:v>2.5981474896775072E-2</c:v>
                </c:pt>
                <c:pt idx="616">
                  <c:v>3.8040233132169052E-3</c:v>
                </c:pt>
                <c:pt idx="617">
                  <c:v>-1.6365864530401846E-3</c:v>
                </c:pt>
                <c:pt idx="618">
                  <c:v>-2.2462172034303025E-2</c:v>
                </c:pt>
                <c:pt idx="619">
                  <c:v>-4.5021005067112096E-3</c:v>
                </c:pt>
                <c:pt idx="620">
                  <c:v>-3.798184758416227E-3</c:v>
                </c:pt>
                <c:pt idx="621">
                  <c:v>-6.688476961240644E-3</c:v>
                </c:pt>
                <c:pt idx="622">
                  <c:v>-1.6402181947133422E-2</c:v>
                </c:pt>
                <c:pt idx="623">
                  <c:v>3.0275552722641301E-4</c:v>
                </c:pt>
                <c:pt idx="624">
                  <c:v>-2.3203309652967317E-2</c:v>
                </c:pt>
                <c:pt idx="625">
                  <c:v>-1.957763858873641E-3</c:v>
                </c:pt>
                <c:pt idx="626">
                  <c:v>-8.297570577797668E-3</c:v>
                </c:pt>
                <c:pt idx="627">
                  <c:v>1.2055525496746364E-2</c:v>
                </c:pt>
                <c:pt idx="628">
                  <c:v>-9.4862740866997596E-3</c:v>
                </c:pt>
                <c:pt idx="629">
                  <c:v>1.4455049340358107E-2</c:v>
                </c:pt>
                <c:pt idx="630">
                  <c:v>-1.2776393616003143E-2</c:v>
                </c:pt>
                <c:pt idx="631">
                  <c:v>-1.2767589762518079E-2</c:v>
                </c:pt>
                <c:pt idx="632">
                  <c:v>1.4831219041721086E-2</c:v>
                </c:pt>
                <c:pt idx="633">
                  <c:v>1.0435581223143465E-2</c:v>
                </c:pt>
                <c:pt idx="634">
                  <c:v>-1.2598204259997624E-2</c:v>
                </c:pt>
                <c:pt idx="635">
                  <c:v>-1.7432251023419793E-2</c:v>
                </c:pt>
                <c:pt idx="636">
                  <c:v>-3.1223288839913239E-3</c:v>
                </c:pt>
                <c:pt idx="637">
                  <c:v>-8.217570617932296E-3</c:v>
                </c:pt>
                <c:pt idx="638">
                  <c:v>-6.1704741556992595E-3</c:v>
                </c:pt>
                <c:pt idx="639">
                  <c:v>8.1753170308477494E-3</c:v>
                </c:pt>
                <c:pt idx="640">
                  <c:v>-9.4846002028219235E-3</c:v>
                </c:pt>
                <c:pt idx="641">
                  <c:v>-8.3741459954355391E-3</c:v>
                </c:pt>
                <c:pt idx="642">
                  <c:v>-5.3317464438475612E-3</c:v>
                </c:pt>
                <c:pt idx="643">
                  <c:v>2.144027979090949E-2</c:v>
                </c:pt>
                <c:pt idx="644">
                  <c:v>1.1709189086995933E-2</c:v>
                </c:pt>
                <c:pt idx="645">
                  <c:v>-1.916312115762529E-3</c:v>
                </c:pt>
                <c:pt idx="646">
                  <c:v>9.9330149857725092E-3</c:v>
                </c:pt>
                <c:pt idx="647">
                  <c:v>5.9802246693889541E-3</c:v>
                </c:pt>
                <c:pt idx="648">
                  <c:v>4.0145508462854406E-3</c:v>
                </c:pt>
                <c:pt idx="649">
                  <c:v>-4.0580988470762082E-3</c:v>
                </c:pt>
                <c:pt idx="650">
                  <c:v>-1.3287534883735959E-3</c:v>
                </c:pt>
                <c:pt idx="651">
                  <c:v>-4.0421163708296457E-3</c:v>
                </c:pt>
                <c:pt idx="652">
                  <c:v>1.1494880163363386E-2</c:v>
                </c:pt>
                <c:pt idx="653">
                  <c:v>-9.850492312713139E-3</c:v>
                </c:pt>
                <c:pt idx="654">
                  <c:v>1.8195374494415762E-2</c:v>
                </c:pt>
                <c:pt idx="655">
                  <c:v>1.8571599232414908E-2</c:v>
                </c:pt>
                <c:pt idx="656">
                  <c:v>-1.2423260902022252E-2</c:v>
                </c:pt>
                <c:pt idx="657">
                  <c:v>1.4378601088806696E-2</c:v>
                </c:pt>
                <c:pt idx="658">
                  <c:v>2.1399331273389121E-3</c:v>
                </c:pt>
                <c:pt idx="659">
                  <c:v>1.5151966019218735E-2</c:v>
                </c:pt>
                <c:pt idx="660">
                  <c:v>2.0514459110673795E-2</c:v>
                </c:pt>
                <c:pt idx="661">
                  <c:v>9.4301847641446827E-3</c:v>
                </c:pt>
                <c:pt idx="662">
                  <c:v>-2.3807904631442889E-2</c:v>
                </c:pt>
                <c:pt idx="663">
                  <c:v>-1.5435478124563093E-2</c:v>
                </c:pt>
                <c:pt idx="664">
                  <c:v>-6.5188727710802086E-3</c:v>
                </c:pt>
                <c:pt idx="665">
                  <c:v>-1.1254660360669237E-2</c:v>
                </c:pt>
                <c:pt idx="666">
                  <c:v>8.101131524734604E-3</c:v>
                </c:pt>
                <c:pt idx="667">
                  <c:v>2.4947846739819746E-2</c:v>
                </c:pt>
                <c:pt idx="668">
                  <c:v>-4.8960281051569063E-2</c:v>
                </c:pt>
                <c:pt idx="669">
                  <c:v>-1.6951910709848976E-3</c:v>
                </c:pt>
                <c:pt idx="670">
                  <c:v>-6.6737179109929989E-3</c:v>
                </c:pt>
                <c:pt idx="671">
                  <c:v>-4.0396830734258891E-3</c:v>
                </c:pt>
                <c:pt idx="672">
                  <c:v>-1.6367420349265715E-3</c:v>
                </c:pt>
                <c:pt idx="673">
                  <c:v>-1.0165537396252585E-3</c:v>
                </c:pt>
                <c:pt idx="674">
                  <c:v>-1.7447909452098886E-3</c:v>
                </c:pt>
                <c:pt idx="675">
                  <c:v>2.9810441021687707E-2</c:v>
                </c:pt>
                <c:pt idx="676">
                  <c:v>-3.1094737081558063E-2</c:v>
                </c:pt>
                <c:pt idx="677">
                  <c:v>-1.3213230321500876E-2</c:v>
                </c:pt>
                <c:pt idx="678">
                  <c:v>8.1010661276622389E-3</c:v>
                </c:pt>
                <c:pt idx="679">
                  <c:v>1.1347480211462859E-2</c:v>
                </c:pt>
                <c:pt idx="680">
                  <c:v>3.0829177834033228E-3</c:v>
                </c:pt>
                <c:pt idx="681">
                  <c:v>-1.7432106933369305E-2</c:v>
                </c:pt>
                <c:pt idx="682">
                  <c:v>-2.5031016732770949E-3</c:v>
                </c:pt>
                <c:pt idx="683">
                  <c:v>-1.2439252422007897E-2</c:v>
                </c:pt>
                <c:pt idx="684">
                  <c:v>1.1491534770912802E-2</c:v>
                </c:pt>
                <c:pt idx="685">
                  <c:v>1.3575374518897244E-2</c:v>
                </c:pt>
                <c:pt idx="686">
                  <c:v>1.3814828701121379E-2</c:v>
                </c:pt>
                <c:pt idx="687">
                  <c:v>-4.7936257388604811E-4</c:v>
                </c:pt>
                <c:pt idx="688">
                  <c:v>-9.7592674103367961E-3</c:v>
                </c:pt>
                <c:pt idx="689">
                  <c:v>7.4854279782373646E-3</c:v>
                </c:pt>
                <c:pt idx="690">
                  <c:v>-2.6927165310979384E-2</c:v>
                </c:pt>
                <c:pt idx="691">
                  <c:v>-7.9069449649056857E-3</c:v>
                </c:pt>
                <c:pt idx="692">
                  <c:v>-1.0163862100486327E-2</c:v>
                </c:pt>
                <c:pt idx="693">
                  <c:v>-9.6890064780822838E-3</c:v>
                </c:pt>
                <c:pt idx="694">
                  <c:v>-1.0710911914286183E-2</c:v>
                </c:pt>
                <c:pt idx="695">
                  <c:v>2.8634859715560308E-3</c:v>
                </c:pt>
                <c:pt idx="696">
                  <c:v>-1.1228708258463262E-4</c:v>
                </c:pt>
                <c:pt idx="697">
                  <c:v>2.4924505947533245E-3</c:v>
                </c:pt>
                <c:pt idx="698">
                  <c:v>8.6357417794735106E-3</c:v>
                </c:pt>
                <c:pt idx="699">
                  <c:v>2.9091191803581893E-3</c:v>
                </c:pt>
                <c:pt idx="700">
                  <c:v>1.064338838998579E-2</c:v>
                </c:pt>
                <c:pt idx="701">
                  <c:v>3.7571827114337929E-3</c:v>
                </c:pt>
                <c:pt idx="702">
                  <c:v>-1.0055830065243644E-2</c:v>
                </c:pt>
                <c:pt idx="703">
                  <c:v>6.7169757589339947E-3</c:v>
                </c:pt>
                <c:pt idx="704">
                  <c:v>1.0135293409169081E-2</c:v>
                </c:pt>
                <c:pt idx="705">
                  <c:v>1.5532155674438485E-2</c:v>
                </c:pt>
                <c:pt idx="706">
                  <c:v>8.686899930872365E-3</c:v>
                </c:pt>
                <c:pt idx="707">
                  <c:v>-5.6076044069777991E-4</c:v>
                </c:pt>
                <c:pt idx="708">
                  <c:v>-1.1408881875360657E-3</c:v>
                </c:pt>
                <c:pt idx="709">
                  <c:v>8.5666107599145849E-3</c:v>
                </c:pt>
                <c:pt idx="710">
                  <c:v>4.8401385192229909E-3</c:v>
                </c:pt>
                <c:pt idx="711">
                  <c:v>-4.0409312434183352E-3</c:v>
                </c:pt>
                <c:pt idx="712">
                  <c:v>6.885523140111989E-3</c:v>
                </c:pt>
                <c:pt idx="713">
                  <c:v>1.0947055769810723E-2</c:v>
                </c:pt>
                <c:pt idx="714">
                  <c:v>9.3845089143681712E-3</c:v>
                </c:pt>
                <c:pt idx="715">
                  <c:v>-2.208462525426377E-2</c:v>
                </c:pt>
                <c:pt idx="716">
                  <c:v>-1.5377008913403054E-2</c:v>
                </c:pt>
                <c:pt idx="717">
                  <c:v>1.5665890444361708E-3</c:v>
                </c:pt>
                <c:pt idx="718">
                  <c:v>-5.9919765456759484E-3</c:v>
                </c:pt>
                <c:pt idx="719">
                  <c:v>-2.4990537072034653E-3</c:v>
                </c:pt>
                <c:pt idx="720">
                  <c:v>-8.2025600706723129E-3</c:v>
                </c:pt>
                <c:pt idx="721">
                  <c:v>-3.1688799131232727E-4</c:v>
                </c:pt>
                <c:pt idx="722">
                  <c:v>2.6924610252884998E-3</c:v>
                </c:pt>
                <c:pt idx="723">
                  <c:v>1.6916999510179991E-2</c:v>
                </c:pt>
                <c:pt idx="724">
                  <c:v>1.5515602865605863E-2</c:v>
                </c:pt>
                <c:pt idx="725">
                  <c:v>-1.6679293525066932E-2</c:v>
                </c:pt>
                <c:pt idx="726">
                  <c:v>-1.1847524364121427E-2</c:v>
                </c:pt>
                <c:pt idx="727">
                  <c:v>1.358191816862196E-2</c:v>
                </c:pt>
                <c:pt idx="728">
                  <c:v>1.0758491006561958E-2</c:v>
                </c:pt>
                <c:pt idx="729">
                  <c:v>-4.1572283164124264E-3</c:v>
                </c:pt>
                <c:pt idx="730">
                  <c:v>1.6138311738437181E-3</c:v>
                </c:pt>
                <c:pt idx="731">
                  <c:v>-2.9502149772621358E-2</c:v>
                </c:pt>
                <c:pt idx="732">
                  <c:v>6.9353921488597555E-3</c:v>
                </c:pt>
                <c:pt idx="733">
                  <c:v>-5.0575162788005449E-3</c:v>
                </c:pt>
                <c:pt idx="734">
                  <c:v>4.9713875910040546E-3</c:v>
                </c:pt>
                <c:pt idx="735">
                  <c:v>-1.9798067728082253E-2</c:v>
                </c:pt>
                <c:pt idx="736">
                  <c:v>-7.5063196902765391E-3</c:v>
                </c:pt>
                <c:pt idx="737">
                  <c:v>-5.6020214558960254E-3</c:v>
                </c:pt>
                <c:pt idx="738">
                  <c:v>-6.1065890087613648E-3</c:v>
                </c:pt>
                <c:pt idx="739">
                  <c:v>3.700410401166087E-4</c:v>
                </c:pt>
                <c:pt idx="740">
                  <c:v>1.2739096598234837E-2</c:v>
                </c:pt>
                <c:pt idx="741">
                  <c:v>0</c:v>
                </c:pt>
              </c:numCache>
            </c:numRef>
          </c:xVal>
          <c:yVal>
            <c:numRef>
              <c:f>'Part (c)'!$G$4:$G$745</c:f>
              <c:numCache>
                <c:formatCode>General</c:formatCode>
                <c:ptCount val="742"/>
                <c:pt idx="0">
                  <c:v>2.5174860285328764E-2</c:v>
                </c:pt>
                <c:pt idx="1">
                  <c:v>-1.8265630720833016E-2</c:v>
                </c:pt>
                <c:pt idx="2">
                  <c:v>4.5814516295487589E-3</c:v>
                </c:pt>
                <c:pt idx="3">
                  <c:v>2.7526536838457159E-2</c:v>
                </c:pt>
                <c:pt idx="4">
                  <c:v>-3.1673635131133731E-4</c:v>
                </c:pt>
                <c:pt idx="5">
                  <c:v>-1.4275176382702892E-2</c:v>
                </c:pt>
                <c:pt idx="6">
                  <c:v>-1.1022046787004089E-2</c:v>
                </c:pt>
                <c:pt idx="7">
                  <c:v>3.9457880780023824E-2</c:v>
                </c:pt>
                <c:pt idx="8">
                  <c:v>6.6710958180166017E-3</c:v>
                </c:pt>
                <c:pt idx="9">
                  <c:v>-1.454028722821663E-3</c:v>
                </c:pt>
                <c:pt idx="10">
                  <c:v>2.3125438550065412E-2</c:v>
                </c:pt>
                <c:pt idx="11">
                  <c:v>-3.4714095278997027E-2</c:v>
                </c:pt>
                <c:pt idx="12">
                  <c:v>9.0733377632951744E-3</c:v>
                </c:pt>
                <c:pt idx="13">
                  <c:v>1.1792665900636616E-2</c:v>
                </c:pt>
                <c:pt idx="14">
                  <c:v>-2.4784017180932646E-2</c:v>
                </c:pt>
                <c:pt idx="15">
                  <c:v>-3.2497503885565653E-2</c:v>
                </c:pt>
                <c:pt idx="16">
                  <c:v>7.537413665777125E-3</c:v>
                </c:pt>
                <c:pt idx="17">
                  <c:v>-1.4346211630946099E-2</c:v>
                </c:pt>
                <c:pt idx="18">
                  <c:v>1.0261542008166886E-2</c:v>
                </c:pt>
                <c:pt idx="19">
                  <c:v>1.0617590664402111E-2</c:v>
                </c:pt>
                <c:pt idx="20">
                  <c:v>-1.0339619849547817E-2</c:v>
                </c:pt>
                <c:pt idx="21">
                  <c:v>-1.818231908319036E-2</c:v>
                </c:pt>
                <c:pt idx="22">
                  <c:v>5.8410314831332053E-3</c:v>
                </c:pt>
                <c:pt idx="23">
                  <c:v>2.2587278874095409E-2</c:v>
                </c:pt>
                <c:pt idx="24">
                  <c:v>1.0303967938964016E-3</c:v>
                </c:pt>
                <c:pt idx="25">
                  <c:v>-4.9816102658509581E-2</c:v>
                </c:pt>
                <c:pt idx="26">
                  <c:v>-3.8860344656834246E-3</c:v>
                </c:pt>
                <c:pt idx="27">
                  <c:v>-3.1331340093482596E-2</c:v>
                </c:pt>
                <c:pt idx="28">
                  <c:v>2.8847454494458073E-2</c:v>
                </c:pt>
                <c:pt idx="29">
                  <c:v>-1.0721994469523379E-2</c:v>
                </c:pt>
                <c:pt idx="30">
                  <c:v>3.5782365164871911E-2</c:v>
                </c:pt>
                <c:pt idx="31">
                  <c:v>-7.8126575688557184E-3</c:v>
                </c:pt>
                <c:pt idx="32">
                  <c:v>-1.9430798042251285E-2</c:v>
                </c:pt>
                <c:pt idx="33">
                  <c:v>1.8289656777276998E-2</c:v>
                </c:pt>
                <c:pt idx="34">
                  <c:v>-2.0687491450194833E-3</c:v>
                </c:pt>
                <c:pt idx="35">
                  <c:v>2.7633616945594373E-2</c:v>
                </c:pt>
                <c:pt idx="36">
                  <c:v>-2.7903138546387329E-2</c:v>
                </c:pt>
                <c:pt idx="37">
                  <c:v>1.5236608480634141E-2</c:v>
                </c:pt>
                <c:pt idx="38">
                  <c:v>4.0517336202034442E-3</c:v>
                </c:pt>
                <c:pt idx="39">
                  <c:v>9.3232190030134443E-3</c:v>
                </c:pt>
                <c:pt idx="40">
                  <c:v>-1.5701731955522081E-3</c:v>
                </c:pt>
                <c:pt idx="41">
                  <c:v>1.4469332163470814E-3</c:v>
                </c:pt>
                <c:pt idx="42">
                  <c:v>-1.9162701527482437E-2</c:v>
                </c:pt>
                <c:pt idx="43">
                  <c:v>2.5116897500227675E-3</c:v>
                </c:pt>
                <c:pt idx="44">
                  <c:v>1.2071109201782395E-2</c:v>
                </c:pt>
                <c:pt idx="45">
                  <c:v>1.4487411091783546E-2</c:v>
                </c:pt>
                <c:pt idx="46">
                  <c:v>4.4280975436102087E-3</c:v>
                </c:pt>
                <c:pt idx="47">
                  <c:v>-3.0892633746044161E-3</c:v>
                </c:pt>
                <c:pt idx="48">
                  <c:v>9.73693139115301E-3</c:v>
                </c:pt>
                <c:pt idx="49">
                  <c:v>3.8223255769112723E-2</c:v>
                </c:pt>
                <c:pt idx="50">
                  <c:v>2.4653388700402613E-2</c:v>
                </c:pt>
                <c:pt idx="51">
                  <c:v>-1.6184325475404378E-2</c:v>
                </c:pt>
                <c:pt idx="52">
                  <c:v>-1.0297874028299606E-2</c:v>
                </c:pt>
                <c:pt idx="53">
                  <c:v>-8.8355293002045157E-3</c:v>
                </c:pt>
                <c:pt idx="54">
                  <c:v>-1.454395971128321E-2</c:v>
                </c:pt>
                <c:pt idx="55">
                  <c:v>3.6721897156771648E-3</c:v>
                </c:pt>
                <c:pt idx="56">
                  <c:v>-1.5982614321537452E-3</c:v>
                </c:pt>
                <c:pt idx="57">
                  <c:v>-6.0667019757473437E-4</c:v>
                </c:pt>
                <c:pt idx="58">
                  <c:v>-1.5802719797144232E-2</c:v>
                </c:pt>
                <c:pt idx="59">
                  <c:v>-8.229468976521364E-3</c:v>
                </c:pt>
                <c:pt idx="60">
                  <c:v>1.7414704711401052E-2</c:v>
                </c:pt>
                <c:pt idx="61">
                  <c:v>3.1123981043180626E-3</c:v>
                </c:pt>
                <c:pt idx="62">
                  <c:v>-1.687444433629641E-2</c:v>
                </c:pt>
                <c:pt idx="63">
                  <c:v>-2.686158536691107E-3</c:v>
                </c:pt>
                <c:pt idx="64">
                  <c:v>-6.5910389389442388E-3</c:v>
                </c:pt>
                <c:pt idx="65">
                  <c:v>-1.733800242369501E-3</c:v>
                </c:pt>
                <c:pt idx="66">
                  <c:v>1.1198673664755385E-2</c:v>
                </c:pt>
                <c:pt idx="67">
                  <c:v>-2.5175463571576101E-2</c:v>
                </c:pt>
                <c:pt idx="68">
                  <c:v>-2.4973810076920372E-2</c:v>
                </c:pt>
                <c:pt idx="69">
                  <c:v>-5.1943167967632764E-2</c:v>
                </c:pt>
                <c:pt idx="70">
                  <c:v>-5.2681372103799036E-3</c:v>
                </c:pt>
                <c:pt idx="71">
                  <c:v>2.6680397547448335E-2</c:v>
                </c:pt>
                <c:pt idx="72">
                  <c:v>1.4504592509605637E-2</c:v>
                </c:pt>
                <c:pt idx="73">
                  <c:v>-1.2289686989399244E-3</c:v>
                </c:pt>
                <c:pt idx="74">
                  <c:v>6.8369813999051609E-3</c:v>
                </c:pt>
                <c:pt idx="75">
                  <c:v>7.9529894175542066E-4</c:v>
                </c:pt>
                <c:pt idx="76">
                  <c:v>-1.5729018909873004E-2</c:v>
                </c:pt>
                <c:pt idx="77">
                  <c:v>2.6900332954975528E-2</c:v>
                </c:pt>
                <c:pt idx="78">
                  <c:v>-1.1878277665922589E-2</c:v>
                </c:pt>
                <c:pt idx="79">
                  <c:v>-1.5631024554925474E-2</c:v>
                </c:pt>
                <c:pt idx="80">
                  <c:v>-3.0660085988239147E-2</c:v>
                </c:pt>
                <c:pt idx="81">
                  <c:v>1.9044951010272974E-2</c:v>
                </c:pt>
                <c:pt idx="82">
                  <c:v>1.1586145689506357E-2</c:v>
                </c:pt>
                <c:pt idx="83">
                  <c:v>-1.9378504118995356E-2</c:v>
                </c:pt>
                <c:pt idx="84">
                  <c:v>5.3310652949078823E-3</c:v>
                </c:pt>
                <c:pt idx="85">
                  <c:v>-2.3559746233928158E-2</c:v>
                </c:pt>
                <c:pt idx="86">
                  <c:v>1.9025108435109905E-2</c:v>
                </c:pt>
                <c:pt idx="87">
                  <c:v>-1.7851825623196184E-2</c:v>
                </c:pt>
                <c:pt idx="88">
                  <c:v>-5.1855478768119802E-3</c:v>
                </c:pt>
                <c:pt idx="89">
                  <c:v>-5.1587966302635473E-3</c:v>
                </c:pt>
                <c:pt idx="90">
                  <c:v>4.9594127850332452E-2</c:v>
                </c:pt>
                <c:pt idx="91">
                  <c:v>-1.5976068348005313E-3</c:v>
                </c:pt>
                <c:pt idx="92">
                  <c:v>-1.0021020975574745E-2</c:v>
                </c:pt>
                <c:pt idx="93">
                  <c:v>-5.5590721417507899E-3</c:v>
                </c:pt>
                <c:pt idx="94">
                  <c:v>-5.0102415548455417E-2</c:v>
                </c:pt>
                <c:pt idx="95">
                  <c:v>4.9416838351322538E-2</c:v>
                </c:pt>
                <c:pt idx="96">
                  <c:v>2.2847351234609131E-4</c:v>
                </c:pt>
                <c:pt idx="97">
                  <c:v>-3.7631540831479546E-3</c:v>
                </c:pt>
                <c:pt idx="98">
                  <c:v>3.6203520208436171E-3</c:v>
                </c:pt>
                <c:pt idx="99">
                  <c:v>2.2848728714081525E-2</c:v>
                </c:pt>
                <c:pt idx="100">
                  <c:v>1.9010022541434324E-3</c:v>
                </c:pt>
                <c:pt idx="101">
                  <c:v>1.329050490230505E-2</c:v>
                </c:pt>
                <c:pt idx="102">
                  <c:v>1.1697086787313224E-2</c:v>
                </c:pt>
                <c:pt idx="103">
                  <c:v>-2.8494316498828203E-2</c:v>
                </c:pt>
                <c:pt idx="104">
                  <c:v>1.0056229108965239E-2</c:v>
                </c:pt>
                <c:pt idx="105">
                  <c:v>3.1519647330726805E-2</c:v>
                </c:pt>
                <c:pt idx="106">
                  <c:v>6.7746841147493742E-2</c:v>
                </c:pt>
                <c:pt idx="107">
                  <c:v>-2.794659473321776E-3</c:v>
                </c:pt>
                <c:pt idx="108">
                  <c:v>3.5238517634398912E-2</c:v>
                </c:pt>
                <c:pt idx="109">
                  <c:v>-7.1343941138739802E-3</c:v>
                </c:pt>
                <c:pt idx="110">
                  <c:v>-8.8239956911513637E-2</c:v>
                </c:pt>
                <c:pt idx="111">
                  <c:v>1.5520419937908937E-2</c:v>
                </c:pt>
                <c:pt idx="112">
                  <c:v>3.4092058649561996E-2</c:v>
                </c:pt>
                <c:pt idx="113">
                  <c:v>-1.9587271684672714E-2</c:v>
                </c:pt>
                <c:pt idx="114">
                  <c:v>2.4931951009739099E-2</c:v>
                </c:pt>
                <c:pt idx="115">
                  <c:v>-1.1235712562303856E-2</c:v>
                </c:pt>
                <c:pt idx="116">
                  <c:v>-2.972057046150782E-2</c:v>
                </c:pt>
                <c:pt idx="117">
                  <c:v>1.0122016750213285E-2</c:v>
                </c:pt>
                <c:pt idx="118">
                  <c:v>-1.5530191620442342E-2</c:v>
                </c:pt>
                <c:pt idx="119">
                  <c:v>3.2514531454101804E-2</c:v>
                </c:pt>
                <c:pt idx="120">
                  <c:v>6.1638890203977656E-3</c:v>
                </c:pt>
                <c:pt idx="121">
                  <c:v>1.8788245271345247E-2</c:v>
                </c:pt>
                <c:pt idx="122">
                  <c:v>4.6504471247116153E-2</c:v>
                </c:pt>
                <c:pt idx="123">
                  <c:v>7.3051042462090557E-2</c:v>
                </c:pt>
                <c:pt idx="124">
                  <c:v>2.5787686249177141E-2</c:v>
                </c:pt>
                <c:pt idx="125">
                  <c:v>-4.5197817056195182E-3</c:v>
                </c:pt>
                <c:pt idx="126">
                  <c:v>1.3316380477679178E-2</c:v>
                </c:pt>
                <c:pt idx="127">
                  <c:v>-2.5530101694862507E-2</c:v>
                </c:pt>
                <c:pt idx="128">
                  <c:v>1.0148962154215723E-2</c:v>
                </c:pt>
                <c:pt idx="129">
                  <c:v>-2.7081674296000394E-2</c:v>
                </c:pt>
                <c:pt idx="130">
                  <c:v>-1.7224959978719284E-2</c:v>
                </c:pt>
                <c:pt idx="131">
                  <c:v>-8.7514623304304987E-3</c:v>
                </c:pt>
                <c:pt idx="132">
                  <c:v>2.6122434355402957E-2</c:v>
                </c:pt>
                <c:pt idx="133">
                  <c:v>1.0679980401790693E-2</c:v>
                </c:pt>
                <c:pt idx="134">
                  <c:v>-5.3358974050709386E-3</c:v>
                </c:pt>
                <c:pt idx="135">
                  <c:v>9.5140477216165992E-3</c:v>
                </c:pt>
                <c:pt idx="136">
                  <c:v>1.2234685000058656E-3</c:v>
                </c:pt>
                <c:pt idx="137">
                  <c:v>9.2786764130955003E-4</c:v>
                </c:pt>
                <c:pt idx="138">
                  <c:v>-3.262282782016966E-3</c:v>
                </c:pt>
                <c:pt idx="139">
                  <c:v>2.2116268057038729E-2</c:v>
                </c:pt>
                <c:pt idx="140">
                  <c:v>-2.5697240352098535E-3</c:v>
                </c:pt>
                <c:pt idx="141">
                  <c:v>-2.2619326540637415E-3</c:v>
                </c:pt>
                <c:pt idx="142">
                  <c:v>-7.9046924109202321E-4</c:v>
                </c:pt>
                <c:pt idx="143">
                  <c:v>-1.8453803325807736E-2</c:v>
                </c:pt>
                <c:pt idx="144">
                  <c:v>-8.4922559426482984E-4</c:v>
                </c:pt>
                <c:pt idx="145">
                  <c:v>1.0126762729329207E-2</c:v>
                </c:pt>
                <c:pt idx="146">
                  <c:v>7.4593469071169093E-4</c:v>
                </c:pt>
                <c:pt idx="147">
                  <c:v>-1.1389264474550447E-2</c:v>
                </c:pt>
                <c:pt idx="148">
                  <c:v>-2.9467036681672921E-3</c:v>
                </c:pt>
                <c:pt idx="149">
                  <c:v>-9.9179205990706596E-3</c:v>
                </c:pt>
                <c:pt idx="150">
                  <c:v>-1.5717060957666666E-2</c:v>
                </c:pt>
                <c:pt idx="151">
                  <c:v>8.0263896626241605E-3</c:v>
                </c:pt>
                <c:pt idx="152">
                  <c:v>5.6036651535901275E-2</c:v>
                </c:pt>
                <c:pt idx="153">
                  <c:v>2.7825860378457683E-2</c:v>
                </c:pt>
                <c:pt idx="154">
                  <c:v>-1.4137608386804426E-3</c:v>
                </c:pt>
                <c:pt idx="155">
                  <c:v>-2.7596232300994051E-2</c:v>
                </c:pt>
                <c:pt idx="156">
                  <c:v>1.8571852275327646E-2</c:v>
                </c:pt>
                <c:pt idx="157">
                  <c:v>1.7695410233072095E-2</c:v>
                </c:pt>
                <c:pt idx="158">
                  <c:v>2.5763505401836559E-3</c:v>
                </c:pt>
                <c:pt idx="159">
                  <c:v>3.458766642106122E-3</c:v>
                </c:pt>
                <c:pt idx="160">
                  <c:v>1.4440684154794428E-2</c:v>
                </c:pt>
                <c:pt idx="161">
                  <c:v>8.0729024061879876E-3</c:v>
                </c:pt>
                <c:pt idx="162">
                  <c:v>1.1552770850311705E-2</c:v>
                </c:pt>
                <c:pt idx="163">
                  <c:v>-2.8915720163592212E-2</c:v>
                </c:pt>
                <c:pt idx="164">
                  <c:v>5.5797667997901108E-3</c:v>
                </c:pt>
                <c:pt idx="165">
                  <c:v>-9.3355647259972634E-3</c:v>
                </c:pt>
                <c:pt idx="166">
                  <c:v>2.5732035953668655E-2</c:v>
                </c:pt>
                <c:pt idx="167">
                  <c:v>1.3922446047246204E-3</c:v>
                </c:pt>
                <c:pt idx="168">
                  <c:v>-1.9076027941943231E-2</c:v>
                </c:pt>
                <c:pt idx="169">
                  <c:v>1.3070494623037823E-2</c:v>
                </c:pt>
                <c:pt idx="170">
                  <c:v>1.2047351085427451E-2</c:v>
                </c:pt>
                <c:pt idx="171">
                  <c:v>-1.2495297665108231E-2</c:v>
                </c:pt>
                <c:pt idx="172">
                  <c:v>-3.7124915501321638E-2</c:v>
                </c:pt>
                <c:pt idx="173">
                  <c:v>2.8853703896607057E-2</c:v>
                </c:pt>
                <c:pt idx="174">
                  <c:v>-2.3740816175346593E-2</c:v>
                </c:pt>
                <c:pt idx="175">
                  <c:v>-4.3364280339721879E-4</c:v>
                </c:pt>
                <c:pt idx="176">
                  <c:v>7.0156246984184267E-2</c:v>
                </c:pt>
                <c:pt idx="177">
                  <c:v>-4.6494918097769917E-4</c:v>
                </c:pt>
                <c:pt idx="178">
                  <c:v>-1.0676407578171827E-2</c:v>
                </c:pt>
                <c:pt idx="179">
                  <c:v>7.6384305580951333E-3</c:v>
                </c:pt>
                <c:pt idx="180">
                  <c:v>-2.1836020527383426E-2</c:v>
                </c:pt>
                <c:pt idx="181">
                  <c:v>1.9815817820107526E-2</c:v>
                </c:pt>
                <c:pt idx="182">
                  <c:v>-1.1911619743832052E-2</c:v>
                </c:pt>
                <c:pt idx="183">
                  <c:v>-2.0723573761946047E-2</c:v>
                </c:pt>
                <c:pt idx="184">
                  <c:v>-4.9810895562645861E-2</c:v>
                </c:pt>
                <c:pt idx="185">
                  <c:v>-1.8907924892117657E-2</c:v>
                </c:pt>
                <c:pt idx="186">
                  <c:v>-1.9302640511941596E-2</c:v>
                </c:pt>
                <c:pt idx="187">
                  <c:v>1.2678526514689876E-3</c:v>
                </c:pt>
                <c:pt idx="188">
                  <c:v>1.9137177115481248E-2</c:v>
                </c:pt>
                <c:pt idx="189">
                  <c:v>3.8144159116691688E-2</c:v>
                </c:pt>
                <c:pt idx="190">
                  <c:v>2.6789997858473014E-2</c:v>
                </c:pt>
                <c:pt idx="191">
                  <c:v>1.3895356189814252E-2</c:v>
                </c:pt>
                <c:pt idx="192">
                  <c:v>2.6987519277767404E-2</c:v>
                </c:pt>
                <c:pt idx="193">
                  <c:v>-1.6053402121107049E-3</c:v>
                </c:pt>
                <c:pt idx="194">
                  <c:v>1.8317871080175824E-2</c:v>
                </c:pt>
                <c:pt idx="195">
                  <c:v>-5.6161859050542322E-3</c:v>
                </c:pt>
                <c:pt idx="196">
                  <c:v>3.5109642044384284E-2</c:v>
                </c:pt>
                <c:pt idx="197">
                  <c:v>-1.9556022881405573E-2</c:v>
                </c:pt>
                <c:pt idx="198">
                  <c:v>2.6086971315870218E-3</c:v>
                </c:pt>
                <c:pt idx="199">
                  <c:v>-2.9126023155091802E-3</c:v>
                </c:pt>
                <c:pt idx="200">
                  <c:v>1.0867537398366905E-2</c:v>
                </c:pt>
                <c:pt idx="201">
                  <c:v>9.3909823151002089E-3</c:v>
                </c:pt>
                <c:pt idx="202">
                  <c:v>0</c:v>
                </c:pt>
                <c:pt idx="203">
                  <c:v>1.1080333543618645E-3</c:v>
                </c:pt>
                <c:pt idx="204">
                  <c:v>-2.2590871382589623E-3</c:v>
                </c:pt>
                <c:pt idx="205">
                  <c:v>4.4788438765717637E-3</c:v>
                </c:pt>
                <c:pt idx="206">
                  <c:v>2.3564360417401811E-2</c:v>
                </c:pt>
                <c:pt idx="207">
                  <c:v>-5.7171533736176828E-3</c:v>
                </c:pt>
                <c:pt idx="208">
                  <c:v>1.6560219691548441E-2</c:v>
                </c:pt>
                <c:pt idx="209">
                  <c:v>-9.0668264685083606E-3</c:v>
                </c:pt>
                <c:pt idx="210">
                  <c:v>-1.245797443581026E-2</c:v>
                </c:pt>
                <c:pt idx="211">
                  <c:v>-2.0233320931395977E-2</c:v>
                </c:pt>
                <c:pt idx="212">
                  <c:v>-9.5719720955256566E-3</c:v>
                </c:pt>
                <c:pt idx="213">
                  <c:v>-8.3984741161596474E-3</c:v>
                </c:pt>
                <c:pt idx="214">
                  <c:v>-6.3497761998867561E-3</c:v>
                </c:pt>
                <c:pt idx="215">
                  <c:v>-2.028882141875667E-2</c:v>
                </c:pt>
                <c:pt idx="216">
                  <c:v>-4.5466105095959526E-3</c:v>
                </c:pt>
                <c:pt idx="217">
                  <c:v>-7.5576272648797426E-4</c:v>
                </c:pt>
                <c:pt idx="218">
                  <c:v>2.5462026283689543E-2</c:v>
                </c:pt>
                <c:pt idx="219">
                  <c:v>-5.7999991656665112E-2</c:v>
                </c:pt>
                <c:pt idx="220">
                  <c:v>-1.3718743238684739E-2</c:v>
                </c:pt>
                <c:pt idx="221">
                  <c:v>9.7856413616084093E-3</c:v>
                </c:pt>
                <c:pt idx="222">
                  <c:v>1.5661643996691382E-2</c:v>
                </c:pt>
                <c:pt idx="223">
                  <c:v>2.9874139495703389E-2</c:v>
                </c:pt>
                <c:pt idx="224">
                  <c:v>-1.1663535662008185E-2</c:v>
                </c:pt>
                <c:pt idx="225">
                  <c:v>-2.8719584031348867E-2</c:v>
                </c:pt>
                <c:pt idx="226">
                  <c:v>-1.2195619219613552E-3</c:v>
                </c:pt>
                <c:pt idx="227">
                  <c:v>4.1933903688052944E-3</c:v>
                </c:pt>
                <c:pt idx="228">
                  <c:v>9.1395951681202941E-3</c:v>
                </c:pt>
                <c:pt idx="229">
                  <c:v>7.4646528013396413E-2</c:v>
                </c:pt>
                <c:pt idx="230">
                  <c:v>4.7748162545404087E-2</c:v>
                </c:pt>
                <c:pt idx="231">
                  <c:v>2.6929873747435627E-2</c:v>
                </c:pt>
                <c:pt idx="232">
                  <c:v>9.5584195157011886E-3</c:v>
                </c:pt>
                <c:pt idx="233">
                  <c:v>-1.4850572323326067E-2</c:v>
                </c:pt>
                <c:pt idx="234">
                  <c:v>-1.2099589904244069E-2</c:v>
                </c:pt>
                <c:pt idx="235">
                  <c:v>5.1811146940523162E-3</c:v>
                </c:pt>
                <c:pt idx="236">
                  <c:v>9.4491172106656908E-4</c:v>
                </c:pt>
                <c:pt idx="237">
                  <c:v>-8.5191017190130326E-3</c:v>
                </c:pt>
                <c:pt idx="238">
                  <c:v>-1.1231622206401882E-2</c:v>
                </c:pt>
                <c:pt idx="239">
                  <c:v>-4.4852455374570551E-3</c:v>
                </c:pt>
                <c:pt idx="240">
                  <c:v>-1.7055804259077129E-3</c:v>
                </c:pt>
                <c:pt idx="241">
                  <c:v>-8.4388686458647076E-3</c:v>
                </c:pt>
                <c:pt idx="242">
                  <c:v>-4.6475683965470742E-3</c:v>
                </c:pt>
                <c:pt idx="243">
                  <c:v>-7.743376476891114E-3</c:v>
                </c:pt>
                <c:pt idx="244">
                  <c:v>1.4444998674767887E-3</c:v>
                </c:pt>
                <c:pt idx="245">
                  <c:v>-4.0068220871522585E-2</c:v>
                </c:pt>
                <c:pt idx="246">
                  <c:v>-2.1807182846564993E-2</c:v>
                </c:pt>
                <c:pt idx="247">
                  <c:v>4.9805351661567614E-3</c:v>
                </c:pt>
                <c:pt idx="248">
                  <c:v>-1.6629361043558307E-3</c:v>
                </c:pt>
                <c:pt idx="249">
                  <c:v>1.8706602384109757E-2</c:v>
                </c:pt>
                <c:pt idx="250">
                  <c:v>2.0435722566896609E-2</c:v>
                </c:pt>
                <c:pt idx="251">
                  <c:v>1.828678593548589E-2</c:v>
                </c:pt>
                <c:pt idx="252">
                  <c:v>-1.0815767950658689E-2</c:v>
                </c:pt>
                <c:pt idx="253">
                  <c:v>4.2943479101476747E-3</c:v>
                </c:pt>
                <c:pt idx="254">
                  <c:v>-1.1056240305714529E-2</c:v>
                </c:pt>
                <c:pt idx="255">
                  <c:v>2.4732515847147474E-2</c:v>
                </c:pt>
                <c:pt idx="256">
                  <c:v>-2.1336973252191523E-3</c:v>
                </c:pt>
                <c:pt idx="257">
                  <c:v>-3.0371679278915105E-2</c:v>
                </c:pt>
                <c:pt idx="258">
                  <c:v>-4.8348043702215335E-2</c:v>
                </c:pt>
                <c:pt idx="259">
                  <c:v>-4.5584839407634432E-3</c:v>
                </c:pt>
                <c:pt idx="260">
                  <c:v>-5.5341865994603546E-3</c:v>
                </c:pt>
                <c:pt idx="261">
                  <c:v>4.1165155118394817E-3</c:v>
                </c:pt>
                <c:pt idx="262">
                  <c:v>-4.166579863518188E-5</c:v>
                </c:pt>
                <c:pt idx="263">
                  <c:v>2.5002083637186873E-4</c:v>
                </c:pt>
                <c:pt idx="264">
                  <c:v>-7.9284780528748964E-3</c:v>
                </c:pt>
                <c:pt idx="265">
                  <c:v>-1.5286416660111311E-3</c:v>
                </c:pt>
                <c:pt idx="266">
                  <c:v>6.128637344905704E-3</c:v>
                </c:pt>
                <c:pt idx="267">
                  <c:v>9.4316699500464063E-3</c:v>
                </c:pt>
                <c:pt idx="268">
                  <c:v>-1.4321047387507623E-2</c:v>
                </c:pt>
                <c:pt idx="269">
                  <c:v>-4.1333416006043502E-5</c:v>
                </c:pt>
                <c:pt idx="270">
                  <c:v>-1.5281365906123622E-3</c:v>
                </c:pt>
                <c:pt idx="271">
                  <c:v>8.8708921966431185E-3</c:v>
                </c:pt>
                <c:pt idx="272">
                  <c:v>-5.4396480025538946E-3</c:v>
                </c:pt>
                <c:pt idx="273">
                  <c:v>3.4430581791072053E-3</c:v>
                </c:pt>
                <c:pt idx="274">
                  <c:v>8.6808274355113287E-3</c:v>
                </c:pt>
                <c:pt idx="275">
                  <c:v>-6.4343833590782707E-3</c:v>
                </c:pt>
                <c:pt idx="276">
                  <c:v>-3.6034408028331751E-2</c:v>
                </c:pt>
                <c:pt idx="277">
                  <c:v>6.9338341174813734E-3</c:v>
                </c:pt>
                <c:pt idx="278">
                  <c:v>6.0050492878091612E-3</c:v>
                </c:pt>
                <c:pt idx="279">
                  <c:v>-1.3340538228539825E-2</c:v>
                </c:pt>
                <c:pt idx="280">
                  <c:v>-1.0982757811656986E-2</c:v>
                </c:pt>
                <c:pt idx="281">
                  <c:v>-3.4891594019942191E-3</c:v>
                </c:pt>
                <c:pt idx="282">
                  <c:v>3.7709881948440577E-2</c:v>
                </c:pt>
                <c:pt idx="283">
                  <c:v>4.1109969746499836E-4</c:v>
                </c:pt>
                <c:pt idx="284">
                  <c:v>-2.2162135068735579E-2</c:v>
                </c:pt>
                <c:pt idx="285">
                  <c:v>-2.0618466443771761E-2</c:v>
                </c:pt>
                <c:pt idx="286">
                  <c:v>-7.0888471777626563E-4</c:v>
                </c:pt>
                <c:pt idx="287">
                  <c:v>-1.1663537310054444E-2</c:v>
                </c:pt>
                <c:pt idx="288">
                  <c:v>-7.7793772642438899E-4</c:v>
                </c:pt>
                <c:pt idx="289">
                  <c:v>2.2576887752536884E-3</c:v>
                </c:pt>
                <c:pt idx="290">
                  <c:v>-7.6090277438968408E-3</c:v>
                </c:pt>
                <c:pt idx="291">
                  <c:v>1.3824476872021794E-2</c:v>
                </c:pt>
                <c:pt idx="292">
                  <c:v>5.7414920394301336E-3</c:v>
                </c:pt>
                <c:pt idx="293">
                  <c:v>-1.7397862444436935E-2</c:v>
                </c:pt>
                <c:pt idx="294">
                  <c:v>3.0277175524402603E-3</c:v>
                </c:pt>
                <c:pt idx="295">
                  <c:v>2.3742348410901301E-3</c:v>
                </c:pt>
                <c:pt idx="296">
                  <c:v>7.8634288171770782E-3</c:v>
                </c:pt>
                <c:pt idx="297">
                  <c:v>3.6199134551343935E-3</c:v>
                </c:pt>
                <c:pt idx="298">
                  <c:v>1.3932390407965461E-2</c:v>
                </c:pt>
                <c:pt idx="299">
                  <c:v>-4.7850797100961392E-3</c:v>
                </c:pt>
                <c:pt idx="300">
                  <c:v>7.1630390264793855E-4</c:v>
                </c:pt>
                <c:pt idx="301">
                  <c:v>2.5399470635921486E-2</c:v>
                </c:pt>
                <c:pt idx="302">
                  <c:v>-1.1045349034423339E-2</c:v>
                </c:pt>
                <c:pt idx="303">
                  <c:v>-1.1563607532374145E-2</c:v>
                </c:pt>
                <c:pt idx="304">
                  <c:v>-1.0760263435989577E-2</c:v>
                </c:pt>
                <c:pt idx="305">
                  <c:v>-1.1934346491708875E-2</c:v>
                </c:pt>
                <c:pt idx="306">
                  <c:v>-1.986001445868724E-2</c:v>
                </c:pt>
                <c:pt idx="307">
                  <c:v>-1.0541435260512686E-2</c:v>
                </c:pt>
                <c:pt idx="308">
                  <c:v>-6.4900990015633814E-3</c:v>
                </c:pt>
                <c:pt idx="309">
                  <c:v>-8.2030612621041988E-3</c:v>
                </c:pt>
                <c:pt idx="310">
                  <c:v>1.7308630928108304E-2</c:v>
                </c:pt>
                <c:pt idx="311">
                  <c:v>4.9463611998144287E-3</c:v>
                </c:pt>
                <c:pt idx="312">
                  <c:v>1.4406980013488325E-2</c:v>
                </c:pt>
                <c:pt idx="313">
                  <c:v>-7.4791204101123977E-3</c:v>
                </c:pt>
                <c:pt idx="314">
                  <c:v>-2.2145050811169562E-2</c:v>
                </c:pt>
                <c:pt idx="315">
                  <c:v>3.6185390527558162E-2</c:v>
                </c:pt>
                <c:pt idx="316">
                  <c:v>-1.7414576046658515E-2</c:v>
                </c:pt>
                <c:pt idx="317">
                  <c:v>7.6081058625596873E-3</c:v>
                </c:pt>
                <c:pt idx="318">
                  <c:v>3.3255358409504936E-2</c:v>
                </c:pt>
                <c:pt idx="319">
                  <c:v>-1.8059092331261021E-2</c:v>
                </c:pt>
                <c:pt idx="320">
                  <c:v>-1.0944394650053464E-2</c:v>
                </c:pt>
                <c:pt idx="321">
                  <c:v>-6.1400822356304612E-3</c:v>
                </c:pt>
                <c:pt idx="322">
                  <c:v>-5.3370320005558065E-3</c:v>
                </c:pt>
                <c:pt idx="323">
                  <c:v>-4.3940998810167277E-3</c:v>
                </c:pt>
                <c:pt idx="324">
                  <c:v>-1.0467725572905734E-2</c:v>
                </c:pt>
                <c:pt idx="325">
                  <c:v>1.5480755984886058E-3</c:v>
                </c:pt>
                <c:pt idx="326">
                  <c:v>-5.3890202211440983E-3</c:v>
                </c:pt>
                <c:pt idx="327">
                  <c:v>-2.8523194417812742E-3</c:v>
                </c:pt>
                <c:pt idx="328">
                  <c:v>-4.2632824483144691E-3</c:v>
                </c:pt>
                <c:pt idx="329">
                  <c:v>8.5824568780752362E-3</c:v>
                </c:pt>
                <c:pt idx="330">
                  <c:v>3.9221652331645814E-3</c:v>
                </c:pt>
                <c:pt idx="331">
                  <c:v>-7.5290221641577532E-3</c:v>
                </c:pt>
                <c:pt idx="332">
                  <c:v>1.602937692955023E-2</c:v>
                </c:pt>
                <c:pt idx="333">
                  <c:v>1.7181826791115098E-2</c:v>
                </c:pt>
                <c:pt idx="334">
                  <c:v>4.429600031194577E-3</c:v>
                </c:pt>
                <c:pt idx="335">
                  <c:v>1.9880334768034211E-3</c:v>
                </c:pt>
                <c:pt idx="336">
                  <c:v>9.9604760583686894E-3</c:v>
                </c:pt>
                <c:pt idx="337">
                  <c:v>4.8988719970377015E-3</c:v>
                </c:pt>
                <c:pt idx="338">
                  <c:v>-3.7947709385035794E-3</c:v>
                </c:pt>
                <c:pt idx="339">
                  <c:v>-1.561950683823226E-2</c:v>
                </c:pt>
                <c:pt idx="340">
                  <c:v>-2.8702215034540268E-3</c:v>
                </c:pt>
                <c:pt idx="341">
                  <c:v>-3.2867419337206968E-3</c:v>
                </c:pt>
                <c:pt idx="342">
                  <c:v>2.3197822378246625E-2</c:v>
                </c:pt>
                <c:pt idx="343">
                  <c:v>1.2643800899757375E-2</c:v>
                </c:pt>
                <c:pt idx="344">
                  <c:v>-1.7413128637102745E-2</c:v>
                </c:pt>
                <c:pt idx="345">
                  <c:v>-5.2944414514517766E-3</c:v>
                </c:pt>
                <c:pt idx="346">
                  <c:v>2.5552522220785884E-2</c:v>
                </c:pt>
                <c:pt idx="347">
                  <c:v>-1.1609250125819481E-2</c:v>
                </c:pt>
                <c:pt idx="348">
                  <c:v>2.2633877075818177E-3</c:v>
                </c:pt>
                <c:pt idx="349">
                  <c:v>1.5504186535965254E-2</c:v>
                </c:pt>
                <c:pt idx="350">
                  <c:v>-1.3036425372766832E-2</c:v>
                </c:pt>
                <c:pt idx="351">
                  <c:v>-2.9837725599199096E-2</c:v>
                </c:pt>
                <c:pt idx="352">
                  <c:v>2.0911043164646089E-2</c:v>
                </c:pt>
                <c:pt idx="353">
                  <c:v>-7.8684802849149707E-3</c:v>
                </c:pt>
                <c:pt idx="354">
                  <c:v>-9.4007057451870202E-4</c:v>
                </c:pt>
                <c:pt idx="355">
                  <c:v>7.1115951058167764E-3</c:v>
                </c:pt>
                <c:pt idx="356">
                  <c:v>6.4479346798154372E-3</c:v>
                </c:pt>
                <c:pt idx="357">
                  <c:v>8.4467515652611722E-2</c:v>
                </c:pt>
                <c:pt idx="358">
                  <c:v>3.1184686041762309E-2</c:v>
                </c:pt>
                <c:pt idx="359">
                  <c:v>-1.1780994576605952E-2</c:v>
                </c:pt>
                <c:pt idx="360">
                  <c:v>-7.1949068823996976E-3</c:v>
                </c:pt>
                <c:pt idx="361">
                  <c:v>2.7926108883232149E-2</c:v>
                </c:pt>
                <c:pt idx="362">
                  <c:v>3.9636120713563731E-3</c:v>
                </c:pt>
                <c:pt idx="363">
                  <c:v>1.5417455257967835E-2</c:v>
                </c:pt>
                <c:pt idx="364">
                  <c:v>-1.1891071568381218E-2</c:v>
                </c:pt>
                <c:pt idx="365">
                  <c:v>2.0174979219249198E-2</c:v>
                </c:pt>
                <c:pt idx="366">
                  <c:v>-2.9993331669853286E-3</c:v>
                </c:pt>
                <c:pt idx="367">
                  <c:v>2.1280866423128989E-2</c:v>
                </c:pt>
                <c:pt idx="368">
                  <c:v>-1.2023255407237553E-2</c:v>
                </c:pt>
                <c:pt idx="369">
                  <c:v>1.2541109619314176E-2</c:v>
                </c:pt>
                <c:pt idx="370">
                  <c:v>2.5564154450101628E-2</c:v>
                </c:pt>
                <c:pt idx="371">
                  <c:v>4.9882661489827947E-3</c:v>
                </c:pt>
                <c:pt idx="372">
                  <c:v>1.6102146508677185E-2</c:v>
                </c:pt>
                <c:pt idx="373">
                  <c:v>2.1238246691078766E-3</c:v>
                </c:pt>
                <c:pt idx="374">
                  <c:v>4.7579016256606771E-3</c:v>
                </c:pt>
                <c:pt idx="375">
                  <c:v>-4.6095593503125169E-3</c:v>
                </c:pt>
                <c:pt idx="376">
                  <c:v>2.0887183170030681E-2</c:v>
                </c:pt>
                <c:pt idx="377">
                  <c:v>-9.6983248036892084E-3</c:v>
                </c:pt>
                <c:pt idx="378">
                  <c:v>1.8625144075209054E-2</c:v>
                </c:pt>
                <c:pt idx="379">
                  <c:v>3.8283908835191672E-3</c:v>
                </c:pt>
                <c:pt idx="380">
                  <c:v>-3.0681121124301103E-4</c:v>
                </c:pt>
                <c:pt idx="381">
                  <c:v>-2.5021076704306515E-3</c:v>
                </c:pt>
                <c:pt idx="382">
                  <c:v>1.0252294024117033E-2</c:v>
                </c:pt>
                <c:pt idx="383">
                  <c:v>-8.465713318692409E-3</c:v>
                </c:pt>
                <c:pt idx="384">
                  <c:v>-1.0166305218305772E-2</c:v>
                </c:pt>
                <c:pt idx="385">
                  <c:v>1.272411303802729E-2</c:v>
                </c:pt>
                <c:pt idx="386">
                  <c:v>5.8563816820751411E-3</c:v>
                </c:pt>
                <c:pt idx="387">
                  <c:v>-9.0781492800125797E-3</c:v>
                </c:pt>
                <c:pt idx="388">
                  <c:v>-1.2834672062032398E-2</c:v>
                </c:pt>
                <c:pt idx="389">
                  <c:v>-3.7230874159030407E-3</c:v>
                </c:pt>
                <c:pt idx="390">
                  <c:v>-1.4012745805591234E-2</c:v>
                </c:pt>
                <c:pt idx="391">
                  <c:v>-6.4169231493561999E-3</c:v>
                </c:pt>
                <c:pt idx="392">
                  <c:v>2.364533121382675E-3</c:v>
                </c:pt>
                <c:pt idx="393">
                  <c:v>-1.3666299739738872E-2</c:v>
                </c:pt>
                <c:pt idx="394">
                  <c:v>-1.1896842124849245E-2</c:v>
                </c:pt>
                <c:pt idx="395">
                  <c:v>3.4679336586892547E-2</c:v>
                </c:pt>
                <c:pt idx="396">
                  <c:v>3.2474655823343045E-2</c:v>
                </c:pt>
                <c:pt idx="397">
                  <c:v>3.117501764000917E-2</c:v>
                </c:pt>
                <c:pt idx="398">
                  <c:v>-4.354040947150814E-2</c:v>
                </c:pt>
                <c:pt idx="399">
                  <c:v>-1.4819566543643433E-2</c:v>
                </c:pt>
                <c:pt idx="400">
                  <c:v>-2.9044718123535946E-2</c:v>
                </c:pt>
                <c:pt idx="401">
                  <c:v>6.371261684693387E-2</c:v>
                </c:pt>
                <c:pt idx="402">
                  <c:v>-1.3224779152101504E-2</c:v>
                </c:pt>
                <c:pt idx="403">
                  <c:v>-1.1486784497160951E-2</c:v>
                </c:pt>
                <c:pt idx="404">
                  <c:v>-2.9821749449539799E-2</c:v>
                </c:pt>
                <c:pt idx="405">
                  <c:v>-9.956644311007656E-3</c:v>
                </c:pt>
                <c:pt idx="406">
                  <c:v>-3.6150813044177534E-2</c:v>
                </c:pt>
                <c:pt idx="407">
                  <c:v>6.9280648013734805E-2</c:v>
                </c:pt>
                <c:pt idx="408">
                  <c:v>-1.40573572505403E-2</c:v>
                </c:pt>
                <c:pt idx="409">
                  <c:v>-3.4063238765319366E-2</c:v>
                </c:pt>
                <c:pt idx="410">
                  <c:v>-2.0925821560901361E-2</c:v>
                </c:pt>
                <c:pt idx="411">
                  <c:v>3.6499531372801299E-2</c:v>
                </c:pt>
                <c:pt idx="412">
                  <c:v>2.619162173807274E-2</c:v>
                </c:pt>
                <c:pt idx="413">
                  <c:v>-5.9680885353655556E-3</c:v>
                </c:pt>
                <c:pt idx="414">
                  <c:v>-6.376217139275997E-3</c:v>
                </c:pt>
                <c:pt idx="415">
                  <c:v>-2.116402906377724E-3</c:v>
                </c:pt>
                <c:pt idx="416">
                  <c:v>-1.8703969351992304E-2</c:v>
                </c:pt>
                <c:pt idx="417">
                  <c:v>-2.3039965948255726E-2</c:v>
                </c:pt>
                <c:pt idx="418">
                  <c:v>-1.6926574226290247E-2</c:v>
                </c:pt>
                <c:pt idx="419">
                  <c:v>9.8311799400507272E-3</c:v>
                </c:pt>
                <c:pt idx="420">
                  <c:v>-3.4379032831269592E-2</c:v>
                </c:pt>
                <c:pt idx="421">
                  <c:v>-2.2368294146481508E-2</c:v>
                </c:pt>
                <c:pt idx="422">
                  <c:v>-2.1186120263918199E-2</c:v>
                </c:pt>
                <c:pt idx="423">
                  <c:v>3.5579505576967189E-3</c:v>
                </c:pt>
                <c:pt idx="424">
                  <c:v>-6.4988747429396247E-3</c:v>
                </c:pt>
                <c:pt idx="425">
                  <c:v>-2.0982330780763763E-2</c:v>
                </c:pt>
                <c:pt idx="426">
                  <c:v>-2.6457894507098682E-2</c:v>
                </c:pt>
                <c:pt idx="427">
                  <c:v>1.0515953494965808E-2</c:v>
                </c:pt>
                <c:pt idx="428">
                  <c:v>2.9909719093462531E-2</c:v>
                </c:pt>
                <c:pt idx="429">
                  <c:v>2.7300108817059642E-2</c:v>
                </c:pt>
                <c:pt idx="430">
                  <c:v>6.8543395250613912E-3</c:v>
                </c:pt>
                <c:pt idx="431">
                  <c:v>-2.359241193102651E-2</c:v>
                </c:pt>
                <c:pt idx="432">
                  <c:v>1.4273173935373402E-2</c:v>
                </c:pt>
                <c:pt idx="433">
                  <c:v>8.6538577062832446E-3</c:v>
                </c:pt>
                <c:pt idx="434">
                  <c:v>-2.7122085907170145E-2</c:v>
                </c:pt>
                <c:pt idx="435">
                  <c:v>-3.3400800538527779E-2</c:v>
                </c:pt>
                <c:pt idx="436">
                  <c:v>-3.1714784224185451E-2</c:v>
                </c:pt>
                <c:pt idx="437">
                  <c:v>9.8338798902133234E-3</c:v>
                </c:pt>
                <c:pt idx="438">
                  <c:v>-7.8505152117914392E-3</c:v>
                </c:pt>
                <c:pt idx="439">
                  <c:v>-1.0528874383212525E-3</c:v>
                </c:pt>
                <c:pt idx="440">
                  <c:v>-2.062064816394398E-3</c:v>
                </c:pt>
                <c:pt idx="441">
                  <c:v>5.656337268499644E-4</c:v>
                </c:pt>
                <c:pt idx="442">
                  <c:v>8.6861771123705189E-3</c:v>
                </c:pt>
                <c:pt idx="443">
                  <c:v>7.0365206054790221E-3</c:v>
                </c:pt>
                <c:pt idx="444">
                  <c:v>1.048253583691868E-2</c:v>
                </c:pt>
                <c:pt idx="445">
                  <c:v>-6.2449798691796565E-3</c:v>
                </c:pt>
                <c:pt idx="446">
                  <c:v>4.1313836908097885E-3</c:v>
                </c:pt>
                <c:pt idx="447">
                  <c:v>-2.1917590396301981E-3</c:v>
                </c:pt>
                <c:pt idx="448">
                  <c:v>-6.8338333553104548E-3</c:v>
                </c:pt>
                <c:pt idx="449">
                  <c:v>-1.3974275600251997E-2</c:v>
                </c:pt>
                <c:pt idx="450">
                  <c:v>3.3612807064097659E-2</c:v>
                </c:pt>
                <c:pt idx="451">
                  <c:v>-7.7522999008231173E-3</c:v>
                </c:pt>
                <c:pt idx="452">
                  <c:v>3.6014035747005069E-2</c:v>
                </c:pt>
                <c:pt idx="453">
                  <c:v>-6.6918575048046016E-3</c:v>
                </c:pt>
                <c:pt idx="454">
                  <c:v>2.5655278714289221E-4</c:v>
                </c:pt>
                <c:pt idx="455">
                  <c:v>-8.0923819954329262E-3</c:v>
                </c:pt>
                <c:pt idx="456">
                  <c:v>5.4018548657792124E-3</c:v>
                </c:pt>
                <c:pt idx="457">
                  <c:v>2.8069742124011639E-2</c:v>
                </c:pt>
                <c:pt idx="458">
                  <c:v>-2.4865911877603585E-2</c:v>
                </c:pt>
                <c:pt idx="459">
                  <c:v>3.9446650022004072E-2</c:v>
                </c:pt>
                <c:pt idx="460">
                  <c:v>7.4605541602054794E-3</c:v>
                </c:pt>
                <c:pt idx="461">
                  <c:v>-1.3804993019461597E-2</c:v>
                </c:pt>
                <c:pt idx="462">
                  <c:v>-1.6231274045326448E-2</c:v>
                </c:pt>
                <c:pt idx="463">
                  <c:v>-5.1648299529790231E-3</c:v>
                </c:pt>
                <c:pt idx="464">
                  <c:v>-3.0688792428636988E-3</c:v>
                </c:pt>
                <c:pt idx="465">
                  <c:v>-1.5587178082494034E-2</c:v>
                </c:pt>
                <c:pt idx="466">
                  <c:v>-5.297183697135068E-3</c:v>
                </c:pt>
                <c:pt idx="467">
                  <c:v>-5.3533544081306823E-3</c:v>
                </c:pt>
                <c:pt idx="468">
                  <c:v>-2.5238980309429043E-2</c:v>
                </c:pt>
                <c:pt idx="469">
                  <c:v>-1.145291807959165E-2</c:v>
                </c:pt>
                <c:pt idx="470">
                  <c:v>-1.0401222575391045E-2</c:v>
                </c:pt>
                <c:pt idx="471">
                  <c:v>1.9847546890114066E-2</c:v>
                </c:pt>
                <c:pt idx="472">
                  <c:v>-3.3082184187576257E-3</c:v>
                </c:pt>
                <c:pt idx="473">
                  <c:v>6.0939637680189869E-3</c:v>
                </c:pt>
                <c:pt idx="474">
                  <c:v>3.0815399202617859E-3</c:v>
                </c:pt>
                <c:pt idx="475">
                  <c:v>2.2246033727391732E-3</c:v>
                </c:pt>
                <c:pt idx="476">
                  <c:v>-1.1848528421543396E-2</c:v>
                </c:pt>
                <c:pt idx="477">
                  <c:v>1.6809881468640691E-2</c:v>
                </c:pt>
                <c:pt idx="478">
                  <c:v>2.1575876591205371E-3</c:v>
                </c:pt>
                <c:pt idx="479">
                  <c:v>-3.4002354869903176E-3</c:v>
                </c:pt>
                <c:pt idx="480">
                  <c:v>-2.2741848582611768E-3</c:v>
                </c:pt>
                <c:pt idx="481">
                  <c:v>1.9097440677392153E-2</c:v>
                </c:pt>
                <c:pt idx="482">
                  <c:v>7.9883769763543413E-3</c:v>
                </c:pt>
                <c:pt idx="483">
                  <c:v>-4.9527055330707932E-3</c:v>
                </c:pt>
                <c:pt idx="484">
                  <c:v>1.6476520640004957E-2</c:v>
                </c:pt>
                <c:pt idx="485">
                  <c:v>1.3701508837586999E-2</c:v>
                </c:pt>
                <c:pt idx="486">
                  <c:v>4.536342072148032E-3</c:v>
                </c:pt>
                <c:pt idx="487">
                  <c:v>-1.2771121844280954E-2</c:v>
                </c:pt>
                <c:pt idx="488">
                  <c:v>-3.6191336357980844E-3</c:v>
                </c:pt>
                <c:pt idx="489">
                  <c:v>-2.1480439586452162E-3</c:v>
                </c:pt>
                <c:pt idx="490">
                  <c:v>3.849657406634753E-2</c:v>
                </c:pt>
                <c:pt idx="491">
                  <c:v>-1.8864732975005519E-2</c:v>
                </c:pt>
                <c:pt idx="492">
                  <c:v>-1.9588925399212625E-2</c:v>
                </c:pt>
                <c:pt idx="493">
                  <c:v>-4.5061738778290929E-2</c:v>
                </c:pt>
                <c:pt idx="494">
                  <c:v>-3.9715899646913357E-3</c:v>
                </c:pt>
                <c:pt idx="495">
                  <c:v>6.518420128705885E-3</c:v>
                </c:pt>
                <c:pt idx="496">
                  <c:v>-8.5187065507667074E-3</c:v>
                </c:pt>
                <c:pt idx="497">
                  <c:v>3.0632899155919632E-3</c:v>
                </c:pt>
                <c:pt idx="498">
                  <c:v>-1.0862817612757935E-2</c:v>
                </c:pt>
                <c:pt idx="499">
                  <c:v>1.6647330470410143E-2</c:v>
                </c:pt>
                <c:pt idx="500">
                  <c:v>-4.2288569169498099E-3</c:v>
                </c:pt>
                <c:pt idx="501">
                  <c:v>-9.8280106190797782E-4</c:v>
                </c:pt>
                <c:pt idx="502">
                  <c:v>-9.0005324572179615E-4</c:v>
                </c:pt>
                <c:pt idx="503">
                  <c:v>4.1387564968800852E-3</c:v>
                </c:pt>
                <c:pt idx="504">
                  <c:v>-8.8304404390003085E-3</c:v>
                </c:pt>
                <c:pt idx="505">
                  <c:v>1.6290547164806577E-2</c:v>
                </c:pt>
                <c:pt idx="506">
                  <c:v>-2.2013081501206705E-2</c:v>
                </c:pt>
                <c:pt idx="507">
                  <c:v>3.6429135615677658E-4</c:v>
                </c:pt>
                <c:pt idx="508">
                  <c:v>1.5544671546395741E-2</c:v>
                </c:pt>
                <c:pt idx="509">
                  <c:v>-5.4129550685126432E-3</c:v>
                </c:pt>
                <c:pt idx="510">
                  <c:v>3.2770797802310807E-3</c:v>
                </c:pt>
                <c:pt idx="511">
                  <c:v>-2.9498546464212347E-3</c:v>
                </c:pt>
                <c:pt idx="512">
                  <c:v>6.8965790590604587E-3</c:v>
                </c:pt>
                <c:pt idx="513">
                  <c:v>-3.4952849286421844E-3</c:v>
                </c:pt>
                <c:pt idx="514">
                  <c:v>-2.2366122189391612E-2</c:v>
                </c:pt>
                <c:pt idx="515">
                  <c:v>6.3221262782561533E-3</c:v>
                </c:pt>
                <c:pt idx="516">
                  <c:v>5.2653017552338035E-3</c:v>
                </c:pt>
                <c:pt idx="517">
                  <c:v>4.5178041391790462E-3</c:v>
                </c:pt>
                <c:pt idx="518">
                  <c:v>-6.7082966587377084E-3</c:v>
                </c:pt>
                <c:pt idx="519">
                  <c:v>7.1571205437022624E-3</c:v>
                </c:pt>
                <c:pt idx="520">
                  <c:v>2.8572011868086889E-4</c:v>
                </c:pt>
                <c:pt idx="521">
                  <c:v>-1.2246147581393809E-4</c:v>
                </c:pt>
                <c:pt idx="522">
                  <c:v>-4.6018284871019834E-3</c:v>
                </c:pt>
                <c:pt idx="523">
                  <c:v>4.0638843165068767E-4</c:v>
                </c:pt>
                <c:pt idx="524">
                  <c:v>-1.4647103505979392E-2</c:v>
                </c:pt>
                <c:pt idx="525">
                  <c:v>-2.1203608211807872E-2</c:v>
                </c:pt>
                <c:pt idx="526">
                  <c:v>3.9223377635628039E-4</c:v>
                </c:pt>
                <c:pt idx="527">
                  <c:v>-8.3604034255333071E-3</c:v>
                </c:pt>
                <c:pt idx="528">
                  <c:v>3.7418191459953486E-3</c:v>
                </c:pt>
                <c:pt idx="529">
                  <c:v>-1.7918782808395154E-2</c:v>
                </c:pt>
                <c:pt idx="530">
                  <c:v>-2.9926289627961768E-2</c:v>
                </c:pt>
                <c:pt idx="531">
                  <c:v>-2.3072427073235285E-2</c:v>
                </c:pt>
                <c:pt idx="532">
                  <c:v>1.7022936561260003E-2</c:v>
                </c:pt>
                <c:pt idx="533">
                  <c:v>-8.657743765425361E-3</c:v>
                </c:pt>
                <c:pt idx="534">
                  <c:v>1.9408735474904602E-2</c:v>
                </c:pt>
                <c:pt idx="535">
                  <c:v>-6.7839830776154492E-3</c:v>
                </c:pt>
                <c:pt idx="536">
                  <c:v>1.2861432756018847E-2</c:v>
                </c:pt>
                <c:pt idx="537">
                  <c:v>-4.8798895637220492E-3</c:v>
                </c:pt>
                <c:pt idx="538">
                  <c:v>-1.3759979095320701E-2</c:v>
                </c:pt>
                <c:pt idx="539">
                  <c:v>5.4441554386040359E-3</c:v>
                </c:pt>
                <c:pt idx="540">
                  <c:v>-3.5587226169939952E-3</c:v>
                </c:pt>
                <c:pt idx="541">
                  <c:v>-7.410308753579886E-3</c:v>
                </c:pt>
                <c:pt idx="542">
                  <c:v>-1.1467513001606335E-2</c:v>
                </c:pt>
                <c:pt idx="543">
                  <c:v>-1.2485728020886579E-2</c:v>
                </c:pt>
                <c:pt idx="544">
                  <c:v>4.9972241829832871E-3</c:v>
                </c:pt>
                <c:pt idx="545">
                  <c:v>3.7191542987079843E-3</c:v>
                </c:pt>
                <c:pt idx="546">
                  <c:v>6.787808054274036E-3</c:v>
                </c:pt>
                <c:pt idx="547">
                  <c:v>6.5775286471452801E-3</c:v>
                </c:pt>
                <c:pt idx="548">
                  <c:v>-6.8688614969845199E-3</c:v>
                </c:pt>
                <c:pt idx="549">
                  <c:v>-1.2411731406414229E-2</c:v>
                </c:pt>
                <c:pt idx="550">
                  <c:v>-1.6867053466566726E-2</c:v>
                </c:pt>
                <c:pt idx="551">
                  <c:v>6.5632164642104741E-3</c:v>
                </c:pt>
                <c:pt idx="552">
                  <c:v>-7.2701800850303979E-3</c:v>
                </c:pt>
                <c:pt idx="553">
                  <c:v>1.9157605685374418E-2</c:v>
                </c:pt>
                <c:pt idx="554">
                  <c:v>-1.267017665432821E-2</c:v>
                </c:pt>
                <c:pt idx="555">
                  <c:v>6.0437919468332608E-2</c:v>
                </c:pt>
                <c:pt idx="556">
                  <c:v>6.7097808548911364E-3</c:v>
                </c:pt>
                <c:pt idx="557">
                  <c:v>-4.0236920366112962E-3</c:v>
                </c:pt>
                <c:pt idx="558">
                  <c:v>-5.6287098724772432E-3</c:v>
                </c:pt>
                <c:pt idx="559">
                  <c:v>-1.4844446152911903E-2</c:v>
                </c:pt>
                <c:pt idx="560">
                  <c:v>-2.8899516499130081E-2</c:v>
                </c:pt>
                <c:pt idx="561">
                  <c:v>5.3624605584641098E-2</c:v>
                </c:pt>
                <c:pt idx="562">
                  <c:v>2.7774205739448877E-2</c:v>
                </c:pt>
                <c:pt idx="563">
                  <c:v>2.2948583735794319E-2</c:v>
                </c:pt>
                <c:pt idx="564">
                  <c:v>4.0908054160910378E-3</c:v>
                </c:pt>
                <c:pt idx="565">
                  <c:v>-5.9701669865036841E-3</c:v>
                </c:pt>
                <c:pt idx="566">
                  <c:v>8.5455174904253139E-3</c:v>
                </c:pt>
                <c:pt idx="567">
                  <c:v>8.8630459378385307E-3</c:v>
                </c:pt>
                <c:pt idx="568">
                  <c:v>-1.2362295360639592E-2</c:v>
                </c:pt>
                <c:pt idx="569">
                  <c:v>-1.845241006545409E-3</c:v>
                </c:pt>
                <c:pt idx="570">
                  <c:v>-8.8180122505400142E-3</c:v>
                </c:pt>
                <c:pt idx="571">
                  <c:v>2.7139691164900368E-2</c:v>
                </c:pt>
                <c:pt idx="572">
                  <c:v>3.3917034482376852E-2</c:v>
                </c:pt>
                <c:pt idx="573">
                  <c:v>-1.5336567101853714E-2</c:v>
                </c:pt>
                <c:pt idx="574">
                  <c:v>-1.4859114403749828E-2</c:v>
                </c:pt>
                <c:pt idx="575">
                  <c:v>1.2367211793570872E-2</c:v>
                </c:pt>
                <c:pt idx="576">
                  <c:v>-2.7775586564282164E-2</c:v>
                </c:pt>
                <c:pt idx="577">
                  <c:v>9.1131244704170486E-2</c:v>
                </c:pt>
                <c:pt idx="578">
                  <c:v>1.366013810403415E-2</c:v>
                </c:pt>
                <c:pt idx="579">
                  <c:v>1.4258239113820419E-2</c:v>
                </c:pt>
                <c:pt idx="580">
                  <c:v>-4.0891433814525227E-4</c:v>
                </c:pt>
                <c:pt idx="581">
                  <c:v>7.0658785533347828E-3</c:v>
                </c:pt>
                <c:pt idx="582">
                  <c:v>-6.9295923521015676E-3</c:v>
                </c:pt>
                <c:pt idx="583">
                  <c:v>1.2274123600280937E-3</c:v>
                </c:pt>
                <c:pt idx="584">
                  <c:v>-1.2656108183650788E-2</c:v>
                </c:pt>
                <c:pt idx="585">
                  <c:v>1.0565863409337874E-2</c:v>
                </c:pt>
                <c:pt idx="586">
                  <c:v>7.6094505195011628E-3</c:v>
                </c:pt>
                <c:pt idx="587">
                  <c:v>-6.4285447184610038E-3</c:v>
                </c:pt>
                <c:pt idx="588">
                  <c:v>-2.315078543691308E-3</c:v>
                </c:pt>
                <c:pt idx="589">
                  <c:v>7.9663560031225274E-3</c:v>
                </c:pt>
                <c:pt idx="590">
                  <c:v>-4.3324660174602434E-3</c:v>
                </c:pt>
                <c:pt idx="591">
                  <c:v>-6.3898384553245202E-2</c:v>
                </c:pt>
                <c:pt idx="592">
                  <c:v>6.4054662166642404E-4</c:v>
                </c:pt>
                <c:pt idx="593">
                  <c:v>2.2157383891259222E-2</c:v>
                </c:pt>
                <c:pt idx="594">
                  <c:v>-5.4443828813101275E-3</c:v>
                </c:pt>
                <c:pt idx="595">
                  <c:v>-6.9421355240076379E-2</c:v>
                </c:pt>
                <c:pt idx="596">
                  <c:v>-9.785991103572006E-2</c:v>
                </c:pt>
                <c:pt idx="597">
                  <c:v>-3.6312325557333824E-3</c:v>
                </c:pt>
                <c:pt idx="598">
                  <c:v>-1.6341419639417324E-2</c:v>
                </c:pt>
                <c:pt idx="599">
                  <c:v>1.6221773172066412E-3</c:v>
                </c:pt>
                <c:pt idx="600">
                  <c:v>-3.8888137730741395E-3</c:v>
                </c:pt>
                <c:pt idx="601">
                  <c:v>-1.837396798299365E-2</c:v>
                </c:pt>
                <c:pt idx="602">
                  <c:v>1.4643423445593169E-2</c:v>
                </c:pt>
                <c:pt idx="603">
                  <c:v>-1.7321367258798272E-2</c:v>
                </c:pt>
                <c:pt idx="604">
                  <c:v>2.2193657498922339E-3</c:v>
                </c:pt>
                <c:pt idx="605">
                  <c:v>1.1206983273642411E-2</c:v>
                </c:pt>
                <c:pt idx="606">
                  <c:v>9.1720753361072063E-3</c:v>
                </c:pt>
                <c:pt idx="607">
                  <c:v>1.2969316694947722E-2</c:v>
                </c:pt>
                <c:pt idx="608">
                  <c:v>-4.8378684104174816E-3</c:v>
                </c:pt>
                <c:pt idx="609">
                  <c:v>-1.9583457635214616E-2</c:v>
                </c:pt>
                <c:pt idx="610">
                  <c:v>-6.5260029447237813E-3</c:v>
                </c:pt>
                <c:pt idx="611">
                  <c:v>-1.4836797973920234E-3</c:v>
                </c:pt>
                <c:pt idx="612">
                  <c:v>6.0027190587974284E-4</c:v>
                </c:pt>
                <c:pt idx="613">
                  <c:v>-9.94613432411731E-3</c:v>
                </c:pt>
                <c:pt idx="614">
                  <c:v>-9.3979111456173412E-3</c:v>
                </c:pt>
                <c:pt idx="615">
                  <c:v>-1.0956559441076328E-2</c:v>
                </c:pt>
                <c:pt idx="616">
                  <c:v>2.5121892944021191E-2</c:v>
                </c:pt>
                <c:pt idx="617">
                  <c:v>-1.0381986111673021E-2</c:v>
                </c:pt>
                <c:pt idx="618">
                  <c:v>-2.082082199016707E-2</c:v>
                </c:pt>
                <c:pt idx="619">
                  <c:v>3.2363043794972166E-2</c:v>
                </c:pt>
                <c:pt idx="620">
                  <c:v>-3.8136339732897061E-2</c:v>
                </c:pt>
                <c:pt idx="621">
                  <c:v>3.4133947001026836E-2</c:v>
                </c:pt>
                <c:pt idx="622">
                  <c:v>-2.8735227540673602E-2</c:v>
                </c:pt>
                <c:pt idx="623">
                  <c:v>-1.1610129229259957E-2</c:v>
                </c:pt>
                <c:pt idx="624">
                  <c:v>-4.5330744646320795E-2</c:v>
                </c:pt>
                <c:pt idx="625">
                  <c:v>-6.6034346889972655E-3</c:v>
                </c:pt>
                <c:pt idx="626">
                  <c:v>2.1429379232601902E-3</c:v>
                </c:pt>
                <c:pt idx="627">
                  <c:v>7.6873802632655729E-4</c:v>
                </c:pt>
                <c:pt idx="628">
                  <c:v>6.0900365681792416E-4</c:v>
                </c:pt>
                <c:pt idx="629">
                  <c:v>-1.9219071228621213E-3</c:v>
                </c:pt>
                <c:pt idx="630">
                  <c:v>3.1089270405558847E-3</c:v>
                </c:pt>
                <c:pt idx="631">
                  <c:v>-1.8793779960290601E-2</c:v>
                </c:pt>
                <c:pt idx="632">
                  <c:v>2.3104547452873159E-2</c:v>
                </c:pt>
                <c:pt idx="633">
                  <c:v>1.25812555911933E-3</c:v>
                </c:pt>
                <c:pt idx="634">
                  <c:v>-2.7916191743698648E-2</c:v>
                </c:pt>
                <c:pt idx="635">
                  <c:v>3.6149091869741995E-2</c:v>
                </c:pt>
                <c:pt idx="636">
                  <c:v>-1.1520044561917948E-2</c:v>
                </c:pt>
                <c:pt idx="637">
                  <c:v>-2.2817486158273445E-3</c:v>
                </c:pt>
                <c:pt idx="638">
                  <c:v>-1.5859699960341353E-2</c:v>
                </c:pt>
                <c:pt idx="639">
                  <c:v>-2.997084032228029E-3</c:v>
                </c:pt>
                <c:pt idx="640">
                  <c:v>8.5416526920023324E-3</c:v>
                </c:pt>
                <c:pt idx="641">
                  <c:v>-8.1635689419489888E-3</c:v>
                </c:pt>
                <c:pt idx="642">
                  <c:v>2.0696102934635249E-2</c:v>
                </c:pt>
                <c:pt idx="643">
                  <c:v>3.3837708121572762E-3</c:v>
                </c:pt>
                <c:pt idx="644">
                  <c:v>9.7640869799966775E-3</c:v>
                </c:pt>
                <c:pt idx="645">
                  <c:v>-1.7481663390651148E-2</c:v>
                </c:pt>
                <c:pt idx="646">
                  <c:v>3.7200844026800101E-2</c:v>
                </c:pt>
                <c:pt idx="647">
                  <c:v>3.5705388415019405E-2</c:v>
                </c:pt>
                <c:pt idx="648">
                  <c:v>4.4892678475650554E-3</c:v>
                </c:pt>
                <c:pt idx="649">
                  <c:v>1.3160630839072741E-3</c:v>
                </c:pt>
                <c:pt idx="650">
                  <c:v>1.0397352150354982E-4</c:v>
                </c:pt>
                <c:pt idx="651">
                  <c:v>0</c:v>
                </c:pt>
                <c:pt idx="652">
                  <c:v>1.4136607783791038E-2</c:v>
                </c:pt>
                <c:pt idx="653">
                  <c:v>-1.8977223002933665E-2</c:v>
                </c:pt>
                <c:pt idx="654">
                  <c:v>2.1753776642117659E-3</c:v>
                </c:pt>
                <c:pt idx="655">
                  <c:v>-4.1472266016913167E-4</c:v>
                </c:pt>
                <c:pt idx="656">
                  <c:v>2.0407111521527637E-3</c:v>
                </c:pt>
                <c:pt idx="657">
                  <c:v>-4.6633014265078749E-3</c:v>
                </c:pt>
                <c:pt idx="658">
                  <c:v>6.2572585885489465E-3</c:v>
                </c:pt>
                <c:pt idx="659">
                  <c:v>2.0212615616215145E-2</c:v>
                </c:pt>
                <c:pt idx="660">
                  <c:v>7.7295149812329475E-2</c:v>
                </c:pt>
                <c:pt idx="661">
                  <c:v>2.6301506426192348E-2</c:v>
                </c:pt>
                <c:pt idx="662">
                  <c:v>-3.2817676953443724E-2</c:v>
                </c:pt>
                <c:pt idx="663">
                  <c:v>-1.7768875875772153E-2</c:v>
                </c:pt>
                <c:pt idx="664">
                  <c:v>-9.6547352258310182E-3</c:v>
                </c:pt>
                <c:pt idx="665">
                  <c:v>-8.79344874074592E-3</c:v>
                </c:pt>
                <c:pt idx="666">
                  <c:v>-2.9168584153772971E-2</c:v>
                </c:pt>
                <c:pt idx="667">
                  <c:v>2.5840672362174143E-2</c:v>
                </c:pt>
                <c:pt idx="668">
                  <c:v>-1.9666601608592779E-2</c:v>
                </c:pt>
                <c:pt idx="669">
                  <c:v>9.7488046584655909E-3</c:v>
                </c:pt>
                <c:pt idx="670">
                  <c:v>-3.5755499670164573E-2</c:v>
                </c:pt>
                <c:pt idx="671">
                  <c:v>-4.3711433090416321E-2</c:v>
                </c:pt>
                <c:pt idx="672">
                  <c:v>-2.7009975007688817E-2</c:v>
                </c:pt>
                <c:pt idx="673">
                  <c:v>-4.5549032005470426E-2</c:v>
                </c:pt>
                <c:pt idx="674">
                  <c:v>-2.4234314836530903E-2</c:v>
                </c:pt>
                <c:pt idx="675">
                  <c:v>5.5617326948816173E-3</c:v>
                </c:pt>
                <c:pt idx="676">
                  <c:v>-2.5486177327601629E-2</c:v>
                </c:pt>
                <c:pt idx="677">
                  <c:v>-6.2477141886294579E-2</c:v>
                </c:pt>
                <c:pt idx="678">
                  <c:v>-4.7890944936928546E-3</c:v>
                </c:pt>
                <c:pt idx="679">
                  <c:v>-1.1104634549410309E-3</c:v>
                </c:pt>
                <c:pt idx="680">
                  <c:v>-6.1407583982758642E-3</c:v>
                </c:pt>
                <c:pt idx="681">
                  <c:v>-9.2503027060113104E-3</c:v>
                </c:pt>
                <c:pt idx="682">
                  <c:v>-1.4646315517239189E-2</c:v>
                </c:pt>
                <c:pt idx="683">
                  <c:v>-1.6608750051780669E-2</c:v>
                </c:pt>
                <c:pt idx="684">
                  <c:v>-1.5876379287407198E-3</c:v>
                </c:pt>
                <c:pt idx="685">
                  <c:v>-1.2663385470481547E-2</c:v>
                </c:pt>
                <c:pt idx="686">
                  <c:v>1.1368681684273647E-2</c:v>
                </c:pt>
                <c:pt idx="687">
                  <c:v>2.8742151819387413E-2</c:v>
                </c:pt>
                <c:pt idx="688">
                  <c:v>-3.1744766392271038E-3</c:v>
                </c:pt>
                <c:pt idx="689">
                  <c:v>1.7930346163727601E-2</c:v>
                </c:pt>
                <c:pt idx="690">
                  <c:v>-3.6821615566656911E-2</c:v>
                </c:pt>
                <c:pt idx="691">
                  <c:v>6.0257207866725032E-3</c:v>
                </c:pt>
                <c:pt idx="692">
                  <c:v>-2.7693103633929187E-2</c:v>
                </c:pt>
                <c:pt idx="693">
                  <c:v>3.3351603389471709E-3</c:v>
                </c:pt>
                <c:pt idx="694">
                  <c:v>-1.353193605879187E-2</c:v>
                </c:pt>
                <c:pt idx="695">
                  <c:v>-4.6496776339102807E-3</c:v>
                </c:pt>
                <c:pt idx="696">
                  <c:v>4.5981816763315262E-3</c:v>
                </c:pt>
                <c:pt idx="697">
                  <c:v>2.1522997089669454E-2</c:v>
                </c:pt>
                <c:pt idx="698">
                  <c:v>-9.4662115930266983E-4</c:v>
                </c:pt>
                <c:pt idx="699">
                  <c:v>1.5868513171347659E-2</c:v>
                </c:pt>
                <c:pt idx="700">
                  <c:v>3.5386049727774621E-2</c:v>
                </c:pt>
                <c:pt idx="701">
                  <c:v>3.6626907321862072E-2</c:v>
                </c:pt>
                <c:pt idx="702">
                  <c:v>-2.5163550384555183E-2</c:v>
                </c:pt>
                <c:pt idx="703">
                  <c:v>6.6260736014107577E-3</c:v>
                </c:pt>
                <c:pt idx="704">
                  <c:v>-1.4791886850964947E-2</c:v>
                </c:pt>
                <c:pt idx="705">
                  <c:v>3.3874752955127242E-2</c:v>
                </c:pt>
                <c:pt idx="706">
                  <c:v>9.0276488109303169E-3</c:v>
                </c:pt>
                <c:pt idx="707">
                  <c:v>2.5886284315872525E-2</c:v>
                </c:pt>
                <c:pt idx="708">
                  <c:v>1.8969863801910604E-2</c:v>
                </c:pt>
                <c:pt idx="709">
                  <c:v>1.5769525633371887E-3</c:v>
                </c:pt>
                <c:pt idx="710">
                  <c:v>-8.8231422962676605E-3</c:v>
                </c:pt>
                <c:pt idx="711">
                  <c:v>-3.7580985054800925E-2</c:v>
                </c:pt>
                <c:pt idx="712">
                  <c:v>3.7460658970968848E-2</c:v>
                </c:pt>
                <c:pt idx="713">
                  <c:v>1.8049455557099783E-4</c:v>
                </c:pt>
                <c:pt idx="714">
                  <c:v>-2.7940112211129048E-3</c:v>
                </c:pt>
                <c:pt idx="715">
                  <c:v>-2.2779487769510821E-2</c:v>
                </c:pt>
                <c:pt idx="716">
                  <c:v>1.4979672358049265E-2</c:v>
                </c:pt>
                <c:pt idx="717">
                  <c:v>-1.6152005434872736E-2</c:v>
                </c:pt>
                <c:pt idx="718">
                  <c:v>-3.8006185202229142E-3</c:v>
                </c:pt>
                <c:pt idx="719">
                  <c:v>-4.8031531101440997E-3</c:v>
                </c:pt>
                <c:pt idx="720">
                  <c:v>-1.7844767662269431E-2</c:v>
                </c:pt>
                <c:pt idx="721">
                  <c:v>-1.9855763670697378E-2</c:v>
                </c:pt>
                <c:pt idx="722">
                  <c:v>3.8386687465180756E-3</c:v>
                </c:pt>
                <c:pt idx="723">
                  <c:v>6.5625719619707016E-3</c:v>
                </c:pt>
                <c:pt idx="724">
                  <c:v>-1.07088168709651E-2</c:v>
                </c:pt>
                <c:pt idx="725">
                  <c:v>1.8282354326459482E-2</c:v>
                </c:pt>
                <c:pt idx="726">
                  <c:v>3.5000820463261195E-2</c:v>
                </c:pt>
                <c:pt idx="727">
                  <c:v>-6.1146088151777904E-3</c:v>
                </c:pt>
                <c:pt idx="728">
                  <c:v>-6.2522115550779807E-3</c:v>
                </c:pt>
                <c:pt idx="729">
                  <c:v>-8.4107224348628461E-3</c:v>
                </c:pt>
                <c:pt idx="730">
                  <c:v>-2.363191112416882E-2</c:v>
                </c:pt>
                <c:pt idx="731">
                  <c:v>-1.0186845306993018E-2</c:v>
                </c:pt>
                <c:pt idx="732">
                  <c:v>-3.300955989586056E-2</c:v>
                </c:pt>
                <c:pt idx="733">
                  <c:v>-1.1175101522179381E-2</c:v>
                </c:pt>
                <c:pt idx="734">
                  <c:v>-1.3136608641166067E-2</c:v>
                </c:pt>
                <c:pt idx="735">
                  <c:v>-1.6214168337787431E-2</c:v>
                </c:pt>
                <c:pt idx="736">
                  <c:v>-3.3167151482818256E-2</c:v>
                </c:pt>
                <c:pt idx="737">
                  <c:v>-4.4069480643024392E-3</c:v>
                </c:pt>
                <c:pt idx="738">
                  <c:v>-7.3929668247410957E-3</c:v>
                </c:pt>
                <c:pt idx="739">
                  <c:v>-1.6089303749649987E-2</c:v>
                </c:pt>
                <c:pt idx="740">
                  <c:v>2.0463720428434719E-2</c:v>
                </c:pt>
                <c:pt idx="741">
                  <c:v>0</c:v>
                </c:pt>
              </c:numCache>
            </c:numRef>
          </c:yVal>
          <c:smooth val="0"/>
          <c:extLst>
            <c:ext xmlns:c16="http://schemas.microsoft.com/office/drawing/2014/chart" uri="{C3380CC4-5D6E-409C-BE32-E72D297353CC}">
              <c16:uniqueId val="{00000002-7F23-4AD5-9BDE-CC59D5DCE152}"/>
            </c:ext>
          </c:extLst>
        </c:ser>
        <c:dLbls>
          <c:showLegendKey val="0"/>
          <c:showVal val="0"/>
          <c:showCatName val="0"/>
          <c:showSerName val="0"/>
          <c:showPercent val="0"/>
          <c:showBubbleSize val="0"/>
        </c:dLbls>
        <c:axId val="892190559"/>
        <c:axId val="892194399"/>
      </c:scatterChart>
      <c:valAx>
        <c:axId val="892190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92194399"/>
        <c:crosses val="autoZero"/>
        <c:crossBetween val="midCat"/>
      </c:valAx>
      <c:valAx>
        <c:axId val="89219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92190559"/>
        <c:crosses val="autoZero"/>
        <c:crossBetween val="midCat"/>
      </c:valAx>
      <c:spPr>
        <a:noFill/>
        <a:ln>
          <a:noFill/>
        </a:ln>
        <a:effectLst/>
      </c:spPr>
    </c:plotArea>
    <c:plotVisOnly val="1"/>
    <c:dispBlanksAs val="gap"/>
    <c:showDLblsOverMax val="0"/>
    <c:extLst>
      <c:ext uri="{0b15fc19-7d7d-44ad-8c2d-2c3a37ce22c3}">
        <chartProps xmlns="https://web.wps.cn/et/2018/main" chartId="{95f57b68-9010-48a5-a3ac-2865abb41821}"/>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Beta</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 (c)'!$G$3</c:f>
              <c:strCache>
                <c:ptCount val="1"/>
                <c:pt idx="0">
                  <c:v>Daily HPR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60561045494313204"/>
                  <c:y val="-0.40239574219889201"/>
                </c:manualLayout>
              </c:layout>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'Part (c)'!$C$4:$C$745</c:f>
              <c:numCache>
                <c:formatCode>General</c:formatCode>
                <c:ptCount val="742"/>
                <c:pt idx="0">
                  <c:v>-2.8577641296602358E-4</c:v>
                </c:pt>
                <c:pt idx="1">
                  <c:v>-2.115930138503043E-3</c:v>
                </c:pt>
                <c:pt idx="2">
                  <c:v>-1.1696111838928169E-2</c:v>
                </c:pt>
                <c:pt idx="3">
                  <c:v>1.111981616471547E-2</c:v>
                </c:pt>
                <c:pt idx="4">
                  <c:v>9.0420073960085362E-3</c:v>
                </c:pt>
                <c:pt idx="5">
                  <c:v>-1.2795285095394087E-2</c:v>
                </c:pt>
                <c:pt idx="6">
                  <c:v>4.0816635619174632E-3</c:v>
                </c:pt>
                <c:pt idx="7">
                  <c:v>-5.582325779352925E-3</c:v>
                </c:pt>
                <c:pt idx="8">
                  <c:v>-5.1631312234782087E-3</c:v>
                </c:pt>
                <c:pt idx="9">
                  <c:v>5.2329751018960107E-3</c:v>
                </c:pt>
                <c:pt idx="10">
                  <c:v>6.5272351766822402E-3</c:v>
                </c:pt>
                <c:pt idx="11">
                  <c:v>-8.999611999159645E-3</c:v>
                </c:pt>
                <c:pt idx="12">
                  <c:v>-1.4784511312879243E-3</c:v>
                </c:pt>
                <c:pt idx="13">
                  <c:v>-1.4967001787999864E-3</c:v>
                </c:pt>
                <c:pt idx="14">
                  <c:v>-1.2547572710405439E-2</c:v>
                </c:pt>
                <c:pt idx="15">
                  <c:v>-2.9394512770190822E-3</c:v>
                </c:pt>
                <c:pt idx="16">
                  <c:v>4.2012887401181526E-3</c:v>
                </c:pt>
                <c:pt idx="17">
                  <c:v>-8.9077370211750866E-3</c:v>
                </c:pt>
                <c:pt idx="18">
                  <c:v>-3.4400322558512829E-3</c:v>
                </c:pt>
                <c:pt idx="19">
                  <c:v>-2.8135747549046168E-3</c:v>
                </c:pt>
                <c:pt idx="20">
                  <c:v>6.5359709797854493E-3</c:v>
                </c:pt>
                <c:pt idx="21">
                  <c:v>-1.3690215037028451E-3</c:v>
                </c:pt>
                <c:pt idx="22">
                  <c:v>6.6025884544412166E-4</c:v>
                </c:pt>
                <c:pt idx="23">
                  <c:v>-1.2481224780150524E-3</c:v>
                </c:pt>
                <c:pt idx="24">
                  <c:v>8.7294190611797214E-3</c:v>
                </c:pt>
                <c:pt idx="25">
                  <c:v>-8.7873868890513806E-3</c:v>
                </c:pt>
                <c:pt idx="26">
                  <c:v>-9.3704617030021236E-3</c:v>
                </c:pt>
                <c:pt idx="27">
                  <c:v>-2.1424213560051142E-2</c:v>
                </c:pt>
                <c:pt idx="28">
                  <c:v>-5.4061649034323775E-4</c:v>
                </c:pt>
                <c:pt idx="29">
                  <c:v>-1.4160706565616464E-2</c:v>
                </c:pt>
                <c:pt idx="30">
                  <c:v>-1.4161659013423675E-3</c:v>
                </c:pt>
                <c:pt idx="31">
                  <c:v>8.1156779580020509E-3</c:v>
                </c:pt>
                <c:pt idx="32">
                  <c:v>2.4545416990469533E-3</c:v>
                </c:pt>
                <c:pt idx="33">
                  <c:v>5.2043728308821627E-5</c:v>
                </c:pt>
                <c:pt idx="34">
                  <c:v>5.7259000437972149E-3</c:v>
                </c:pt>
                <c:pt idx="35">
                  <c:v>1.4652627320371103E-2</c:v>
                </c:pt>
                <c:pt idx="36">
                  <c:v>1.5061029536485916E-3</c:v>
                </c:pt>
                <c:pt idx="37">
                  <c:v>-1.6142975111744227E-3</c:v>
                </c:pt>
                <c:pt idx="38">
                  <c:v>1.3700169261289907E-3</c:v>
                </c:pt>
                <c:pt idx="39">
                  <c:v>1.0740980826790941E-3</c:v>
                </c:pt>
                <c:pt idx="40">
                  <c:v>-1.2769632085949123E-3</c:v>
                </c:pt>
                <c:pt idx="41">
                  <c:v>1.8703577686811725E-2</c:v>
                </c:pt>
                <c:pt idx="42">
                  <c:v>-4.9099820315822162E-3</c:v>
                </c:pt>
                <c:pt idx="43">
                  <c:v>4.1898915779699352E-3</c:v>
                </c:pt>
                <c:pt idx="44">
                  <c:v>3.3843154867430215E-3</c:v>
                </c:pt>
                <c:pt idx="45">
                  <c:v>-1.1718778635040884E-2</c:v>
                </c:pt>
                <c:pt idx="46">
                  <c:v>-2.1293593353156458E-3</c:v>
                </c:pt>
                <c:pt idx="47">
                  <c:v>-3.2152298316295127E-3</c:v>
                </c:pt>
                <c:pt idx="48">
                  <c:v>4.5491810987265924E-5</c:v>
                </c:pt>
                <c:pt idx="49">
                  <c:v>1.6945599981708784E-3</c:v>
                </c:pt>
                <c:pt idx="50">
                  <c:v>3.332155576256976E-3</c:v>
                </c:pt>
                <c:pt idx="51">
                  <c:v>3.9677928253165316E-3</c:v>
                </c:pt>
                <c:pt idx="52">
                  <c:v>1.3820625685767348E-3</c:v>
                </c:pt>
                <c:pt idx="53">
                  <c:v>2.8583793184004246E-4</c:v>
                </c:pt>
                <c:pt idx="54">
                  <c:v>7.5230495028018388E-3</c:v>
                </c:pt>
                <c:pt idx="55">
                  <c:v>4.6943013455067465E-4</c:v>
                </c:pt>
                <c:pt idx="56">
                  <c:v>1.6659376161698191E-3</c:v>
                </c:pt>
                <c:pt idx="57">
                  <c:v>2.8846339064908873E-3</c:v>
                </c:pt>
                <c:pt idx="58">
                  <c:v>5.1226480205889434E-3</c:v>
                </c:pt>
                <c:pt idx="59">
                  <c:v>1.2827353745464452E-3</c:v>
                </c:pt>
                <c:pt idx="60">
                  <c:v>1.6325753017997963E-2</c:v>
                </c:pt>
                <c:pt idx="61">
                  <c:v>1.967576418212346E-4</c:v>
                </c:pt>
                <c:pt idx="62">
                  <c:v>-8.5798488623965701E-3</c:v>
                </c:pt>
                <c:pt idx="63">
                  <c:v>-8.4163857619835045E-4</c:v>
                </c:pt>
                <c:pt idx="64">
                  <c:v>1.0333291215294636E-2</c:v>
                </c:pt>
                <c:pt idx="65">
                  <c:v>-7.4564783815551433E-3</c:v>
                </c:pt>
                <c:pt idx="66">
                  <c:v>1.2630098903435905E-2</c:v>
                </c:pt>
                <c:pt idx="67">
                  <c:v>-2.6244521876233645E-3</c:v>
                </c:pt>
                <c:pt idx="68">
                  <c:v>-2.7151768509934573E-2</c:v>
                </c:pt>
                <c:pt idx="69">
                  <c:v>-1.179214365820847E-2</c:v>
                </c:pt>
                <c:pt idx="70">
                  <c:v>2.3918165281347566E-3</c:v>
                </c:pt>
                <c:pt idx="71">
                  <c:v>3.7684413413710642E-3</c:v>
                </c:pt>
                <c:pt idx="72">
                  <c:v>8.5323207050211575E-4</c:v>
                </c:pt>
                <c:pt idx="73">
                  <c:v>5.0331229834195685E-5</c:v>
                </c:pt>
                <c:pt idx="74">
                  <c:v>1.7414807623613839E-2</c:v>
                </c:pt>
                <c:pt idx="75">
                  <c:v>-3.0315693109630526E-4</c:v>
                </c:pt>
                <c:pt idx="76">
                  <c:v>-2.6813917161045081E-3</c:v>
                </c:pt>
                <c:pt idx="77">
                  <c:v>-1.2329476150728363E-3</c:v>
                </c:pt>
                <c:pt idx="78">
                  <c:v>-8.8295004833916055E-4</c:v>
                </c:pt>
                <c:pt idx="79">
                  <c:v>-1.0944379412161618E-2</c:v>
                </c:pt>
                <c:pt idx="80">
                  <c:v>7.6031681375885599E-3</c:v>
                </c:pt>
                <c:pt idx="81">
                  <c:v>1.0691123118667994E-3</c:v>
                </c:pt>
                <c:pt idx="82">
                  <c:v>3.4447775252144188E-3</c:v>
                </c:pt>
                <c:pt idx="83">
                  <c:v>7.6283551773595644E-3</c:v>
                </c:pt>
                <c:pt idx="84">
                  <c:v>-3.4950370829703764E-4</c:v>
                </c:pt>
                <c:pt idx="85">
                  <c:v>-4.4608458502798307E-3</c:v>
                </c:pt>
                <c:pt idx="86">
                  <c:v>4.621191209858602E-3</c:v>
                </c:pt>
                <c:pt idx="87">
                  <c:v>-1.3567851613180805E-4</c:v>
                </c:pt>
                <c:pt idx="88">
                  <c:v>8.9252669109216129E-4</c:v>
                </c:pt>
                <c:pt idx="89">
                  <c:v>6.4418338608693553E-4</c:v>
                </c:pt>
                <c:pt idx="90">
                  <c:v>6.7196627176867064E-3</c:v>
                </c:pt>
                <c:pt idx="91">
                  <c:v>-7.5001350225091805E-4</c:v>
                </c:pt>
                <c:pt idx="92">
                  <c:v>5.4555916887449258E-3</c:v>
                </c:pt>
                <c:pt idx="93">
                  <c:v>-1.4108806608831069E-3</c:v>
                </c:pt>
                <c:pt idx="94">
                  <c:v>7.3341133907751897E-3</c:v>
                </c:pt>
                <c:pt idx="95">
                  <c:v>6.1987880801539115E-3</c:v>
                </c:pt>
                <c:pt idx="96">
                  <c:v>7.7636149373623573E-3</c:v>
                </c:pt>
                <c:pt idx="97">
                  <c:v>1.5625351959234377E-3</c:v>
                </c:pt>
                <c:pt idx="98">
                  <c:v>-2.800199840690768E-3</c:v>
                </c:pt>
                <c:pt idx="99">
                  <c:v>2.1663878659495613E-3</c:v>
                </c:pt>
                <c:pt idx="100">
                  <c:v>-1.7801801450586289E-3</c:v>
                </c:pt>
                <c:pt idx="101">
                  <c:v>3.9257017677237702E-3</c:v>
                </c:pt>
                <c:pt idx="102">
                  <c:v>2.8465062056323236E-3</c:v>
                </c:pt>
                <c:pt idx="103">
                  <c:v>3.2511583723450442E-3</c:v>
                </c:pt>
                <c:pt idx="104">
                  <c:v>2.4942165167948799E-3</c:v>
                </c:pt>
                <c:pt idx="105">
                  <c:v>2.4288513264755015E-4</c:v>
                </c:pt>
                <c:pt idx="106">
                  <c:v>-1.3297717180034533E-3</c:v>
                </c:pt>
                <c:pt idx="107">
                  <c:v>2.0331832162561177E-2</c:v>
                </c:pt>
                <c:pt idx="108">
                  <c:v>8.8487486443831614E-3</c:v>
                </c:pt>
                <c:pt idx="109">
                  <c:v>3.3071319917765837E-2</c:v>
                </c:pt>
                <c:pt idx="110">
                  <c:v>-6.1124179171720965E-2</c:v>
                </c:pt>
                <c:pt idx="111">
                  <c:v>3.2023979208572827E-2</c:v>
                </c:pt>
                <c:pt idx="112">
                  <c:v>1.8680861553376123E-3</c:v>
                </c:pt>
                <c:pt idx="113">
                  <c:v>-9.5612140229056203E-3</c:v>
                </c:pt>
                <c:pt idx="114">
                  <c:v>-8.0473578649701855E-3</c:v>
                </c:pt>
                <c:pt idx="115">
                  <c:v>-1.9336287086089532E-3</c:v>
                </c:pt>
                <c:pt idx="116">
                  <c:v>-1.0743187662915156E-3</c:v>
                </c:pt>
                <c:pt idx="117">
                  <c:v>-4.5944725602593643E-4</c:v>
                </c:pt>
                <c:pt idx="118">
                  <c:v>1.6234147702677632E-2</c:v>
                </c:pt>
                <c:pt idx="119">
                  <c:v>3.0469688528972257E-3</c:v>
                </c:pt>
                <c:pt idx="120">
                  <c:v>2.7980811741256874E-3</c:v>
                </c:pt>
                <c:pt idx="121">
                  <c:v>2.7746872879504058E-3</c:v>
                </c:pt>
                <c:pt idx="122">
                  <c:v>9.115755746059738E-3</c:v>
                </c:pt>
                <c:pt idx="123">
                  <c:v>-7.7895650787794773E-4</c:v>
                </c:pt>
                <c:pt idx="124">
                  <c:v>5.1351702014188691E-3</c:v>
                </c:pt>
                <c:pt idx="125">
                  <c:v>2.2124478982964036E-3</c:v>
                </c:pt>
                <c:pt idx="126">
                  <c:v>4.4396349451461085E-3</c:v>
                </c:pt>
                <c:pt idx="127">
                  <c:v>-1.5590012996666094E-2</c:v>
                </c:pt>
                <c:pt idx="128">
                  <c:v>0</c:v>
                </c:pt>
                <c:pt idx="129">
                  <c:v>-6.2666144663355581E-3</c:v>
                </c:pt>
                <c:pt idx="130">
                  <c:v>-1.476005170173867E-3</c:v>
                </c:pt>
                <c:pt idx="131">
                  <c:v>-7.6389791301331271E-3</c:v>
                </c:pt>
                <c:pt idx="132">
                  <c:v>1.9158935479583357E-3</c:v>
                </c:pt>
                <c:pt idx="133">
                  <c:v>-1.7039337135533136E-3</c:v>
                </c:pt>
                <c:pt idx="134">
                  <c:v>9.9172312481621942E-3</c:v>
                </c:pt>
                <c:pt idx="135">
                  <c:v>-6.6859105299196739E-3</c:v>
                </c:pt>
                <c:pt idx="136">
                  <c:v>7.4690020410453127E-3</c:v>
                </c:pt>
                <c:pt idx="137">
                  <c:v>1.5367299273513811E-3</c:v>
                </c:pt>
                <c:pt idx="138">
                  <c:v>1.4137313223340777E-3</c:v>
                </c:pt>
                <c:pt idx="139">
                  <c:v>8.5155875913575322E-3</c:v>
                </c:pt>
                <c:pt idx="140">
                  <c:v>6.8482479371053118E-3</c:v>
                </c:pt>
                <c:pt idx="141">
                  <c:v>-6.8888846695565574E-3</c:v>
                </c:pt>
                <c:pt idx="142">
                  <c:v>-5.6100497425024482E-3</c:v>
                </c:pt>
                <c:pt idx="143">
                  <c:v>-1.1024426319883079E-2</c:v>
                </c:pt>
                <c:pt idx="144">
                  <c:v>-1.0355004482994602E-2</c:v>
                </c:pt>
                <c:pt idx="145">
                  <c:v>4.8924520259116325E-3</c:v>
                </c:pt>
                <c:pt idx="146">
                  <c:v>-1.0395275169402805E-3</c:v>
                </c:pt>
                <c:pt idx="147">
                  <c:v>6.7552271049311262E-3</c:v>
                </c:pt>
                <c:pt idx="148">
                  <c:v>-4.2195638976008428E-5</c:v>
                </c:pt>
                <c:pt idx="149">
                  <c:v>3.5595697583823936E-3</c:v>
                </c:pt>
                <c:pt idx="150">
                  <c:v>-8.3095802205875437E-4</c:v>
                </c:pt>
                <c:pt idx="151">
                  <c:v>-3.8739583655484331E-4</c:v>
                </c:pt>
                <c:pt idx="152">
                  <c:v>6.0327630166456293E-3</c:v>
                </c:pt>
                <c:pt idx="153">
                  <c:v>9.1450574409679217E-3</c:v>
                </c:pt>
                <c:pt idx="154">
                  <c:v>5.3911051782769932E-3</c:v>
                </c:pt>
                <c:pt idx="155">
                  <c:v>-4.1744719810147216E-3</c:v>
                </c:pt>
                <c:pt idx="156">
                  <c:v>3.8450511793153485E-3</c:v>
                </c:pt>
                <c:pt idx="157">
                  <c:v>7.883546470263552E-3</c:v>
                </c:pt>
                <c:pt idx="158">
                  <c:v>9.9183292197013414E-4</c:v>
                </c:pt>
                <c:pt idx="159">
                  <c:v>-1.0860963573548457E-2</c:v>
                </c:pt>
                <c:pt idx="160">
                  <c:v>1.4678177414507178E-3</c:v>
                </c:pt>
                <c:pt idx="161">
                  <c:v>-5.5829893714841473E-3</c:v>
                </c:pt>
                <c:pt idx="162">
                  <c:v>6.7483410794881684E-3</c:v>
                </c:pt>
                <c:pt idx="163">
                  <c:v>-1.524839281915699E-2</c:v>
                </c:pt>
                <c:pt idx="164">
                  <c:v>1.3656201783766265E-4</c:v>
                </c:pt>
                <c:pt idx="165">
                  <c:v>-7.1788682071318097E-3</c:v>
                </c:pt>
                <c:pt idx="166">
                  <c:v>8.6729117063467345E-4</c:v>
                </c:pt>
                <c:pt idx="167">
                  <c:v>5.2531497425974778E-3</c:v>
                </c:pt>
                <c:pt idx="168">
                  <c:v>-2.202767082468908E-3</c:v>
                </c:pt>
                <c:pt idx="169">
                  <c:v>2.9880889873316013E-3</c:v>
                </c:pt>
                <c:pt idx="170">
                  <c:v>1.6062509231593233E-2</c:v>
                </c:pt>
                <c:pt idx="171">
                  <c:v>1.4407994489542065E-3</c:v>
                </c:pt>
                <c:pt idx="172">
                  <c:v>-1.1198431843397458E-2</c:v>
                </c:pt>
                <c:pt idx="173">
                  <c:v>3.4431131207391997E-3</c:v>
                </c:pt>
                <c:pt idx="174">
                  <c:v>-4.0893487084771958E-3</c:v>
                </c:pt>
                <c:pt idx="175">
                  <c:v>-2.1381877027633613E-4</c:v>
                </c:pt>
                <c:pt idx="176">
                  <c:v>7.3364155357774361E-3</c:v>
                </c:pt>
                <c:pt idx="177">
                  <c:v>-6.4132914383778911E-3</c:v>
                </c:pt>
                <c:pt idx="178">
                  <c:v>3.3710026687649355E-3</c:v>
                </c:pt>
                <c:pt idx="179">
                  <c:v>3.6931451676362253E-3</c:v>
                </c:pt>
                <c:pt idx="180">
                  <c:v>5.9133602496496528E-3</c:v>
                </c:pt>
                <c:pt idx="181">
                  <c:v>3.2319437149108312E-3</c:v>
                </c:pt>
                <c:pt idx="182">
                  <c:v>4.4420757111879932E-3</c:v>
                </c:pt>
                <c:pt idx="183">
                  <c:v>5.8672702236109882E-3</c:v>
                </c:pt>
                <c:pt idx="184">
                  <c:v>-7.6708008067306686E-3</c:v>
                </c:pt>
                <c:pt idx="185">
                  <c:v>2.9677875690214571E-3</c:v>
                </c:pt>
                <c:pt idx="186">
                  <c:v>-9.7392544332029034E-3</c:v>
                </c:pt>
                <c:pt idx="187">
                  <c:v>5.0159713096876929E-5</c:v>
                </c:pt>
                <c:pt idx="188">
                  <c:v>7.2172409632705048E-3</c:v>
                </c:pt>
                <c:pt idx="189">
                  <c:v>-3.7638581528382955E-3</c:v>
                </c:pt>
                <c:pt idx="190">
                  <c:v>7.18007734330033E-3</c:v>
                </c:pt>
                <c:pt idx="191">
                  <c:v>-1.3011494553287434E-3</c:v>
                </c:pt>
                <c:pt idx="192">
                  <c:v>9.415577400253396E-3</c:v>
                </c:pt>
                <c:pt idx="193">
                  <c:v>-9.9631658391133322E-3</c:v>
                </c:pt>
                <c:pt idx="194">
                  <c:v>1.7869967895292525E-2</c:v>
                </c:pt>
                <c:pt idx="195">
                  <c:v>-4.7352654852423287E-3</c:v>
                </c:pt>
                <c:pt idx="196">
                  <c:v>1.0079080002224091E-2</c:v>
                </c:pt>
                <c:pt idx="197">
                  <c:v>-1.7900116773147141E-2</c:v>
                </c:pt>
                <c:pt idx="198">
                  <c:v>7.4342364436114933E-3</c:v>
                </c:pt>
                <c:pt idx="199">
                  <c:v>-5.0982817207920056E-3</c:v>
                </c:pt>
                <c:pt idx="200">
                  <c:v>-2.1115698798429821E-2</c:v>
                </c:pt>
                <c:pt idx="201">
                  <c:v>-2.9526587996769691E-3</c:v>
                </c:pt>
                <c:pt idx="202">
                  <c:v>9.2244698464408817E-3</c:v>
                </c:pt>
                <c:pt idx="203">
                  <c:v>1.1361631573985989E-2</c:v>
                </c:pt>
                <c:pt idx="204">
                  <c:v>1.3174349370812008E-3</c:v>
                </c:pt>
                <c:pt idx="205">
                  <c:v>3.4218720221299791E-3</c:v>
                </c:pt>
                <c:pt idx="206">
                  <c:v>1.4794053028200293E-3</c:v>
                </c:pt>
                <c:pt idx="207">
                  <c:v>-9.1524290208980594E-3</c:v>
                </c:pt>
                <c:pt idx="208">
                  <c:v>2.4072283779417876E-3</c:v>
                </c:pt>
                <c:pt idx="209">
                  <c:v>6.5430177643685588E-3</c:v>
                </c:pt>
                <c:pt idx="210">
                  <c:v>-6.8753939803709255E-3</c:v>
                </c:pt>
                <c:pt idx="211">
                  <c:v>-3.5062939508453059E-3</c:v>
                </c:pt>
                <c:pt idx="212">
                  <c:v>4.8305512598190972E-4</c:v>
                </c:pt>
                <c:pt idx="213">
                  <c:v>-2.1742086840976452E-3</c:v>
                </c:pt>
                <c:pt idx="214">
                  <c:v>5.7075980144208728E-3</c:v>
                </c:pt>
                <c:pt idx="215">
                  <c:v>9.903529283836263E-3</c:v>
                </c:pt>
                <c:pt idx="216">
                  <c:v>4.2976644029708395E-3</c:v>
                </c:pt>
                <c:pt idx="217">
                  <c:v>4.4291220395791331E-3</c:v>
                </c:pt>
                <c:pt idx="218">
                  <c:v>4.9475165299410597E-3</c:v>
                </c:pt>
                <c:pt idx="219">
                  <c:v>-1.4222159410509942E-2</c:v>
                </c:pt>
                <c:pt idx="220">
                  <c:v>1.6071192528823127E-3</c:v>
                </c:pt>
                <c:pt idx="221">
                  <c:v>-1.7725828134065394E-3</c:v>
                </c:pt>
                <c:pt idx="222">
                  <c:v>1.2849809834677589E-2</c:v>
                </c:pt>
                <c:pt idx="223">
                  <c:v>1.2175680378580502E-2</c:v>
                </c:pt>
                <c:pt idx="224">
                  <c:v>9.5379823284038147E-4</c:v>
                </c:pt>
                <c:pt idx="225">
                  <c:v>-4.3290007586474161E-3</c:v>
                </c:pt>
                <c:pt idx="226">
                  <c:v>1.3201007481038823E-3</c:v>
                </c:pt>
                <c:pt idx="227">
                  <c:v>3.2600508207486305E-3</c:v>
                </c:pt>
                <c:pt idx="228">
                  <c:v>-1.7471803980189876E-3</c:v>
                </c:pt>
                <c:pt idx="229">
                  <c:v>3.9528391278700111E-3</c:v>
                </c:pt>
                <c:pt idx="230">
                  <c:v>8.1027069438026102E-3</c:v>
                </c:pt>
                <c:pt idx="231">
                  <c:v>2.0457461991232925E-2</c:v>
                </c:pt>
                <c:pt idx="232">
                  <c:v>6.6706434446280362E-3</c:v>
                </c:pt>
                <c:pt idx="233">
                  <c:v>1.8170637429511605E-3</c:v>
                </c:pt>
                <c:pt idx="234">
                  <c:v>1.0348636732111694E-2</c:v>
                </c:pt>
                <c:pt idx="235">
                  <c:v>4.7877846948800578E-3</c:v>
                </c:pt>
                <c:pt idx="236">
                  <c:v>-3.6871759933041186E-4</c:v>
                </c:pt>
                <c:pt idx="237">
                  <c:v>-4.9730082801831082E-4</c:v>
                </c:pt>
                <c:pt idx="238">
                  <c:v>1.4370413065190699E-3</c:v>
                </c:pt>
                <c:pt idx="239">
                  <c:v>4.5291813962118265E-3</c:v>
                </c:pt>
                <c:pt idx="240">
                  <c:v>-1.9175266745258626E-3</c:v>
                </c:pt>
                <c:pt idx="241">
                  <c:v>-1.6912680943572324E-3</c:v>
                </c:pt>
                <c:pt idx="242">
                  <c:v>4.5511498880301303E-3</c:v>
                </c:pt>
                <c:pt idx="243">
                  <c:v>1.185627017720115E-2</c:v>
                </c:pt>
                <c:pt idx="244">
                  <c:v>9.3648141985561584E-4</c:v>
                </c:pt>
                <c:pt idx="245">
                  <c:v>1.548145433003843E-3</c:v>
                </c:pt>
                <c:pt idx="246">
                  <c:v>-2.4820553026905696E-3</c:v>
                </c:pt>
                <c:pt idx="247">
                  <c:v>1.8944567083908723E-3</c:v>
                </c:pt>
                <c:pt idx="248">
                  <c:v>-2.6018555756290862E-4</c:v>
                </c:pt>
                <c:pt idx="249">
                  <c:v>9.3757924662759996E-3</c:v>
                </c:pt>
                <c:pt idx="250">
                  <c:v>5.0751011147600316E-3</c:v>
                </c:pt>
                <c:pt idx="251">
                  <c:v>7.5598958250219696E-3</c:v>
                </c:pt>
                <c:pt idx="252">
                  <c:v>-4.7519380175908114E-3</c:v>
                </c:pt>
                <c:pt idx="253">
                  <c:v>-3.207705423086861E-3</c:v>
                </c:pt>
                <c:pt idx="254">
                  <c:v>4.9046726660236838E-3</c:v>
                </c:pt>
                <c:pt idx="255">
                  <c:v>1.0025278863763394E-2</c:v>
                </c:pt>
                <c:pt idx="256">
                  <c:v>-1.3949893667133624E-2</c:v>
                </c:pt>
                <c:pt idx="257">
                  <c:v>-8.3117036978903082E-3</c:v>
                </c:pt>
                <c:pt idx="258">
                  <c:v>-1.3440203963636189E-2</c:v>
                </c:pt>
                <c:pt idx="259">
                  <c:v>-4.1897202656687891E-3</c:v>
                </c:pt>
                <c:pt idx="260">
                  <c:v>-2.3615766348855094E-3</c:v>
                </c:pt>
                <c:pt idx="261">
                  <c:v>-7.112023615253143E-3</c:v>
                </c:pt>
                <c:pt idx="262">
                  <c:v>4.0335636613206176E-3</c:v>
                </c:pt>
                <c:pt idx="263">
                  <c:v>-9.7764097466312354E-4</c:v>
                </c:pt>
                <c:pt idx="264">
                  <c:v>-2.1722069835914395E-3</c:v>
                </c:pt>
                <c:pt idx="265">
                  <c:v>-8.761443143344063E-4</c:v>
                </c:pt>
                <c:pt idx="266">
                  <c:v>6.1517312470612808E-3</c:v>
                </c:pt>
                <c:pt idx="267">
                  <c:v>9.0556761096549799E-3</c:v>
                </c:pt>
                <c:pt idx="268">
                  <c:v>-7.2078410705406432E-3</c:v>
                </c:pt>
                <c:pt idx="269">
                  <c:v>5.4975680085460219E-3</c:v>
                </c:pt>
                <c:pt idx="270">
                  <c:v>5.625709872108961E-3</c:v>
                </c:pt>
                <c:pt idx="271">
                  <c:v>-4.7555771219727006E-3</c:v>
                </c:pt>
                <c:pt idx="272">
                  <c:v>-5.5940023911736723E-3</c:v>
                </c:pt>
                <c:pt idx="273">
                  <c:v>5.860311931494425E-3</c:v>
                </c:pt>
                <c:pt idx="274">
                  <c:v>-9.8318834812623906E-3</c:v>
                </c:pt>
                <c:pt idx="275">
                  <c:v>2.6281624476409476E-3</c:v>
                </c:pt>
                <c:pt idx="276">
                  <c:v>-5.00772140080995E-4</c:v>
                </c:pt>
                <c:pt idx="277">
                  <c:v>1.5248241369763049E-5</c:v>
                </c:pt>
                <c:pt idx="278">
                  <c:v>-3.45540040278986E-3</c:v>
                </c:pt>
                <c:pt idx="279">
                  <c:v>-8.0240064758942062E-3</c:v>
                </c:pt>
                <c:pt idx="280">
                  <c:v>-1.1585079627478101E-2</c:v>
                </c:pt>
                <c:pt idx="281">
                  <c:v>-2.9286591638919969E-3</c:v>
                </c:pt>
                <c:pt idx="282">
                  <c:v>4.4297877773378114E-3</c:v>
                </c:pt>
                <c:pt idx="283">
                  <c:v>1.6478692204573958E-3</c:v>
                </c:pt>
                <c:pt idx="284">
                  <c:v>3.833947067360447E-3</c:v>
                </c:pt>
                <c:pt idx="285">
                  <c:v>-1.5754115795312492E-4</c:v>
                </c:pt>
                <c:pt idx="286">
                  <c:v>8.8607507045185847E-3</c:v>
                </c:pt>
                <c:pt idx="287">
                  <c:v>4.6982158385487317E-3</c:v>
                </c:pt>
                <c:pt idx="288">
                  <c:v>5.8976074708040286E-3</c:v>
                </c:pt>
                <c:pt idx="289">
                  <c:v>1.8450495779825536E-3</c:v>
                </c:pt>
                <c:pt idx="290">
                  <c:v>2.3578342385654032E-3</c:v>
                </c:pt>
                <c:pt idx="291">
                  <c:v>4.7992988144208368E-3</c:v>
                </c:pt>
                <c:pt idx="292">
                  <c:v>9.3825564041325141E-3</c:v>
                </c:pt>
                <c:pt idx="293">
                  <c:v>-4.8521839960522653E-3</c:v>
                </c:pt>
                <c:pt idx="294">
                  <c:v>2.4812549073918429E-4</c:v>
                </c:pt>
                <c:pt idx="295">
                  <c:v>1.8939840636754115E-3</c:v>
                </c:pt>
                <c:pt idx="296">
                  <c:v>2.0870149919961396E-3</c:v>
                </c:pt>
                <c:pt idx="297">
                  <c:v>-6.2557606509410085E-3</c:v>
                </c:pt>
                <c:pt idx="298">
                  <c:v>-2.9512752327599183E-3</c:v>
                </c:pt>
                <c:pt idx="299">
                  <c:v>2.4484795493044608E-3</c:v>
                </c:pt>
                <c:pt idx="300">
                  <c:v>1.4694489979421606E-4</c:v>
                </c:pt>
                <c:pt idx="301">
                  <c:v>4.3122503280009121E-3</c:v>
                </c:pt>
                <c:pt idx="302">
                  <c:v>-2.8493583662490217E-3</c:v>
                </c:pt>
                <c:pt idx="303">
                  <c:v>-5.137758290060533E-3</c:v>
                </c:pt>
                <c:pt idx="304">
                  <c:v>1.5655711297147335E-3</c:v>
                </c:pt>
                <c:pt idx="305">
                  <c:v>3.2164393779061565E-4</c:v>
                </c:pt>
                <c:pt idx="306">
                  <c:v>-5.8915169615944563E-3</c:v>
                </c:pt>
                <c:pt idx="307">
                  <c:v>-4.5666201045435747E-3</c:v>
                </c:pt>
                <c:pt idx="308">
                  <c:v>3.1476887690017655E-3</c:v>
                </c:pt>
                <c:pt idx="309">
                  <c:v>-1.3505873532751007E-3</c:v>
                </c:pt>
                <c:pt idx="310">
                  <c:v>4.1059209962603233E-3</c:v>
                </c:pt>
                <c:pt idx="311">
                  <c:v>6.9591384917051941E-3</c:v>
                </c:pt>
                <c:pt idx="312">
                  <c:v>-7.4483358208647541E-3</c:v>
                </c:pt>
                <c:pt idx="313">
                  <c:v>-1.0545154913078857E-2</c:v>
                </c:pt>
                <c:pt idx="314">
                  <c:v>-1.0256450116385468E-3</c:v>
                </c:pt>
                <c:pt idx="315">
                  <c:v>5.4695776061646278E-3</c:v>
                </c:pt>
                <c:pt idx="316">
                  <c:v>-7.0472793931755033E-4</c:v>
                </c:pt>
                <c:pt idx="317">
                  <c:v>-6.0043488655605838E-3</c:v>
                </c:pt>
                <c:pt idx="318">
                  <c:v>4.9519981374134591E-3</c:v>
                </c:pt>
                <c:pt idx="319">
                  <c:v>4.1928242334364116E-4</c:v>
                </c:pt>
                <c:pt idx="320">
                  <c:v>-3.6861981977146939E-3</c:v>
                </c:pt>
                <c:pt idx="321">
                  <c:v>-1.1788935034292592E-2</c:v>
                </c:pt>
                <c:pt idx="322">
                  <c:v>7.3344496296331371E-3</c:v>
                </c:pt>
                <c:pt idx="323">
                  <c:v>4.2392642007422158E-3</c:v>
                </c:pt>
                <c:pt idx="324">
                  <c:v>1.9158307663970271E-3</c:v>
                </c:pt>
                <c:pt idx="325">
                  <c:v>7.4829856798224494E-3</c:v>
                </c:pt>
                <c:pt idx="326">
                  <c:v>7.735121594226721E-3</c:v>
                </c:pt>
                <c:pt idx="327">
                  <c:v>1.5181178258223326E-3</c:v>
                </c:pt>
                <c:pt idx="328">
                  <c:v>-2.8384742821917232E-3</c:v>
                </c:pt>
                <c:pt idx="329">
                  <c:v>4.3046517974119156E-3</c:v>
                </c:pt>
                <c:pt idx="330">
                  <c:v>1.2458741727910268E-3</c:v>
                </c:pt>
                <c:pt idx="331">
                  <c:v>-8.524586056305487E-3</c:v>
                </c:pt>
                <c:pt idx="332">
                  <c:v>5.0802509522156619E-3</c:v>
                </c:pt>
                <c:pt idx="333">
                  <c:v>4.8984854347202441E-4</c:v>
                </c:pt>
                <c:pt idx="334">
                  <c:v>3.4330872964505156E-3</c:v>
                </c:pt>
                <c:pt idx="335">
                  <c:v>6.9330038087148356E-3</c:v>
                </c:pt>
                <c:pt idx="336">
                  <c:v>1.1370324916684512E-2</c:v>
                </c:pt>
                <c:pt idx="337">
                  <c:v>8.1875052167941238E-3</c:v>
                </c:pt>
                <c:pt idx="338">
                  <c:v>6.729148846371014E-3</c:v>
                </c:pt>
                <c:pt idx="339">
                  <c:v>1.3759247500199831E-3</c:v>
                </c:pt>
                <c:pt idx="340">
                  <c:v>-5.6495438985202338E-3</c:v>
                </c:pt>
                <c:pt idx="341">
                  <c:v>-4.5497990950773125E-3</c:v>
                </c:pt>
                <c:pt idx="342">
                  <c:v>2.1314697022533084E-3</c:v>
                </c:pt>
                <c:pt idx="343">
                  <c:v>3.2603965574623172E-3</c:v>
                </c:pt>
                <c:pt idx="344">
                  <c:v>-3.7545162773133895E-3</c:v>
                </c:pt>
                <c:pt idx="345">
                  <c:v>7.3519354661314941E-3</c:v>
                </c:pt>
                <c:pt idx="346">
                  <c:v>-3.6214119270170913E-3</c:v>
                </c:pt>
                <c:pt idx="347">
                  <c:v>2.1215820810404676E-3</c:v>
                </c:pt>
                <c:pt idx="348">
                  <c:v>6.1445648760739416E-3</c:v>
                </c:pt>
                <c:pt idx="349">
                  <c:v>2.0503223927487504E-3</c:v>
                </c:pt>
                <c:pt idx="350">
                  <c:v>-3.8254842952022451E-3</c:v>
                </c:pt>
                <c:pt idx="351">
                  <c:v>-4.9169084323055657E-3</c:v>
                </c:pt>
                <c:pt idx="352">
                  <c:v>6.826477130569099E-3</c:v>
                </c:pt>
                <c:pt idx="353">
                  <c:v>2.7693495028842678E-4</c:v>
                </c:pt>
                <c:pt idx="354">
                  <c:v>3.2186022433864751E-3</c:v>
                </c:pt>
                <c:pt idx="355">
                  <c:v>2.5039280433874476E-3</c:v>
                </c:pt>
                <c:pt idx="356">
                  <c:v>-2.5201142931687418E-3</c:v>
                </c:pt>
                <c:pt idx="357">
                  <c:v>-5.3513543052989016E-3</c:v>
                </c:pt>
                <c:pt idx="358">
                  <c:v>1.8908217545032591E-3</c:v>
                </c:pt>
                <c:pt idx="359">
                  <c:v>5.3534011080012102E-3</c:v>
                </c:pt>
                <c:pt idx="360">
                  <c:v>9.6794661302798419E-3</c:v>
                </c:pt>
                <c:pt idx="361">
                  <c:v>1.953202985013659E-3</c:v>
                </c:pt>
                <c:pt idx="362">
                  <c:v>-3.4176495183284154E-3</c:v>
                </c:pt>
                <c:pt idx="363">
                  <c:v>1.8329410735294929E-3</c:v>
                </c:pt>
                <c:pt idx="364">
                  <c:v>6.0792458392437739E-3</c:v>
                </c:pt>
                <c:pt idx="365">
                  <c:v>4.0431229190964193E-3</c:v>
                </c:pt>
                <c:pt idx="366">
                  <c:v>-2.8530768395788001E-3</c:v>
                </c:pt>
                <c:pt idx="367">
                  <c:v>-5.7447389485387043E-3</c:v>
                </c:pt>
                <c:pt idx="368">
                  <c:v>-6.1250799705598689E-3</c:v>
                </c:pt>
                <c:pt idx="369">
                  <c:v>4.5786865014996328E-3</c:v>
                </c:pt>
                <c:pt idx="370">
                  <c:v>9.723641778049823E-4</c:v>
                </c:pt>
                <c:pt idx="371">
                  <c:v>-9.8874423890292907E-4</c:v>
                </c:pt>
                <c:pt idx="372">
                  <c:v>2.6871852817707963E-3</c:v>
                </c:pt>
                <c:pt idx="373">
                  <c:v>8.4860944443795967E-5</c:v>
                </c:pt>
                <c:pt idx="374">
                  <c:v>1.075604726542361E-2</c:v>
                </c:pt>
                <c:pt idx="375">
                  <c:v>-1.0285075027649962E-2</c:v>
                </c:pt>
                <c:pt idx="376">
                  <c:v>9.1318302584812369E-3</c:v>
                </c:pt>
                <c:pt idx="377">
                  <c:v>-3.190068245158949E-3</c:v>
                </c:pt>
                <c:pt idx="378">
                  <c:v>4.564711144417706E-3</c:v>
                </c:pt>
                <c:pt idx="379">
                  <c:v>8.3352228892828832E-3</c:v>
                </c:pt>
                <c:pt idx="380">
                  <c:v>5.6789312022102979E-3</c:v>
                </c:pt>
                <c:pt idx="381">
                  <c:v>2.4927751973571103E-3</c:v>
                </c:pt>
                <c:pt idx="382">
                  <c:v>1.4558195215261978E-3</c:v>
                </c:pt>
                <c:pt idx="383">
                  <c:v>6.7491692528103258E-3</c:v>
                </c:pt>
                <c:pt idx="384">
                  <c:v>-2.2696001249353279E-5</c:v>
                </c:pt>
                <c:pt idx="385">
                  <c:v>3.2346665738081727E-4</c:v>
                </c:pt>
                <c:pt idx="386">
                  <c:v>-2.3470130306909674E-3</c:v>
                </c:pt>
                <c:pt idx="387">
                  <c:v>-2.6408814511533168E-3</c:v>
                </c:pt>
                <c:pt idx="388">
                  <c:v>-6.8186847221795004E-3</c:v>
                </c:pt>
                <c:pt idx="389">
                  <c:v>8.7541110628643569E-4</c:v>
                </c:pt>
                <c:pt idx="390">
                  <c:v>5.0711103842399786E-3</c:v>
                </c:pt>
                <c:pt idx="391">
                  <c:v>5.5592870573658824E-3</c:v>
                </c:pt>
                <c:pt idx="392">
                  <c:v>1.4138411131193697E-3</c:v>
                </c:pt>
                <c:pt idx="393">
                  <c:v>2.3950267733336621E-3</c:v>
                </c:pt>
                <c:pt idx="394">
                  <c:v>9.0974476751935936E-3</c:v>
                </c:pt>
                <c:pt idx="395">
                  <c:v>2.2038227679195624E-3</c:v>
                </c:pt>
                <c:pt idx="396">
                  <c:v>1.6205137079674727E-2</c:v>
                </c:pt>
                <c:pt idx="397">
                  <c:v>7.5810473446718757E-3</c:v>
                </c:pt>
                <c:pt idx="398">
                  <c:v>-2.0036898156717883E-3</c:v>
                </c:pt>
                <c:pt idx="399">
                  <c:v>2.3960578205877384E-3</c:v>
                </c:pt>
                <c:pt idx="400">
                  <c:v>-7.7509172808900607E-3</c:v>
                </c:pt>
                <c:pt idx="401">
                  <c:v>-4.3822815890368141E-3</c:v>
                </c:pt>
                <c:pt idx="402">
                  <c:v>2.5919908029994904E-3</c:v>
                </c:pt>
                <c:pt idx="403">
                  <c:v>6.9862056382009536E-3</c:v>
                </c:pt>
                <c:pt idx="404">
                  <c:v>-6.5506292746326279E-3</c:v>
                </c:pt>
                <c:pt idx="405">
                  <c:v>6.715461205305623E-3</c:v>
                </c:pt>
                <c:pt idx="406">
                  <c:v>7.9216088835932304E-4</c:v>
                </c:pt>
                <c:pt idx="407">
                  <c:v>-4.1833992356591016E-3</c:v>
                </c:pt>
                <c:pt idx="408">
                  <c:v>-6.4917064247525776E-3</c:v>
                </c:pt>
                <c:pt idx="409">
                  <c:v>-1.4962439797248966E-2</c:v>
                </c:pt>
                <c:pt idx="410">
                  <c:v>-1.0096507452669731E-2</c:v>
                </c:pt>
                <c:pt idx="411">
                  <c:v>-9.3255542287693904E-3</c:v>
                </c:pt>
                <c:pt idx="412">
                  <c:v>2.4220494360940436E-3</c:v>
                </c:pt>
                <c:pt idx="413">
                  <c:v>6.6334953122811511E-3</c:v>
                </c:pt>
                <c:pt idx="414">
                  <c:v>1.5606230891244488E-2</c:v>
                </c:pt>
                <c:pt idx="415">
                  <c:v>-7.4196263629130879E-3</c:v>
                </c:pt>
                <c:pt idx="416">
                  <c:v>8.4564241084092717E-3</c:v>
                </c:pt>
                <c:pt idx="417">
                  <c:v>-5.1157788177069495E-3</c:v>
                </c:pt>
                <c:pt idx="418">
                  <c:v>-4.1941051482731325E-3</c:v>
                </c:pt>
                <c:pt idx="419">
                  <c:v>-2.5988484209401182E-3</c:v>
                </c:pt>
                <c:pt idx="420">
                  <c:v>-2.4554026176142147E-3</c:v>
                </c:pt>
                <c:pt idx="421">
                  <c:v>-1.539839927597453E-2</c:v>
                </c:pt>
                <c:pt idx="422">
                  <c:v>-1.0036080267580851E-3</c:v>
                </c:pt>
                <c:pt idx="423">
                  <c:v>-5.5660014941524474E-3</c:v>
                </c:pt>
                <c:pt idx="424">
                  <c:v>-5.0945008816343056E-3</c:v>
                </c:pt>
                <c:pt idx="425">
                  <c:v>1.1095178342057001E-3</c:v>
                </c:pt>
                <c:pt idx="426">
                  <c:v>4.7850042753287744E-3</c:v>
                </c:pt>
                <c:pt idx="427">
                  <c:v>8.9046336726180588E-3</c:v>
                </c:pt>
                <c:pt idx="428">
                  <c:v>-4.8052995568044921E-3</c:v>
                </c:pt>
                <c:pt idx="429">
                  <c:v>-2.0671364943135387E-3</c:v>
                </c:pt>
                <c:pt idx="430">
                  <c:v>1.2162679413476782E-3</c:v>
                </c:pt>
                <c:pt idx="431">
                  <c:v>8.4398644447551876E-3</c:v>
                </c:pt>
                <c:pt idx="432">
                  <c:v>-2.4291213288073102E-3</c:v>
                </c:pt>
                <c:pt idx="433">
                  <c:v>-5.0226602101452831E-3</c:v>
                </c:pt>
                <c:pt idx="434">
                  <c:v>1.3740736629151006E-2</c:v>
                </c:pt>
                <c:pt idx="435">
                  <c:v>-3.3497319108321866E-4</c:v>
                </c:pt>
                <c:pt idx="436">
                  <c:v>-2.5993220119003902E-3</c:v>
                </c:pt>
                <c:pt idx="437">
                  <c:v>7.4764029525351266E-4</c:v>
                </c:pt>
                <c:pt idx="438">
                  <c:v>2.5302609284759267E-3</c:v>
                </c:pt>
                <c:pt idx="439">
                  <c:v>-1.6204860425410094E-2</c:v>
                </c:pt>
                <c:pt idx="440">
                  <c:v>-1.2571586207360697E-2</c:v>
                </c:pt>
                <c:pt idx="441">
                  <c:v>-1.3798108831454769E-5</c:v>
                </c:pt>
                <c:pt idx="442">
                  <c:v>5.0295849424065783E-3</c:v>
                </c:pt>
                <c:pt idx="443">
                  <c:v>-4.4388555124240574E-3</c:v>
                </c:pt>
                <c:pt idx="444">
                  <c:v>-3.1703874024205901E-3</c:v>
                </c:pt>
                <c:pt idx="445">
                  <c:v>6.1874397571668738E-3</c:v>
                </c:pt>
                <c:pt idx="446">
                  <c:v>8.8155315999272829E-3</c:v>
                </c:pt>
                <c:pt idx="447">
                  <c:v>-3.44477342271146E-3</c:v>
                </c:pt>
                <c:pt idx="448">
                  <c:v>5.4949488811592336E-3</c:v>
                </c:pt>
                <c:pt idx="449">
                  <c:v>-2.097674030007273E-3</c:v>
                </c:pt>
                <c:pt idx="450">
                  <c:v>-1.0304428324909225E-3</c:v>
                </c:pt>
                <c:pt idx="451">
                  <c:v>-1.0387331059448432E-2</c:v>
                </c:pt>
                <c:pt idx="452">
                  <c:v>1.3445454515296811E-2</c:v>
                </c:pt>
                <c:pt idx="453">
                  <c:v>-7.4027717595589147E-3</c:v>
                </c:pt>
                <c:pt idx="454">
                  <c:v>-2.8194751035864399E-3</c:v>
                </c:pt>
                <c:pt idx="455">
                  <c:v>-1.0453431463642316E-2</c:v>
                </c:pt>
                <c:pt idx="456">
                  <c:v>1.9269838518420508E-3</c:v>
                </c:pt>
                <c:pt idx="457">
                  <c:v>5.0767612877239332E-3</c:v>
                </c:pt>
                <c:pt idx="458">
                  <c:v>-4.7222531914706822E-3</c:v>
                </c:pt>
                <c:pt idx="459">
                  <c:v>3.7727060871833766E-3</c:v>
                </c:pt>
                <c:pt idx="460">
                  <c:v>-5.4061808305026044E-4</c:v>
                </c:pt>
                <c:pt idx="461">
                  <c:v>6.5123380415187272E-3</c:v>
                </c:pt>
                <c:pt idx="462">
                  <c:v>1.1602133416483444E-2</c:v>
                </c:pt>
                <c:pt idx="463">
                  <c:v>-1.7841440690702759E-2</c:v>
                </c:pt>
                <c:pt idx="464">
                  <c:v>-3.950294801933504E-3</c:v>
                </c:pt>
                <c:pt idx="465">
                  <c:v>-1.0179289959781981E-2</c:v>
                </c:pt>
                <c:pt idx="466">
                  <c:v>-1.9100282258184755E-3</c:v>
                </c:pt>
                <c:pt idx="467">
                  <c:v>8.2558261417479597E-3</c:v>
                </c:pt>
                <c:pt idx="468">
                  <c:v>-7.9544851721632479E-3</c:v>
                </c:pt>
                <c:pt idx="469">
                  <c:v>-1.3238152933783446E-2</c:v>
                </c:pt>
                <c:pt idx="470">
                  <c:v>2.8066766840707338E-3</c:v>
                </c:pt>
                <c:pt idx="471">
                  <c:v>5.9749296136281512E-3</c:v>
                </c:pt>
                <c:pt idx="472">
                  <c:v>2.9734752494251067E-5</c:v>
                </c:pt>
                <c:pt idx="473">
                  <c:v>-6.0772111756395393E-3</c:v>
                </c:pt>
                <c:pt idx="474">
                  <c:v>2.6284759354648821E-3</c:v>
                </c:pt>
                <c:pt idx="475">
                  <c:v>-4.4216639141222676E-3</c:v>
                </c:pt>
                <c:pt idx="476">
                  <c:v>-3.1223414523407593E-3</c:v>
                </c:pt>
                <c:pt idx="477">
                  <c:v>2.6472605687367874E-4</c:v>
                </c:pt>
                <c:pt idx="478">
                  <c:v>-6.2065965491442813E-3</c:v>
                </c:pt>
                <c:pt idx="479">
                  <c:v>2.8825558908002974E-3</c:v>
                </c:pt>
                <c:pt idx="480">
                  <c:v>7.5074463545009001E-3</c:v>
                </c:pt>
                <c:pt idx="481">
                  <c:v>2.9746557780997683E-3</c:v>
                </c:pt>
                <c:pt idx="482">
                  <c:v>2.6972005940332764E-3</c:v>
                </c:pt>
                <c:pt idx="483">
                  <c:v>1.548780813877488E-3</c:v>
                </c:pt>
                <c:pt idx="484">
                  <c:v>1.1801063995242344E-2</c:v>
                </c:pt>
                <c:pt idx="485">
                  <c:v>1.2626177849523763E-3</c:v>
                </c:pt>
                <c:pt idx="486">
                  <c:v>4.6286014321959227E-3</c:v>
                </c:pt>
                <c:pt idx="487">
                  <c:v>-8.100385417505962E-3</c:v>
                </c:pt>
                <c:pt idx="488">
                  <c:v>-1.9780888841003656E-3</c:v>
                </c:pt>
                <c:pt idx="489">
                  <c:v>-3.5778894904250048E-3</c:v>
                </c:pt>
                <c:pt idx="490">
                  <c:v>3.3955350399116779E-4</c:v>
                </c:pt>
                <c:pt idx="491">
                  <c:v>4.0427414446846995E-3</c:v>
                </c:pt>
                <c:pt idx="492">
                  <c:v>-1.1205368843472386E-3</c:v>
                </c:pt>
                <c:pt idx="493">
                  <c:v>1.7676026972224347E-2</c:v>
                </c:pt>
                <c:pt idx="494">
                  <c:v>-7.1189626676594429E-3</c:v>
                </c:pt>
                <c:pt idx="495">
                  <c:v>-2.5192671149599894E-3</c:v>
                </c:pt>
                <c:pt idx="496">
                  <c:v>4.7164249274147217E-3</c:v>
                </c:pt>
                <c:pt idx="497">
                  <c:v>3.5637453962944995E-3</c:v>
                </c:pt>
                <c:pt idx="498">
                  <c:v>-1.6687172048770696E-3</c:v>
                </c:pt>
                <c:pt idx="499">
                  <c:v>-3.4531097777932285E-3</c:v>
                </c:pt>
                <c:pt idx="500">
                  <c:v>7.3677789761327165E-3</c:v>
                </c:pt>
                <c:pt idx="501">
                  <c:v>1.2592696923282446E-2</c:v>
                </c:pt>
                <c:pt idx="502">
                  <c:v>2.8065749095631263E-3</c:v>
                </c:pt>
                <c:pt idx="503">
                  <c:v>4.5545422059832148E-3</c:v>
                </c:pt>
                <c:pt idx="504">
                  <c:v>-4.2049283283901789E-3</c:v>
                </c:pt>
                <c:pt idx="505">
                  <c:v>8.7490167091534895E-3</c:v>
                </c:pt>
                <c:pt idx="506">
                  <c:v>7.0289770325899842E-4</c:v>
                </c:pt>
                <c:pt idx="507">
                  <c:v>2.9478699197255992E-3</c:v>
                </c:pt>
                <c:pt idx="508">
                  <c:v>1.4457475831908754E-3</c:v>
                </c:pt>
                <c:pt idx="509">
                  <c:v>1.0066538543434379E-2</c:v>
                </c:pt>
                <c:pt idx="510">
                  <c:v>7.3107072473373395E-3</c:v>
                </c:pt>
                <c:pt idx="511">
                  <c:v>1.0020537033444438E-2</c:v>
                </c:pt>
                <c:pt idx="512">
                  <c:v>-6.4005233452741625E-3</c:v>
                </c:pt>
                <c:pt idx="513">
                  <c:v>8.21240045686677E-3</c:v>
                </c:pt>
                <c:pt idx="514">
                  <c:v>-1.504503966897207E-2</c:v>
                </c:pt>
                <c:pt idx="515">
                  <c:v>-4.2626957688177139E-3</c:v>
                </c:pt>
                <c:pt idx="516">
                  <c:v>-9.900004993715066E-4</c:v>
                </c:pt>
                <c:pt idx="517">
                  <c:v>3.3231166132481811E-3</c:v>
                </c:pt>
                <c:pt idx="518">
                  <c:v>2.2655026911186513E-2</c:v>
                </c:pt>
                <c:pt idx="519">
                  <c:v>-1.2183178617222033E-2</c:v>
                </c:pt>
                <c:pt idx="520">
                  <c:v>1.6292312151434972E-2</c:v>
                </c:pt>
                <c:pt idx="521">
                  <c:v>-2.4052249492814721E-3</c:v>
                </c:pt>
                <c:pt idx="522">
                  <c:v>-8.7876311083257466E-3</c:v>
                </c:pt>
                <c:pt idx="523">
                  <c:v>-5.2316474710229822E-4</c:v>
                </c:pt>
                <c:pt idx="524">
                  <c:v>-1.8114469805080784E-2</c:v>
                </c:pt>
                <c:pt idx="525">
                  <c:v>-1.7304474032895981E-2</c:v>
                </c:pt>
                <c:pt idx="526">
                  <c:v>-5.0101736713567694E-3</c:v>
                </c:pt>
                <c:pt idx="527">
                  <c:v>-5.5101364698046914E-3</c:v>
                </c:pt>
                <c:pt idx="528">
                  <c:v>1.0948654031257964E-2</c:v>
                </c:pt>
                <c:pt idx="529">
                  <c:v>5.2001220924611218E-3</c:v>
                </c:pt>
                <c:pt idx="530">
                  <c:v>-1.9575159238115449E-2</c:v>
                </c:pt>
                <c:pt idx="531">
                  <c:v>-7.0427242296225243E-3</c:v>
                </c:pt>
                <c:pt idx="532">
                  <c:v>-3.6758020863416896E-3</c:v>
                </c:pt>
                <c:pt idx="533">
                  <c:v>7.4264916511124004E-3</c:v>
                </c:pt>
                <c:pt idx="534">
                  <c:v>5.7590801534984177E-3</c:v>
                </c:pt>
                <c:pt idx="535">
                  <c:v>1.9420696997862557E-3</c:v>
                </c:pt>
                <c:pt idx="536">
                  <c:v>9.8439245473871447E-3</c:v>
                </c:pt>
                <c:pt idx="537">
                  <c:v>-1.7687079440843621E-3</c:v>
                </c:pt>
                <c:pt idx="538">
                  <c:v>-5.7755356715944719E-4</c:v>
                </c:pt>
                <c:pt idx="539">
                  <c:v>7.1779375230424077E-3</c:v>
                </c:pt>
                <c:pt idx="540">
                  <c:v>-1.9097976955190739E-4</c:v>
                </c:pt>
                <c:pt idx="541">
                  <c:v>-1.226571304940768E-2</c:v>
                </c:pt>
                <c:pt idx="542">
                  <c:v>2.5457433999052224E-2</c:v>
                </c:pt>
                <c:pt idx="543">
                  <c:v>-1.4109055502046193E-2</c:v>
                </c:pt>
                <c:pt idx="544">
                  <c:v>2.0780279616681788E-3</c:v>
                </c:pt>
                <c:pt idx="545">
                  <c:v>-4.6971965865721787E-3</c:v>
                </c:pt>
                <c:pt idx="546">
                  <c:v>1.5604374095596946E-3</c:v>
                </c:pt>
                <c:pt idx="547">
                  <c:v>4.9503639913507161E-3</c:v>
                </c:pt>
                <c:pt idx="548">
                  <c:v>-1.519214788075593E-2</c:v>
                </c:pt>
                <c:pt idx="549">
                  <c:v>-1.1090707396812729E-2</c:v>
                </c:pt>
                <c:pt idx="550">
                  <c:v>6.8243702292707423E-4</c:v>
                </c:pt>
                <c:pt idx="551">
                  <c:v>6.6537379070216564E-3</c:v>
                </c:pt>
                <c:pt idx="552">
                  <c:v>7.1558771042484594E-3</c:v>
                </c:pt>
                <c:pt idx="553">
                  <c:v>2.2145459122128799E-3</c:v>
                </c:pt>
                <c:pt idx="554">
                  <c:v>7.0609421403666373E-3</c:v>
                </c:pt>
                <c:pt idx="555">
                  <c:v>5.5048725215279116E-4</c:v>
                </c:pt>
                <c:pt idx="556">
                  <c:v>7.3076213015998703E-3</c:v>
                </c:pt>
                <c:pt idx="557">
                  <c:v>8.9132972159968534E-4</c:v>
                </c:pt>
                <c:pt idx="558">
                  <c:v>-3.5375171312953282E-4</c:v>
                </c:pt>
                <c:pt idx="559">
                  <c:v>2.4587155671240059E-3</c:v>
                </c:pt>
                <c:pt idx="560">
                  <c:v>3.1136930669172061E-4</c:v>
                </c:pt>
                <c:pt idx="561">
                  <c:v>1.0539747347198897E-2</c:v>
                </c:pt>
                <c:pt idx="562">
                  <c:v>1.341553833962306E-2</c:v>
                </c:pt>
                <c:pt idx="563">
                  <c:v>1.7145966548059971E-2</c:v>
                </c:pt>
                <c:pt idx="564">
                  <c:v>9.5364889176067225E-3</c:v>
                </c:pt>
                <c:pt idx="565">
                  <c:v>-8.8873099859093849E-3</c:v>
                </c:pt>
                <c:pt idx="566">
                  <c:v>-5.3042886906669159E-3</c:v>
                </c:pt>
                <c:pt idx="567">
                  <c:v>6.8538019571832377E-3</c:v>
                </c:pt>
                <c:pt idx="568">
                  <c:v>5.0956908678000479E-3</c:v>
                </c:pt>
                <c:pt idx="569">
                  <c:v>1.0973470957583456E-2</c:v>
                </c:pt>
                <c:pt idx="570">
                  <c:v>3.8045298587748868E-3</c:v>
                </c:pt>
                <c:pt idx="571">
                  <c:v>1.4186214640328329E-2</c:v>
                </c:pt>
                <c:pt idx="572">
                  <c:v>6.9120269187908055E-3</c:v>
                </c:pt>
                <c:pt idx="573">
                  <c:v>-1.7551947286701716E-3</c:v>
                </c:pt>
                <c:pt idx="574">
                  <c:v>-5.7236779578485313E-3</c:v>
                </c:pt>
                <c:pt idx="575">
                  <c:v>-9.7725592849715257E-3</c:v>
                </c:pt>
                <c:pt idx="576">
                  <c:v>-2.8363022208483917E-4</c:v>
                </c:pt>
                <c:pt idx="577">
                  <c:v>5.4213741821626388E-3</c:v>
                </c:pt>
                <c:pt idx="578">
                  <c:v>8.9096462393676076E-3</c:v>
                </c:pt>
                <c:pt idx="579">
                  <c:v>1.1254605733214696E-2</c:v>
                </c:pt>
                <c:pt idx="580">
                  <c:v>-1.5483694658309363E-3</c:v>
                </c:pt>
                <c:pt idx="581">
                  <c:v>5.2742671509817375E-3</c:v>
                </c:pt>
                <c:pt idx="582">
                  <c:v>-1.7886425993802585E-3</c:v>
                </c:pt>
                <c:pt idx="583">
                  <c:v>-1.1938182539383846E-3</c:v>
                </c:pt>
                <c:pt idx="584">
                  <c:v>-3.2291421550026864E-3</c:v>
                </c:pt>
                <c:pt idx="585">
                  <c:v>1.1457520842448876E-3</c:v>
                </c:pt>
                <c:pt idx="586">
                  <c:v>8.4234259433956932E-3</c:v>
                </c:pt>
                <c:pt idx="587">
                  <c:v>9.1247405715748336E-3</c:v>
                </c:pt>
                <c:pt idx="588">
                  <c:v>9.2574268770784281E-3</c:v>
                </c:pt>
                <c:pt idx="589">
                  <c:v>-1.4524232766921568E-2</c:v>
                </c:pt>
                <c:pt idx="590">
                  <c:v>1.86297598584063E-2</c:v>
                </c:pt>
                <c:pt idx="591">
                  <c:v>3.6973444439847482E-3</c:v>
                </c:pt>
                <c:pt idx="592">
                  <c:v>-4.3778879281600415E-3</c:v>
                </c:pt>
                <c:pt idx="593">
                  <c:v>-2.135479785597345E-2</c:v>
                </c:pt>
                <c:pt idx="594">
                  <c:v>-2.5426237076681558E-3</c:v>
                </c:pt>
                <c:pt idx="595">
                  <c:v>-2.6851618183916293E-3</c:v>
                </c:pt>
                <c:pt idx="596">
                  <c:v>-2.6733974338427311E-2</c:v>
                </c:pt>
                <c:pt idx="597">
                  <c:v>-1.6909879395574055E-2</c:v>
                </c:pt>
                <c:pt idx="598">
                  <c:v>7.4221392763222718E-3</c:v>
                </c:pt>
                <c:pt idx="599">
                  <c:v>-3.6677021275259834E-3</c:v>
                </c:pt>
                <c:pt idx="600">
                  <c:v>-9.2888841322758733E-3</c:v>
                </c:pt>
                <c:pt idx="601">
                  <c:v>-8.8979113877667301E-4</c:v>
                </c:pt>
                <c:pt idx="602">
                  <c:v>-2.6315566954934781E-3</c:v>
                </c:pt>
                <c:pt idx="603">
                  <c:v>6.3498022602603054E-3</c:v>
                </c:pt>
                <c:pt idx="604">
                  <c:v>-3.7333199493177205E-3</c:v>
                </c:pt>
                <c:pt idx="605">
                  <c:v>-4.6231277420674408E-3</c:v>
                </c:pt>
                <c:pt idx="606">
                  <c:v>1.8716933609406666E-2</c:v>
                </c:pt>
                <c:pt idx="607">
                  <c:v>1.1210783228271726E-2</c:v>
                </c:pt>
                <c:pt idx="608">
                  <c:v>8.9670264262852635E-3</c:v>
                </c:pt>
                <c:pt idx="609">
                  <c:v>-6.1802414065991011E-3</c:v>
                </c:pt>
                <c:pt idx="610">
                  <c:v>-5.5380732363732666E-3</c:v>
                </c:pt>
                <c:pt idx="611">
                  <c:v>-3.168023190952943E-3</c:v>
                </c:pt>
                <c:pt idx="612">
                  <c:v>2.8481561554378136E-2</c:v>
                </c:pt>
                <c:pt idx="613">
                  <c:v>-2.689110763221448E-2</c:v>
                </c:pt>
                <c:pt idx="614">
                  <c:v>-1.1692452931500745E-3</c:v>
                </c:pt>
                <c:pt idx="615">
                  <c:v>2.5981474896775072E-2</c:v>
                </c:pt>
                <c:pt idx="616">
                  <c:v>3.8040233132169052E-3</c:v>
                </c:pt>
                <c:pt idx="617">
                  <c:v>-1.6365864530401846E-3</c:v>
                </c:pt>
                <c:pt idx="618">
                  <c:v>-2.2462172034303025E-2</c:v>
                </c:pt>
                <c:pt idx="619">
                  <c:v>-4.5021005067112096E-3</c:v>
                </c:pt>
                <c:pt idx="620">
                  <c:v>-3.798184758416227E-3</c:v>
                </c:pt>
                <c:pt idx="621">
                  <c:v>-6.688476961240644E-3</c:v>
                </c:pt>
                <c:pt idx="622">
                  <c:v>-1.6402181947133422E-2</c:v>
                </c:pt>
                <c:pt idx="623">
                  <c:v>3.0275552722641301E-4</c:v>
                </c:pt>
                <c:pt idx="624">
                  <c:v>-2.3203309652967317E-2</c:v>
                </c:pt>
                <c:pt idx="625">
                  <c:v>-1.957763858873641E-3</c:v>
                </c:pt>
                <c:pt idx="626">
                  <c:v>-8.297570577797668E-3</c:v>
                </c:pt>
                <c:pt idx="627">
                  <c:v>1.2055525496746364E-2</c:v>
                </c:pt>
                <c:pt idx="628">
                  <c:v>-9.4862740866997596E-3</c:v>
                </c:pt>
                <c:pt idx="629">
                  <c:v>1.4455049340358107E-2</c:v>
                </c:pt>
                <c:pt idx="630">
                  <c:v>-1.2776393616003143E-2</c:v>
                </c:pt>
                <c:pt idx="631">
                  <c:v>-1.2767589762518079E-2</c:v>
                </c:pt>
                <c:pt idx="632">
                  <c:v>1.4831219041721086E-2</c:v>
                </c:pt>
                <c:pt idx="633">
                  <c:v>1.0435581223143465E-2</c:v>
                </c:pt>
                <c:pt idx="634">
                  <c:v>-1.2598204259997624E-2</c:v>
                </c:pt>
                <c:pt idx="635">
                  <c:v>-1.7432251023419793E-2</c:v>
                </c:pt>
                <c:pt idx="636">
                  <c:v>-3.1223288839913239E-3</c:v>
                </c:pt>
                <c:pt idx="637">
                  <c:v>-8.217570617932296E-3</c:v>
                </c:pt>
                <c:pt idx="638">
                  <c:v>-6.1704741556992595E-3</c:v>
                </c:pt>
                <c:pt idx="639">
                  <c:v>8.1753170308477494E-3</c:v>
                </c:pt>
                <c:pt idx="640">
                  <c:v>-9.4846002028219235E-3</c:v>
                </c:pt>
                <c:pt idx="641">
                  <c:v>-8.3741459954355391E-3</c:v>
                </c:pt>
                <c:pt idx="642">
                  <c:v>-5.3317464438475612E-3</c:v>
                </c:pt>
                <c:pt idx="643">
                  <c:v>2.144027979090949E-2</c:v>
                </c:pt>
                <c:pt idx="644">
                  <c:v>1.1709189086995933E-2</c:v>
                </c:pt>
                <c:pt idx="645">
                  <c:v>-1.916312115762529E-3</c:v>
                </c:pt>
                <c:pt idx="646">
                  <c:v>9.9330149857725092E-3</c:v>
                </c:pt>
                <c:pt idx="647">
                  <c:v>5.9802246693889541E-3</c:v>
                </c:pt>
                <c:pt idx="648">
                  <c:v>4.0145508462854406E-3</c:v>
                </c:pt>
                <c:pt idx="649">
                  <c:v>-4.0580988470762082E-3</c:v>
                </c:pt>
                <c:pt idx="650">
                  <c:v>-1.3287534883735959E-3</c:v>
                </c:pt>
                <c:pt idx="651">
                  <c:v>-4.0421163708296457E-3</c:v>
                </c:pt>
                <c:pt idx="652">
                  <c:v>1.1494880163363386E-2</c:v>
                </c:pt>
                <c:pt idx="653">
                  <c:v>-9.850492312713139E-3</c:v>
                </c:pt>
                <c:pt idx="654">
                  <c:v>1.8195374494415762E-2</c:v>
                </c:pt>
                <c:pt idx="655">
                  <c:v>1.8571599232414908E-2</c:v>
                </c:pt>
                <c:pt idx="656">
                  <c:v>-1.2423260902022252E-2</c:v>
                </c:pt>
                <c:pt idx="657">
                  <c:v>1.4378601088806696E-2</c:v>
                </c:pt>
                <c:pt idx="658">
                  <c:v>2.1399331273389121E-3</c:v>
                </c:pt>
                <c:pt idx="659">
                  <c:v>1.5151966019218735E-2</c:v>
                </c:pt>
                <c:pt idx="660">
                  <c:v>2.0514459110673795E-2</c:v>
                </c:pt>
                <c:pt idx="661">
                  <c:v>9.4301847641446827E-3</c:v>
                </c:pt>
                <c:pt idx="662">
                  <c:v>-2.3807904631442889E-2</c:v>
                </c:pt>
                <c:pt idx="663">
                  <c:v>-1.5435478124563093E-2</c:v>
                </c:pt>
                <c:pt idx="664">
                  <c:v>-6.5188727710802086E-3</c:v>
                </c:pt>
                <c:pt idx="665">
                  <c:v>-1.1254660360669237E-2</c:v>
                </c:pt>
                <c:pt idx="666">
                  <c:v>8.101131524734604E-3</c:v>
                </c:pt>
                <c:pt idx="667">
                  <c:v>2.4947846739819746E-2</c:v>
                </c:pt>
                <c:pt idx="668">
                  <c:v>-4.8960281051569063E-2</c:v>
                </c:pt>
                <c:pt idx="669">
                  <c:v>-1.6951910709848976E-3</c:v>
                </c:pt>
                <c:pt idx="670">
                  <c:v>-6.6737179109929989E-3</c:v>
                </c:pt>
                <c:pt idx="671">
                  <c:v>-4.0396830734258891E-3</c:v>
                </c:pt>
                <c:pt idx="672">
                  <c:v>-1.6367420349265715E-3</c:v>
                </c:pt>
                <c:pt idx="673">
                  <c:v>-1.0165537396252585E-3</c:v>
                </c:pt>
                <c:pt idx="674">
                  <c:v>-1.7447909452098886E-3</c:v>
                </c:pt>
                <c:pt idx="675">
                  <c:v>2.9810441021687707E-2</c:v>
                </c:pt>
                <c:pt idx="676">
                  <c:v>-3.1094737081558063E-2</c:v>
                </c:pt>
                <c:pt idx="677">
                  <c:v>-1.3213230321500876E-2</c:v>
                </c:pt>
                <c:pt idx="678">
                  <c:v>8.1010661276622389E-3</c:v>
                </c:pt>
                <c:pt idx="679">
                  <c:v>1.1347480211462859E-2</c:v>
                </c:pt>
                <c:pt idx="680">
                  <c:v>3.0829177834033228E-3</c:v>
                </c:pt>
                <c:pt idx="681">
                  <c:v>-1.7432106933369305E-2</c:v>
                </c:pt>
                <c:pt idx="682">
                  <c:v>-2.5031016732770949E-3</c:v>
                </c:pt>
                <c:pt idx="683">
                  <c:v>-1.2439252422007897E-2</c:v>
                </c:pt>
                <c:pt idx="684">
                  <c:v>1.1491534770912802E-2</c:v>
                </c:pt>
                <c:pt idx="685">
                  <c:v>1.3575374518897244E-2</c:v>
                </c:pt>
                <c:pt idx="686">
                  <c:v>1.3814828701121379E-2</c:v>
                </c:pt>
                <c:pt idx="687">
                  <c:v>-4.7936257388604811E-4</c:v>
                </c:pt>
                <c:pt idx="688">
                  <c:v>-9.7592674103367961E-3</c:v>
                </c:pt>
                <c:pt idx="689">
                  <c:v>7.4854279782373646E-3</c:v>
                </c:pt>
                <c:pt idx="690">
                  <c:v>-2.6927165310979384E-2</c:v>
                </c:pt>
                <c:pt idx="691">
                  <c:v>-7.9069449649056857E-3</c:v>
                </c:pt>
                <c:pt idx="692">
                  <c:v>-1.0163862100486327E-2</c:v>
                </c:pt>
                <c:pt idx="693">
                  <c:v>-9.6890064780822838E-3</c:v>
                </c:pt>
                <c:pt idx="694">
                  <c:v>-1.0710911914286183E-2</c:v>
                </c:pt>
                <c:pt idx="695">
                  <c:v>2.8634859715560308E-3</c:v>
                </c:pt>
                <c:pt idx="696">
                  <c:v>-1.1228708258463262E-4</c:v>
                </c:pt>
                <c:pt idx="697">
                  <c:v>2.4924505947533245E-3</c:v>
                </c:pt>
                <c:pt idx="698">
                  <c:v>8.6357417794735106E-3</c:v>
                </c:pt>
                <c:pt idx="699">
                  <c:v>2.9091191803581893E-3</c:v>
                </c:pt>
                <c:pt idx="700">
                  <c:v>1.064338838998579E-2</c:v>
                </c:pt>
                <c:pt idx="701">
                  <c:v>3.7571827114337929E-3</c:v>
                </c:pt>
                <c:pt idx="702">
                  <c:v>-1.0055830065243644E-2</c:v>
                </c:pt>
                <c:pt idx="703">
                  <c:v>6.7169757589339947E-3</c:v>
                </c:pt>
                <c:pt idx="704">
                  <c:v>1.0135293409169081E-2</c:v>
                </c:pt>
                <c:pt idx="705">
                  <c:v>1.5532155674438485E-2</c:v>
                </c:pt>
                <c:pt idx="706">
                  <c:v>8.686899930872365E-3</c:v>
                </c:pt>
                <c:pt idx="707">
                  <c:v>-5.6076044069777991E-4</c:v>
                </c:pt>
                <c:pt idx="708">
                  <c:v>-1.1408881875360657E-3</c:v>
                </c:pt>
                <c:pt idx="709">
                  <c:v>8.5666107599145849E-3</c:v>
                </c:pt>
                <c:pt idx="710">
                  <c:v>4.8401385192229909E-3</c:v>
                </c:pt>
                <c:pt idx="711">
                  <c:v>-4.0409312434183352E-3</c:v>
                </c:pt>
                <c:pt idx="712">
                  <c:v>6.885523140111989E-3</c:v>
                </c:pt>
                <c:pt idx="713">
                  <c:v>1.0947055769810723E-2</c:v>
                </c:pt>
                <c:pt idx="714">
                  <c:v>9.3845089143681712E-3</c:v>
                </c:pt>
                <c:pt idx="715">
                  <c:v>-2.208462525426377E-2</c:v>
                </c:pt>
                <c:pt idx="716">
                  <c:v>-1.5377008913403054E-2</c:v>
                </c:pt>
                <c:pt idx="717">
                  <c:v>1.5665890444361708E-3</c:v>
                </c:pt>
                <c:pt idx="718">
                  <c:v>-5.9919765456759484E-3</c:v>
                </c:pt>
                <c:pt idx="719">
                  <c:v>-2.4990537072034653E-3</c:v>
                </c:pt>
                <c:pt idx="720">
                  <c:v>-8.2025600706723129E-3</c:v>
                </c:pt>
                <c:pt idx="721">
                  <c:v>-3.1688799131232727E-4</c:v>
                </c:pt>
                <c:pt idx="722">
                  <c:v>2.6924610252884998E-3</c:v>
                </c:pt>
                <c:pt idx="723">
                  <c:v>1.6916999510179991E-2</c:v>
                </c:pt>
                <c:pt idx="724">
                  <c:v>1.5515602865605863E-2</c:v>
                </c:pt>
                <c:pt idx="725">
                  <c:v>-1.6679293525066932E-2</c:v>
                </c:pt>
                <c:pt idx="726">
                  <c:v>-1.1847524364121427E-2</c:v>
                </c:pt>
                <c:pt idx="727">
                  <c:v>1.358191816862196E-2</c:v>
                </c:pt>
                <c:pt idx="728">
                  <c:v>1.0758491006561958E-2</c:v>
                </c:pt>
                <c:pt idx="729">
                  <c:v>-4.1572283164124264E-3</c:v>
                </c:pt>
                <c:pt idx="730">
                  <c:v>1.6138311738437181E-3</c:v>
                </c:pt>
                <c:pt idx="731">
                  <c:v>-2.9502149772621358E-2</c:v>
                </c:pt>
                <c:pt idx="732">
                  <c:v>6.9353921488597555E-3</c:v>
                </c:pt>
                <c:pt idx="733">
                  <c:v>-5.0575162788005449E-3</c:v>
                </c:pt>
                <c:pt idx="734">
                  <c:v>4.9713875910040546E-3</c:v>
                </c:pt>
                <c:pt idx="735">
                  <c:v>-1.9798067728082253E-2</c:v>
                </c:pt>
                <c:pt idx="736">
                  <c:v>-7.5063196902765391E-3</c:v>
                </c:pt>
                <c:pt idx="737">
                  <c:v>-5.6020214558960254E-3</c:v>
                </c:pt>
                <c:pt idx="738">
                  <c:v>-6.1065890087613648E-3</c:v>
                </c:pt>
                <c:pt idx="739">
                  <c:v>3.700410401166087E-4</c:v>
                </c:pt>
                <c:pt idx="740">
                  <c:v>1.2739096598234837E-2</c:v>
                </c:pt>
                <c:pt idx="741">
                  <c:v>0</c:v>
                </c:pt>
              </c:numCache>
            </c:numRef>
          </c:xVal>
          <c:yVal>
            <c:numRef>
              <c:f>'Part (c)'!$G$4:$G$745</c:f>
              <c:numCache>
                <c:formatCode>General</c:formatCode>
                <c:ptCount val="742"/>
                <c:pt idx="0">
                  <c:v>2.5174860285328764E-2</c:v>
                </c:pt>
                <c:pt idx="1">
                  <c:v>-1.8265630720833016E-2</c:v>
                </c:pt>
                <c:pt idx="2">
                  <c:v>4.5814516295487589E-3</c:v>
                </c:pt>
                <c:pt idx="3">
                  <c:v>2.7526536838457159E-2</c:v>
                </c:pt>
                <c:pt idx="4">
                  <c:v>-3.1673635131133731E-4</c:v>
                </c:pt>
                <c:pt idx="5">
                  <c:v>-1.4275176382702892E-2</c:v>
                </c:pt>
                <c:pt idx="6">
                  <c:v>-1.1022046787004089E-2</c:v>
                </c:pt>
                <c:pt idx="7">
                  <c:v>3.9457880780023824E-2</c:v>
                </c:pt>
                <c:pt idx="8">
                  <c:v>6.6710958180166017E-3</c:v>
                </c:pt>
                <c:pt idx="9">
                  <c:v>-1.454028722821663E-3</c:v>
                </c:pt>
                <c:pt idx="10">
                  <c:v>2.3125438550065412E-2</c:v>
                </c:pt>
                <c:pt idx="11">
                  <c:v>-3.4714095278997027E-2</c:v>
                </c:pt>
                <c:pt idx="12">
                  <c:v>9.0733377632951744E-3</c:v>
                </c:pt>
                <c:pt idx="13">
                  <c:v>1.1792665900636616E-2</c:v>
                </c:pt>
                <c:pt idx="14">
                  <c:v>-2.4784017180932646E-2</c:v>
                </c:pt>
                <c:pt idx="15">
                  <c:v>-3.2497503885565653E-2</c:v>
                </c:pt>
                <c:pt idx="16">
                  <c:v>7.537413665777125E-3</c:v>
                </c:pt>
                <c:pt idx="17">
                  <c:v>-1.4346211630946099E-2</c:v>
                </c:pt>
                <c:pt idx="18">
                  <c:v>1.0261542008166886E-2</c:v>
                </c:pt>
                <c:pt idx="19">
                  <c:v>1.0617590664402111E-2</c:v>
                </c:pt>
                <c:pt idx="20">
                  <c:v>-1.0339619849547817E-2</c:v>
                </c:pt>
                <c:pt idx="21">
                  <c:v>-1.818231908319036E-2</c:v>
                </c:pt>
                <c:pt idx="22">
                  <c:v>5.8410314831332053E-3</c:v>
                </c:pt>
                <c:pt idx="23">
                  <c:v>2.2587278874095409E-2</c:v>
                </c:pt>
                <c:pt idx="24">
                  <c:v>1.0303967938964016E-3</c:v>
                </c:pt>
                <c:pt idx="25">
                  <c:v>-4.9816102658509581E-2</c:v>
                </c:pt>
                <c:pt idx="26">
                  <c:v>-3.8860344656834246E-3</c:v>
                </c:pt>
                <c:pt idx="27">
                  <c:v>-3.1331340093482596E-2</c:v>
                </c:pt>
                <c:pt idx="28">
                  <c:v>2.8847454494458073E-2</c:v>
                </c:pt>
                <c:pt idx="29">
                  <c:v>-1.0721994469523379E-2</c:v>
                </c:pt>
                <c:pt idx="30">
                  <c:v>3.5782365164871911E-2</c:v>
                </c:pt>
                <c:pt idx="31">
                  <c:v>-7.8126575688557184E-3</c:v>
                </c:pt>
                <c:pt idx="32">
                  <c:v>-1.9430798042251285E-2</c:v>
                </c:pt>
                <c:pt idx="33">
                  <c:v>1.8289656777276998E-2</c:v>
                </c:pt>
                <c:pt idx="34">
                  <c:v>-2.0687491450194833E-3</c:v>
                </c:pt>
                <c:pt idx="35">
                  <c:v>2.7633616945594373E-2</c:v>
                </c:pt>
                <c:pt idx="36">
                  <c:v>-2.7903138546387329E-2</c:v>
                </c:pt>
                <c:pt idx="37">
                  <c:v>1.5236608480634141E-2</c:v>
                </c:pt>
                <c:pt idx="38">
                  <c:v>4.0517336202034442E-3</c:v>
                </c:pt>
                <c:pt idx="39">
                  <c:v>9.3232190030134443E-3</c:v>
                </c:pt>
                <c:pt idx="40">
                  <c:v>-1.5701731955522081E-3</c:v>
                </c:pt>
                <c:pt idx="41">
                  <c:v>1.4469332163470814E-3</c:v>
                </c:pt>
                <c:pt idx="42">
                  <c:v>-1.9162701527482437E-2</c:v>
                </c:pt>
                <c:pt idx="43">
                  <c:v>2.5116897500227675E-3</c:v>
                </c:pt>
                <c:pt idx="44">
                  <c:v>1.2071109201782395E-2</c:v>
                </c:pt>
                <c:pt idx="45">
                  <c:v>1.4487411091783546E-2</c:v>
                </c:pt>
                <c:pt idx="46">
                  <c:v>4.4280975436102087E-3</c:v>
                </c:pt>
                <c:pt idx="47">
                  <c:v>-3.0892633746044161E-3</c:v>
                </c:pt>
                <c:pt idx="48">
                  <c:v>9.73693139115301E-3</c:v>
                </c:pt>
                <c:pt idx="49">
                  <c:v>3.8223255769112723E-2</c:v>
                </c:pt>
                <c:pt idx="50">
                  <c:v>2.4653388700402613E-2</c:v>
                </c:pt>
                <c:pt idx="51">
                  <c:v>-1.6184325475404378E-2</c:v>
                </c:pt>
                <c:pt idx="52">
                  <c:v>-1.0297874028299606E-2</c:v>
                </c:pt>
                <c:pt idx="53">
                  <c:v>-8.8355293002045157E-3</c:v>
                </c:pt>
                <c:pt idx="54">
                  <c:v>-1.454395971128321E-2</c:v>
                </c:pt>
                <c:pt idx="55">
                  <c:v>3.6721897156771648E-3</c:v>
                </c:pt>
                <c:pt idx="56">
                  <c:v>-1.5982614321537452E-3</c:v>
                </c:pt>
                <c:pt idx="57">
                  <c:v>-6.0667019757473437E-4</c:v>
                </c:pt>
                <c:pt idx="58">
                  <c:v>-1.5802719797144232E-2</c:v>
                </c:pt>
                <c:pt idx="59">
                  <c:v>-8.229468976521364E-3</c:v>
                </c:pt>
                <c:pt idx="60">
                  <c:v>1.7414704711401052E-2</c:v>
                </c:pt>
                <c:pt idx="61">
                  <c:v>3.1123981043180626E-3</c:v>
                </c:pt>
                <c:pt idx="62">
                  <c:v>-1.687444433629641E-2</c:v>
                </c:pt>
                <c:pt idx="63">
                  <c:v>-2.686158536691107E-3</c:v>
                </c:pt>
                <c:pt idx="64">
                  <c:v>-6.5910389389442388E-3</c:v>
                </c:pt>
                <c:pt idx="65">
                  <c:v>-1.733800242369501E-3</c:v>
                </c:pt>
                <c:pt idx="66">
                  <c:v>1.1198673664755385E-2</c:v>
                </c:pt>
                <c:pt idx="67">
                  <c:v>-2.5175463571576101E-2</c:v>
                </c:pt>
                <c:pt idx="68">
                  <c:v>-2.4973810076920372E-2</c:v>
                </c:pt>
                <c:pt idx="69">
                  <c:v>-5.1943167967632764E-2</c:v>
                </c:pt>
                <c:pt idx="70">
                  <c:v>-5.2681372103799036E-3</c:v>
                </c:pt>
                <c:pt idx="71">
                  <c:v>2.6680397547448335E-2</c:v>
                </c:pt>
                <c:pt idx="72">
                  <c:v>1.4504592509605637E-2</c:v>
                </c:pt>
                <c:pt idx="73">
                  <c:v>-1.2289686989399244E-3</c:v>
                </c:pt>
                <c:pt idx="74">
                  <c:v>6.8369813999051609E-3</c:v>
                </c:pt>
                <c:pt idx="75">
                  <c:v>7.9529894175542066E-4</c:v>
                </c:pt>
                <c:pt idx="76">
                  <c:v>-1.5729018909873004E-2</c:v>
                </c:pt>
                <c:pt idx="77">
                  <c:v>2.6900332954975528E-2</c:v>
                </c:pt>
                <c:pt idx="78">
                  <c:v>-1.1878277665922589E-2</c:v>
                </c:pt>
                <c:pt idx="79">
                  <c:v>-1.5631024554925474E-2</c:v>
                </c:pt>
                <c:pt idx="80">
                  <c:v>-3.0660085988239147E-2</c:v>
                </c:pt>
                <c:pt idx="81">
                  <c:v>1.9044951010272974E-2</c:v>
                </c:pt>
                <c:pt idx="82">
                  <c:v>1.1586145689506357E-2</c:v>
                </c:pt>
                <c:pt idx="83">
                  <c:v>-1.9378504118995356E-2</c:v>
                </c:pt>
                <c:pt idx="84">
                  <c:v>5.3310652949078823E-3</c:v>
                </c:pt>
                <c:pt idx="85">
                  <c:v>-2.3559746233928158E-2</c:v>
                </c:pt>
                <c:pt idx="86">
                  <c:v>1.9025108435109905E-2</c:v>
                </c:pt>
                <c:pt idx="87">
                  <c:v>-1.7851825623196184E-2</c:v>
                </c:pt>
                <c:pt idx="88">
                  <c:v>-5.1855478768119802E-3</c:v>
                </c:pt>
                <c:pt idx="89">
                  <c:v>-5.1587966302635473E-3</c:v>
                </c:pt>
                <c:pt idx="90">
                  <c:v>4.9594127850332452E-2</c:v>
                </c:pt>
                <c:pt idx="91">
                  <c:v>-1.5976068348005313E-3</c:v>
                </c:pt>
                <c:pt idx="92">
                  <c:v>-1.0021020975574745E-2</c:v>
                </c:pt>
                <c:pt idx="93">
                  <c:v>-5.5590721417507899E-3</c:v>
                </c:pt>
                <c:pt idx="94">
                  <c:v>-5.0102415548455417E-2</c:v>
                </c:pt>
                <c:pt idx="95">
                  <c:v>4.9416838351322538E-2</c:v>
                </c:pt>
                <c:pt idx="96">
                  <c:v>2.2847351234609131E-4</c:v>
                </c:pt>
                <c:pt idx="97">
                  <c:v>-3.7631540831479546E-3</c:v>
                </c:pt>
                <c:pt idx="98">
                  <c:v>3.6203520208436171E-3</c:v>
                </c:pt>
                <c:pt idx="99">
                  <c:v>2.2848728714081525E-2</c:v>
                </c:pt>
                <c:pt idx="100">
                  <c:v>1.9010022541434324E-3</c:v>
                </c:pt>
                <c:pt idx="101">
                  <c:v>1.329050490230505E-2</c:v>
                </c:pt>
                <c:pt idx="102">
                  <c:v>1.1697086787313224E-2</c:v>
                </c:pt>
                <c:pt idx="103">
                  <c:v>-2.8494316498828203E-2</c:v>
                </c:pt>
                <c:pt idx="104">
                  <c:v>1.0056229108965239E-2</c:v>
                </c:pt>
                <c:pt idx="105">
                  <c:v>3.1519647330726805E-2</c:v>
                </c:pt>
                <c:pt idx="106">
                  <c:v>6.7746841147493742E-2</c:v>
                </c:pt>
                <c:pt idx="107">
                  <c:v>-2.794659473321776E-3</c:v>
                </c:pt>
                <c:pt idx="108">
                  <c:v>3.5238517634398912E-2</c:v>
                </c:pt>
                <c:pt idx="109">
                  <c:v>-7.1343941138739802E-3</c:v>
                </c:pt>
                <c:pt idx="110">
                  <c:v>-8.8239956911513637E-2</c:v>
                </c:pt>
                <c:pt idx="111">
                  <c:v>1.5520419937908937E-2</c:v>
                </c:pt>
                <c:pt idx="112">
                  <c:v>3.4092058649561996E-2</c:v>
                </c:pt>
                <c:pt idx="113">
                  <c:v>-1.9587271684672714E-2</c:v>
                </c:pt>
                <c:pt idx="114">
                  <c:v>2.4931951009739099E-2</c:v>
                </c:pt>
                <c:pt idx="115">
                  <c:v>-1.1235712562303856E-2</c:v>
                </c:pt>
                <c:pt idx="116">
                  <c:v>-2.972057046150782E-2</c:v>
                </c:pt>
                <c:pt idx="117">
                  <c:v>1.0122016750213285E-2</c:v>
                </c:pt>
                <c:pt idx="118">
                  <c:v>-1.5530191620442342E-2</c:v>
                </c:pt>
                <c:pt idx="119">
                  <c:v>3.2514531454101804E-2</c:v>
                </c:pt>
                <c:pt idx="120">
                  <c:v>6.1638890203977656E-3</c:v>
                </c:pt>
                <c:pt idx="121">
                  <c:v>1.8788245271345247E-2</c:v>
                </c:pt>
                <c:pt idx="122">
                  <c:v>4.6504471247116153E-2</c:v>
                </c:pt>
                <c:pt idx="123">
                  <c:v>7.3051042462090557E-2</c:v>
                </c:pt>
                <c:pt idx="124">
                  <c:v>2.5787686249177141E-2</c:v>
                </c:pt>
                <c:pt idx="125">
                  <c:v>-4.5197817056195182E-3</c:v>
                </c:pt>
                <c:pt idx="126">
                  <c:v>1.3316380477679178E-2</c:v>
                </c:pt>
                <c:pt idx="127">
                  <c:v>-2.5530101694862507E-2</c:v>
                </c:pt>
                <c:pt idx="128">
                  <c:v>1.0148962154215723E-2</c:v>
                </c:pt>
                <c:pt idx="129">
                  <c:v>-2.7081674296000394E-2</c:v>
                </c:pt>
                <c:pt idx="130">
                  <c:v>-1.7224959978719284E-2</c:v>
                </c:pt>
                <c:pt idx="131">
                  <c:v>-8.7514623304304987E-3</c:v>
                </c:pt>
                <c:pt idx="132">
                  <c:v>2.6122434355402957E-2</c:v>
                </c:pt>
                <c:pt idx="133">
                  <c:v>1.0679980401790693E-2</c:v>
                </c:pt>
                <c:pt idx="134">
                  <c:v>-5.3358974050709386E-3</c:v>
                </c:pt>
                <c:pt idx="135">
                  <c:v>9.5140477216165992E-3</c:v>
                </c:pt>
                <c:pt idx="136">
                  <c:v>1.2234685000058656E-3</c:v>
                </c:pt>
                <c:pt idx="137">
                  <c:v>9.2786764130955003E-4</c:v>
                </c:pt>
                <c:pt idx="138">
                  <c:v>-3.262282782016966E-3</c:v>
                </c:pt>
                <c:pt idx="139">
                  <c:v>2.2116268057038729E-2</c:v>
                </c:pt>
                <c:pt idx="140">
                  <c:v>-2.5697240352098535E-3</c:v>
                </c:pt>
                <c:pt idx="141">
                  <c:v>-2.2619326540637415E-3</c:v>
                </c:pt>
                <c:pt idx="142">
                  <c:v>-7.9046924109202321E-4</c:v>
                </c:pt>
                <c:pt idx="143">
                  <c:v>-1.8453803325807736E-2</c:v>
                </c:pt>
                <c:pt idx="144">
                  <c:v>-8.4922559426482984E-4</c:v>
                </c:pt>
                <c:pt idx="145">
                  <c:v>1.0126762729329207E-2</c:v>
                </c:pt>
                <c:pt idx="146">
                  <c:v>7.4593469071169093E-4</c:v>
                </c:pt>
                <c:pt idx="147">
                  <c:v>-1.1389264474550447E-2</c:v>
                </c:pt>
                <c:pt idx="148">
                  <c:v>-2.9467036681672921E-3</c:v>
                </c:pt>
                <c:pt idx="149">
                  <c:v>-9.9179205990706596E-3</c:v>
                </c:pt>
                <c:pt idx="150">
                  <c:v>-1.5717060957666666E-2</c:v>
                </c:pt>
                <c:pt idx="151">
                  <c:v>8.0263896626241605E-3</c:v>
                </c:pt>
                <c:pt idx="152">
                  <c:v>5.6036651535901275E-2</c:v>
                </c:pt>
                <c:pt idx="153">
                  <c:v>2.7825860378457683E-2</c:v>
                </c:pt>
                <c:pt idx="154">
                  <c:v>-1.4137608386804426E-3</c:v>
                </c:pt>
                <c:pt idx="155">
                  <c:v>-2.7596232300994051E-2</c:v>
                </c:pt>
                <c:pt idx="156">
                  <c:v>1.8571852275327646E-2</c:v>
                </c:pt>
                <c:pt idx="157">
                  <c:v>1.7695410233072095E-2</c:v>
                </c:pt>
                <c:pt idx="158">
                  <c:v>2.5763505401836559E-3</c:v>
                </c:pt>
                <c:pt idx="159">
                  <c:v>3.458766642106122E-3</c:v>
                </c:pt>
                <c:pt idx="160">
                  <c:v>1.4440684154794428E-2</c:v>
                </c:pt>
                <c:pt idx="161">
                  <c:v>8.0729024061879876E-3</c:v>
                </c:pt>
                <c:pt idx="162">
                  <c:v>1.1552770850311705E-2</c:v>
                </c:pt>
                <c:pt idx="163">
                  <c:v>-2.8915720163592212E-2</c:v>
                </c:pt>
                <c:pt idx="164">
                  <c:v>5.5797667997901108E-3</c:v>
                </c:pt>
                <c:pt idx="165">
                  <c:v>-9.3355647259972634E-3</c:v>
                </c:pt>
                <c:pt idx="166">
                  <c:v>2.5732035953668655E-2</c:v>
                </c:pt>
                <c:pt idx="167">
                  <c:v>1.3922446047246204E-3</c:v>
                </c:pt>
                <c:pt idx="168">
                  <c:v>-1.9076027941943231E-2</c:v>
                </c:pt>
                <c:pt idx="169">
                  <c:v>1.3070494623037823E-2</c:v>
                </c:pt>
                <c:pt idx="170">
                  <c:v>1.2047351085427451E-2</c:v>
                </c:pt>
                <c:pt idx="171">
                  <c:v>-1.2495297665108231E-2</c:v>
                </c:pt>
                <c:pt idx="172">
                  <c:v>-3.7124915501321638E-2</c:v>
                </c:pt>
                <c:pt idx="173">
                  <c:v>2.8853703896607057E-2</c:v>
                </c:pt>
                <c:pt idx="174">
                  <c:v>-2.3740816175346593E-2</c:v>
                </c:pt>
                <c:pt idx="175">
                  <c:v>-4.3364280339721879E-4</c:v>
                </c:pt>
                <c:pt idx="176">
                  <c:v>7.0156246984184267E-2</c:v>
                </c:pt>
                <c:pt idx="177">
                  <c:v>-4.6494918097769917E-4</c:v>
                </c:pt>
                <c:pt idx="178">
                  <c:v>-1.0676407578171827E-2</c:v>
                </c:pt>
                <c:pt idx="179">
                  <c:v>7.6384305580951333E-3</c:v>
                </c:pt>
                <c:pt idx="180">
                  <c:v>-2.1836020527383426E-2</c:v>
                </c:pt>
                <c:pt idx="181">
                  <c:v>1.9815817820107526E-2</c:v>
                </c:pt>
                <c:pt idx="182">
                  <c:v>-1.1911619743832052E-2</c:v>
                </c:pt>
                <c:pt idx="183">
                  <c:v>-2.0723573761946047E-2</c:v>
                </c:pt>
                <c:pt idx="184">
                  <c:v>-4.9810895562645861E-2</c:v>
                </c:pt>
                <c:pt idx="185">
                  <c:v>-1.8907924892117657E-2</c:v>
                </c:pt>
                <c:pt idx="186">
                  <c:v>-1.9302640511941596E-2</c:v>
                </c:pt>
                <c:pt idx="187">
                  <c:v>1.2678526514689876E-3</c:v>
                </c:pt>
                <c:pt idx="188">
                  <c:v>1.9137177115481248E-2</c:v>
                </c:pt>
                <c:pt idx="189">
                  <c:v>3.8144159116691688E-2</c:v>
                </c:pt>
                <c:pt idx="190">
                  <c:v>2.6789997858473014E-2</c:v>
                </c:pt>
                <c:pt idx="191">
                  <c:v>1.3895356189814252E-2</c:v>
                </c:pt>
                <c:pt idx="192">
                  <c:v>2.6987519277767404E-2</c:v>
                </c:pt>
                <c:pt idx="193">
                  <c:v>-1.6053402121107049E-3</c:v>
                </c:pt>
                <c:pt idx="194">
                  <c:v>1.8317871080175824E-2</c:v>
                </c:pt>
                <c:pt idx="195">
                  <c:v>-5.6161859050542322E-3</c:v>
                </c:pt>
                <c:pt idx="196">
                  <c:v>3.5109642044384284E-2</c:v>
                </c:pt>
                <c:pt idx="197">
                  <c:v>-1.9556022881405573E-2</c:v>
                </c:pt>
                <c:pt idx="198">
                  <c:v>2.6086971315870218E-3</c:v>
                </c:pt>
                <c:pt idx="199">
                  <c:v>-2.9126023155091802E-3</c:v>
                </c:pt>
                <c:pt idx="200">
                  <c:v>1.0867537398366905E-2</c:v>
                </c:pt>
                <c:pt idx="201">
                  <c:v>9.3909823151002089E-3</c:v>
                </c:pt>
                <c:pt idx="202">
                  <c:v>0</c:v>
                </c:pt>
                <c:pt idx="203">
                  <c:v>1.1080333543618645E-3</c:v>
                </c:pt>
                <c:pt idx="204">
                  <c:v>-2.2590871382589623E-3</c:v>
                </c:pt>
                <c:pt idx="205">
                  <c:v>4.4788438765717637E-3</c:v>
                </c:pt>
                <c:pt idx="206">
                  <c:v>2.3564360417401811E-2</c:v>
                </c:pt>
                <c:pt idx="207">
                  <c:v>-5.7171533736176828E-3</c:v>
                </c:pt>
                <c:pt idx="208">
                  <c:v>1.6560219691548441E-2</c:v>
                </c:pt>
                <c:pt idx="209">
                  <c:v>-9.0668264685083606E-3</c:v>
                </c:pt>
                <c:pt idx="210">
                  <c:v>-1.245797443581026E-2</c:v>
                </c:pt>
                <c:pt idx="211">
                  <c:v>-2.0233320931395977E-2</c:v>
                </c:pt>
                <c:pt idx="212">
                  <c:v>-9.5719720955256566E-3</c:v>
                </c:pt>
                <c:pt idx="213">
                  <c:v>-8.3984741161596474E-3</c:v>
                </c:pt>
                <c:pt idx="214">
                  <c:v>-6.3497761998867561E-3</c:v>
                </c:pt>
                <c:pt idx="215">
                  <c:v>-2.028882141875667E-2</c:v>
                </c:pt>
                <c:pt idx="216">
                  <c:v>-4.5466105095959526E-3</c:v>
                </c:pt>
                <c:pt idx="217">
                  <c:v>-7.5576272648797426E-4</c:v>
                </c:pt>
                <c:pt idx="218">
                  <c:v>2.5462026283689543E-2</c:v>
                </c:pt>
                <c:pt idx="219">
                  <c:v>-5.7999991656665112E-2</c:v>
                </c:pt>
                <c:pt idx="220">
                  <c:v>-1.3718743238684739E-2</c:v>
                </c:pt>
                <c:pt idx="221">
                  <c:v>9.7856413616084093E-3</c:v>
                </c:pt>
                <c:pt idx="222">
                  <c:v>1.5661643996691382E-2</c:v>
                </c:pt>
                <c:pt idx="223">
                  <c:v>2.9874139495703389E-2</c:v>
                </c:pt>
                <c:pt idx="224">
                  <c:v>-1.1663535662008185E-2</c:v>
                </c:pt>
                <c:pt idx="225">
                  <c:v>-2.8719584031348867E-2</c:v>
                </c:pt>
                <c:pt idx="226">
                  <c:v>-1.2195619219613552E-3</c:v>
                </c:pt>
                <c:pt idx="227">
                  <c:v>4.1933903688052944E-3</c:v>
                </c:pt>
                <c:pt idx="228">
                  <c:v>9.1395951681202941E-3</c:v>
                </c:pt>
                <c:pt idx="229">
                  <c:v>7.4646528013396413E-2</c:v>
                </c:pt>
                <c:pt idx="230">
                  <c:v>4.7748162545404087E-2</c:v>
                </c:pt>
                <c:pt idx="231">
                  <c:v>2.6929873747435627E-2</c:v>
                </c:pt>
                <c:pt idx="232">
                  <c:v>9.5584195157011886E-3</c:v>
                </c:pt>
                <c:pt idx="233">
                  <c:v>-1.4850572323326067E-2</c:v>
                </c:pt>
                <c:pt idx="234">
                  <c:v>-1.2099589904244069E-2</c:v>
                </c:pt>
                <c:pt idx="235">
                  <c:v>5.1811146940523162E-3</c:v>
                </c:pt>
                <c:pt idx="236">
                  <c:v>9.4491172106656908E-4</c:v>
                </c:pt>
                <c:pt idx="237">
                  <c:v>-8.5191017190130326E-3</c:v>
                </c:pt>
                <c:pt idx="238">
                  <c:v>-1.1231622206401882E-2</c:v>
                </c:pt>
                <c:pt idx="239">
                  <c:v>-4.4852455374570551E-3</c:v>
                </c:pt>
                <c:pt idx="240">
                  <c:v>-1.7055804259077129E-3</c:v>
                </c:pt>
                <c:pt idx="241">
                  <c:v>-8.4388686458647076E-3</c:v>
                </c:pt>
                <c:pt idx="242">
                  <c:v>-4.6475683965470742E-3</c:v>
                </c:pt>
                <c:pt idx="243">
                  <c:v>-7.743376476891114E-3</c:v>
                </c:pt>
                <c:pt idx="244">
                  <c:v>1.4444998674767887E-3</c:v>
                </c:pt>
                <c:pt idx="245">
                  <c:v>-4.0068220871522585E-2</c:v>
                </c:pt>
                <c:pt idx="246">
                  <c:v>-2.1807182846564993E-2</c:v>
                </c:pt>
                <c:pt idx="247">
                  <c:v>4.9805351661567614E-3</c:v>
                </c:pt>
                <c:pt idx="248">
                  <c:v>-1.6629361043558307E-3</c:v>
                </c:pt>
                <c:pt idx="249">
                  <c:v>1.8706602384109757E-2</c:v>
                </c:pt>
                <c:pt idx="250">
                  <c:v>2.0435722566896609E-2</c:v>
                </c:pt>
                <c:pt idx="251">
                  <c:v>1.828678593548589E-2</c:v>
                </c:pt>
                <c:pt idx="252">
                  <c:v>-1.0815767950658689E-2</c:v>
                </c:pt>
                <c:pt idx="253">
                  <c:v>4.2943479101476747E-3</c:v>
                </c:pt>
                <c:pt idx="254">
                  <c:v>-1.1056240305714529E-2</c:v>
                </c:pt>
                <c:pt idx="255">
                  <c:v>2.4732515847147474E-2</c:v>
                </c:pt>
                <c:pt idx="256">
                  <c:v>-2.1336973252191523E-3</c:v>
                </c:pt>
                <c:pt idx="257">
                  <c:v>-3.0371679278915105E-2</c:v>
                </c:pt>
                <c:pt idx="258">
                  <c:v>-4.8348043702215335E-2</c:v>
                </c:pt>
                <c:pt idx="259">
                  <c:v>-4.5584839407634432E-3</c:v>
                </c:pt>
                <c:pt idx="260">
                  <c:v>-5.5341865994603546E-3</c:v>
                </c:pt>
                <c:pt idx="261">
                  <c:v>4.1165155118394817E-3</c:v>
                </c:pt>
                <c:pt idx="262">
                  <c:v>-4.166579863518188E-5</c:v>
                </c:pt>
                <c:pt idx="263">
                  <c:v>2.5002083637186873E-4</c:v>
                </c:pt>
                <c:pt idx="264">
                  <c:v>-7.9284780528748964E-3</c:v>
                </c:pt>
                <c:pt idx="265">
                  <c:v>-1.5286416660111311E-3</c:v>
                </c:pt>
                <c:pt idx="266">
                  <c:v>6.128637344905704E-3</c:v>
                </c:pt>
                <c:pt idx="267">
                  <c:v>9.4316699500464063E-3</c:v>
                </c:pt>
                <c:pt idx="268">
                  <c:v>-1.4321047387507623E-2</c:v>
                </c:pt>
                <c:pt idx="269">
                  <c:v>-4.1333416006043502E-5</c:v>
                </c:pt>
                <c:pt idx="270">
                  <c:v>-1.5281365906123622E-3</c:v>
                </c:pt>
                <c:pt idx="271">
                  <c:v>8.8708921966431185E-3</c:v>
                </c:pt>
                <c:pt idx="272">
                  <c:v>-5.4396480025538946E-3</c:v>
                </c:pt>
                <c:pt idx="273">
                  <c:v>3.4430581791072053E-3</c:v>
                </c:pt>
                <c:pt idx="274">
                  <c:v>8.6808274355113287E-3</c:v>
                </c:pt>
                <c:pt idx="275">
                  <c:v>-6.4343833590782707E-3</c:v>
                </c:pt>
                <c:pt idx="276">
                  <c:v>-3.6034408028331751E-2</c:v>
                </c:pt>
                <c:pt idx="277">
                  <c:v>6.9338341174813734E-3</c:v>
                </c:pt>
                <c:pt idx="278">
                  <c:v>6.0050492878091612E-3</c:v>
                </c:pt>
                <c:pt idx="279">
                  <c:v>-1.3340538228539825E-2</c:v>
                </c:pt>
                <c:pt idx="280">
                  <c:v>-1.0982757811656986E-2</c:v>
                </c:pt>
                <c:pt idx="281">
                  <c:v>-3.4891594019942191E-3</c:v>
                </c:pt>
                <c:pt idx="282">
                  <c:v>3.7709881948440577E-2</c:v>
                </c:pt>
                <c:pt idx="283">
                  <c:v>4.1109969746499836E-4</c:v>
                </c:pt>
                <c:pt idx="284">
                  <c:v>-2.2162135068735579E-2</c:v>
                </c:pt>
                <c:pt idx="285">
                  <c:v>-2.0618466443771761E-2</c:v>
                </c:pt>
                <c:pt idx="286">
                  <c:v>-7.0888471777626563E-4</c:v>
                </c:pt>
                <c:pt idx="287">
                  <c:v>-1.1663537310054444E-2</c:v>
                </c:pt>
                <c:pt idx="288">
                  <c:v>-7.7793772642438899E-4</c:v>
                </c:pt>
                <c:pt idx="289">
                  <c:v>2.2576887752536884E-3</c:v>
                </c:pt>
                <c:pt idx="290">
                  <c:v>-7.6090277438968408E-3</c:v>
                </c:pt>
                <c:pt idx="291">
                  <c:v>1.3824476872021794E-2</c:v>
                </c:pt>
                <c:pt idx="292">
                  <c:v>5.7414920394301336E-3</c:v>
                </c:pt>
                <c:pt idx="293">
                  <c:v>-1.7397862444436935E-2</c:v>
                </c:pt>
                <c:pt idx="294">
                  <c:v>3.0277175524402603E-3</c:v>
                </c:pt>
                <c:pt idx="295">
                  <c:v>2.3742348410901301E-3</c:v>
                </c:pt>
                <c:pt idx="296">
                  <c:v>7.8634288171770782E-3</c:v>
                </c:pt>
                <c:pt idx="297">
                  <c:v>3.6199134551343935E-3</c:v>
                </c:pt>
                <c:pt idx="298">
                  <c:v>1.3932390407965461E-2</c:v>
                </c:pt>
                <c:pt idx="299">
                  <c:v>-4.7850797100961392E-3</c:v>
                </c:pt>
                <c:pt idx="300">
                  <c:v>7.1630390264793855E-4</c:v>
                </c:pt>
                <c:pt idx="301">
                  <c:v>2.5399470635921486E-2</c:v>
                </c:pt>
                <c:pt idx="302">
                  <c:v>-1.1045349034423339E-2</c:v>
                </c:pt>
                <c:pt idx="303">
                  <c:v>-1.1563607532374145E-2</c:v>
                </c:pt>
                <c:pt idx="304">
                  <c:v>-1.0760263435989577E-2</c:v>
                </c:pt>
                <c:pt idx="305">
                  <c:v>-1.1934346491708875E-2</c:v>
                </c:pt>
                <c:pt idx="306">
                  <c:v>-1.986001445868724E-2</c:v>
                </c:pt>
                <c:pt idx="307">
                  <c:v>-1.0541435260512686E-2</c:v>
                </c:pt>
                <c:pt idx="308">
                  <c:v>-6.4900990015633814E-3</c:v>
                </c:pt>
                <c:pt idx="309">
                  <c:v>-8.2030612621041988E-3</c:v>
                </c:pt>
                <c:pt idx="310">
                  <c:v>1.7308630928108304E-2</c:v>
                </c:pt>
                <c:pt idx="311">
                  <c:v>4.9463611998144287E-3</c:v>
                </c:pt>
                <c:pt idx="312">
                  <c:v>1.4406980013488325E-2</c:v>
                </c:pt>
                <c:pt idx="313">
                  <c:v>-7.4791204101123977E-3</c:v>
                </c:pt>
                <c:pt idx="314">
                  <c:v>-2.2145050811169562E-2</c:v>
                </c:pt>
                <c:pt idx="315">
                  <c:v>3.6185390527558162E-2</c:v>
                </c:pt>
                <c:pt idx="316">
                  <c:v>-1.7414576046658515E-2</c:v>
                </c:pt>
                <c:pt idx="317">
                  <c:v>7.6081058625596873E-3</c:v>
                </c:pt>
                <c:pt idx="318">
                  <c:v>3.3255358409504936E-2</c:v>
                </c:pt>
                <c:pt idx="319">
                  <c:v>-1.8059092331261021E-2</c:v>
                </c:pt>
                <c:pt idx="320">
                  <c:v>-1.0944394650053464E-2</c:v>
                </c:pt>
                <c:pt idx="321">
                  <c:v>-6.1400822356304612E-3</c:v>
                </c:pt>
                <c:pt idx="322">
                  <c:v>-5.3370320005558065E-3</c:v>
                </c:pt>
                <c:pt idx="323">
                  <c:v>-4.3940998810167277E-3</c:v>
                </c:pt>
                <c:pt idx="324">
                  <c:v>-1.0467725572905734E-2</c:v>
                </c:pt>
                <c:pt idx="325">
                  <c:v>1.5480755984886058E-3</c:v>
                </c:pt>
                <c:pt idx="326">
                  <c:v>-5.3890202211440983E-3</c:v>
                </c:pt>
                <c:pt idx="327">
                  <c:v>-2.8523194417812742E-3</c:v>
                </c:pt>
                <c:pt idx="328">
                  <c:v>-4.2632824483144691E-3</c:v>
                </c:pt>
                <c:pt idx="329">
                  <c:v>8.5824568780752362E-3</c:v>
                </c:pt>
                <c:pt idx="330">
                  <c:v>3.9221652331645814E-3</c:v>
                </c:pt>
                <c:pt idx="331">
                  <c:v>-7.5290221641577532E-3</c:v>
                </c:pt>
                <c:pt idx="332">
                  <c:v>1.602937692955023E-2</c:v>
                </c:pt>
                <c:pt idx="333">
                  <c:v>1.7181826791115098E-2</c:v>
                </c:pt>
                <c:pt idx="334">
                  <c:v>4.429600031194577E-3</c:v>
                </c:pt>
                <c:pt idx="335">
                  <c:v>1.9880334768034211E-3</c:v>
                </c:pt>
                <c:pt idx="336">
                  <c:v>9.9604760583686894E-3</c:v>
                </c:pt>
                <c:pt idx="337">
                  <c:v>4.8988719970377015E-3</c:v>
                </c:pt>
                <c:pt idx="338">
                  <c:v>-3.7947709385035794E-3</c:v>
                </c:pt>
                <c:pt idx="339">
                  <c:v>-1.561950683823226E-2</c:v>
                </c:pt>
                <c:pt idx="340">
                  <c:v>-2.8702215034540268E-3</c:v>
                </c:pt>
                <c:pt idx="341">
                  <c:v>-3.2867419337206968E-3</c:v>
                </c:pt>
                <c:pt idx="342">
                  <c:v>2.3197822378246625E-2</c:v>
                </c:pt>
                <c:pt idx="343">
                  <c:v>1.2643800899757375E-2</c:v>
                </c:pt>
                <c:pt idx="344">
                  <c:v>-1.7413128637102745E-2</c:v>
                </c:pt>
                <c:pt idx="345">
                  <c:v>-5.2944414514517766E-3</c:v>
                </c:pt>
                <c:pt idx="346">
                  <c:v>2.5552522220785884E-2</c:v>
                </c:pt>
                <c:pt idx="347">
                  <c:v>-1.1609250125819481E-2</c:v>
                </c:pt>
                <c:pt idx="348">
                  <c:v>2.2633877075818177E-3</c:v>
                </c:pt>
                <c:pt idx="349">
                  <c:v>1.5504186535965254E-2</c:v>
                </c:pt>
                <c:pt idx="350">
                  <c:v>-1.3036425372766832E-2</c:v>
                </c:pt>
                <c:pt idx="351">
                  <c:v>-2.9837725599199096E-2</c:v>
                </c:pt>
                <c:pt idx="352">
                  <c:v>2.0911043164646089E-2</c:v>
                </c:pt>
                <c:pt idx="353">
                  <c:v>-7.8684802849149707E-3</c:v>
                </c:pt>
                <c:pt idx="354">
                  <c:v>-9.4007057451870202E-4</c:v>
                </c:pt>
                <c:pt idx="355">
                  <c:v>7.1115951058167764E-3</c:v>
                </c:pt>
                <c:pt idx="356">
                  <c:v>6.4479346798154372E-3</c:v>
                </c:pt>
                <c:pt idx="357">
                  <c:v>8.4467515652611722E-2</c:v>
                </c:pt>
                <c:pt idx="358">
                  <c:v>3.1184686041762309E-2</c:v>
                </c:pt>
                <c:pt idx="359">
                  <c:v>-1.1780994576605952E-2</c:v>
                </c:pt>
                <c:pt idx="360">
                  <c:v>-7.1949068823996976E-3</c:v>
                </c:pt>
                <c:pt idx="361">
                  <c:v>2.7926108883232149E-2</c:v>
                </c:pt>
                <c:pt idx="362">
                  <c:v>3.9636120713563731E-3</c:v>
                </c:pt>
                <c:pt idx="363">
                  <c:v>1.5417455257967835E-2</c:v>
                </c:pt>
                <c:pt idx="364">
                  <c:v>-1.1891071568381218E-2</c:v>
                </c:pt>
                <c:pt idx="365">
                  <c:v>2.0174979219249198E-2</c:v>
                </c:pt>
                <c:pt idx="366">
                  <c:v>-2.9993331669853286E-3</c:v>
                </c:pt>
                <c:pt idx="367">
                  <c:v>2.1280866423128989E-2</c:v>
                </c:pt>
                <c:pt idx="368">
                  <c:v>-1.2023255407237553E-2</c:v>
                </c:pt>
                <c:pt idx="369">
                  <c:v>1.2541109619314176E-2</c:v>
                </c:pt>
                <c:pt idx="370">
                  <c:v>2.5564154450101628E-2</c:v>
                </c:pt>
                <c:pt idx="371">
                  <c:v>4.9882661489827947E-3</c:v>
                </c:pt>
                <c:pt idx="372">
                  <c:v>1.6102146508677185E-2</c:v>
                </c:pt>
                <c:pt idx="373">
                  <c:v>2.1238246691078766E-3</c:v>
                </c:pt>
                <c:pt idx="374">
                  <c:v>4.7579016256606771E-3</c:v>
                </c:pt>
                <c:pt idx="375">
                  <c:v>-4.6095593503125169E-3</c:v>
                </c:pt>
                <c:pt idx="376">
                  <c:v>2.0887183170030681E-2</c:v>
                </c:pt>
                <c:pt idx="377">
                  <c:v>-9.6983248036892084E-3</c:v>
                </c:pt>
                <c:pt idx="378">
                  <c:v>1.8625144075209054E-2</c:v>
                </c:pt>
                <c:pt idx="379">
                  <c:v>3.8283908835191672E-3</c:v>
                </c:pt>
                <c:pt idx="380">
                  <c:v>-3.0681121124301103E-4</c:v>
                </c:pt>
                <c:pt idx="381">
                  <c:v>-2.5021076704306515E-3</c:v>
                </c:pt>
                <c:pt idx="382">
                  <c:v>1.0252294024117033E-2</c:v>
                </c:pt>
                <c:pt idx="383">
                  <c:v>-8.465713318692409E-3</c:v>
                </c:pt>
                <c:pt idx="384">
                  <c:v>-1.0166305218305772E-2</c:v>
                </c:pt>
                <c:pt idx="385">
                  <c:v>1.272411303802729E-2</c:v>
                </c:pt>
                <c:pt idx="386">
                  <c:v>5.8563816820751411E-3</c:v>
                </c:pt>
                <c:pt idx="387">
                  <c:v>-9.0781492800125797E-3</c:v>
                </c:pt>
                <c:pt idx="388">
                  <c:v>-1.2834672062032398E-2</c:v>
                </c:pt>
                <c:pt idx="389">
                  <c:v>-3.7230874159030407E-3</c:v>
                </c:pt>
                <c:pt idx="390">
                  <c:v>-1.4012745805591234E-2</c:v>
                </c:pt>
                <c:pt idx="391">
                  <c:v>-6.4169231493561999E-3</c:v>
                </c:pt>
                <c:pt idx="392">
                  <c:v>2.364533121382675E-3</c:v>
                </c:pt>
                <c:pt idx="393">
                  <c:v>-1.3666299739738872E-2</c:v>
                </c:pt>
                <c:pt idx="394">
                  <c:v>-1.1896842124849245E-2</c:v>
                </c:pt>
                <c:pt idx="395">
                  <c:v>3.4679336586892547E-2</c:v>
                </c:pt>
                <c:pt idx="396">
                  <c:v>3.2474655823343045E-2</c:v>
                </c:pt>
                <c:pt idx="397">
                  <c:v>3.117501764000917E-2</c:v>
                </c:pt>
                <c:pt idx="398">
                  <c:v>-4.354040947150814E-2</c:v>
                </c:pt>
                <c:pt idx="399">
                  <c:v>-1.4819566543643433E-2</c:v>
                </c:pt>
                <c:pt idx="400">
                  <c:v>-2.9044718123535946E-2</c:v>
                </c:pt>
                <c:pt idx="401">
                  <c:v>6.371261684693387E-2</c:v>
                </c:pt>
                <c:pt idx="402">
                  <c:v>-1.3224779152101504E-2</c:v>
                </c:pt>
                <c:pt idx="403">
                  <c:v>-1.1486784497160951E-2</c:v>
                </c:pt>
                <c:pt idx="404">
                  <c:v>-2.9821749449539799E-2</c:v>
                </c:pt>
                <c:pt idx="405">
                  <c:v>-9.956644311007656E-3</c:v>
                </c:pt>
                <c:pt idx="406">
                  <c:v>-3.6150813044177534E-2</c:v>
                </c:pt>
                <c:pt idx="407">
                  <c:v>6.9280648013734805E-2</c:v>
                </c:pt>
                <c:pt idx="408">
                  <c:v>-1.40573572505403E-2</c:v>
                </c:pt>
                <c:pt idx="409">
                  <c:v>-3.4063238765319366E-2</c:v>
                </c:pt>
                <c:pt idx="410">
                  <c:v>-2.0925821560901361E-2</c:v>
                </c:pt>
                <c:pt idx="411">
                  <c:v>3.6499531372801299E-2</c:v>
                </c:pt>
                <c:pt idx="412">
                  <c:v>2.619162173807274E-2</c:v>
                </c:pt>
                <c:pt idx="413">
                  <c:v>-5.9680885353655556E-3</c:v>
                </c:pt>
                <c:pt idx="414">
                  <c:v>-6.376217139275997E-3</c:v>
                </c:pt>
                <c:pt idx="415">
                  <c:v>-2.116402906377724E-3</c:v>
                </c:pt>
                <c:pt idx="416">
                  <c:v>-1.8703969351992304E-2</c:v>
                </c:pt>
                <c:pt idx="417">
                  <c:v>-2.3039965948255726E-2</c:v>
                </c:pt>
                <c:pt idx="418">
                  <c:v>-1.6926574226290247E-2</c:v>
                </c:pt>
                <c:pt idx="419">
                  <c:v>9.8311799400507272E-3</c:v>
                </c:pt>
                <c:pt idx="420">
                  <c:v>-3.4379032831269592E-2</c:v>
                </c:pt>
                <c:pt idx="421">
                  <c:v>-2.2368294146481508E-2</c:v>
                </c:pt>
                <c:pt idx="422">
                  <c:v>-2.1186120263918199E-2</c:v>
                </c:pt>
                <c:pt idx="423">
                  <c:v>3.5579505576967189E-3</c:v>
                </c:pt>
                <c:pt idx="424">
                  <c:v>-6.4988747429396247E-3</c:v>
                </c:pt>
                <c:pt idx="425">
                  <c:v>-2.0982330780763763E-2</c:v>
                </c:pt>
                <c:pt idx="426">
                  <c:v>-2.6457894507098682E-2</c:v>
                </c:pt>
                <c:pt idx="427">
                  <c:v>1.0515953494965808E-2</c:v>
                </c:pt>
                <c:pt idx="428">
                  <c:v>2.9909719093462531E-2</c:v>
                </c:pt>
                <c:pt idx="429">
                  <c:v>2.7300108817059642E-2</c:v>
                </c:pt>
                <c:pt idx="430">
                  <c:v>6.8543395250613912E-3</c:v>
                </c:pt>
                <c:pt idx="431">
                  <c:v>-2.359241193102651E-2</c:v>
                </c:pt>
                <c:pt idx="432">
                  <c:v>1.4273173935373402E-2</c:v>
                </c:pt>
                <c:pt idx="433">
                  <c:v>8.6538577062832446E-3</c:v>
                </c:pt>
                <c:pt idx="434">
                  <c:v>-2.7122085907170145E-2</c:v>
                </c:pt>
                <c:pt idx="435">
                  <c:v>-3.3400800538527779E-2</c:v>
                </c:pt>
                <c:pt idx="436">
                  <c:v>-3.1714784224185451E-2</c:v>
                </c:pt>
                <c:pt idx="437">
                  <c:v>9.8338798902133234E-3</c:v>
                </c:pt>
                <c:pt idx="438">
                  <c:v>-7.8505152117914392E-3</c:v>
                </c:pt>
                <c:pt idx="439">
                  <c:v>-1.0528874383212525E-3</c:v>
                </c:pt>
                <c:pt idx="440">
                  <c:v>-2.062064816394398E-3</c:v>
                </c:pt>
                <c:pt idx="441">
                  <c:v>5.656337268499644E-4</c:v>
                </c:pt>
                <c:pt idx="442">
                  <c:v>8.6861771123705189E-3</c:v>
                </c:pt>
                <c:pt idx="443">
                  <c:v>7.0365206054790221E-3</c:v>
                </c:pt>
                <c:pt idx="444">
                  <c:v>1.048253583691868E-2</c:v>
                </c:pt>
                <c:pt idx="445">
                  <c:v>-6.2449798691796565E-3</c:v>
                </c:pt>
                <c:pt idx="446">
                  <c:v>4.1313836908097885E-3</c:v>
                </c:pt>
                <c:pt idx="447">
                  <c:v>-2.1917590396301981E-3</c:v>
                </c:pt>
                <c:pt idx="448">
                  <c:v>-6.8338333553104548E-3</c:v>
                </c:pt>
                <c:pt idx="449">
                  <c:v>-1.3974275600251997E-2</c:v>
                </c:pt>
                <c:pt idx="450">
                  <c:v>3.3612807064097659E-2</c:v>
                </c:pt>
                <c:pt idx="451">
                  <c:v>-7.7522999008231173E-3</c:v>
                </c:pt>
                <c:pt idx="452">
                  <c:v>3.6014035747005069E-2</c:v>
                </c:pt>
                <c:pt idx="453">
                  <c:v>-6.6918575048046016E-3</c:v>
                </c:pt>
                <c:pt idx="454">
                  <c:v>2.5655278714289221E-4</c:v>
                </c:pt>
                <c:pt idx="455">
                  <c:v>-8.0923819954329262E-3</c:v>
                </c:pt>
                <c:pt idx="456">
                  <c:v>5.4018548657792124E-3</c:v>
                </c:pt>
                <c:pt idx="457">
                  <c:v>2.8069742124011639E-2</c:v>
                </c:pt>
                <c:pt idx="458">
                  <c:v>-2.4865911877603585E-2</c:v>
                </c:pt>
                <c:pt idx="459">
                  <c:v>3.9446650022004072E-2</c:v>
                </c:pt>
                <c:pt idx="460">
                  <c:v>7.4605541602054794E-3</c:v>
                </c:pt>
                <c:pt idx="461">
                  <c:v>-1.3804993019461597E-2</c:v>
                </c:pt>
                <c:pt idx="462">
                  <c:v>-1.6231274045326448E-2</c:v>
                </c:pt>
                <c:pt idx="463">
                  <c:v>-5.1648299529790231E-3</c:v>
                </c:pt>
                <c:pt idx="464">
                  <c:v>-3.0688792428636988E-3</c:v>
                </c:pt>
                <c:pt idx="465">
                  <c:v>-1.5587178082494034E-2</c:v>
                </c:pt>
                <c:pt idx="466">
                  <c:v>-5.297183697135068E-3</c:v>
                </c:pt>
                <c:pt idx="467">
                  <c:v>-5.3533544081306823E-3</c:v>
                </c:pt>
                <c:pt idx="468">
                  <c:v>-2.5238980309429043E-2</c:v>
                </c:pt>
                <c:pt idx="469">
                  <c:v>-1.145291807959165E-2</c:v>
                </c:pt>
                <c:pt idx="470">
                  <c:v>-1.0401222575391045E-2</c:v>
                </c:pt>
                <c:pt idx="471">
                  <c:v>1.9847546890114066E-2</c:v>
                </c:pt>
                <c:pt idx="472">
                  <c:v>-3.3082184187576257E-3</c:v>
                </c:pt>
                <c:pt idx="473">
                  <c:v>6.0939637680189869E-3</c:v>
                </c:pt>
                <c:pt idx="474">
                  <c:v>3.0815399202617859E-3</c:v>
                </c:pt>
                <c:pt idx="475">
                  <c:v>2.2246033727391732E-3</c:v>
                </c:pt>
                <c:pt idx="476">
                  <c:v>-1.1848528421543396E-2</c:v>
                </c:pt>
                <c:pt idx="477">
                  <c:v>1.6809881468640691E-2</c:v>
                </c:pt>
                <c:pt idx="478">
                  <c:v>2.1575876591205371E-3</c:v>
                </c:pt>
                <c:pt idx="479">
                  <c:v>-3.4002354869903176E-3</c:v>
                </c:pt>
                <c:pt idx="480">
                  <c:v>-2.2741848582611768E-3</c:v>
                </c:pt>
                <c:pt idx="481">
                  <c:v>1.9097440677392153E-2</c:v>
                </c:pt>
                <c:pt idx="482">
                  <c:v>7.9883769763543413E-3</c:v>
                </c:pt>
                <c:pt idx="483">
                  <c:v>-4.9527055330707932E-3</c:v>
                </c:pt>
                <c:pt idx="484">
                  <c:v>1.6476520640004957E-2</c:v>
                </c:pt>
                <c:pt idx="485">
                  <c:v>1.3701508837586999E-2</c:v>
                </c:pt>
                <c:pt idx="486">
                  <c:v>4.536342072148032E-3</c:v>
                </c:pt>
                <c:pt idx="487">
                  <c:v>-1.2771121844280954E-2</c:v>
                </c:pt>
                <c:pt idx="488">
                  <c:v>-3.6191336357980844E-3</c:v>
                </c:pt>
                <c:pt idx="489">
                  <c:v>-2.1480439586452162E-3</c:v>
                </c:pt>
                <c:pt idx="490">
                  <c:v>3.849657406634753E-2</c:v>
                </c:pt>
                <c:pt idx="491">
                  <c:v>-1.8864732975005519E-2</c:v>
                </c:pt>
                <c:pt idx="492">
                  <c:v>-1.9588925399212625E-2</c:v>
                </c:pt>
                <c:pt idx="493">
                  <c:v>-4.5061738778290929E-2</c:v>
                </c:pt>
                <c:pt idx="494">
                  <c:v>-3.9715899646913357E-3</c:v>
                </c:pt>
                <c:pt idx="495">
                  <c:v>6.518420128705885E-3</c:v>
                </c:pt>
                <c:pt idx="496">
                  <c:v>-8.5187065507667074E-3</c:v>
                </c:pt>
                <c:pt idx="497">
                  <c:v>3.0632899155919632E-3</c:v>
                </c:pt>
                <c:pt idx="498">
                  <c:v>-1.0862817612757935E-2</c:v>
                </c:pt>
                <c:pt idx="499">
                  <c:v>1.6647330470410143E-2</c:v>
                </c:pt>
                <c:pt idx="500">
                  <c:v>-4.2288569169498099E-3</c:v>
                </c:pt>
                <c:pt idx="501">
                  <c:v>-9.8280106190797782E-4</c:v>
                </c:pt>
                <c:pt idx="502">
                  <c:v>-9.0005324572179615E-4</c:v>
                </c:pt>
                <c:pt idx="503">
                  <c:v>4.1387564968800852E-3</c:v>
                </c:pt>
                <c:pt idx="504">
                  <c:v>-8.8304404390003085E-3</c:v>
                </c:pt>
                <c:pt idx="505">
                  <c:v>1.6290547164806577E-2</c:v>
                </c:pt>
                <c:pt idx="506">
                  <c:v>-2.2013081501206705E-2</c:v>
                </c:pt>
                <c:pt idx="507">
                  <c:v>3.6429135615677658E-4</c:v>
                </c:pt>
                <c:pt idx="508">
                  <c:v>1.5544671546395741E-2</c:v>
                </c:pt>
                <c:pt idx="509">
                  <c:v>-5.4129550685126432E-3</c:v>
                </c:pt>
                <c:pt idx="510">
                  <c:v>3.2770797802310807E-3</c:v>
                </c:pt>
                <c:pt idx="511">
                  <c:v>-2.9498546464212347E-3</c:v>
                </c:pt>
                <c:pt idx="512">
                  <c:v>6.8965790590604587E-3</c:v>
                </c:pt>
                <c:pt idx="513">
                  <c:v>-3.4952849286421844E-3</c:v>
                </c:pt>
                <c:pt idx="514">
                  <c:v>-2.2366122189391612E-2</c:v>
                </c:pt>
                <c:pt idx="515">
                  <c:v>6.3221262782561533E-3</c:v>
                </c:pt>
                <c:pt idx="516">
                  <c:v>5.2653017552338035E-3</c:v>
                </c:pt>
                <c:pt idx="517">
                  <c:v>4.5178041391790462E-3</c:v>
                </c:pt>
                <c:pt idx="518">
                  <c:v>-6.7082966587377084E-3</c:v>
                </c:pt>
                <c:pt idx="519">
                  <c:v>7.1571205437022624E-3</c:v>
                </c:pt>
                <c:pt idx="520">
                  <c:v>2.8572011868086889E-4</c:v>
                </c:pt>
                <c:pt idx="521">
                  <c:v>-1.2246147581393809E-4</c:v>
                </c:pt>
                <c:pt idx="522">
                  <c:v>-4.6018284871019834E-3</c:v>
                </c:pt>
                <c:pt idx="523">
                  <c:v>4.0638843165068767E-4</c:v>
                </c:pt>
                <c:pt idx="524">
                  <c:v>-1.4647103505979392E-2</c:v>
                </c:pt>
                <c:pt idx="525">
                  <c:v>-2.1203608211807872E-2</c:v>
                </c:pt>
                <c:pt idx="526">
                  <c:v>3.9223377635628039E-4</c:v>
                </c:pt>
                <c:pt idx="527">
                  <c:v>-8.3604034255333071E-3</c:v>
                </c:pt>
                <c:pt idx="528">
                  <c:v>3.7418191459953486E-3</c:v>
                </c:pt>
                <c:pt idx="529">
                  <c:v>-1.7918782808395154E-2</c:v>
                </c:pt>
                <c:pt idx="530">
                  <c:v>-2.9926289627961768E-2</c:v>
                </c:pt>
                <c:pt idx="531">
                  <c:v>-2.3072427073235285E-2</c:v>
                </c:pt>
                <c:pt idx="532">
                  <c:v>1.7022936561260003E-2</c:v>
                </c:pt>
                <c:pt idx="533">
                  <c:v>-8.657743765425361E-3</c:v>
                </c:pt>
                <c:pt idx="534">
                  <c:v>1.9408735474904602E-2</c:v>
                </c:pt>
                <c:pt idx="535">
                  <c:v>-6.7839830776154492E-3</c:v>
                </c:pt>
                <c:pt idx="536">
                  <c:v>1.2861432756018847E-2</c:v>
                </c:pt>
                <c:pt idx="537">
                  <c:v>-4.8798895637220492E-3</c:v>
                </c:pt>
                <c:pt idx="538">
                  <c:v>-1.3759979095320701E-2</c:v>
                </c:pt>
                <c:pt idx="539">
                  <c:v>5.4441554386040359E-3</c:v>
                </c:pt>
                <c:pt idx="540">
                  <c:v>-3.5587226169939952E-3</c:v>
                </c:pt>
                <c:pt idx="541">
                  <c:v>-7.410308753579886E-3</c:v>
                </c:pt>
                <c:pt idx="542">
                  <c:v>-1.1467513001606335E-2</c:v>
                </c:pt>
                <c:pt idx="543">
                  <c:v>-1.2485728020886579E-2</c:v>
                </c:pt>
                <c:pt idx="544">
                  <c:v>4.9972241829832871E-3</c:v>
                </c:pt>
                <c:pt idx="545">
                  <c:v>3.7191542987079843E-3</c:v>
                </c:pt>
                <c:pt idx="546">
                  <c:v>6.787808054274036E-3</c:v>
                </c:pt>
                <c:pt idx="547">
                  <c:v>6.5775286471452801E-3</c:v>
                </c:pt>
                <c:pt idx="548">
                  <c:v>-6.8688614969845199E-3</c:v>
                </c:pt>
                <c:pt idx="549">
                  <c:v>-1.2411731406414229E-2</c:v>
                </c:pt>
                <c:pt idx="550">
                  <c:v>-1.6867053466566726E-2</c:v>
                </c:pt>
                <c:pt idx="551">
                  <c:v>6.5632164642104741E-3</c:v>
                </c:pt>
                <c:pt idx="552">
                  <c:v>-7.2701800850303979E-3</c:v>
                </c:pt>
                <c:pt idx="553">
                  <c:v>1.9157605685374418E-2</c:v>
                </c:pt>
                <c:pt idx="554">
                  <c:v>-1.267017665432821E-2</c:v>
                </c:pt>
                <c:pt idx="555">
                  <c:v>6.0437919468332608E-2</c:v>
                </c:pt>
                <c:pt idx="556">
                  <c:v>6.7097808548911364E-3</c:v>
                </c:pt>
                <c:pt idx="557">
                  <c:v>-4.0236920366112962E-3</c:v>
                </c:pt>
                <c:pt idx="558">
                  <c:v>-5.6287098724772432E-3</c:v>
                </c:pt>
                <c:pt idx="559">
                  <c:v>-1.4844446152911903E-2</c:v>
                </c:pt>
                <c:pt idx="560">
                  <c:v>-2.8899516499130081E-2</c:v>
                </c:pt>
                <c:pt idx="561">
                  <c:v>5.3624605584641098E-2</c:v>
                </c:pt>
                <c:pt idx="562">
                  <c:v>2.7774205739448877E-2</c:v>
                </c:pt>
                <c:pt idx="563">
                  <c:v>2.2948583735794319E-2</c:v>
                </c:pt>
                <c:pt idx="564">
                  <c:v>4.0908054160910378E-3</c:v>
                </c:pt>
                <c:pt idx="565">
                  <c:v>-5.9701669865036841E-3</c:v>
                </c:pt>
                <c:pt idx="566">
                  <c:v>8.5455174904253139E-3</c:v>
                </c:pt>
                <c:pt idx="567">
                  <c:v>8.8630459378385307E-3</c:v>
                </c:pt>
                <c:pt idx="568">
                  <c:v>-1.2362295360639592E-2</c:v>
                </c:pt>
                <c:pt idx="569">
                  <c:v>-1.845241006545409E-3</c:v>
                </c:pt>
                <c:pt idx="570">
                  <c:v>-8.8180122505400142E-3</c:v>
                </c:pt>
                <c:pt idx="571">
                  <c:v>2.7139691164900368E-2</c:v>
                </c:pt>
                <c:pt idx="572">
                  <c:v>3.3917034482376852E-2</c:v>
                </c:pt>
                <c:pt idx="573">
                  <c:v>-1.5336567101853714E-2</c:v>
                </c:pt>
                <c:pt idx="574">
                  <c:v>-1.4859114403749828E-2</c:v>
                </c:pt>
                <c:pt idx="575">
                  <c:v>1.2367211793570872E-2</c:v>
                </c:pt>
                <c:pt idx="576">
                  <c:v>-2.7775586564282164E-2</c:v>
                </c:pt>
                <c:pt idx="577">
                  <c:v>9.1131244704170486E-2</c:v>
                </c:pt>
                <c:pt idx="578">
                  <c:v>1.366013810403415E-2</c:v>
                </c:pt>
                <c:pt idx="579">
                  <c:v>1.4258239113820419E-2</c:v>
                </c:pt>
                <c:pt idx="580">
                  <c:v>-4.0891433814525227E-4</c:v>
                </c:pt>
                <c:pt idx="581">
                  <c:v>7.0658785533347828E-3</c:v>
                </c:pt>
                <c:pt idx="582">
                  <c:v>-6.9295923521015676E-3</c:v>
                </c:pt>
                <c:pt idx="583">
                  <c:v>1.2274123600280937E-3</c:v>
                </c:pt>
                <c:pt idx="584">
                  <c:v>-1.2656108183650788E-2</c:v>
                </c:pt>
                <c:pt idx="585">
                  <c:v>1.0565863409337874E-2</c:v>
                </c:pt>
                <c:pt idx="586">
                  <c:v>7.6094505195011628E-3</c:v>
                </c:pt>
                <c:pt idx="587">
                  <c:v>-6.4285447184610038E-3</c:v>
                </c:pt>
                <c:pt idx="588">
                  <c:v>-2.315078543691308E-3</c:v>
                </c:pt>
                <c:pt idx="589">
                  <c:v>7.9663560031225274E-3</c:v>
                </c:pt>
                <c:pt idx="590">
                  <c:v>-4.3324660174602434E-3</c:v>
                </c:pt>
                <c:pt idx="591">
                  <c:v>-6.3898384553245202E-2</c:v>
                </c:pt>
                <c:pt idx="592">
                  <c:v>6.4054662166642404E-4</c:v>
                </c:pt>
                <c:pt idx="593">
                  <c:v>2.2157383891259222E-2</c:v>
                </c:pt>
                <c:pt idx="594">
                  <c:v>-5.4443828813101275E-3</c:v>
                </c:pt>
                <c:pt idx="595">
                  <c:v>-6.9421355240076379E-2</c:v>
                </c:pt>
                <c:pt idx="596">
                  <c:v>-9.785991103572006E-2</c:v>
                </c:pt>
                <c:pt idx="597">
                  <c:v>-3.6312325557333824E-3</c:v>
                </c:pt>
                <c:pt idx="598">
                  <c:v>-1.6341419639417324E-2</c:v>
                </c:pt>
                <c:pt idx="599">
                  <c:v>1.6221773172066412E-3</c:v>
                </c:pt>
                <c:pt idx="600">
                  <c:v>-3.8888137730741395E-3</c:v>
                </c:pt>
                <c:pt idx="601">
                  <c:v>-1.837396798299365E-2</c:v>
                </c:pt>
                <c:pt idx="602">
                  <c:v>1.4643423445593169E-2</c:v>
                </c:pt>
                <c:pt idx="603">
                  <c:v>-1.7321367258798272E-2</c:v>
                </c:pt>
                <c:pt idx="604">
                  <c:v>2.2193657498922339E-3</c:v>
                </c:pt>
                <c:pt idx="605">
                  <c:v>1.1206983273642411E-2</c:v>
                </c:pt>
                <c:pt idx="606">
                  <c:v>9.1720753361072063E-3</c:v>
                </c:pt>
                <c:pt idx="607">
                  <c:v>1.2969316694947722E-2</c:v>
                </c:pt>
                <c:pt idx="608">
                  <c:v>-4.8378684104174816E-3</c:v>
                </c:pt>
                <c:pt idx="609">
                  <c:v>-1.9583457635214616E-2</c:v>
                </c:pt>
                <c:pt idx="610">
                  <c:v>-6.5260029447237813E-3</c:v>
                </c:pt>
                <c:pt idx="611">
                  <c:v>-1.4836797973920234E-3</c:v>
                </c:pt>
                <c:pt idx="612">
                  <c:v>6.0027190587974284E-4</c:v>
                </c:pt>
                <c:pt idx="613">
                  <c:v>-9.94613432411731E-3</c:v>
                </c:pt>
                <c:pt idx="614">
                  <c:v>-9.3979111456173412E-3</c:v>
                </c:pt>
                <c:pt idx="615">
                  <c:v>-1.0956559441076328E-2</c:v>
                </c:pt>
                <c:pt idx="616">
                  <c:v>2.5121892944021191E-2</c:v>
                </c:pt>
                <c:pt idx="617">
                  <c:v>-1.0381986111673021E-2</c:v>
                </c:pt>
                <c:pt idx="618">
                  <c:v>-2.082082199016707E-2</c:v>
                </c:pt>
                <c:pt idx="619">
                  <c:v>3.2363043794972166E-2</c:v>
                </c:pt>
                <c:pt idx="620">
                  <c:v>-3.8136339732897061E-2</c:v>
                </c:pt>
                <c:pt idx="621">
                  <c:v>3.4133947001026836E-2</c:v>
                </c:pt>
                <c:pt idx="622">
                  <c:v>-2.8735227540673602E-2</c:v>
                </c:pt>
                <c:pt idx="623">
                  <c:v>-1.1610129229259957E-2</c:v>
                </c:pt>
                <c:pt idx="624">
                  <c:v>-4.5330744646320795E-2</c:v>
                </c:pt>
                <c:pt idx="625">
                  <c:v>-6.6034346889972655E-3</c:v>
                </c:pt>
                <c:pt idx="626">
                  <c:v>2.1429379232601902E-3</c:v>
                </c:pt>
                <c:pt idx="627">
                  <c:v>7.6873802632655729E-4</c:v>
                </c:pt>
                <c:pt idx="628">
                  <c:v>6.0900365681792416E-4</c:v>
                </c:pt>
                <c:pt idx="629">
                  <c:v>-1.9219071228621213E-3</c:v>
                </c:pt>
                <c:pt idx="630">
                  <c:v>3.1089270405558847E-3</c:v>
                </c:pt>
                <c:pt idx="631">
                  <c:v>-1.8793779960290601E-2</c:v>
                </c:pt>
                <c:pt idx="632">
                  <c:v>2.3104547452873159E-2</c:v>
                </c:pt>
                <c:pt idx="633">
                  <c:v>1.25812555911933E-3</c:v>
                </c:pt>
                <c:pt idx="634">
                  <c:v>-2.7916191743698648E-2</c:v>
                </c:pt>
                <c:pt idx="635">
                  <c:v>3.6149091869741995E-2</c:v>
                </c:pt>
                <c:pt idx="636">
                  <c:v>-1.1520044561917948E-2</c:v>
                </c:pt>
                <c:pt idx="637">
                  <c:v>-2.2817486158273445E-3</c:v>
                </c:pt>
                <c:pt idx="638">
                  <c:v>-1.5859699960341353E-2</c:v>
                </c:pt>
                <c:pt idx="639">
                  <c:v>-2.997084032228029E-3</c:v>
                </c:pt>
                <c:pt idx="640">
                  <c:v>8.5416526920023324E-3</c:v>
                </c:pt>
                <c:pt idx="641">
                  <c:v>-8.1635689419489888E-3</c:v>
                </c:pt>
                <c:pt idx="642">
                  <c:v>2.0696102934635249E-2</c:v>
                </c:pt>
                <c:pt idx="643">
                  <c:v>3.3837708121572762E-3</c:v>
                </c:pt>
                <c:pt idx="644">
                  <c:v>9.7640869799966775E-3</c:v>
                </c:pt>
                <c:pt idx="645">
                  <c:v>-1.7481663390651148E-2</c:v>
                </c:pt>
                <c:pt idx="646">
                  <c:v>3.7200844026800101E-2</c:v>
                </c:pt>
                <c:pt idx="647">
                  <c:v>3.5705388415019405E-2</c:v>
                </c:pt>
                <c:pt idx="648">
                  <c:v>4.4892678475650554E-3</c:v>
                </c:pt>
                <c:pt idx="649">
                  <c:v>1.3160630839072741E-3</c:v>
                </c:pt>
                <c:pt idx="650">
                  <c:v>1.0397352150354982E-4</c:v>
                </c:pt>
                <c:pt idx="651">
                  <c:v>0</c:v>
                </c:pt>
                <c:pt idx="652">
                  <c:v>1.4136607783791038E-2</c:v>
                </c:pt>
                <c:pt idx="653">
                  <c:v>-1.8977223002933665E-2</c:v>
                </c:pt>
                <c:pt idx="654">
                  <c:v>2.1753776642117659E-3</c:v>
                </c:pt>
                <c:pt idx="655">
                  <c:v>-4.1472266016913167E-4</c:v>
                </c:pt>
                <c:pt idx="656">
                  <c:v>2.0407111521527637E-3</c:v>
                </c:pt>
                <c:pt idx="657">
                  <c:v>-4.6633014265078749E-3</c:v>
                </c:pt>
                <c:pt idx="658">
                  <c:v>6.2572585885489465E-3</c:v>
                </c:pt>
                <c:pt idx="659">
                  <c:v>2.0212615616215145E-2</c:v>
                </c:pt>
                <c:pt idx="660">
                  <c:v>7.7295149812329475E-2</c:v>
                </c:pt>
                <c:pt idx="661">
                  <c:v>2.6301506426192348E-2</c:v>
                </c:pt>
                <c:pt idx="662">
                  <c:v>-3.2817676953443724E-2</c:v>
                </c:pt>
                <c:pt idx="663">
                  <c:v>-1.7768875875772153E-2</c:v>
                </c:pt>
                <c:pt idx="664">
                  <c:v>-9.6547352258310182E-3</c:v>
                </c:pt>
                <c:pt idx="665">
                  <c:v>-8.79344874074592E-3</c:v>
                </c:pt>
                <c:pt idx="666">
                  <c:v>-2.9168584153772971E-2</c:v>
                </c:pt>
                <c:pt idx="667">
                  <c:v>2.5840672362174143E-2</c:v>
                </c:pt>
                <c:pt idx="668">
                  <c:v>-1.9666601608592779E-2</c:v>
                </c:pt>
                <c:pt idx="669">
                  <c:v>9.7488046584655909E-3</c:v>
                </c:pt>
                <c:pt idx="670">
                  <c:v>-3.5755499670164573E-2</c:v>
                </c:pt>
                <c:pt idx="671">
                  <c:v>-4.3711433090416321E-2</c:v>
                </c:pt>
                <c:pt idx="672">
                  <c:v>-2.7009975007688817E-2</c:v>
                </c:pt>
                <c:pt idx="673">
                  <c:v>-4.5549032005470426E-2</c:v>
                </c:pt>
                <c:pt idx="674">
                  <c:v>-2.4234314836530903E-2</c:v>
                </c:pt>
                <c:pt idx="675">
                  <c:v>5.5617326948816173E-3</c:v>
                </c:pt>
                <c:pt idx="676">
                  <c:v>-2.5486177327601629E-2</c:v>
                </c:pt>
                <c:pt idx="677">
                  <c:v>-6.2477141886294579E-2</c:v>
                </c:pt>
                <c:pt idx="678">
                  <c:v>-4.7890944936928546E-3</c:v>
                </c:pt>
                <c:pt idx="679">
                  <c:v>-1.1104634549410309E-3</c:v>
                </c:pt>
                <c:pt idx="680">
                  <c:v>-6.1407583982758642E-3</c:v>
                </c:pt>
                <c:pt idx="681">
                  <c:v>-9.2503027060113104E-3</c:v>
                </c:pt>
                <c:pt idx="682">
                  <c:v>-1.4646315517239189E-2</c:v>
                </c:pt>
                <c:pt idx="683">
                  <c:v>-1.6608750051780669E-2</c:v>
                </c:pt>
                <c:pt idx="684">
                  <c:v>-1.5876379287407198E-3</c:v>
                </c:pt>
                <c:pt idx="685">
                  <c:v>-1.2663385470481547E-2</c:v>
                </c:pt>
                <c:pt idx="686">
                  <c:v>1.1368681684273647E-2</c:v>
                </c:pt>
                <c:pt idx="687">
                  <c:v>2.8742151819387413E-2</c:v>
                </c:pt>
                <c:pt idx="688">
                  <c:v>-3.1744766392271038E-3</c:v>
                </c:pt>
                <c:pt idx="689">
                  <c:v>1.7930346163727601E-2</c:v>
                </c:pt>
                <c:pt idx="690">
                  <c:v>-3.6821615566656911E-2</c:v>
                </c:pt>
                <c:pt idx="691">
                  <c:v>6.0257207866725032E-3</c:v>
                </c:pt>
                <c:pt idx="692">
                  <c:v>-2.7693103633929187E-2</c:v>
                </c:pt>
                <c:pt idx="693">
                  <c:v>3.3351603389471709E-3</c:v>
                </c:pt>
                <c:pt idx="694">
                  <c:v>-1.353193605879187E-2</c:v>
                </c:pt>
                <c:pt idx="695">
                  <c:v>-4.6496776339102807E-3</c:v>
                </c:pt>
                <c:pt idx="696">
                  <c:v>4.5981816763315262E-3</c:v>
                </c:pt>
                <c:pt idx="697">
                  <c:v>2.1522997089669454E-2</c:v>
                </c:pt>
                <c:pt idx="698">
                  <c:v>-9.4662115930266983E-4</c:v>
                </c:pt>
                <c:pt idx="699">
                  <c:v>1.5868513171347659E-2</c:v>
                </c:pt>
                <c:pt idx="700">
                  <c:v>3.5386049727774621E-2</c:v>
                </c:pt>
                <c:pt idx="701">
                  <c:v>3.6626907321862072E-2</c:v>
                </c:pt>
                <c:pt idx="702">
                  <c:v>-2.5163550384555183E-2</c:v>
                </c:pt>
                <c:pt idx="703">
                  <c:v>6.6260736014107577E-3</c:v>
                </c:pt>
                <c:pt idx="704">
                  <c:v>-1.4791886850964947E-2</c:v>
                </c:pt>
                <c:pt idx="705">
                  <c:v>3.3874752955127242E-2</c:v>
                </c:pt>
                <c:pt idx="706">
                  <c:v>9.0276488109303169E-3</c:v>
                </c:pt>
                <c:pt idx="707">
                  <c:v>2.5886284315872525E-2</c:v>
                </c:pt>
                <c:pt idx="708">
                  <c:v>1.8969863801910604E-2</c:v>
                </c:pt>
                <c:pt idx="709">
                  <c:v>1.5769525633371887E-3</c:v>
                </c:pt>
                <c:pt idx="710">
                  <c:v>-8.8231422962676605E-3</c:v>
                </c:pt>
                <c:pt idx="711">
                  <c:v>-3.7580985054800925E-2</c:v>
                </c:pt>
                <c:pt idx="712">
                  <c:v>3.7460658970968848E-2</c:v>
                </c:pt>
                <c:pt idx="713">
                  <c:v>1.8049455557099783E-4</c:v>
                </c:pt>
                <c:pt idx="714">
                  <c:v>-2.7940112211129048E-3</c:v>
                </c:pt>
                <c:pt idx="715">
                  <c:v>-2.2779487769510821E-2</c:v>
                </c:pt>
                <c:pt idx="716">
                  <c:v>1.4979672358049265E-2</c:v>
                </c:pt>
                <c:pt idx="717">
                  <c:v>-1.6152005434872736E-2</c:v>
                </c:pt>
                <c:pt idx="718">
                  <c:v>-3.8006185202229142E-3</c:v>
                </c:pt>
                <c:pt idx="719">
                  <c:v>-4.8031531101440997E-3</c:v>
                </c:pt>
                <c:pt idx="720">
                  <c:v>-1.7844767662269431E-2</c:v>
                </c:pt>
                <c:pt idx="721">
                  <c:v>-1.9855763670697378E-2</c:v>
                </c:pt>
                <c:pt idx="722">
                  <c:v>3.8386687465180756E-3</c:v>
                </c:pt>
                <c:pt idx="723">
                  <c:v>6.5625719619707016E-3</c:v>
                </c:pt>
                <c:pt idx="724">
                  <c:v>-1.07088168709651E-2</c:v>
                </c:pt>
                <c:pt idx="725">
                  <c:v>1.8282354326459482E-2</c:v>
                </c:pt>
                <c:pt idx="726">
                  <c:v>3.5000820463261195E-2</c:v>
                </c:pt>
                <c:pt idx="727">
                  <c:v>-6.1146088151777904E-3</c:v>
                </c:pt>
                <c:pt idx="728">
                  <c:v>-6.2522115550779807E-3</c:v>
                </c:pt>
                <c:pt idx="729">
                  <c:v>-8.4107224348628461E-3</c:v>
                </c:pt>
                <c:pt idx="730">
                  <c:v>-2.363191112416882E-2</c:v>
                </c:pt>
                <c:pt idx="731">
                  <c:v>-1.0186845306993018E-2</c:v>
                </c:pt>
                <c:pt idx="732">
                  <c:v>-3.300955989586056E-2</c:v>
                </c:pt>
                <c:pt idx="733">
                  <c:v>-1.1175101522179381E-2</c:v>
                </c:pt>
                <c:pt idx="734">
                  <c:v>-1.3136608641166067E-2</c:v>
                </c:pt>
                <c:pt idx="735">
                  <c:v>-1.6214168337787431E-2</c:v>
                </c:pt>
                <c:pt idx="736">
                  <c:v>-3.3167151482818256E-2</c:v>
                </c:pt>
                <c:pt idx="737">
                  <c:v>-4.4069480643024392E-3</c:v>
                </c:pt>
                <c:pt idx="738">
                  <c:v>-7.3929668247410957E-3</c:v>
                </c:pt>
                <c:pt idx="739">
                  <c:v>-1.6089303749649987E-2</c:v>
                </c:pt>
                <c:pt idx="740">
                  <c:v>2.0463720428434719E-2</c:v>
                </c:pt>
                <c:pt idx="741">
                  <c:v>0</c:v>
                </c:pt>
              </c:numCache>
            </c:numRef>
          </c:yVal>
          <c:smooth val="0"/>
          <c:extLst>
            <c:ext xmlns:c16="http://schemas.microsoft.com/office/drawing/2014/chart" uri="{C3380CC4-5D6E-409C-BE32-E72D297353CC}">
              <c16:uniqueId val="{00000002-7D9B-4792-999C-CB880B77ACAE}"/>
            </c:ext>
          </c:extLst>
        </c:ser>
        <c:dLbls>
          <c:showLegendKey val="0"/>
          <c:showVal val="0"/>
          <c:showCatName val="0"/>
          <c:showSerName val="0"/>
          <c:showPercent val="0"/>
          <c:showBubbleSize val="0"/>
        </c:dLbls>
        <c:axId val="892190559"/>
        <c:axId val="892194399"/>
      </c:scatterChart>
      <c:valAx>
        <c:axId val="892190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92194399"/>
        <c:crosses val="autoZero"/>
        <c:crossBetween val="midCat"/>
      </c:valAx>
      <c:valAx>
        <c:axId val="89219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92190559"/>
        <c:crosses val="autoZero"/>
        <c:crossBetween val="midCat"/>
      </c:valAx>
      <c:spPr>
        <a:noFill/>
        <a:ln>
          <a:noFill/>
        </a:ln>
        <a:effectLst/>
      </c:spPr>
    </c:plotArea>
    <c:plotVisOnly val="1"/>
    <c:dispBlanksAs val="gap"/>
    <c:showDLblsOverMax val="0"/>
    <c:extLst>
      <c:ext uri="{0b15fc19-7d7d-44ad-8c2d-2c3a37ce22c3}">
        <chartProps xmlns="https://web.wps.cn/et/2018/main" chartId="{95f57b68-9010-48a5-a3ac-2865abb41821}"/>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Beta</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06171478565179"/>
                  <c:y val="-0.41888670166229203"/>
                </c:manualLayout>
              </c:layout>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trendlineLbl>
          </c:trendline>
          <c:xVal>
            <c:numRef>
              <c:f>'Part (b1)'!$AT$6:$AT$751</c:f>
              <c:numCache>
                <c:formatCode>0.0000</c:formatCode>
                <c:ptCount val="746"/>
                <c:pt idx="0">
                  <c:v>0.57362972390733202</c:v>
                </c:pt>
                <c:pt idx="1">
                  <c:v>0.58513420169572505</c:v>
                </c:pt>
                <c:pt idx="2">
                  <c:v>0.57787743491760202</c:v>
                </c:pt>
                <c:pt idx="3">
                  <c:v>0.60647289109147395</c:v>
                </c:pt>
                <c:pt idx="4">
                  <c:v>0.57785332983042703</c:v>
                </c:pt>
                <c:pt idx="5">
                  <c:v>0.56049876916646801</c:v>
                </c:pt>
                <c:pt idx="6">
                  <c:v>0.59023674755194699</c:v>
                </c:pt>
                <c:pt idx="7">
                  <c:v>0.61374999032720301</c:v>
                </c:pt>
                <c:pt idx="8">
                  <c:v>0.59414877585383297</c:v>
                </c:pt>
                <c:pt idx="9">
                  <c:v>0.59573183615954095</c:v>
                </c:pt>
                <c:pt idx="10">
                  <c:v>0.59522806114162896</c:v>
                </c:pt>
                <c:pt idx="11">
                  <c:v>0.55119725746357795</c:v>
                </c:pt>
                <c:pt idx="12">
                  <c:v>0.58280340040601897</c:v>
                </c:pt>
                <c:pt idx="13">
                  <c:v>0.56759930188679197</c:v>
                </c:pt>
                <c:pt idx="14">
                  <c:v>0.56297281299259605</c:v>
                </c:pt>
                <c:pt idx="15">
                  <c:v>0.57307264855505102</c:v>
                </c:pt>
                <c:pt idx="16">
                  <c:v>0.58568101767375202</c:v>
                </c:pt>
                <c:pt idx="17">
                  <c:v>0.58518236696919002</c:v>
                </c:pt>
                <c:pt idx="18">
                  <c:v>0.57693792596130899</c:v>
                </c:pt>
                <c:pt idx="19">
                  <c:v>0.58515040315261502</c:v>
                </c:pt>
                <c:pt idx="20">
                  <c:v>0.59460922975877695</c:v>
                </c:pt>
                <c:pt idx="21">
                  <c:v>0.58419870683066599</c:v>
                </c:pt>
                <c:pt idx="22">
                  <c:v>0.57985868867924495</c:v>
                </c:pt>
                <c:pt idx="23">
                  <c:v>0.57344029734893698</c:v>
                </c:pt>
                <c:pt idx="24">
                  <c:v>0.61151361583472696</c:v>
                </c:pt>
                <c:pt idx="25">
                  <c:v>0.56117979555767905</c:v>
                </c:pt>
                <c:pt idx="26">
                  <c:v>0.57860079902077899</c:v>
                </c:pt>
                <c:pt idx="27">
                  <c:v>0.54620675913541905</c:v>
                </c:pt>
                <c:pt idx="28">
                  <c:v>0.58369981406735105</c:v>
                </c:pt>
                <c:pt idx="29">
                  <c:v>0.57531872354907998</c:v>
                </c:pt>
                <c:pt idx="30">
                  <c:v>0.57048824420826405</c:v>
                </c:pt>
                <c:pt idx="31">
                  <c:v>0.58175270898017695</c:v>
                </c:pt>
                <c:pt idx="32">
                  <c:v>0.58164205170766603</c:v>
                </c:pt>
                <c:pt idx="33">
                  <c:v>0.58302655361834199</c:v>
                </c:pt>
                <c:pt idx="34">
                  <c:v>0.58597930952949595</c:v>
                </c:pt>
                <c:pt idx="35">
                  <c:v>0.61017771602579396</c:v>
                </c:pt>
                <c:pt idx="36">
                  <c:v>0.56817214353952705</c:v>
                </c:pt>
                <c:pt idx="37">
                  <c:v>0.58798110329591602</c:v>
                </c:pt>
                <c:pt idx="38">
                  <c:v>0.58459028349653697</c:v>
                </c:pt>
                <c:pt idx="39">
                  <c:v>0.58669347981848596</c:v>
                </c:pt>
                <c:pt idx="40">
                  <c:v>0.57760486422259405</c:v>
                </c:pt>
                <c:pt idx="41">
                  <c:v>0.60736113016479598</c:v>
                </c:pt>
                <c:pt idx="42">
                  <c:v>0.56529322963936002</c:v>
                </c:pt>
                <c:pt idx="43">
                  <c:v>0.59108417446859296</c:v>
                </c:pt>
                <c:pt idx="44">
                  <c:v>0.58074775364222597</c:v>
                </c:pt>
                <c:pt idx="45">
                  <c:v>0.56837473931215698</c:v>
                </c:pt>
                <c:pt idx="46">
                  <c:v>0.57644423346071205</c:v>
                </c:pt>
                <c:pt idx="47">
                  <c:v>0.57478160831143998</c:v>
                </c:pt>
                <c:pt idx="48">
                  <c:v>0.58068887723907303</c:v>
                </c:pt>
                <c:pt idx="49">
                  <c:v>0.58194197014568905</c:v>
                </c:pt>
                <c:pt idx="50">
                  <c:v>0.58671805708144298</c:v>
                </c:pt>
                <c:pt idx="51">
                  <c:v>0.58165306352997403</c:v>
                </c:pt>
                <c:pt idx="52">
                  <c:v>0.57824191449725304</c:v>
                </c:pt>
                <c:pt idx="53">
                  <c:v>0.59155220814425602</c:v>
                </c:pt>
                <c:pt idx="54">
                  <c:v>0.58762759410078802</c:v>
                </c:pt>
                <c:pt idx="55">
                  <c:v>0.58067081657511299</c:v>
                </c:pt>
                <c:pt idx="56">
                  <c:v>0.58243243229042296</c:v>
                </c:pt>
                <c:pt idx="57">
                  <c:v>0.58915463135896795</c:v>
                </c:pt>
                <c:pt idx="58">
                  <c:v>0.58345758932409797</c:v>
                </c:pt>
                <c:pt idx="59">
                  <c:v>0.58383910365416802</c:v>
                </c:pt>
                <c:pt idx="60">
                  <c:v>0.59368438762837294</c:v>
                </c:pt>
                <c:pt idx="61">
                  <c:v>0.57482996298065403</c:v>
                </c:pt>
                <c:pt idx="62">
                  <c:v>0.57472822283257696</c:v>
                </c:pt>
                <c:pt idx="63">
                  <c:v>0.57254493443993304</c:v>
                </c:pt>
                <c:pt idx="64">
                  <c:v>0.59154404549797002</c:v>
                </c:pt>
                <c:pt idx="65">
                  <c:v>0.56414347563888201</c:v>
                </c:pt>
                <c:pt idx="66">
                  <c:v>0.60665984236923798</c:v>
                </c:pt>
                <c:pt idx="67">
                  <c:v>0.58919587783615901</c:v>
                </c:pt>
                <c:pt idx="68">
                  <c:v>0.53603426546453303</c:v>
                </c:pt>
                <c:pt idx="69">
                  <c:v>0.56373489383806996</c:v>
                </c:pt>
                <c:pt idx="70">
                  <c:v>0.57932628421304</c:v>
                </c:pt>
                <c:pt idx="71">
                  <c:v>0.59297499307379997</c:v>
                </c:pt>
                <c:pt idx="72">
                  <c:v>0.58368148292333399</c:v>
                </c:pt>
                <c:pt idx="73">
                  <c:v>0.59954706066396002</c:v>
                </c:pt>
                <c:pt idx="74">
                  <c:v>0.60502376725579199</c:v>
                </c:pt>
                <c:pt idx="75">
                  <c:v>0.59891198662526901</c:v>
                </c:pt>
                <c:pt idx="76">
                  <c:v>0.57554542333412995</c:v>
                </c:pt>
                <c:pt idx="77">
                  <c:v>0.57353621375686703</c:v>
                </c:pt>
                <c:pt idx="78">
                  <c:v>0.58921114246477202</c:v>
                </c:pt>
                <c:pt idx="79">
                  <c:v>0.56865534786243099</c:v>
                </c:pt>
                <c:pt idx="80">
                  <c:v>0.58230863004537903</c:v>
                </c:pt>
                <c:pt idx="81">
                  <c:v>0.58241083341294497</c:v>
                </c:pt>
                <c:pt idx="82">
                  <c:v>0.585305037855266</c:v>
                </c:pt>
                <c:pt idx="83">
                  <c:v>0.587064227967518</c:v>
                </c:pt>
                <c:pt idx="84">
                  <c:v>0.57736641975161196</c:v>
                </c:pt>
                <c:pt idx="85">
                  <c:v>0.58196578767614005</c:v>
                </c:pt>
                <c:pt idx="86">
                  <c:v>0.58958223369954599</c:v>
                </c:pt>
                <c:pt idx="87">
                  <c:v>0.57785866563171695</c:v>
                </c:pt>
                <c:pt idx="88">
                  <c:v>0.58988941975161202</c:v>
                </c:pt>
                <c:pt idx="89">
                  <c:v>0.57541084213040405</c:v>
                </c:pt>
                <c:pt idx="90">
                  <c:v>0.59050474802961594</c:v>
                </c:pt>
                <c:pt idx="91">
                  <c:v>0.59956946178648196</c:v>
                </c:pt>
                <c:pt idx="92">
                  <c:v>0.57811736792452795</c:v>
                </c:pt>
                <c:pt idx="93">
                  <c:v>0.57818750967279697</c:v>
                </c:pt>
                <c:pt idx="94">
                  <c:v>0.57887961893957496</c:v>
                </c:pt>
                <c:pt idx="95">
                  <c:v>0.58793408824934301</c:v>
                </c:pt>
                <c:pt idx="96">
                  <c:v>0.59071683627895899</c:v>
                </c:pt>
                <c:pt idx="97">
                  <c:v>0.57683193814186795</c:v>
                </c:pt>
                <c:pt idx="98">
                  <c:v>0.57670810652018101</c:v>
                </c:pt>
                <c:pt idx="99">
                  <c:v>0.58928475029854299</c:v>
                </c:pt>
                <c:pt idx="100">
                  <c:v>0.56523427000238802</c:v>
                </c:pt>
                <c:pt idx="101">
                  <c:v>0.58516397910198203</c:v>
                </c:pt>
                <c:pt idx="102">
                  <c:v>0.586916916049677</c:v>
                </c:pt>
                <c:pt idx="103">
                  <c:v>0.59591141688559801</c:v>
                </c:pt>
                <c:pt idx="104">
                  <c:v>0.58635417972295201</c:v>
                </c:pt>
                <c:pt idx="105">
                  <c:v>0.59423417291616898</c:v>
                </c:pt>
                <c:pt idx="106">
                  <c:v>0.58335909422020504</c:v>
                </c:pt>
                <c:pt idx="107">
                  <c:v>0.60101420324814903</c:v>
                </c:pt>
                <c:pt idx="108">
                  <c:v>0.60104570826367298</c:v>
                </c:pt>
                <c:pt idx="109">
                  <c:v>0.61650351791258695</c:v>
                </c:pt>
                <c:pt idx="110">
                  <c:v>0.42839800286601398</c:v>
                </c:pt>
                <c:pt idx="111">
                  <c:v>0.65896567040840703</c:v>
                </c:pt>
                <c:pt idx="112">
                  <c:v>0.60218678206353005</c:v>
                </c:pt>
                <c:pt idx="113">
                  <c:v>0.57352634010031001</c:v>
                </c:pt>
                <c:pt idx="114">
                  <c:v>0.58239333066634802</c:v>
                </c:pt>
                <c:pt idx="115">
                  <c:v>0.57496166587055197</c:v>
                </c:pt>
                <c:pt idx="116">
                  <c:v>0.59005436804394595</c:v>
                </c:pt>
                <c:pt idx="117">
                  <c:v>0.58205420157630805</c:v>
                </c:pt>
                <c:pt idx="118">
                  <c:v>0.61935427167422996</c:v>
                </c:pt>
                <c:pt idx="119">
                  <c:v>0.58888159768330595</c:v>
                </c:pt>
                <c:pt idx="120">
                  <c:v>0.59140909541437803</c:v>
                </c:pt>
                <c:pt idx="121">
                  <c:v>0.58659056544065002</c:v>
                </c:pt>
                <c:pt idx="122">
                  <c:v>0.58057165727251003</c:v>
                </c:pt>
                <c:pt idx="123">
                  <c:v>0.59505567614043497</c:v>
                </c:pt>
                <c:pt idx="124">
                  <c:v>0.58925516085502805</c:v>
                </c:pt>
                <c:pt idx="125">
                  <c:v>0.60799231144017196</c:v>
                </c:pt>
                <c:pt idx="126">
                  <c:v>0.59726672104131795</c:v>
                </c:pt>
                <c:pt idx="127">
                  <c:v>0.58713786553618297</c:v>
                </c:pt>
                <c:pt idx="128">
                  <c:v>0.53644729579651296</c:v>
                </c:pt>
                <c:pt idx="129">
                  <c:v>0.59163922283257697</c:v>
                </c:pt>
                <c:pt idx="130">
                  <c:v>0.57348423346071198</c:v>
                </c:pt>
                <c:pt idx="131">
                  <c:v>0.56760100525435897</c:v>
                </c:pt>
                <c:pt idx="132">
                  <c:v>0.56137240661571497</c:v>
                </c:pt>
                <c:pt idx="133">
                  <c:v>0.58816868067828998</c:v>
                </c:pt>
                <c:pt idx="134">
                  <c:v>0.57706222677334595</c:v>
                </c:pt>
                <c:pt idx="135">
                  <c:v>0.58534652495820405</c:v>
                </c:pt>
                <c:pt idx="136">
                  <c:v>0.574711010986386</c:v>
                </c:pt>
                <c:pt idx="137">
                  <c:v>0.58869079937903002</c:v>
                </c:pt>
                <c:pt idx="138">
                  <c:v>0.58618314174826802</c:v>
                </c:pt>
                <c:pt idx="139">
                  <c:v>0.58341598017673801</c:v>
                </c:pt>
                <c:pt idx="140">
                  <c:v>0.60192617446859298</c:v>
                </c:pt>
                <c:pt idx="141">
                  <c:v>0.58083145235251998</c:v>
                </c:pt>
                <c:pt idx="142">
                  <c:v>0.58051673011702898</c:v>
                </c:pt>
                <c:pt idx="143">
                  <c:v>0.57064149605923098</c:v>
                </c:pt>
                <c:pt idx="144">
                  <c:v>0.56083873358012903</c:v>
                </c:pt>
                <c:pt idx="145">
                  <c:v>0.56752653821351795</c:v>
                </c:pt>
                <c:pt idx="146">
                  <c:v>0.57579276749462605</c:v>
                </c:pt>
                <c:pt idx="147">
                  <c:v>0.58101939419632198</c:v>
                </c:pt>
                <c:pt idx="148">
                  <c:v>0.588128000477669</c:v>
                </c:pt>
                <c:pt idx="149">
                  <c:v>0.57976545390494405</c:v>
                </c:pt>
                <c:pt idx="150">
                  <c:v>0.57726164473369901</c:v>
                </c:pt>
                <c:pt idx="151">
                  <c:v>0.57667533233819002</c:v>
                </c:pt>
                <c:pt idx="152">
                  <c:v>0.58855846716025795</c:v>
                </c:pt>
                <c:pt idx="153">
                  <c:v>0.60617422653451203</c:v>
                </c:pt>
                <c:pt idx="154">
                  <c:v>0.59535731215667498</c:v>
                </c:pt>
                <c:pt idx="155">
                  <c:v>0.59284631418676803</c:v>
                </c:pt>
                <c:pt idx="156">
                  <c:v>0.59699505481251502</c:v>
                </c:pt>
                <c:pt idx="157">
                  <c:v>0.59734865906376899</c:v>
                </c:pt>
                <c:pt idx="158">
                  <c:v>0.60102423764031498</c:v>
                </c:pt>
                <c:pt idx="159">
                  <c:v>0.58580631860520704</c:v>
                </c:pt>
                <c:pt idx="160">
                  <c:v>0.56463648005732003</c:v>
                </c:pt>
                <c:pt idx="161">
                  <c:v>0.57988174432768103</c:v>
                </c:pt>
                <c:pt idx="162">
                  <c:v>0.57509282660616201</c:v>
                </c:pt>
                <c:pt idx="163">
                  <c:v>0.61700349092428997</c:v>
                </c:pt>
                <c:pt idx="164">
                  <c:v>0.53850581358968197</c:v>
                </c:pt>
                <c:pt idx="165">
                  <c:v>0.56997210066873605</c:v>
                </c:pt>
                <c:pt idx="166">
                  <c:v>0.57454306102221198</c:v>
                </c:pt>
                <c:pt idx="167">
                  <c:v>0.58884029842369201</c:v>
                </c:pt>
                <c:pt idx="168">
                  <c:v>0.581704251134464</c:v>
                </c:pt>
                <c:pt idx="169">
                  <c:v>0.57707263553857202</c:v>
                </c:pt>
                <c:pt idx="170">
                  <c:v>0.58147993861953695</c:v>
                </c:pt>
                <c:pt idx="171">
                  <c:v>0.59096179376642</c:v>
                </c:pt>
                <c:pt idx="172">
                  <c:v>0.61046001134463801</c:v>
                </c:pt>
                <c:pt idx="173">
                  <c:v>0.58806727633150202</c:v>
                </c:pt>
                <c:pt idx="174">
                  <c:v>0.56593011380463298</c:v>
                </c:pt>
                <c:pt idx="175">
                  <c:v>0.587331844160497</c:v>
                </c:pt>
                <c:pt idx="176">
                  <c:v>0.601781459039885</c:v>
                </c:pt>
                <c:pt idx="177">
                  <c:v>0.59016491354191503</c:v>
                </c:pt>
                <c:pt idx="178">
                  <c:v>0.60160754967757302</c:v>
                </c:pt>
                <c:pt idx="179">
                  <c:v>0.56927661822307096</c:v>
                </c:pt>
                <c:pt idx="180">
                  <c:v>0.58277498662526905</c:v>
                </c:pt>
                <c:pt idx="181">
                  <c:v>0.57506762562694003</c:v>
                </c:pt>
                <c:pt idx="182">
                  <c:v>0.609042413064247</c:v>
                </c:pt>
                <c:pt idx="183">
                  <c:v>0.58060858944351601</c:v>
                </c:pt>
                <c:pt idx="184">
                  <c:v>0.58590290577979498</c:v>
                </c:pt>
                <c:pt idx="185">
                  <c:v>0.59063433102459995</c:v>
                </c:pt>
                <c:pt idx="186">
                  <c:v>0.56624376761404305</c:v>
                </c:pt>
                <c:pt idx="187">
                  <c:v>0.58664065082397898</c:v>
                </c:pt>
                <c:pt idx="188">
                  <c:v>0.57011131776928603</c:v>
                </c:pt>
                <c:pt idx="189">
                  <c:v>0.57209014031526095</c:v>
                </c:pt>
                <c:pt idx="190">
                  <c:v>0.601121214592787</c:v>
                </c:pt>
                <c:pt idx="191">
                  <c:v>0.577653980296155</c:v>
                </c:pt>
                <c:pt idx="192">
                  <c:v>0.59251028325770205</c:v>
                </c:pt>
                <c:pt idx="193">
                  <c:v>0.57032544160496801</c:v>
                </c:pt>
                <c:pt idx="194">
                  <c:v>0.56352507176976296</c:v>
                </c:pt>
                <c:pt idx="195">
                  <c:v>0.57311224707427799</c:v>
                </c:pt>
                <c:pt idx="196">
                  <c:v>0.62476409911631203</c:v>
                </c:pt>
                <c:pt idx="197">
                  <c:v>0.59204726462861201</c:v>
                </c:pt>
                <c:pt idx="198">
                  <c:v>0.58560767482684495</c:v>
                </c:pt>
                <c:pt idx="199">
                  <c:v>0.55076826080726005</c:v>
                </c:pt>
                <c:pt idx="200">
                  <c:v>0.59402342715548095</c:v>
                </c:pt>
                <c:pt idx="201">
                  <c:v>0.59136331526152397</c:v>
                </c:pt>
                <c:pt idx="202">
                  <c:v>0.58450012909004101</c:v>
                </c:pt>
                <c:pt idx="203">
                  <c:v>0.57363614473369995</c:v>
                </c:pt>
                <c:pt idx="204">
                  <c:v>0.58535785096727999</c:v>
                </c:pt>
                <c:pt idx="205">
                  <c:v>0.57775783126343505</c:v>
                </c:pt>
                <c:pt idx="206">
                  <c:v>0.59440956054454297</c:v>
                </c:pt>
                <c:pt idx="207">
                  <c:v>0.57381393455935004</c:v>
                </c:pt>
                <c:pt idx="208">
                  <c:v>0.58807976701695697</c:v>
                </c:pt>
                <c:pt idx="209">
                  <c:v>0.60319119763553797</c:v>
                </c:pt>
                <c:pt idx="210">
                  <c:v>0.582764157391927</c:v>
                </c:pt>
                <c:pt idx="211">
                  <c:v>0.60172710652018102</c:v>
                </c:pt>
                <c:pt idx="212">
                  <c:v>0.59654514736087905</c:v>
                </c:pt>
                <c:pt idx="213">
                  <c:v>0.58832763756866502</c:v>
                </c:pt>
                <c:pt idx="214">
                  <c:v>0.57764803403391496</c:v>
                </c:pt>
                <c:pt idx="215">
                  <c:v>0.59026289467399096</c:v>
                </c:pt>
                <c:pt idx="216">
                  <c:v>0.58649607344160504</c:v>
                </c:pt>
                <c:pt idx="217">
                  <c:v>0.57553660628134695</c:v>
                </c:pt>
                <c:pt idx="218">
                  <c:v>0.58994317912586602</c:v>
                </c:pt>
                <c:pt idx="219">
                  <c:v>0.58585866754239302</c:v>
                </c:pt>
                <c:pt idx="220">
                  <c:v>0.59441262240267501</c:v>
                </c:pt>
                <c:pt idx="221">
                  <c:v>0.58868531860520701</c:v>
                </c:pt>
                <c:pt idx="222">
                  <c:v>0.54592872796751801</c:v>
                </c:pt>
                <c:pt idx="223">
                  <c:v>0.57666380296154796</c:v>
                </c:pt>
                <c:pt idx="224">
                  <c:v>0.58918405457367995</c:v>
                </c:pt>
                <c:pt idx="225">
                  <c:v>0.59265049653690005</c:v>
                </c:pt>
                <c:pt idx="226">
                  <c:v>0.59288216921423498</c:v>
                </c:pt>
                <c:pt idx="227">
                  <c:v>0.59935729687126804</c:v>
                </c:pt>
                <c:pt idx="228">
                  <c:v>0.57790482696441403</c:v>
                </c:pt>
                <c:pt idx="229">
                  <c:v>0.58719921733938396</c:v>
                </c:pt>
                <c:pt idx="230">
                  <c:v>0.58219731335084801</c:v>
                </c:pt>
                <c:pt idx="231">
                  <c:v>0.584698003582517</c:v>
                </c:pt>
                <c:pt idx="232">
                  <c:v>0.59771830272271298</c:v>
                </c:pt>
                <c:pt idx="233">
                  <c:v>0.63344284690709296</c:v>
                </c:pt>
                <c:pt idx="234">
                  <c:v>0.62588882409839997</c:v>
                </c:pt>
                <c:pt idx="235">
                  <c:v>0.59860506293288795</c:v>
                </c:pt>
                <c:pt idx="236">
                  <c:v>0.58311422892285703</c:v>
                </c:pt>
                <c:pt idx="237">
                  <c:v>0.58790530917124395</c:v>
                </c:pt>
                <c:pt idx="238">
                  <c:v>0.59876368676856895</c:v>
                </c:pt>
                <c:pt idx="239">
                  <c:v>0.58637438094100802</c:v>
                </c:pt>
                <c:pt idx="240">
                  <c:v>0.57615147002627198</c:v>
                </c:pt>
                <c:pt idx="241">
                  <c:v>0.57925200561261003</c:v>
                </c:pt>
                <c:pt idx="242">
                  <c:v>0.57896596692142299</c:v>
                </c:pt>
                <c:pt idx="243">
                  <c:v>0.57710077394315795</c:v>
                </c:pt>
                <c:pt idx="244">
                  <c:v>0.59440974098399801</c:v>
                </c:pt>
                <c:pt idx="245">
                  <c:v>0.58192646417482696</c:v>
                </c:pt>
                <c:pt idx="246">
                  <c:v>0.58649820444232104</c:v>
                </c:pt>
                <c:pt idx="247">
                  <c:v>0.58086182803916897</c:v>
                </c:pt>
                <c:pt idx="248">
                  <c:v>0.58919801062813504</c:v>
                </c:pt>
                <c:pt idx="249">
                  <c:v>0.58459501492715504</c:v>
                </c:pt>
                <c:pt idx="250">
                  <c:v>0.58295747325053704</c:v>
                </c:pt>
                <c:pt idx="251">
                  <c:v>0.59889204382612804</c:v>
                </c:pt>
                <c:pt idx="252">
                  <c:v>0.57687378588488203</c:v>
                </c:pt>
                <c:pt idx="253">
                  <c:v>0.59877229866252701</c:v>
                </c:pt>
                <c:pt idx="254">
                  <c:v>0.59169603236207302</c:v>
                </c:pt>
                <c:pt idx="255">
                  <c:v>0.59099221996656304</c:v>
                </c:pt>
                <c:pt idx="256">
                  <c:v>0.56842655779794604</c:v>
                </c:pt>
                <c:pt idx="257">
                  <c:v>0.582234467757344</c:v>
                </c:pt>
                <c:pt idx="258">
                  <c:v>0.58907792894674005</c:v>
                </c:pt>
                <c:pt idx="259">
                  <c:v>0.59681132839742101</c:v>
                </c:pt>
                <c:pt idx="260">
                  <c:v>0.57286401886792404</c:v>
                </c:pt>
                <c:pt idx="261">
                  <c:v>0.573006432171006</c:v>
                </c:pt>
                <c:pt idx="262">
                  <c:v>0.55690262574635796</c:v>
                </c:pt>
                <c:pt idx="263">
                  <c:v>0.57420700095533805</c:v>
                </c:pt>
                <c:pt idx="264">
                  <c:v>0.58223190112252199</c:v>
                </c:pt>
                <c:pt idx="265">
                  <c:v>0.577584410914736</c:v>
                </c:pt>
                <c:pt idx="266">
                  <c:v>0.57627922068306703</c:v>
                </c:pt>
                <c:pt idx="267">
                  <c:v>0.58105963315022702</c:v>
                </c:pt>
                <c:pt idx="268">
                  <c:v>0.58329531514210597</c:v>
                </c:pt>
                <c:pt idx="269">
                  <c:v>0.58208244112729901</c:v>
                </c:pt>
                <c:pt idx="270">
                  <c:v>0.58216260687843302</c:v>
                </c:pt>
                <c:pt idx="271">
                  <c:v>0.59804889550991203</c:v>
                </c:pt>
                <c:pt idx="272">
                  <c:v>0.56007502388344899</c:v>
                </c:pt>
                <c:pt idx="273">
                  <c:v>0.58614629233341298</c:v>
                </c:pt>
                <c:pt idx="274">
                  <c:v>0.59597220300931497</c:v>
                </c:pt>
                <c:pt idx="275">
                  <c:v>0.57069427609266798</c:v>
                </c:pt>
                <c:pt idx="276">
                  <c:v>0.59488928636255101</c:v>
                </c:pt>
                <c:pt idx="277">
                  <c:v>0.58583731944112705</c:v>
                </c:pt>
                <c:pt idx="278">
                  <c:v>0.58866723537138799</c:v>
                </c:pt>
                <c:pt idx="279">
                  <c:v>0.59575303331741103</c:v>
                </c:pt>
                <c:pt idx="280">
                  <c:v>0.58435836577501798</c:v>
                </c:pt>
                <c:pt idx="281">
                  <c:v>0.58118494626224004</c:v>
                </c:pt>
                <c:pt idx="282">
                  <c:v>0.58518096477191295</c:v>
                </c:pt>
                <c:pt idx="283">
                  <c:v>0.58801668163362797</c:v>
                </c:pt>
                <c:pt idx="284">
                  <c:v>0.57050317494626201</c:v>
                </c:pt>
                <c:pt idx="285">
                  <c:v>0.58021202364461399</c:v>
                </c:pt>
                <c:pt idx="286">
                  <c:v>0.57807485598280395</c:v>
                </c:pt>
                <c:pt idx="287">
                  <c:v>0.58501589371865304</c:v>
                </c:pt>
                <c:pt idx="288">
                  <c:v>0.571088395629329</c:v>
                </c:pt>
                <c:pt idx="289">
                  <c:v>0.57899505445426303</c:v>
                </c:pt>
                <c:pt idx="290">
                  <c:v>0.60600696106997798</c:v>
                </c:pt>
                <c:pt idx="291">
                  <c:v>0.60097961010269896</c:v>
                </c:pt>
                <c:pt idx="292">
                  <c:v>0.61075629985669899</c:v>
                </c:pt>
                <c:pt idx="293">
                  <c:v>0.58127723584905699</c:v>
                </c:pt>
                <c:pt idx="294">
                  <c:v>0.58963593993312602</c:v>
                </c:pt>
                <c:pt idx="295">
                  <c:v>0.58589621913064305</c:v>
                </c:pt>
                <c:pt idx="296">
                  <c:v>0.58806785550513496</c:v>
                </c:pt>
                <c:pt idx="297">
                  <c:v>0.57204443909720604</c:v>
                </c:pt>
                <c:pt idx="298">
                  <c:v>0.57982965727251001</c:v>
                </c:pt>
                <c:pt idx="299">
                  <c:v>0.59527958203964604</c:v>
                </c:pt>
                <c:pt idx="300">
                  <c:v>0.59641836040124196</c:v>
                </c:pt>
                <c:pt idx="301">
                  <c:v>0.56408337294005295</c:v>
                </c:pt>
                <c:pt idx="302">
                  <c:v>0.574906932290423</c:v>
                </c:pt>
                <c:pt idx="303">
                  <c:v>0.58130203104848299</c:v>
                </c:pt>
                <c:pt idx="304">
                  <c:v>0.58512375614998802</c:v>
                </c:pt>
                <c:pt idx="305">
                  <c:v>0.597275747074278</c:v>
                </c:pt>
                <c:pt idx="306">
                  <c:v>0.59030304287079105</c:v>
                </c:pt>
                <c:pt idx="307">
                  <c:v>0.58814084332457595</c:v>
                </c:pt>
                <c:pt idx="308">
                  <c:v>0.58430995903988503</c:v>
                </c:pt>
                <c:pt idx="309">
                  <c:v>0.58080978588488197</c:v>
                </c:pt>
                <c:pt idx="310">
                  <c:v>0.58079269178409398</c:v>
                </c:pt>
                <c:pt idx="311">
                  <c:v>0.58600407033675705</c:v>
                </c:pt>
                <c:pt idx="312">
                  <c:v>0.590205756388823</c:v>
                </c:pt>
                <c:pt idx="313">
                  <c:v>0.57892334547408597</c:v>
                </c:pt>
                <c:pt idx="314">
                  <c:v>0.59131759589204702</c:v>
                </c:pt>
                <c:pt idx="315">
                  <c:v>0.59043952376403197</c:v>
                </c:pt>
                <c:pt idx="316">
                  <c:v>0.58263102101743502</c:v>
                </c:pt>
                <c:pt idx="317">
                  <c:v>0.57201504513971801</c:v>
                </c:pt>
                <c:pt idx="318">
                  <c:v>0.57186782827800298</c:v>
                </c:pt>
                <c:pt idx="319">
                  <c:v>0.60061852806305205</c:v>
                </c:pt>
                <c:pt idx="320">
                  <c:v>0.586467091951278</c:v>
                </c:pt>
                <c:pt idx="321">
                  <c:v>0.58363465165990003</c:v>
                </c:pt>
                <c:pt idx="322">
                  <c:v>0.60371638165751096</c:v>
                </c:pt>
                <c:pt idx="323">
                  <c:v>0.57896538452352497</c:v>
                </c:pt>
                <c:pt idx="324">
                  <c:v>0.58903574289467397</c:v>
                </c:pt>
                <c:pt idx="325">
                  <c:v>0.603358449605923</c:v>
                </c:pt>
                <c:pt idx="326">
                  <c:v>0.58211191533317397</c:v>
                </c:pt>
                <c:pt idx="327">
                  <c:v>0.58930577501791304</c:v>
                </c:pt>
                <c:pt idx="328">
                  <c:v>0.58233529997611699</c:v>
                </c:pt>
                <c:pt idx="329">
                  <c:v>0.58506897325053697</c:v>
                </c:pt>
                <c:pt idx="330">
                  <c:v>0.59267348089324101</c:v>
                </c:pt>
                <c:pt idx="331">
                  <c:v>0.57665871781705302</c:v>
                </c:pt>
                <c:pt idx="332">
                  <c:v>0.57609716670647204</c:v>
                </c:pt>
                <c:pt idx="333">
                  <c:v>0.59546072748984902</c:v>
                </c:pt>
                <c:pt idx="334">
                  <c:v>0.58054199199904499</c:v>
                </c:pt>
                <c:pt idx="335">
                  <c:v>0.563384106520181</c:v>
                </c:pt>
                <c:pt idx="336">
                  <c:v>0.586921537377597</c:v>
                </c:pt>
                <c:pt idx="337">
                  <c:v>0.58546205003582497</c:v>
                </c:pt>
                <c:pt idx="338">
                  <c:v>0.58605359374253696</c:v>
                </c:pt>
                <c:pt idx="339">
                  <c:v>0.57705648781944097</c:v>
                </c:pt>
                <c:pt idx="340">
                  <c:v>0.58789087425364195</c:v>
                </c:pt>
                <c:pt idx="341">
                  <c:v>0.606770297946023</c:v>
                </c:pt>
                <c:pt idx="342">
                  <c:v>0.58407251241939295</c:v>
                </c:pt>
                <c:pt idx="343">
                  <c:v>0.58496952364461396</c:v>
                </c:pt>
                <c:pt idx="344">
                  <c:v>0.56107768008120396</c:v>
                </c:pt>
                <c:pt idx="345">
                  <c:v>0.586682380941008</c:v>
                </c:pt>
                <c:pt idx="346">
                  <c:v>0.58999821901122496</c:v>
                </c:pt>
                <c:pt idx="347">
                  <c:v>0.58764204561738698</c:v>
                </c:pt>
                <c:pt idx="348">
                  <c:v>0.57662278313828497</c:v>
                </c:pt>
                <c:pt idx="349">
                  <c:v>0.58782767506567901</c:v>
                </c:pt>
                <c:pt idx="350">
                  <c:v>0.583600656914258</c:v>
                </c:pt>
                <c:pt idx="351">
                  <c:v>0.58388832242655797</c:v>
                </c:pt>
                <c:pt idx="352">
                  <c:v>0.58351443921662305</c:v>
                </c:pt>
                <c:pt idx="353">
                  <c:v>0.580041674468593</c:v>
                </c:pt>
                <c:pt idx="354">
                  <c:v>0.58650612682111303</c:v>
                </c:pt>
                <c:pt idx="355">
                  <c:v>0.58438857415810797</c:v>
                </c:pt>
                <c:pt idx="356">
                  <c:v>0.59146676630045403</c:v>
                </c:pt>
                <c:pt idx="357">
                  <c:v>0.58759092178170502</c:v>
                </c:pt>
                <c:pt idx="358">
                  <c:v>0.59145658012897095</c:v>
                </c:pt>
                <c:pt idx="359">
                  <c:v>0.59244132565082397</c:v>
                </c:pt>
                <c:pt idx="360">
                  <c:v>0.58159648614759996</c:v>
                </c:pt>
                <c:pt idx="361">
                  <c:v>0.58516425292572205</c:v>
                </c:pt>
                <c:pt idx="362">
                  <c:v>0.57757170659183199</c:v>
                </c:pt>
                <c:pt idx="363">
                  <c:v>0.58965061523763995</c:v>
                </c:pt>
                <c:pt idx="364">
                  <c:v>0.58682551839025598</c:v>
                </c:pt>
                <c:pt idx="365">
                  <c:v>0.59294981239551003</c:v>
                </c:pt>
                <c:pt idx="366">
                  <c:v>0.571870809171244</c:v>
                </c:pt>
                <c:pt idx="367">
                  <c:v>0.57786900023883503</c:v>
                </c:pt>
                <c:pt idx="368">
                  <c:v>0.60760286649152095</c:v>
                </c:pt>
                <c:pt idx="369">
                  <c:v>0.59491344244088795</c:v>
                </c:pt>
                <c:pt idx="370">
                  <c:v>0.56436283854788605</c:v>
                </c:pt>
                <c:pt idx="371">
                  <c:v>0.57952718091712396</c:v>
                </c:pt>
                <c:pt idx="372">
                  <c:v>0.57419270038213499</c:v>
                </c:pt>
                <c:pt idx="373">
                  <c:v>0.58691768676856904</c:v>
                </c:pt>
                <c:pt idx="374">
                  <c:v>0.57260401815142103</c:v>
                </c:pt>
                <c:pt idx="375">
                  <c:v>0.56121169417243799</c:v>
                </c:pt>
                <c:pt idx="376">
                  <c:v>0.58204399068545498</c:v>
                </c:pt>
                <c:pt idx="377">
                  <c:v>0.58544181144017204</c:v>
                </c:pt>
                <c:pt idx="378">
                  <c:v>0.57961503319799401</c:v>
                </c:pt>
                <c:pt idx="379">
                  <c:v>0.58895847814664404</c:v>
                </c:pt>
                <c:pt idx="380">
                  <c:v>0.58858844757582995</c:v>
                </c:pt>
                <c:pt idx="381">
                  <c:v>0.56978247396704096</c:v>
                </c:pt>
                <c:pt idx="382">
                  <c:v>0.59018820384523496</c:v>
                </c:pt>
                <c:pt idx="383">
                  <c:v>0.609307171721997</c:v>
                </c:pt>
                <c:pt idx="384">
                  <c:v>0.58833703642225899</c:v>
                </c:pt>
                <c:pt idx="385">
                  <c:v>0.58580643408168098</c:v>
                </c:pt>
                <c:pt idx="386">
                  <c:v>0.58925428289945003</c:v>
                </c:pt>
                <c:pt idx="387">
                  <c:v>0.59215163410556504</c:v>
                </c:pt>
                <c:pt idx="388">
                  <c:v>0.57490177322665403</c:v>
                </c:pt>
                <c:pt idx="389">
                  <c:v>0.58964779197516104</c:v>
                </c:pt>
                <c:pt idx="390">
                  <c:v>0.58272639801767401</c:v>
                </c:pt>
                <c:pt idx="391">
                  <c:v>0.57986079424408898</c:v>
                </c:pt>
                <c:pt idx="392">
                  <c:v>0.57376767339383805</c:v>
                </c:pt>
                <c:pt idx="393">
                  <c:v>0.57739382075471701</c:v>
                </c:pt>
                <c:pt idx="394">
                  <c:v>0.58029987568664898</c:v>
                </c:pt>
                <c:pt idx="395">
                  <c:v>0.58243532206830695</c:v>
                </c:pt>
                <c:pt idx="396">
                  <c:v>0.597275525316456</c:v>
                </c:pt>
                <c:pt idx="397">
                  <c:v>0.590479454979699</c:v>
                </c:pt>
                <c:pt idx="398">
                  <c:v>0.61135785908765194</c:v>
                </c:pt>
                <c:pt idx="399">
                  <c:v>0.58188880511105801</c:v>
                </c:pt>
                <c:pt idx="400">
                  <c:v>0.58612419369476998</c:v>
                </c:pt>
                <c:pt idx="401">
                  <c:v>0.61433909792214003</c:v>
                </c:pt>
                <c:pt idx="402">
                  <c:v>0.55768009159302601</c:v>
                </c:pt>
                <c:pt idx="403">
                  <c:v>0.572141624193934</c:v>
                </c:pt>
                <c:pt idx="404">
                  <c:v>0.56137010472892301</c:v>
                </c:pt>
                <c:pt idx="405">
                  <c:v>0.57933943324576098</c:v>
                </c:pt>
                <c:pt idx="406">
                  <c:v>0.58043223298304303</c:v>
                </c:pt>
                <c:pt idx="407">
                  <c:v>0.58989956890374995</c:v>
                </c:pt>
                <c:pt idx="408">
                  <c:v>0.56910054024361101</c:v>
                </c:pt>
                <c:pt idx="409">
                  <c:v>0.58828757451636005</c:v>
                </c:pt>
                <c:pt idx="410">
                  <c:v>0.58211779519942697</c:v>
                </c:pt>
                <c:pt idx="411">
                  <c:v>0.60312823835681895</c:v>
                </c:pt>
                <c:pt idx="412">
                  <c:v>0.57233169835204201</c:v>
                </c:pt>
                <c:pt idx="413">
                  <c:v>0.56566273310245996</c:v>
                </c:pt>
                <c:pt idx="414">
                  <c:v>0.57362797181753</c:v>
                </c:pt>
                <c:pt idx="415">
                  <c:v>0.58194864831621695</c:v>
                </c:pt>
                <c:pt idx="416">
                  <c:v>0.60036871089085297</c:v>
                </c:pt>
                <c:pt idx="417">
                  <c:v>0.58583126032959199</c:v>
                </c:pt>
                <c:pt idx="418">
                  <c:v>0.62501192381179804</c:v>
                </c:pt>
                <c:pt idx="419">
                  <c:v>0.59603767948411701</c:v>
                </c:pt>
                <c:pt idx="420">
                  <c:v>0.58955985323620697</c:v>
                </c:pt>
                <c:pt idx="421">
                  <c:v>0.59921060281824701</c:v>
                </c:pt>
                <c:pt idx="422">
                  <c:v>0.57989415142106504</c:v>
                </c:pt>
                <c:pt idx="423">
                  <c:v>0.577565618820158</c:v>
                </c:pt>
                <c:pt idx="424">
                  <c:v>0.57158711225220904</c:v>
                </c:pt>
                <c:pt idx="425">
                  <c:v>0.55723395533795095</c:v>
                </c:pt>
                <c:pt idx="426">
                  <c:v>0.586796900167184</c:v>
                </c:pt>
                <c:pt idx="427">
                  <c:v>0.58181250382135197</c:v>
                </c:pt>
                <c:pt idx="428">
                  <c:v>0.59549258144256001</c:v>
                </c:pt>
                <c:pt idx="429">
                  <c:v>0.58810746608550302</c:v>
                </c:pt>
                <c:pt idx="430">
                  <c:v>0.580518151421065</c:v>
                </c:pt>
                <c:pt idx="431">
                  <c:v>0.58590339443515604</c:v>
                </c:pt>
                <c:pt idx="432">
                  <c:v>0.57597097516121298</c:v>
                </c:pt>
                <c:pt idx="433">
                  <c:v>0.58959667351325495</c:v>
                </c:pt>
                <c:pt idx="434">
                  <c:v>0.57775026940530205</c:v>
                </c:pt>
                <c:pt idx="435">
                  <c:v>0.60179206018629094</c:v>
                </c:pt>
                <c:pt idx="436">
                  <c:v>0.59133221901122501</c:v>
                </c:pt>
                <c:pt idx="437">
                  <c:v>0.60964799068545505</c:v>
                </c:pt>
                <c:pt idx="438">
                  <c:v>0.613700868163363</c:v>
                </c:pt>
                <c:pt idx="439">
                  <c:v>0.56182400585144499</c:v>
                </c:pt>
                <c:pt idx="440">
                  <c:v>0.524040267255792</c:v>
                </c:pt>
                <c:pt idx="441">
                  <c:v>0.59890084929543796</c:v>
                </c:pt>
                <c:pt idx="442">
                  <c:v>0.57016664736087896</c:v>
                </c:pt>
                <c:pt idx="443">
                  <c:v>0.51969346333890598</c:v>
                </c:pt>
                <c:pt idx="444">
                  <c:v>0.55149894053021298</c:v>
                </c:pt>
                <c:pt idx="445">
                  <c:v>0.57092361081920195</c:v>
                </c:pt>
                <c:pt idx="446">
                  <c:v>0.57518463362789596</c:v>
                </c:pt>
                <c:pt idx="447">
                  <c:v>0.575901605803678</c:v>
                </c:pt>
                <c:pt idx="448">
                  <c:v>0.57924386135658001</c:v>
                </c:pt>
                <c:pt idx="449">
                  <c:v>0.597517527943635</c:v>
                </c:pt>
                <c:pt idx="450">
                  <c:v>0.60218849546214503</c:v>
                </c:pt>
                <c:pt idx="451">
                  <c:v>0.57604815368999296</c:v>
                </c:pt>
                <c:pt idx="452">
                  <c:v>0.58188340995939802</c:v>
                </c:pt>
                <c:pt idx="453">
                  <c:v>0.59045314556962003</c:v>
                </c:pt>
                <c:pt idx="454">
                  <c:v>0.58811981036541705</c:v>
                </c:pt>
                <c:pt idx="455">
                  <c:v>0.56900157535228102</c:v>
                </c:pt>
                <c:pt idx="456">
                  <c:v>0.59725099701456896</c:v>
                </c:pt>
                <c:pt idx="457">
                  <c:v>0.57692268664915203</c:v>
                </c:pt>
                <c:pt idx="458">
                  <c:v>0.59069526343444001</c:v>
                </c:pt>
                <c:pt idx="459">
                  <c:v>0.57338195593503705</c:v>
                </c:pt>
                <c:pt idx="460">
                  <c:v>0.58141043814186799</c:v>
                </c:pt>
                <c:pt idx="461">
                  <c:v>0.591495827203248</c:v>
                </c:pt>
                <c:pt idx="462">
                  <c:v>0.57686620145689005</c:v>
                </c:pt>
                <c:pt idx="463">
                  <c:v>0.58307610007165001</c:v>
                </c:pt>
                <c:pt idx="464">
                  <c:v>0.57895798316216895</c:v>
                </c:pt>
                <c:pt idx="465">
                  <c:v>0.59815550298543096</c:v>
                </c:pt>
                <c:pt idx="466">
                  <c:v>0.59903461153570603</c:v>
                </c:pt>
                <c:pt idx="467">
                  <c:v>0.54007658729400498</c:v>
                </c:pt>
                <c:pt idx="468">
                  <c:v>0.57130130976833104</c:v>
                </c:pt>
                <c:pt idx="469">
                  <c:v>0.56385943802244998</c:v>
                </c:pt>
                <c:pt idx="470">
                  <c:v>0.57491146644375501</c:v>
                </c:pt>
                <c:pt idx="471">
                  <c:v>0.59805429400525401</c:v>
                </c:pt>
                <c:pt idx="472">
                  <c:v>0.57081889336040104</c:v>
                </c:pt>
                <c:pt idx="473">
                  <c:v>0.57082929722952003</c:v>
                </c:pt>
                <c:pt idx="474">
                  <c:v>0.592209685932649</c:v>
                </c:pt>
                <c:pt idx="475">
                  <c:v>0.59228635431096299</c:v>
                </c:pt>
                <c:pt idx="476">
                  <c:v>0.58528180260329599</c:v>
                </c:pt>
                <c:pt idx="477">
                  <c:v>0.57699003797468396</c:v>
                </c:pt>
                <c:pt idx="478">
                  <c:v>0.59891662610460905</c:v>
                </c:pt>
                <c:pt idx="479">
                  <c:v>0.58645457081442598</c:v>
                </c:pt>
                <c:pt idx="480">
                  <c:v>0.587783281944113</c:v>
                </c:pt>
                <c:pt idx="481">
                  <c:v>0.58411029973728201</c:v>
                </c:pt>
                <c:pt idx="482">
                  <c:v>0.57625202448053503</c:v>
                </c:pt>
                <c:pt idx="483">
                  <c:v>0.59319906341055695</c:v>
                </c:pt>
                <c:pt idx="484">
                  <c:v>0.59182815595892002</c:v>
                </c:pt>
                <c:pt idx="485">
                  <c:v>0.57978682887509003</c:v>
                </c:pt>
                <c:pt idx="486">
                  <c:v>0.58514918927633097</c:v>
                </c:pt>
                <c:pt idx="487">
                  <c:v>0.58706602866013902</c:v>
                </c:pt>
                <c:pt idx="488">
                  <c:v>0.59265086601385297</c:v>
                </c:pt>
                <c:pt idx="489">
                  <c:v>0.57816969381418704</c:v>
                </c:pt>
                <c:pt idx="490">
                  <c:v>0.59178600465727205</c:v>
                </c:pt>
                <c:pt idx="491">
                  <c:v>0.571979953307857</c:v>
                </c:pt>
                <c:pt idx="492">
                  <c:v>0.58054372247432495</c:v>
                </c:pt>
                <c:pt idx="493">
                  <c:v>0.59085678898973004</c:v>
                </c:pt>
                <c:pt idx="494">
                  <c:v>0.577457430976833</c:v>
                </c:pt>
                <c:pt idx="495">
                  <c:v>0.58893122892285599</c:v>
                </c:pt>
                <c:pt idx="496">
                  <c:v>0.5798771447337</c:v>
                </c:pt>
                <c:pt idx="497">
                  <c:v>0.59242037664198699</c:v>
                </c:pt>
                <c:pt idx="498">
                  <c:v>0.57439851922617602</c:v>
                </c:pt>
                <c:pt idx="499">
                  <c:v>0.59369925029854298</c:v>
                </c:pt>
                <c:pt idx="500">
                  <c:v>0.58229006747074297</c:v>
                </c:pt>
                <c:pt idx="501">
                  <c:v>0.59617471578696002</c:v>
                </c:pt>
                <c:pt idx="502">
                  <c:v>0.58117507117267697</c:v>
                </c:pt>
                <c:pt idx="503">
                  <c:v>0.57592699570097905</c:v>
                </c:pt>
                <c:pt idx="504">
                  <c:v>0.59082589562932897</c:v>
                </c:pt>
                <c:pt idx="505">
                  <c:v>0.59826813183663696</c:v>
                </c:pt>
                <c:pt idx="506">
                  <c:v>0.58501516682589005</c:v>
                </c:pt>
                <c:pt idx="507">
                  <c:v>0.59567766288512103</c:v>
                </c:pt>
                <c:pt idx="508">
                  <c:v>0.59248361141628902</c:v>
                </c:pt>
                <c:pt idx="509">
                  <c:v>0.59608334571292099</c:v>
                </c:pt>
                <c:pt idx="510">
                  <c:v>0.56533956269405305</c:v>
                </c:pt>
                <c:pt idx="511">
                  <c:v>0.58839160054931905</c:v>
                </c:pt>
                <c:pt idx="512">
                  <c:v>0.57694449164079298</c:v>
                </c:pt>
                <c:pt idx="513">
                  <c:v>0.60349548519226204</c:v>
                </c:pt>
                <c:pt idx="514">
                  <c:v>0.58017930630522996</c:v>
                </c:pt>
                <c:pt idx="515">
                  <c:v>0.59141863661332705</c:v>
                </c:pt>
                <c:pt idx="516">
                  <c:v>0.56393673716264603</c:v>
                </c:pt>
                <c:pt idx="517">
                  <c:v>0.59439882123238597</c:v>
                </c:pt>
                <c:pt idx="518">
                  <c:v>0.568243588010509</c:v>
                </c:pt>
                <c:pt idx="519">
                  <c:v>0.57370797122044404</c:v>
                </c:pt>
                <c:pt idx="520">
                  <c:v>0.58250628182469499</c:v>
                </c:pt>
                <c:pt idx="521">
                  <c:v>0.59699469273943195</c:v>
                </c:pt>
                <c:pt idx="522">
                  <c:v>0.61722178588488197</c:v>
                </c:pt>
                <c:pt idx="523">
                  <c:v>0.55852245247193699</c:v>
                </c:pt>
                <c:pt idx="524">
                  <c:v>0.59639202209219</c:v>
                </c:pt>
                <c:pt idx="525">
                  <c:v>0.57296565070456196</c:v>
                </c:pt>
                <c:pt idx="526">
                  <c:v>0.57318719429185605</c:v>
                </c:pt>
                <c:pt idx="527">
                  <c:v>0.57237114103176501</c:v>
                </c:pt>
                <c:pt idx="528">
                  <c:v>0.55852434953427299</c:v>
                </c:pt>
                <c:pt idx="529">
                  <c:v>0.55899434069739695</c:v>
                </c:pt>
                <c:pt idx="530">
                  <c:v>0.58564093396226402</c:v>
                </c:pt>
                <c:pt idx="531">
                  <c:v>0.55776257021733899</c:v>
                </c:pt>
                <c:pt idx="532">
                  <c:v>0.59366724647719105</c:v>
                </c:pt>
                <c:pt idx="533">
                  <c:v>0.58675950131359</c:v>
                </c:pt>
                <c:pt idx="534">
                  <c:v>0.55839699462622405</c:v>
                </c:pt>
                <c:pt idx="535">
                  <c:v>0.59042621590637701</c:v>
                </c:pt>
                <c:pt idx="536">
                  <c:v>0.570800021495104</c:v>
                </c:pt>
                <c:pt idx="537">
                  <c:v>0.59490251659899696</c:v>
                </c:pt>
                <c:pt idx="538">
                  <c:v>0.59731981741103402</c:v>
                </c:pt>
                <c:pt idx="539">
                  <c:v>0.58388159004060203</c:v>
                </c:pt>
                <c:pt idx="540">
                  <c:v>0.59103543061858099</c:v>
                </c:pt>
                <c:pt idx="541">
                  <c:v>0.59110763350847895</c:v>
                </c:pt>
                <c:pt idx="542">
                  <c:v>0.57989721698113195</c:v>
                </c:pt>
                <c:pt idx="543">
                  <c:v>0.59175533269644098</c:v>
                </c:pt>
                <c:pt idx="544">
                  <c:v>0.59708972259374304</c:v>
                </c:pt>
                <c:pt idx="545">
                  <c:v>0.57799449187962704</c:v>
                </c:pt>
                <c:pt idx="546">
                  <c:v>0.59825871518987395</c:v>
                </c:pt>
                <c:pt idx="547">
                  <c:v>0.57381039670408396</c:v>
                </c:pt>
                <c:pt idx="548">
                  <c:v>0.60034720563649402</c:v>
                </c:pt>
                <c:pt idx="549">
                  <c:v>0.56957561249104405</c:v>
                </c:pt>
                <c:pt idx="550">
                  <c:v>0.59036011583472603</c:v>
                </c:pt>
                <c:pt idx="551">
                  <c:v>0.57978222486266995</c:v>
                </c:pt>
                <c:pt idx="552">
                  <c:v>0.55224565333174103</c:v>
                </c:pt>
                <c:pt idx="553">
                  <c:v>0.60988598734177202</c:v>
                </c:pt>
                <c:pt idx="554">
                  <c:v>0.59720343479818505</c:v>
                </c:pt>
                <c:pt idx="555">
                  <c:v>0.58456386577501795</c:v>
                </c:pt>
                <c:pt idx="556">
                  <c:v>0.59871825077621199</c:v>
                </c:pt>
                <c:pt idx="557">
                  <c:v>0.57348193133508496</c:v>
                </c:pt>
                <c:pt idx="558">
                  <c:v>0.58760877692858804</c:v>
                </c:pt>
                <c:pt idx="559">
                  <c:v>0.58602541569142597</c:v>
                </c:pt>
                <c:pt idx="560">
                  <c:v>0.59550237043229004</c:v>
                </c:pt>
                <c:pt idx="561">
                  <c:v>0.58737507236685005</c:v>
                </c:pt>
                <c:pt idx="562">
                  <c:v>0.57958607809887797</c:v>
                </c:pt>
                <c:pt idx="563">
                  <c:v>0.58437241831860498</c:v>
                </c:pt>
                <c:pt idx="564">
                  <c:v>0.57870982768091705</c:v>
                </c:pt>
                <c:pt idx="565">
                  <c:v>0.60277994256030598</c:v>
                </c:pt>
                <c:pt idx="566">
                  <c:v>0.58541131358968201</c:v>
                </c:pt>
                <c:pt idx="567">
                  <c:v>0.58694411571530902</c:v>
                </c:pt>
                <c:pt idx="568">
                  <c:v>0.60308747731072399</c:v>
                </c:pt>
                <c:pt idx="569">
                  <c:v>0.57120244124671604</c:v>
                </c:pt>
                <c:pt idx="570">
                  <c:v>0.58457753976594196</c:v>
                </c:pt>
                <c:pt idx="571">
                  <c:v>0.58361688058275596</c:v>
                </c:pt>
                <c:pt idx="572">
                  <c:v>0.59585877883926397</c:v>
                </c:pt>
                <c:pt idx="573">
                  <c:v>0.58405044662049199</c:v>
                </c:pt>
                <c:pt idx="574">
                  <c:v>0.58831843491760205</c:v>
                </c:pt>
                <c:pt idx="575">
                  <c:v>0.60175309553379497</c:v>
                </c:pt>
                <c:pt idx="576">
                  <c:v>0.59922212526868901</c:v>
                </c:pt>
                <c:pt idx="577">
                  <c:v>0.58115685478863199</c:v>
                </c:pt>
                <c:pt idx="578">
                  <c:v>0.57751478313828497</c:v>
                </c:pt>
                <c:pt idx="579">
                  <c:v>0.58043024373059504</c:v>
                </c:pt>
                <c:pt idx="580">
                  <c:v>0.58148372522092195</c:v>
                </c:pt>
                <c:pt idx="581">
                  <c:v>0.61672539754000499</c:v>
                </c:pt>
                <c:pt idx="582">
                  <c:v>0.60934343957487402</c:v>
                </c:pt>
                <c:pt idx="583">
                  <c:v>0.58776948399808904</c:v>
                </c:pt>
                <c:pt idx="584">
                  <c:v>0.57518790960114596</c:v>
                </c:pt>
                <c:pt idx="585">
                  <c:v>0.58644215786959597</c:v>
                </c:pt>
                <c:pt idx="586">
                  <c:v>0.59103291270599501</c:v>
                </c:pt>
                <c:pt idx="587">
                  <c:v>0.58305372820635304</c:v>
                </c:pt>
                <c:pt idx="588">
                  <c:v>0.58014167864819699</c:v>
                </c:pt>
                <c:pt idx="589">
                  <c:v>0.58348820217339403</c:v>
                </c:pt>
                <c:pt idx="590">
                  <c:v>0.60009950370193499</c:v>
                </c:pt>
                <c:pt idx="591">
                  <c:v>0.59038281394793402</c:v>
                </c:pt>
                <c:pt idx="592">
                  <c:v>0.59434938440410801</c:v>
                </c:pt>
                <c:pt idx="593">
                  <c:v>0.56343477430140898</c:v>
                </c:pt>
                <c:pt idx="594">
                  <c:v>0.609836696202532</c:v>
                </c:pt>
                <c:pt idx="595">
                  <c:v>0.56705267900644896</c:v>
                </c:pt>
                <c:pt idx="596">
                  <c:v>0.56077415130164798</c:v>
                </c:pt>
                <c:pt idx="597">
                  <c:v>0.55584066372104102</c:v>
                </c:pt>
                <c:pt idx="598">
                  <c:v>0.58799958621924997</c:v>
                </c:pt>
                <c:pt idx="599">
                  <c:v>0.59249703522808705</c:v>
                </c:pt>
                <c:pt idx="600">
                  <c:v>0.545400213398615</c:v>
                </c:pt>
                <c:pt idx="601">
                  <c:v>0.57426574205875303</c:v>
                </c:pt>
                <c:pt idx="602">
                  <c:v>0.58906797313112003</c:v>
                </c:pt>
                <c:pt idx="603">
                  <c:v>0.57765115870551698</c:v>
                </c:pt>
                <c:pt idx="604">
                  <c:v>0.561070867566277</c:v>
                </c:pt>
                <c:pt idx="605">
                  <c:v>0.57888891616909499</c:v>
                </c:pt>
                <c:pt idx="606">
                  <c:v>0.58509656603773597</c:v>
                </c:pt>
                <c:pt idx="607">
                  <c:v>0.583239208980177</c:v>
                </c:pt>
                <c:pt idx="608">
                  <c:v>0.57959415942201997</c:v>
                </c:pt>
                <c:pt idx="609">
                  <c:v>0.58346300907571003</c:v>
                </c:pt>
                <c:pt idx="610">
                  <c:v>0.61994021733938398</c:v>
                </c:pt>
                <c:pt idx="611">
                  <c:v>0.59536420241222798</c:v>
                </c:pt>
                <c:pt idx="612">
                  <c:v>0.57621669166467604</c:v>
                </c:pt>
                <c:pt idx="613">
                  <c:v>0.54237492046811597</c:v>
                </c:pt>
                <c:pt idx="614">
                  <c:v>0.57412557284451904</c:v>
                </c:pt>
                <c:pt idx="615">
                  <c:v>0.58933470635299701</c:v>
                </c:pt>
                <c:pt idx="616">
                  <c:v>0.62669378612371596</c:v>
                </c:pt>
                <c:pt idx="617">
                  <c:v>0.56050767518509703</c:v>
                </c:pt>
                <c:pt idx="618">
                  <c:v>0.57668933866730299</c:v>
                </c:pt>
                <c:pt idx="619">
                  <c:v>0.62256089980893203</c:v>
                </c:pt>
                <c:pt idx="620">
                  <c:v>0.59339432923334101</c:v>
                </c:pt>
                <c:pt idx="621">
                  <c:v>0.58280425089562904</c:v>
                </c:pt>
                <c:pt idx="622">
                  <c:v>0.543352437067113</c:v>
                </c:pt>
                <c:pt idx="623">
                  <c:v>0.56315490124193901</c:v>
                </c:pt>
                <c:pt idx="624">
                  <c:v>0.56733126140434698</c:v>
                </c:pt>
                <c:pt idx="625">
                  <c:v>0.57091931287317899</c:v>
                </c:pt>
                <c:pt idx="626">
                  <c:v>0.57628037210413197</c:v>
                </c:pt>
                <c:pt idx="627">
                  <c:v>0.58248471925005996</c:v>
                </c:pt>
                <c:pt idx="628">
                  <c:v>0.54754805672319096</c:v>
                </c:pt>
                <c:pt idx="629">
                  <c:v>0.57619461141628803</c:v>
                </c:pt>
                <c:pt idx="630">
                  <c:v>0.56110231179842396</c:v>
                </c:pt>
                <c:pt idx="631">
                  <c:v>0.59807924588010497</c:v>
                </c:pt>
                <c:pt idx="632">
                  <c:v>0.56616653391449701</c:v>
                </c:pt>
                <c:pt idx="633">
                  <c:v>0.61814825495581505</c:v>
                </c:pt>
                <c:pt idx="634">
                  <c:v>0.56154833209935495</c:v>
                </c:pt>
                <c:pt idx="635">
                  <c:v>0.58396774982087396</c:v>
                </c:pt>
                <c:pt idx="636">
                  <c:v>0.60324847492237899</c:v>
                </c:pt>
                <c:pt idx="637">
                  <c:v>0.57929174599952205</c:v>
                </c:pt>
                <c:pt idx="638">
                  <c:v>0.56171184475758296</c:v>
                </c:pt>
                <c:pt idx="639">
                  <c:v>0.57577629722951995</c:v>
                </c:pt>
                <c:pt idx="640">
                  <c:v>0.58524896071172705</c:v>
                </c:pt>
                <c:pt idx="641">
                  <c:v>0.56574543575352298</c:v>
                </c:pt>
                <c:pt idx="642">
                  <c:v>0.573248683424886</c:v>
                </c:pt>
                <c:pt idx="643">
                  <c:v>0.59447890016718397</c:v>
                </c:pt>
                <c:pt idx="644">
                  <c:v>0.56014574755194602</c:v>
                </c:pt>
                <c:pt idx="645">
                  <c:v>0.58711154740864602</c:v>
                </c:pt>
                <c:pt idx="646">
                  <c:v>0.59732530343921697</c:v>
                </c:pt>
                <c:pt idx="647">
                  <c:v>0.61104246023405795</c:v>
                </c:pt>
                <c:pt idx="648">
                  <c:v>0.59918929973728197</c:v>
                </c:pt>
                <c:pt idx="649">
                  <c:v>0.58434192046811595</c:v>
                </c:pt>
                <c:pt idx="650">
                  <c:v>0.59388008645808499</c:v>
                </c:pt>
                <c:pt idx="651">
                  <c:v>0.59728791545259097</c:v>
                </c:pt>
                <c:pt idx="652">
                  <c:v>0.57614337700023899</c:v>
                </c:pt>
                <c:pt idx="653">
                  <c:v>0.581212307499403</c:v>
                </c:pt>
                <c:pt idx="654">
                  <c:v>0.58314153582517303</c:v>
                </c:pt>
                <c:pt idx="655">
                  <c:v>0.578628759135419</c:v>
                </c:pt>
                <c:pt idx="656">
                  <c:v>0.59004330761881996</c:v>
                </c:pt>
                <c:pt idx="657">
                  <c:v>0.56916098829711004</c:v>
                </c:pt>
                <c:pt idx="658">
                  <c:v>0.601230050991163</c:v>
                </c:pt>
                <c:pt idx="659">
                  <c:v>0.58977568246954903</c:v>
                </c:pt>
                <c:pt idx="660">
                  <c:v>0.57669727931693304</c:v>
                </c:pt>
                <c:pt idx="661">
                  <c:v>0.58730996895151699</c:v>
                </c:pt>
                <c:pt idx="662">
                  <c:v>0.58110018557439702</c:v>
                </c:pt>
                <c:pt idx="663">
                  <c:v>0.60543803307857702</c:v>
                </c:pt>
                <c:pt idx="664">
                  <c:v>0.60915638094100799</c:v>
                </c:pt>
                <c:pt idx="665">
                  <c:v>0.59690341043706696</c:v>
                </c:pt>
                <c:pt idx="666">
                  <c:v>0.54170756341055604</c:v>
                </c:pt>
                <c:pt idx="667">
                  <c:v>0.56429659051827097</c:v>
                </c:pt>
                <c:pt idx="668">
                  <c:v>0.57041048793885796</c:v>
                </c:pt>
                <c:pt idx="669">
                  <c:v>0.57463417399092398</c:v>
                </c:pt>
                <c:pt idx="670">
                  <c:v>0.60161088332935297</c:v>
                </c:pt>
                <c:pt idx="671">
                  <c:v>0.61133635777406303</c:v>
                </c:pt>
                <c:pt idx="672">
                  <c:v>0.53313809625029895</c:v>
                </c:pt>
                <c:pt idx="673">
                  <c:v>0.57685331191784095</c:v>
                </c:pt>
                <c:pt idx="674">
                  <c:v>0.56991426916646803</c:v>
                </c:pt>
                <c:pt idx="675">
                  <c:v>0.56698457774062605</c:v>
                </c:pt>
                <c:pt idx="676">
                  <c:v>0.58310796763792705</c:v>
                </c:pt>
                <c:pt idx="677">
                  <c:v>0.58084040052543595</c:v>
                </c:pt>
                <c:pt idx="678">
                  <c:v>0.58643931382851699</c:v>
                </c:pt>
                <c:pt idx="679">
                  <c:v>0.62005408884642899</c:v>
                </c:pt>
                <c:pt idx="680">
                  <c:v>0.54325852436111799</c:v>
                </c:pt>
                <c:pt idx="681">
                  <c:v>0.56880007105326003</c:v>
                </c:pt>
                <c:pt idx="682">
                  <c:v>0.58436346692142305</c:v>
                </c:pt>
                <c:pt idx="683">
                  <c:v>0.59502331060425095</c:v>
                </c:pt>
                <c:pt idx="684">
                  <c:v>0.57901429472175803</c:v>
                </c:pt>
                <c:pt idx="685">
                  <c:v>0.55848631263434401</c:v>
                </c:pt>
                <c:pt idx="686">
                  <c:v>0.58522906030570798</c:v>
                </c:pt>
                <c:pt idx="687">
                  <c:v>0.563940540004777</c:v>
                </c:pt>
                <c:pt idx="688">
                  <c:v>0.58529186673035605</c:v>
                </c:pt>
                <c:pt idx="689">
                  <c:v>0.61962917470742795</c:v>
                </c:pt>
                <c:pt idx="690">
                  <c:v>0.59224556329113898</c:v>
                </c:pt>
                <c:pt idx="691">
                  <c:v>0.57951642643897805</c:v>
                </c:pt>
                <c:pt idx="692">
                  <c:v>0.57914933221877296</c:v>
                </c:pt>
                <c:pt idx="693">
                  <c:v>0.59605895271077103</c:v>
                </c:pt>
                <c:pt idx="694">
                  <c:v>0.55168731478385502</c:v>
                </c:pt>
                <c:pt idx="695">
                  <c:v>0.56071611655122999</c:v>
                </c:pt>
                <c:pt idx="696">
                  <c:v>0.57377133854788598</c:v>
                </c:pt>
                <c:pt idx="697">
                  <c:v>0.57446940148077397</c:v>
                </c:pt>
                <c:pt idx="698">
                  <c:v>0.560791160019107</c:v>
                </c:pt>
                <c:pt idx="699">
                  <c:v>0.58894068605206595</c:v>
                </c:pt>
                <c:pt idx="700">
                  <c:v>0.59406283030809703</c:v>
                </c:pt>
                <c:pt idx="701">
                  <c:v>0.60052055708144303</c:v>
                </c:pt>
                <c:pt idx="702">
                  <c:v>0.5856841966802</c:v>
                </c:pt>
                <c:pt idx="703">
                  <c:v>0.59671015966085506</c:v>
                </c:pt>
                <c:pt idx="704">
                  <c:v>0.60228729782660595</c:v>
                </c:pt>
                <c:pt idx="705">
                  <c:v>0.57599869644136603</c:v>
                </c:pt>
                <c:pt idx="706">
                  <c:v>0.56990937234296601</c:v>
                </c:pt>
                <c:pt idx="707">
                  <c:v>0.59291133436828303</c:v>
                </c:pt>
                <c:pt idx="708">
                  <c:v>0.58773424504418403</c:v>
                </c:pt>
                <c:pt idx="709">
                  <c:v>0.59431967673752095</c:v>
                </c:pt>
                <c:pt idx="710">
                  <c:v>0.58904472999761204</c:v>
                </c:pt>
                <c:pt idx="711">
                  <c:v>0.58049112729878205</c:v>
                </c:pt>
                <c:pt idx="712">
                  <c:v>0.58023297850489597</c:v>
                </c:pt>
                <c:pt idx="713">
                  <c:v>0.59778682875567202</c:v>
                </c:pt>
                <c:pt idx="714">
                  <c:v>0.58429793527585405</c:v>
                </c:pt>
                <c:pt idx="715">
                  <c:v>0.57152602388344897</c:v>
                </c:pt>
                <c:pt idx="716">
                  <c:v>0.58945905206591798</c:v>
                </c:pt>
                <c:pt idx="717">
                  <c:v>0.59596592667781201</c:v>
                </c:pt>
                <c:pt idx="718">
                  <c:v>0.60312132302364496</c:v>
                </c:pt>
                <c:pt idx="719">
                  <c:v>0.55589625674707399</c:v>
                </c:pt>
                <c:pt idx="720">
                  <c:v>0.56315928540721305</c:v>
                </c:pt>
                <c:pt idx="721">
                  <c:v>0.57844570181514199</c:v>
                </c:pt>
                <c:pt idx="722">
                  <c:v>0.57818446035347504</c:v>
                </c:pt>
                <c:pt idx="723">
                  <c:v>0.58521448805827603</c:v>
                </c:pt>
                <c:pt idx="724">
                  <c:v>0.574588977310724</c:v>
                </c:pt>
                <c:pt idx="725">
                  <c:v>0.57953417351325498</c:v>
                </c:pt>
                <c:pt idx="726">
                  <c:v>0.60400950394076902</c:v>
                </c:pt>
                <c:pt idx="727">
                  <c:v>0.60008839252448098</c:v>
                </c:pt>
                <c:pt idx="728">
                  <c:v>0.59767369118700697</c:v>
                </c:pt>
                <c:pt idx="729">
                  <c:v>0.56802617327442095</c:v>
                </c:pt>
                <c:pt idx="730">
                  <c:v>0.587032588607595</c:v>
                </c:pt>
                <c:pt idx="731">
                  <c:v>0.60021394267972294</c:v>
                </c:pt>
                <c:pt idx="732">
                  <c:v>0.60283975423931202</c:v>
                </c:pt>
                <c:pt idx="733">
                  <c:v>0.57513251385240005</c:v>
                </c:pt>
                <c:pt idx="734">
                  <c:v>0.56927989001671797</c:v>
                </c:pt>
                <c:pt idx="735">
                  <c:v>0.53771400632911404</c:v>
                </c:pt>
                <c:pt idx="736">
                  <c:v>0.57786921005493197</c:v>
                </c:pt>
                <c:pt idx="737">
                  <c:v>0.59029785646047295</c:v>
                </c:pt>
                <c:pt idx="738">
                  <c:v>0.59787279400525395</c:v>
                </c:pt>
                <c:pt idx="739">
                  <c:v>0.564095996059231</c:v>
                </c:pt>
                <c:pt idx="740">
                  <c:v>0.56211783615954103</c:v>
                </c:pt>
                <c:pt idx="741">
                  <c:v>0.57471779173632698</c:v>
                </c:pt>
                <c:pt idx="742">
                  <c:v>0.58242854776689701</c:v>
                </c:pt>
                <c:pt idx="743">
                  <c:v>0.57827491354191496</c:v>
                </c:pt>
                <c:pt idx="744">
                  <c:v>0.59794510902794396</c:v>
                </c:pt>
                <c:pt idx="745">
                  <c:v>0.57485007427752599</c:v>
                </c:pt>
              </c:numCache>
            </c:numRef>
          </c:xVal>
          <c:yVal>
            <c:numRef>
              <c:f>'Part (b1)'!$AX$6:$AX$746</c:f>
              <c:numCache>
                <c:formatCode>General</c:formatCode>
                <c:ptCount val="741"/>
                <c:pt idx="0">
                  <c:v>2.5174860285328799E-2</c:v>
                </c:pt>
                <c:pt idx="1">
                  <c:v>-1.8265630720832999E-2</c:v>
                </c:pt>
                <c:pt idx="2">
                  <c:v>4.5814516295487598E-3</c:v>
                </c:pt>
                <c:pt idx="3">
                  <c:v>2.75265368384572E-2</c:v>
                </c:pt>
                <c:pt idx="4">
                  <c:v>-3.1673635131133698E-4</c:v>
                </c:pt>
                <c:pt idx="5">
                  <c:v>-1.4275176382702899E-2</c:v>
                </c:pt>
                <c:pt idx="6">
                  <c:v>-1.10220467870041E-2</c:v>
                </c:pt>
                <c:pt idx="7">
                  <c:v>3.9457880780023803E-2</c:v>
                </c:pt>
                <c:pt idx="8">
                  <c:v>6.6710958180165999E-3</c:v>
                </c:pt>
                <c:pt idx="9">
                  <c:v>-1.45402872282166E-3</c:v>
                </c:pt>
                <c:pt idx="10">
                  <c:v>2.3125438550065401E-2</c:v>
                </c:pt>
                <c:pt idx="11">
                  <c:v>-3.4714095278996999E-2</c:v>
                </c:pt>
                <c:pt idx="12">
                  <c:v>9.0733377632951692E-3</c:v>
                </c:pt>
                <c:pt idx="13">
                  <c:v>1.1792665900636601E-2</c:v>
                </c:pt>
                <c:pt idx="14">
                  <c:v>-2.4784017180932601E-2</c:v>
                </c:pt>
                <c:pt idx="15">
                  <c:v>-3.2497503885565701E-2</c:v>
                </c:pt>
                <c:pt idx="16">
                  <c:v>7.5374136657771302E-3</c:v>
                </c:pt>
                <c:pt idx="17">
                  <c:v>-1.43462116309461E-2</c:v>
                </c:pt>
                <c:pt idx="18">
                  <c:v>1.02615420081669E-2</c:v>
                </c:pt>
                <c:pt idx="19">
                  <c:v>1.0617590664402101E-2</c:v>
                </c:pt>
                <c:pt idx="20">
                  <c:v>-1.03396198495478E-2</c:v>
                </c:pt>
                <c:pt idx="21">
                  <c:v>-1.8182319083190401E-2</c:v>
                </c:pt>
                <c:pt idx="22">
                  <c:v>5.8410314831332097E-3</c:v>
                </c:pt>
                <c:pt idx="23">
                  <c:v>2.2587278874095399E-2</c:v>
                </c:pt>
                <c:pt idx="24">
                  <c:v>1.0303967938964001E-3</c:v>
                </c:pt>
                <c:pt idx="25">
                  <c:v>-4.9816102658509602E-2</c:v>
                </c:pt>
                <c:pt idx="26">
                  <c:v>-3.8860344656834198E-3</c:v>
                </c:pt>
                <c:pt idx="27">
                  <c:v>-3.1331340093482603E-2</c:v>
                </c:pt>
                <c:pt idx="28">
                  <c:v>2.8847454494458101E-2</c:v>
                </c:pt>
                <c:pt idx="29">
                  <c:v>-1.07219944695234E-2</c:v>
                </c:pt>
                <c:pt idx="30">
                  <c:v>3.5782365164871897E-2</c:v>
                </c:pt>
                <c:pt idx="31">
                  <c:v>-7.8126575688557201E-3</c:v>
                </c:pt>
                <c:pt idx="32">
                  <c:v>-1.9430798042251299E-2</c:v>
                </c:pt>
                <c:pt idx="33">
                  <c:v>1.8289656777277001E-2</c:v>
                </c:pt>
                <c:pt idx="34">
                  <c:v>-2.0687491450194799E-3</c:v>
                </c:pt>
                <c:pt idx="35">
                  <c:v>2.7633616945594401E-2</c:v>
                </c:pt>
                <c:pt idx="36">
                  <c:v>-2.7903138546387301E-2</c:v>
                </c:pt>
                <c:pt idx="37">
                  <c:v>1.5236608480634101E-2</c:v>
                </c:pt>
                <c:pt idx="38">
                  <c:v>4.0517336202034399E-3</c:v>
                </c:pt>
                <c:pt idx="39">
                  <c:v>9.3232190030134408E-3</c:v>
                </c:pt>
                <c:pt idx="40">
                  <c:v>-1.5701731955522101E-3</c:v>
                </c:pt>
                <c:pt idx="41">
                  <c:v>1.4469332163470801E-3</c:v>
                </c:pt>
                <c:pt idx="42">
                  <c:v>-1.9162701527482399E-2</c:v>
                </c:pt>
                <c:pt idx="43">
                  <c:v>2.5116897500227701E-3</c:v>
                </c:pt>
                <c:pt idx="44">
                  <c:v>1.20711092017824E-2</c:v>
                </c:pt>
                <c:pt idx="45">
                  <c:v>1.44874110917835E-2</c:v>
                </c:pt>
                <c:pt idx="46">
                  <c:v>4.4280975436102104E-3</c:v>
                </c:pt>
                <c:pt idx="47">
                  <c:v>-3.08926337460442E-3</c:v>
                </c:pt>
                <c:pt idx="48">
                  <c:v>9.73693139115301E-3</c:v>
                </c:pt>
                <c:pt idx="49">
                  <c:v>3.8223255769112702E-2</c:v>
                </c:pt>
                <c:pt idx="50">
                  <c:v>2.4653388700402599E-2</c:v>
                </c:pt>
                <c:pt idx="51">
                  <c:v>-1.6184325475404399E-2</c:v>
                </c:pt>
                <c:pt idx="52">
                  <c:v>-1.0297874028299601E-2</c:v>
                </c:pt>
                <c:pt idx="53">
                  <c:v>-8.8355293002045192E-3</c:v>
                </c:pt>
                <c:pt idx="54">
                  <c:v>-1.4543959711283199E-2</c:v>
                </c:pt>
                <c:pt idx="55">
                  <c:v>3.6721897156771601E-3</c:v>
                </c:pt>
                <c:pt idx="56">
                  <c:v>-1.59826143215375E-3</c:v>
                </c:pt>
                <c:pt idx="57">
                  <c:v>-6.0667019757473404E-4</c:v>
                </c:pt>
                <c:pt idx="58">
                  <c:v>-1.5802719797144201E-2</c:v>
                </c:pt>
                <c:pt idx="59">
                  <c:v>-8.2294689765213605E-3</c:v>
                </c:pt>
                <c:pt idx="60">
                  <c:v>1.7414704711401101E-2</c:v>
                </c:pt>
                <c:pt idx="61">
                  <c:v>3.11239810431806E-3</c:v>
                </c:pt>
                <c:pt idx="62">
                  <c:v>-1.6874444336296399E-2</c:v>
                </c:pt>
                <c:pt idx="63">
                  <c:v>-2.6861585366911101E-3</c:v>
                </c:pt>
                <c:pt idx="64">
                  <c:v>-6.5910389389442397E-3</c:v>
                </c:pt>
                <c:pt idx="65">
                  <c:v>-1.7338002423695001E-3</c:v>
                </c:pt>
                <c:pt idx="66">
                  <c:v>1.1198673664755399E-2</c:v>
                </c:pt>
                <c:pt idx="67">
                  <c:v>-2.5175463571576101E-2</c:v>
                </c:pt>
                <c:pt idx="68">
                  <c:v>-2.49738100769204E-2</c:v>
                </c:pt>
                <c:pt idx="69">
                  <c:v>-5.1943167967632799E-2</c:v>
                </c:pt>
                <c:pt idx="70">
                  <c:v>-5.2681372103799001E-3</c:v>
                </c:pt>
                <c:pt idx="71">
                  <c:v>2.66803975474483E-2</c:v>
                </c:pt>
                <c:pt idx="72">
                  <c:v>1.4504592509605599E-2</c:v>
                </c:pt>
                <c:pt idx="73">
                  <c:v>-1.22896869893992E-3</c:v>
                </c:pt>
                <c:pt idx="74">
                  <c:v>6.83698139990516E-3</c:v>
                </c:pt>
                <c:pt idx="75">
                  <c:v>7.9529894175542099E-4</c:v>
                </c:pt>
                <c:pt idx="76">
                  <c:v>-1.5729018909873001E-2</c:v>
                </c:pt>
                <c:pt idx="77">
                  <c:v>2.69003329549755E-2</c:v>
                </c:pt>
                <c:pt idx="78">
                  <c:v>-1.18782776659226E-2</c:v>
                </c:pt>
                <c:pt idx="79">
                  <c:v>-1.5631024554925502E-2</c:v>
                </c:pt>
                <c:pt idx="80">
                  <c:v>-3.0660085988239098E-2</c:v>
                </c:pt>
                <c:pt idx="81">
                  <c:v>1.9044951010272999E-2</c:v>
                </c:pt>
                <c:pt idx="82">
                  <c:v>1.1586145689506401E-2</c:v>
                </c:pt>
                <c:pt idx="83">
                  <c:v>-1.9378504118995402E-2</c:v>
                </c:pt>
                <c:pt idx="84">
                  <c:v>5.3310652949078796E-3</c:v>
                </c:pt>
                <c:pt idx="85">
                  <c:v>-2.3559746233928199E-2</c:v>
                </c:pt>
                <c:pt idx="86">
                  <c:v>1.9025108435109898E-2</c:v>
                </c:pt>
                <c:pt idx="87">
                  <c:v>-1.7851825623196201E-2</c:v>
                </c:pt>
                <c:pt idx="88">
                  <c:v>-5.1855478768119802E-3</c:v>
                </c:pt>
                <c:pt idx="89">
                  <c:v>-5.1587966302635499E-3</c:v>
                </c:pt>
                <c:pt idx="90">
                  <c:v>4.9594127850332501E-2</c:v>
                </c:pt>
                <c:pt idx="91">
                  <c:v>-1.59760683480053E-3</c:v>
                </c:pt>
                <c:pt idx="92">
                  <c:v>-1.0021020975574699E-2</c:v>
                </c:pt>
                <c:pt idx="93">
                  <c:v>-5.5590721417507899E-3</c:v>
                </c:pt>
                <c:pt idx="94">
                  <c:v>-5.0102415548455403E-2</c:v>
                </c:pt>
                <c:pt idx="95">
                  <c:v>4.9416838351322503E-2</c:v>
                </c:pt>
                <c:pt idx="96">
                  <c:v>2.2847351234609099E-4</c:v>
                </c:pt>
                <c:pt idx="97">
                  <c:v>-3.7631540831479498E-3</c:v>
                </c:pt>
                <c:pt idx="98">
                  <c:v>3.6203520208436201E-3</c:v>
                </c:pt>
                <c:pt idx="99">
                  <c:v>2.2848728714081501E-2</c:v>
                </c:pt>
                <c:pt idx="100">
                  <c:v>1.90100225414343E-3</c:v>
                </c:pt>
                <c:pt idx="101">
                  <c:v>1.3290504902305E-2</c:v>
                </c:pt>
                <c:pt idx="102">
                  <c:v>1.16970867873132E-2</c:v>
                </c:pt>
                <c:pt idx="103">
                  <c:v>-2.84943164988282E-2</c:v>
                </c:pt>
                <c:pt idx="104">
                  <c:v>1.00562291089652E-2</c:v>
                </c:pt>
                <c:pt idx="105">
                  <c:v>3.1519647330726798E-2</c:v>
                </c:pt>
                <c:pt idx="106">
                  <c:v>6.77468411474937E-2</c:v>
                </c:pt>
                <c:pt idx="107">
                  <c:v>-2.7946594733217799E-3</c:v>
                </c:pt>
                <c:pt idx="108">
                  <c:v>3.5238517634398898E-2</c:v>
                </c:pt>
                <c:pt idx="109">
                  <c:v>-7.1343941138739802E-3</c:v>
                </c:pt>
                <c:pt idx="110">
                  <c:v>-8.8239956911513595E-2</c:v>
                </c:pt>
                <c:pt idx="111">
                  <c:v>1.55204199379089E-2</c:v>
                </c:pt>
                <c:pt idx="112">
                  <c:v>3.4092058649562003E-2</c:v>
                </c:pt>
                <c:pt idx="113">
                  <c:v>-1.95872716846727E-2</c:v>
                </c:pt>
                <c:pt idx="114">
                  <c:v>2.4931951009739099E-2</c:v>
                </c:pt>
                <c:pt idx="115">
                  <c:v>-1.12357125623039E-2</c:v>
                </c:pt>
                <c:pt idx="116">
                  <c:v>-2.9720570461507799E-2</c:v>
                </c:pt>
                <c:pt idx="117">
                  <c:v>1.0122016750213301E-2</c:v>
                </c:pt>
                <c:pt idx="118">
                  <c:v>-1.55301916204423E-2</c:v>
                </c:pt>
                <c:pt idx="119">
                  <c:v>3.2514531454101797E-2</c:v>
                </c:pt>
                <c:pt idx="120">
                  <c:v>6.1638890203977699E-3</c:v>
                </c:pt>
                <c:pt idx="121">
                  <c:v>1.8788245271345198E-2</c:v>
                </c:pt>
                <c:pt idx="122">
                  <c:v>4.6504471247116201E-2</c:v>
                </c:pt>
                <c:pt idx="123">
                  <c:v>7.3051042462090598E-2</c:v>
                </c:pt>
                <c:pt idx="124">
                  <c:v>2.57876862491771E-2</c:v>
                </c:pt>
                <c:pt idx="125">
                  <c:v>-4.5197817056195199E-3</c:v>
                </c:pt>
                <c:pt idx="126">
                  <c:v>1.3316380477679199E-2</c:v>
                </c:pt>
                <c:pt idx="127">
                  <c:v>-2.55301016948625E-2</c:v>
                </c:pt>
                <c:pt idx="128">
                  <c:v>1.01489621542157E-2</c:v>
                </c:pt>
                <c:pt idx="129">
                  <c:v>-2.7081674296000401E-2</c:v>
                </c:pt>
                <c:pt idx="130">
                  <c:v>-1.7224959978719302E-2</c:v>
                </c:pt>
                <c:pt idx="131">
                  <c:v>-8.7514623304305005E-3</c:v>
                </c:pt>
                <c:pt idx="132">
                  <c:v>2.6122434355402999E-2</c:v>
                </c:pt>
                <c:pt idx="133">
                  <c:v>1.06799804017907E-2</c:v>
                </c:pt>
                <c:pt idx="134">
                  <c:v>-5.3358974050709404E-3</c:v>
                </c:pt>
                <c:pt idx="135">
                  <c:v>9.5140477216165992E-3</c:v>
                </c:pt>
                <c:pt idx="136">
                  <c:v>1.2234685000058699E-3</c:v>
                </c:pt>
                <c:pt idx="137">
                  <c:v>9.2786764130955003E-4</c:v>
                </c:pt>
                <c:pt idx="138">
                  <c:v>-3.2622827820169699E-3</c:v>
                </c:pt>
                <c:pt idx="139">
                  <c:v>2.2116268057038702E-2</c:v>
                </c:pt>
                <c:pt idx="140">
                  <c:v>-2.56972403520985E-3</c:v>
                </c:pt>
                <c:pt idx="141">
                  <c:v>-2.2619326540637402E-3</c:v>
                </c:pt>
                <c:pt idx="142">
                  <c:v>-7.90469241092023E-4</c:v>
                </c:pt>
                <c:pt idx="143">
                  <c:v>-1.8453803325807702E-2</c:v>
                </c:pt>
                <c:pt idx="144">
                  <c:v>-8.4922559426482995E-4</c:v>
                </c:pt>
                <c:pt idx="145">
                  <c:v>1.01267627293292E-2</c:v>
                </c:pt>
                <c:pt idx="146">
                  <c:v>7.4593469071169104E-4</c:v>
                </c:pt>
                <c:pt idx="147">
                  <c:v>-1.13892644745504E-2</c:v>
                </c:pt>
                <c:pt idx="148">
                  <c:v>-2.9467036681672899E-3</c:v>
                </c:pt>
                <c:pt idx="149">
                  <c:v>-9.9179205990706596E-3</c:v>
                </c:pt>
                <c:pt idx="150">
                  <c:v>-1.5717060957666701E-2</c:v>
                </c:pt>
                <c:pt idx="151">
                  <c:v>8.0263896626241605E-3</c:v>
                </c:pt>
                <c:pt idx="152">
                  <c:v>5.6036651535901302E-2</c:v>
                </c:pt>
                <c:pt idx="153">
                  <c:v>2.78258603784577E-2</c:v>
                </c:pt>
                <c:pt idx="154">
                  <c:v>-1.41376083868044E-3</c:v>
                </c:pt>
                <c:pt idx="155">
                  <c:v>-2.7596232300994099E-2</c:v>
                </c:pt>
                <c:pt idx="156">
                  <c:v>1.8571852275327601E-2</c:v>
                </c:pt>
                <c:pt idx="157">
                  <c:v>1.7695410233072102E-2</c:v>
                </c:pt>
                <c:pt idx="158">
                  <c:v>2.5763505401836602E-3</c:v>
                </c:pt>
                <c:pt idx="159">
                  <c:v>3.4587666421061198E-3</c:v>
                </c:pt>
                <c:pt idx="160">
                  <c:v>1.44406841547944E-2</c:v>
                </c:pt>
                <c:pt idx="161">
                  <c:v>8.0729024061879893E-3</c:v>
                </c:pt>
                <c:pt idx="162">
                  <c:v>1.15527708503117E-2</c:v>
                </c:pt>
                <c:pt idx="163">
                  <c:v>-2.8915720163592201E-2</c:v>
                </c:pt>
                <c:pt idx="164">
                  <c:v>5.5797667997901099E-3</c:v>
                </c:pt>
                <c:pt idx="165">
                  <c:v>-9.3355647259972599E-3</c:v>
                </c:pt>
                <c:pt idx="166">
                  <c:v>2.57320359536687E-2</c:v>
                </c:pt>
                <c:pt idx="167">
                  <c:v>1.3922446047246199E-3</c:v>
                </c:pt>
                <c:pt idx="168">
                  <c:v>-1.9076027941943199E-2</c:v>
                </c:pt>
                <c:pt idx="169">
                  <c:v>1.30704946230378E-2</c:v>
                </c:pt>
                <c:pt idx="170">
                  <c:v>1.20473510854275E-2</c:v>
                </c:pt>
                <c:pt idx="171">
                  <c:v>-1.24952976651082E-2</c:v>
                </c:pt>
                <c:pt idx="172">
                  <c:v>-3.7124915501321597E-2</c:v>
                </c:pt>
                <c:pt idx="173">
                  <c:v>2.8853703896607099E-2</c:v>
                </c:pt>
                <c:pt idx="174">
                  <c:v>-2.37408161753466E-2</c:v>
                </c:pt>
                <c:pt idx="175">
                  <c:v>-4.3364280339721901E-4</c:v>
                </c:pt>
                <c:pt idx="176">
                  <c:v>7.0156246984184295E-2</c:v>
                </c:pt>
                <c:pt idx="177">
                  <c:v>-4.6494918097769901E-4</c:v>
                </c:pt>
                <c:pt idx="178">
                  <c:v>-1.0676407578171799E-2</c:v>
                </c:pt>
                <c:pt idx="179">
                  <c:v>7.6384305580951299E-3</c:v>
                </c:pt>
                <c:pt idx="180">
                  <c:v>-2.1836020527383398E-2</c:v>
                </c:pt>
                <c:pt idx="181">
                  <c:v>1.9815817820107499E-2</c:v>
                </c:pt>
                <c:pt idx="182">
                  <c:v>-1.19116197438321E-2</c:v>
                </c:pt>
                <c:pt idx="183">
                  <c:v>-2.0723573761946001E-2</c:v>
                </c:pt>
                <c:pt idx="184">
                  <c:v>-4.9810895562645903E-2</c:v>
                </c:pt>
                <c:pt idx="185">
                  <c:v>-1.8907924892117699E-2</c:v>
                </c:pt>
                <c:pt idx="186">
                  <c:v>-1.93026405119416E-2</c:v>
                </c:pt>
                <c:pt idx="187">
                  <c:v>1.2678526514689899E-3</c:v>
                </c:pt>
                <c:pt idx="188">
                  <c:v>1.9137177115481199E-2</c:v>
                </c:pt>
                <c:pt idx="189">
                  <c:v>3.8144159116691702E-2</c:v>
                </c:pt>
                <c:pt idx="190">
                  <c:v>2.6789997858473E-2</c:v>
                </c:pt>
                <c:pt idx="191">
                  <c:v>1.3895356189814301E-2</c:v>
                </c:pt>
                <c:pt idx="192">
                  <c:v>2.6987519277767401E-2</c:v>
                </c:pt>
                <c:pt idx="193">
                  <c:v>-1.6053402121106999E-3</c:v>
                </c:pt>
                <c:pt idx="194">
                  <c:v>1.8317871080175799E-2</c:v>
                </c:pt>
                <c:pt idx="195">
                  <c:v>-5.6161859050542296E-3</c:v>
                </c:pt>
                <c:pt idx="196">
                  <c:v>3.5109642044384298E-2</c:v>
                </c:pt>
                <c:pt idx="197">
                  <c:v>-1.9556022881405601E-2</c:v>
                </c:pt>
                <c:pt idx="198">
                  <c:v>2.60869713158702E-3</c:v>
                </c:pt>
                <c:pt idx="199">
                  <c:v>-2.9126023155091798E-3</c:v>
                </c:pt>
                <c:pt idx="200">
                  <c:v>1.08675373983669E-2</c:v>
                </c:pt>
                <c:pt idx="201">
                  <c:v>9.3909823151002107E-3</c:v>
                </c:pt>
                <c:pt idx="202">
                  <c:v>0</c:v>
                </c:pt>
                <c:pt idx="203">
                  <c:v>1.10803335436186E-3</c:v>
                </c:pt>
                <c:pt idx="204">
                  <c:v>-2.2590871382589602E-3</c:v>
                </c:pt>
                <c:pt idx="205">
                  <c:v>4.4788438765717602E-3</c:v>
                </c:pt>
                <c:pt idx="206">
                  <c:v>2.35643604174018E-2</c:v>
                </c:pt>
                <c:pt idx="207">
                  <c:v>-5.7171533736176802E-3</c:v>
                </c:pt>
                <c:pt idx="208">
                  <c:v>1.6560219691548399E-2</c:v>
                </c:pt>
                <c:pt idx="209">
                  <c:v>-9.0668264685083606E-3</c:v>
                </c:pt>
                <c:pt idx="210">
                  <c:v>-1.2457974435810299E-2</c:v>
                </c:pt>
                <c:pt idx="211">
                  <c:v>-2.0233320931396001E-2</c:v>
                </c:pt>
                <c:pt idx="212">
                  <c:v>-9.5719720955256601E-3</c:v>
                </c:pt>
                <c:pt idx="213">
                  <c:v>-8.3984741161596509E-3</c:v>
                </c:pt>
                <c:pt idx="214">
                  <c:v>-6.3497761998867596E-3</c:v>
                </c:pt>
                <c:pt idx="215">
                  <c:v>-2.0288821418756701E-2</c:v>
                </c:pt>
                <c:pt idx="216">
                  <c:v>-4.54661050959595E-3</c:v>
                </c:pt>
                <c:pt idx="217">
                  <c:v>-7.5576272648797405E-4</c:v>
                </c:pt>
                <c:pt idx="218">
                  <c:v>2.5462026283689501E-2</c:v>
                </c:pt>
                <c:pt idx="219">
                  <c:v>-5.7999991656665098E-2</c:v>
                </c:pt>
                <c:pt idx="220">
                  <c:v>-1.3718743238684701E-2</c:v>
                </c:pt>
                <c:pt idx="221">
                  <c:v>9.7856413616084093E-3</c:v>
                </c:pt>
                <c:pt idx="222">
                  <c:v>1.5661643996691399E-2</c:v>
                </c:pt>
                <c:pt idx="223">
                  <c:v>2.9874139495703399E-2</c:v>
                </c:pt>
                <c:pt idx="224">
                  <c:v>-1.1663535662008199E-2</c:v>
                </c:pt>
                <c:pt idx="225">
                  <c:v>-2.8719584031348899E-2</c:v>
                </c:pt>
                <c:pt idx="226">
                  <c:v>-1.21956192196136E-3</c:v>
                </c:pt>
                <c:pt idx="227">
                  <c:v>4.1933903688052901E-3</c:v>
                </c:pt>
                <c:pt idx="228">
                  <c:v>9.1395951681202906E-3</c:v>
                </c:pt>
                <c:pt idx="229">
                  <c:v>7.4646528013396399E-2</c:v>
                </c:pt>
                <c:pt idx="230">
                  <c:v>4.7748162545404101E-2</c:v>
                </c:pt>
                <c:pt idx="231">
                  <c:v>2.69298737474356E-2</c:v>
                </c:pt>
                <c:pt idx="232">
                  <c:v>9.5584195157011904E-3</c:v>
                </c:pt>
                <c:pt idx="233">
                  <c:v>-1.48505723233261E-2</c:v>
                </c:pt>
                <c:pt idx="234">
                  <c:v>-1.2099589904244101E-2</c:v>
                </c:pt>
                <c:pt idx="235">
                  <c:v>5.1811146940523196E-3</c:v>
                </c:pt>
                <c:pt idx="236">
                  <c:v>9.4491172106656897E-4</c:v>
                </c:pt>
                <c:pt idx="237">
                  <c:v>-8.5191017190130308E-3</c:v>
                </c:pt>
                <c:pt idx="238">
                  <c:v>-1.1231622206401899E-2</c:v>
                </c:pt>
                <c:pt idx="239">
                  <c:v>-4.4852455374570603E-3</c:v>
                </c:pt>
                <c:pt idx="240">
                  <c:v>-1.7055804259077101E-3</c:v>
                </c:pt>
                <c:pt idx="241">
                  <c:v>-8.4388686458647093E-3</c:v>
                </c:pt>
                <c:pt idx="242">
                  <c:v>-4.6475683965470698E-3</c:v>
                </c:pt>
                <c:pt idx="243">
                  <c:v>-7.7433764768911097E-3</c:v>
                </c:pt>
                <c:pt idx="244">
                  <c:v>1.44449986747679E-3</c:v>
                </c:pt>
                <c:pt idx="245">
                  <c:v>-4.0068220871522599E-2</c:v>
                </c:pt>
                <c:pt idx="246">
                  <c:v>-2.1807182846565E-2</c:v>
                </c:pt>
                <c:pt idx="247">
                  <c:v>4.9805351661567597E-3</c:v>
                </c:pt>
                <c:pt idx="248">
                  <c:v>-1.66293610435583E-3</c:v>
                </c:pt>
                <c:pt idx="249">
                  <c:v>1.8706602384109799E-2</c:v>
                </c:pt>
                <c:pt idx="250">
                  <c:v>2.0435722566896599E-2</c:v>
                </c:pt>
                <c:pt idx="251">
                  <c:v>1.82867859354859E-2</c:v>
                </c:pt>
                <c:pt idx="252">
                  <c:v>-1.08157679506587E-2</c:v>
                </c:pt>
                <c:pt idx="253">
                  <c:v>4.2943479101476703E-3</c:v>
                </c:pt>
                <c:pt idx="254">
                  <c:v>-1.1056240305714501E-2</c:v>
                </c:pt>
                <c:pt idx="255">
                  <c:v>2.4732515847147502E-2</c:v>
                </c:pt>
                <c:pt idx="256">
                  <c:v>-2.1336973252191502E-3</c:v>
                </c:pt>
                <c:pt idx="257">
                  <c:v>-3.0371679278915101E-2</c:v>
                </c:pt>
                <c:pt idx="258">
                  <c:v>-4.83480437022153E-2</c:v>
                </c:pt>
                <c:pt idx="259">
                  <c:v>-4.5584839407634397E-3</c:v>
                </c:pt>
                <c:pt idx="260">
                  <c:v>-5.5341865994603502E-3</c:v>
                </c:pt>
                <c:pt idx="261">
                  <c:v>4.1165155118394799E-3</c:v>
                </c:pt>
                <c:pt idx="262">
                  <c:v>-4.1665798635181901E-5</c:v>
                </c:pt>
                <c:pt idx="263">
                  <c:v>2.50020836371869E-4</c:v>
                </c:pt>
                <c:pt idx="264">
                  <c:v>-7.9284780528748999E-3</c:v>
                </c:pt>
                <c:pt idx="265">
                  <c:v>-1.52864166601113E-3</c:v>
                </c:pt>
                <c:pt idx="266">
                  <c:v>6.1286373449056996E-3</c:v>
                </c:pt>
                <c:pt idx="267">
                  <c:v>9.4316699500464098E-3</c:v>
                </c:pt>
                <c:pt idx="268">
                  <c:v>-1.4321047387507601E-2</c:v>
                </c:pt>
                <c:pt idx="269">
                  <c:v>-4.1333416006043502E-5</c:v>
                </c:pt>
                <c:pt idx="270">
                  <c:v>-1.5281365906123601E-3</c:v>
                </c:pt>
                <c:pt idx="271">
                  <c:v>8.8708921966431202E-3</c:v>
                </c:pt>
                <c:pt idx="272">
                  <c:v>-5.4396480025538903E-3</c:v>
                </c:pt>
                <c:pt idx="273">
                  <c:v>3.4430581791072101E-3</c:v>
                </c:pt>
                <c:pt idx="274">
                  <c:v>8.6808274355113305E-3</c:v>
                </c:pt>
                <c:pt idx="275">
                  <c:v>-6.4343833590782698E-3</c:v>
                </c:pt>
                <c:pt idx="276">
                  <c:v>-3.6034408028331799E-2</c:v>
                </c:pt>
                <c:pt idx="277">
                  <c:v>6.9338341174813699E-3</c:v>
                </c:pt>
                <c:pt idx="278">
                  <c:v>6.0050492878091603E-3</c:v>
                </c:pt>
                <c:pt idx="279">
                  <c:v>-1.3340538228539801E-2</c:v>
                </c:pt>
                <c:pt idx="280">
                  <c:v>-1.0982757811657E-2</c:v>
                </c:pt>
                <c:pt idx="281">
                  <c:v>-3.48915940199422E-3</c:v>
                </c:pt>
                <c:pt idx="282">
                  <c:v>3.7709881948440598E-2</c:v>
                </c:pt>
                <c:pt idx="283">
                  <c:v>4.1109969746499798E-4</c:v>
                </c:pt>
                <c:pt idx="284">
                  <c:v>-2.21621350687356E-2</c:v>
                </c:pt>
                <c:pt idx="285">
                  <c:v>-2.0618466443771799E-2</c:v>
                </c:pt>
                <c:pt idx="286">
                  <c:v>-7.0888471777626595E-4</c:v>
                </c:pt>
                <c:pt idx="287">
                  <c:v>-1.16635373100544E-2</c:v>
                </c:pt>
                <c:pt idx="288">
                  <c:v>-7.7793772642438899E-4</c:v>
                </c:pt>
                <c:pt idx="289">
                  <c:v>2.2576887752536901E-3</c:v>
                </c:pt>
                <c:pt idx="290">
                  <c:v>-7.6090277438968399E-3</c:v>
                </c:pt>
                <c:pt idx="291">
                  <c:v>1.3824476872021801E-2</c:v>
                </c:pt>
                <c:pt idx="292">
                  <c:v>5.7414920394301301E-3</c:v>
                </c:pt>
                <c:pt idx="293">
                  <c:v>-1.7397862444436901E-2</c:v>
                </c:pt>
                <c:pt idx="294">
                  <c:v>3.0277175524402599E-3</c:v>
                </c:pt>
                <c:pt idx="295">
                  <c:v>2.3742348410901301E-3</c:v>
                </c:pt>
                <c:pt idx="296">
                  <c:v>7.8634288171770799E-3</c:v>
                </c:pt>
                <c:pt idx="297">
                  <c:v>3.61991345513439E-3</c:v>
                </c:pt>
                <c:pt idx="298">
                  <c:v>1.3932390407965499E-2</c:v>
                </c:pt>
                <c:pt idx="299">
                  <c:v>-4.7850797100961401E-3</c:v>
                </c:pt>
                <c:pt idx="300">
                  <c:v>7.1630390264793898E-4</c:v>
                </c:pt>
                <c:pt idx="301">
                  <c:v>2.53994706359215E-2</c:v>
                </c:pt>
                <c:pt idx="302">
                  <c:v>-1.10453490344233E-2</c:v>
                </c:pt>
                <c:pt idx="303">
                  <c:v>-1.15636075323741E-2</c:v>
                </c:pt>
                <c:pt idx="304">
                  <c:v>-1.0760263435989599E-2</c:v>
                </c:pt>
                <c:pt idx="305">
                  <c:v>-1.1934346491708899E-2</c:v>
                </c:pt>
                <c:pt idx="306">
                  <c:v>-1.9860014458687202E-2</c:v>
                </c:pt>
                <c:pt idx="307">
                  <c:v>-1.05414352605127E-2</c:v>
                </c:pt>
                <c:pt idx="308">
                  <c:v>-6.4900990015633797E-3</c:v>
                </c:pt>
                <c:pt idx="309">
                  <c:v>-8.2030612621042005E-3</c:v>
                </c:pt>
                <c:pt idx="310">
                  <c:v>1.73086309281083E-2</c:v>
                </c:pt>
                <c:pt idx="311">
                  <c:v>4.9463611998144296E-3</c:v>
                </c:pt>
                <c:pt idx="312">
                  <c:v>1.4406980013488301E-2</c:v>
                </c:pt>
                <c:pt idx="313">
                  <c:v>-7.4791204101124003E-3</c:v>
                </c:pt>
                <c:pt idx="314">
                  <c:v>-2.21450508111696E-2</c:v>
                </c:pt>
                <c:pt idx="315">
                  <c:v>3.6185390527558203E-2</c:v>
                </c:pt>
                <c:pt idx="316">
                  <c:v>-1.7414576046658501E-2</c:v>
                </c:pt>
                <c:pt idx="317">
                  <c:v>7.6081058625596899E-3</c:v>
                </c:pt>
                <c:pt idx="318">
                  <c:v>3.3255358409504901E-2</c:v>
                </c:pt>
                <c:pt idx="319">
                  <c:v>-1.8059092331261E-2</c:v>
                </c:pt>
                <c:pt idx="320">
                  <c:v>-1.09443946500535E-2</c:v>
                </c:pt>
                <c:pt idx="321">
                  <c:v>-6.1400822356304603E-3</c:v>
                </c:pt>
                <c:pt idx="322">
                  <c:v>-5.33703200055581E-3</c:v>
                </c:pt>
                <c:pt idx="323">
                  <c:v>-4.3940998810167303E-3</c:v>
                </c:pt>
                <c:pt idx="324">
                  <c:v>-1.0467725572905699E-2</c:v>
                </c:pt>
                <c:pt idx="325">
                  <c:v>1.5480755984886099E-3</c:v>
                </c:pt>
                <c:pt idx="326">
                  <c:v>-5.3890202211441E-3</c:v>
                </c:pt>
                <c:pt idx="327">
                  <c:v>-2.8523194417812698E-3</c:v>
                </c:pt>
                <c:pt idx="328">
                  <c:v>-4.2632824483144699E-3</c:v>
                </c:pt>
                <c:pt idx="329">
                  <c:v>8.5824568780752397E-3</c:v>
                </c:pt>
                <c:pt idx="330">
                  <c:v>3.9221652331645797E-3</c:v>
                </c:pt>
                <c:pt idx="331">
                  <c:v>-7.5290221641577497E-3</c:v>
                </c:pt>
                <c:pt idx="332">
                  <c:v>1.6029376929550199E-2</c:v>
                </c:pt>
                <c:pt idx="333">
                  <c:v>1.7181826791115101E-2</c:v>
                </c:pt>
                <c:pt idx="334">
                  <c:v>4.4296000311945796E-3</c:v>
                </c:pt>
                <c:pt idx="335">
                  <c:v>1.9880334768034198E-3</c:v>
                </c:pt>
                <c:pt idx="336">
                  <c:v>9.9604760583686894E-3</c:v>
                </c:pt>
                <c:pt idx="337">
                  <c:v>4.8988719970376998E-3</c:v>
                </c:pt>
                <c:pt idx="338">
                  <c:v>-3.7947709385035798E-3</c:v>
                </c:pt>
                <c:pt idx="339">
                  <c:v>-1.56195068382323E-2</c:v>
                </c:pt>
                <c:pt idx="340">
                  <c:v>-2.8702215034540298E-3</c:v>
                </c:pt>
                <c:pt idx="341">
                  <c:v>-3.2867419337206999E-3</c:v>
                </c:pt>
                <c:pt idx="342">
                  <c:v>2.3197822378246601E-2</c:v>
                </c:pt>
                <c:pt idx="343">
                  <c:v>1.2643800899757401E-2</c:v>
                </c:pt>
                <c:pt idx="344">
                  <c:v>-1.74131286371027E-2</c:v>
                </c:pt>
                <c:pt idx="345">
                  <c:v>-5.29444145145178E-3</c:v>
                </c:pt>
                <c:pt idx="346">
                  <c:v>2.5552522220785901E-2</c:v>
                </c:pt>
                <c:pt idx="347">
                  <c:v>-1.16092501258195E-2</c:v>
                </c:pt>
                <c:pt idx="348">
                  <c:v>2.2633877075818199E-3</c:v>
                </c:pt>
                <c:pt idx="349">
                  <c:v>1.55041865359653E-2</c:v>
                </c:pt>
                <c:pt idx="350">
                  <c:v>-1.3036425372766801E-2</c:v>
                </c:pt>
                <c:pt idx="351">
                  <c:v>-2.9837725599199099E-2</c:v>
                </c:pt>
                <c:pt idx="352">
                  <c:v>2.09110431646461E-2</c:v>
                </c:pt>
                <c:pt idx="353">
                  <c:v>-7.8684802849149707E-3</c:v>
                </c:pt>
                <c:pt idx="354">
                  <c:v>-9.4007057451870202E-4</c:v>
                </c:pt>
                <c:pt idx="355">
                  <c:v>7.1115951058167799E-3</c:v>
                </c:pt>
                <c:pt idx="356">
                  <c:v>6.4479346798154398E-3</c:v>
                </c:pt>
                <c:pt idx="357">
                  <c:v>8.4467515652611694E-2</c:v>
                </c:pt>
                <c:pt idx="358">
                  <c:v>3.1184686041762302E-2</c:v>
                </c:pt>
                <c:pt idx="359">
                  <c:v>-1.1780994576606E-2</c:v>
                </c:pt>
                <c:pt idx="360">
                  <c:v>-7.1949068823997002E-3</c:v>
                </c:pt>
                <c:pt idx="361">
                  <c:v>2.79261088832321E-2</c:v>
                </c:pt>
                <c:pt idx="362">
                  <c:v>3.9636120713563696E-3</c:v>
                </c:pt>
                <c:pt idx="363">
                  <c:v>1.54174552579678E-2</c:v>
                </c:pt>
                <c:pt idx="364">
                  <c:v>-1.1891071568381199E-2</c:v>
                </c:pt>
                <c:pt idx="365">
                  <c:v>2.0174979219249201E-2</c:v>
                </c:pt>
                <c:pt idx="366">
                  <c:v>-2.9993331669853299E-3</c:v>
                </c:pt>
                <c:pt idx="367">
                  <c:v>2.1280866423129E-2</c:v>
                </c:pt>
                <c:pt idx="368">
                  <c:v>-1.20232554072376E-2</c:v>
                </c:pt>
                <c:pt idx="369">
                  <c:v>1.2541109619314201E-2</c:v>
                </c:pt>
                <c:pt idx="370">
                  <c:v>2.55641544501016E-2</c:v>
                </c:pt>
                <c:pt idx="371">
                  <c:v>4.9882661489827904E-3</c:v>
                </c:pt>
                <c:pt idx="372">
                  <c:v>1.6102146508677199E-2</c:v>
                </c:pt>
                <c:pt idx="373">
                  <c:v>2.1238246691078801E-3</c:v>
                </c:pt>
                <c:pt idx="374">
                  <c:v>4.7579016256606797E-3</c:v>
                </c:pt>
                <c:pt idx="375">
                  <c:v>-4.6095593503125204E-3</c:v>
                </c:pt>
                <c:pt idx="376">
                  <c:v>2.0887183170030701E-2</c:v>
                </c:pt>
                <c:pt idx="377">
                  <c:v>-9.6983248036892102E-3</c:v>
                </c:pt>
                <c:pt idx="378">
                  <c:v>1.8625144075209099E-2</c:v>
                </c:pt>
                <c:pt idx="379">
                  <c:v>3.8283908835191698E-3</c:v>
                </c:pt>
                <c:pt idx="380">
                  <c:v>-3.0681121124301103E-4</c:v>
                </c:pt>
                <c:pt idx="381">
                  <c:v>-2.5021076704306502E-3</c:v>
                </c:pt>
                <c:pt idx="382">
                  <c:v>1.0252294024117E-2</c:v>
                </c:pt>
                <c:pt idx="383">
                  <c:v>-8.4657133186924107E-3</c:v>
                </c:pt>
                <c:pt idx="384">
                  <c:v>-1.0166305218305799E-2</c:v>
                </c:pt>
                <c:pt idx="385">
                  <c:v>1.27241130380273E-2</c:v>
                </c:pt>
                <c:pt idx="386">
                  <c:v>5.8563816820751402E-3</c:v>
                </c:pt>
                <c:pt idx="387">
                  <c:v>-9.0781492800125797E-3</c:v>
                </c:pt>
                <c:pt idx="388">
                  <c:v>-1.28346720620324E-2</c:v>
                </c:pt>
                <c:pt idx="389">
                  <c:v>-3.7230874159030398E-3</c:v>
                </c:pt>
                <c:pt idx="390">
                  <c:v>-1.40127458055912E-2</c:v>
                </c:pt>
                <c:pt idx="391">
                  <c:v>-6.4169231493561999E-3</c:v>
                </c:pt>
                <c:pt idx="392">
                  <c:v>2.3645331213826802E-3</c:v>
                </c:pt>
                <c:pt idx="393">
                  <c:v>-1.36662997397389E-2</c:v>
                </c:pt>
                <c:pt idx="394">
                  <c:v>-1.18968421248492E-2</c:v>
                </c:pt>
                <c:pt idx="395">
                  <c:v>3.4679336586892498E-2</c:v>
                </c:pt>
                <c:pt idx="396">
                  <c:v>3.2474655823343003E-2</c:v>
                </c:pt>
                <c:pt idx="397">
                  <c:v>3.1175017640009201E-2</c:v>
                </c:pt>
                <c:pt idx="398">
                  <c:v>-4.3540409471508099E-2</c:v>
                </c:pt>
                <c:pt idx="399">
                  <c:v>-1.48195665436434E-2</c:v>
                </c:pt>
                <c:pt idx="400">
                  <c:v>-2.9044718123535901E-2</c:v>
                </c:pt>
                <c:pt idx="401">
                  <c:v>6.3712616846933898E-2</c:v>
                </c:pt>
                <c:pt idx="402">
                  <c:v>-1.3224779152101501E-2</c:v>
                </c:pt>
                <c:pt idx="403">
                  <c:v>-1.1486784497161E-2</c:v>
                </c:pt>
                <c:pt idx="404">
                  <c:v>-2.9821749449539799E-2</c:v>
                </c:pt>
                <c:pt idx="405">
                  <c:v>-9.9566443110076595E-3</c:v>
                </c:pt>
                <c:pt idx="406">
                  <c:v>-3.6150813044177499E-2</c:v>
                </c:pt>
                <c:pt idx="407">
                  <c:v>6.9280648013734805E-2</c:v>
                </c:pt>
                <c:pt idx="408">
                  <c:v>-1.40573572505403E-2</c:v>
                </c:pt>
                <c:pt idx="409">
                  <c:v>-3.4063238765319401E-2</c:v>
                </c:pt>
                <c:pt idx="410">
                  <c:v>-2.0925821560901399E-2</c:v>
                </c:pt>
                <c:pt idx="411">
                  <c:v>3.6499531372801299E-2</c:v>
                </c:pt>
                <c:pt idx="412">
                  <c:v>2.6191621738072698E-2</c:v>
                </c:pt>
                <c:pt idx="413">
                  <c:v>-5.9680885353655599E-3</c:v>
                </c:pt>
                <c:pt idx="414">
                  <c:v>-6.3762171392759996E-3</c:v>
                </c:pt>
                <c:pt idx="415">
                  <c:v>-2.1164029063777201E-3</c:v>
                </c:pt>
                <c:pt idx="416">
                  <c:v>-1.8703969351992301E-2</c:v>
                </c:pt>
                <c:pt idx="417">
                  <c:v>-2.3039965948255699E-2</c:v>
                </c:pt>
                <c:pt idx="418">
                  <c:v>-1.6926574226290202E-2</c:v>
                </c:pt>
                <c:pt idx="419">
                  <c:v>9.8311799400507306E-3</c:v>
                </c:pt>
                <c:pt idx="420">
                  <c:v>-3.4379032831269599E-2</c:v>
                </c:pt>
                <c:pt idx="421">
                  <c:v>-2.2368294146481501E-2</c:v>
                </c:pt>
                <c:pt idx="422">
                  <c:v>-2.1186120263918199E-2</c:v>
                </c:pt>
                <c:pt idx="423">
                  <c:v>3.5579505576967198E-3</c:v>
                </c:pt>
                <c:pt idx="424">
                  <c:v>-6.4988747429396204E-3</c:v>
                </c:pt>
                <c:pt idx="425">
                  <c:v>-2.0982330780763801E-2</c:v>
                </c:pt>
                <c:pt idx="426">
                  <c:v>-2.6457894507098699E-2</c:v>
                </c:pt>
                <c:pt idx="427">
                  <c:v>1.0515953494965801E-2</c:v>
                </c:pt>
                <c:pt idx="428">
                  <c:v>2.9909719093462499E-2</c:v>
                </c:pt>
                <c:pt idx="429">
                  <c:v>2.7300108817059601E-2</c:v>
                </c:pt>
                <c:pt idx="430">
                  <c:v>6.8543395250613903E-3</c:v>
                </c:pt>
                <c:pt idx="431">
                  <c:v>-2.35924119310265E-2</c:v>
                </c:pt>
                <c:pt idx="432">
                  <c:v>1.42731739353734E-2</c:v>
                </c:pt>
                <c:pt idx="433">
                  <c:v>8.6538577062832394E-3</c:v>
                </c:pt>
                <c:pt idx="434">
                  <c:v>-2.71220859071701E-2</c:v>
                </c:pt>
                <c:pt idx="435">
                  <c:v>-3.34008005385278E-2</c:v>
                </c:pt>
                <c:pt idx="436">
                  <c:v>-3.1714784224185499E-2</c:v>
                </c:pt>
                <c:pt idx="437">
                  <c:v>9.83387989021332E-3</c:v>
                </c:pt>
                <c:pt idx="438">
                  <c:v>-7.8505152117914392E-3</c:v>
                </c:pt>
                <c:pt idx="439">
                  <c:v>-1.0528874383212499E-3</c:v>
                </c:pt>
                <c:pt idx="440">
                  <c:v>-2.0620648163944002E-3</c:v>
                </c:pt>
                <c:pt idx="441">
                  <c:v>5.6563372684996396E-4</c:v>
                </c:pt>
                <c:pt idx="442">
                  <c:v>8.6861771123705207E-3</c:v>
                </c:pt>
                <c:pt idx="443">
                  <c:v>7.0365206054790203E-3</c:v>
                </c:pt>
                <c:pt idx="444">
                  <c:v>1.04825358369187E-2</c:v>
                </c:pt>
                <c:pt idx="445">
                  <c:v>-6.24497986917966E-3</c:v>
                </c:pt>
                <c:pt idx="446">
                  <c:v>4.1313836908097902E-3</c:v>
                </c:pt>
                <c:pt idx="447">
                  <c:v>-2.1917590396301999E-3</c:v>
                </c:pt>
                <c:pt idx="448">
                  <c:v>-6.8338333553104504E-3</c:v>
                </c:pt>
                <c:pt idx="449">
                  <c:v>-1.3974275600252E-2</c:v>
                </c:pt>
                <c:pt idx="450">
                  <c:v>3.3612807064097701E-2</c:v>
                </c:pt>
                <c:pt idx="451">
                  <c:v>-7.7522999008231199E-3</c:v>
                </c:pt>
                <c:pt idx="452">
                  <c:v>3.6014035747005103E-2</c:v>
                </c:pt>
                <c:pt idx="453">
                  <c:v>-6.6918575048045999E-3</c:v>
                </c:pt>
                <c:pt idx="454">
                  <c:v>2.56552787142892E-4</c:v>
                </c:pt>
                <c:pt idx="455">
                  <c:v>-8.0923819954329297E-3</c:v>
                </c:pt>
                <c:pt idx="456">
                  <c:v>5.4018548657792098E-3</c:v>
                </c:pt>
                <c:pt idx="457">
                  <c:v>2.8069742124011601E-2</c:v>
                </c:pt>
                <c:pt idx="458">
                  <c:v>-2.4865911877603598E-2</c:v>
                </c:pt>
                <c:pt idx="459">
                  <c:v>3.94466500220041E-2</c:v>
                </c:pt>
                <c:pt idx="460">
                  <c:v>7.4605541602054803E-3</c:v>
                </c:pt>
                <c:pt idx="461">
                  <c:v>-1.3804993019461601E-2</c:v>
                </c:pt>
                <c:pt idx="462">
                  <c:v>-1.6231274045326399E-2</c:v>
                </c:pt>
                <c:pt idx="463">
                  <c:v>-5.1648299529790196E-3</c:v>
                </c:pt>
                <c:pt idx="464">
                  <c:v>-3.0688792428637001E-3</c:v>
                </c:pt>
                <c:pt idx="465">
                  <c:v>-1.5587178082494E-2</c:v>
                </c:pt>
                <c:pt idx="466">
                  <c:v>-5.2971836971350697E-3</c:v>
                </c:pt>
                <c:pt idx="467">
                  <c:v>-5.3533544081306797E-3</c:v>
                </c:pt>
                <c:pt idx="468">
                  <c:v>-2.5238980309429001E-2</c:v>
                </c:pt>
                <c:pt idx="469">
                  <c:v>-1.1452918079591701E-2</c:v>
                </c:pt>
                <c:pt idx="470">
                  <c:v>-1.0401222575391E-2</c:v>
                </c:pt>
                <c:pt idx="471">
                  <c:v>1.9847546890114101E-2</c:v>
                </c:pt>
                <c:pt idx="472">
                  <c:v>-3.3082184187576301E-3</c:v>
                </c:pt>
                <c:pt idx="473">
                  <c:v>6.0939637680189904E-3</c:v>
                </c:pt>
                <c:pt idx="474">
                  <c:v>3.0815399202617898E-3</c:v>
                </c:pt>
                <c:pt idx="475">
                  <c:v>2.2246033727391702E-3</c:v>
                </c:pt>
                <c:pt idx="476">
                  <c:v>-1.18485284215434E-2</c:v>
                </c:pt>
                <c:pt idx="477">
                  <c:v>1.6809881468640701E-2</c:v>
                </c:pt>
                <c:pt idx="478">
                  <c:v>2.1575876591205401E-3</c:v>
                </c:pt>
                <c:pt idx="479">
                  <c:v>-3.4002354869903202E-3</c:v>
                </c:pt>
                <c:pt idx="480">
                  <c:v>-2.2741848582611798E-3</c:v>
                </c:pt>
                <c:pt idx="481">
                  <c:v>1.9097440677392202E-2</c:v>
                </c:pt>
                <c:pt idx="482">
                  <c:v>7.9883769763543395E-3</c:v>
                </c:pt>
                <c:pt idx="483">
                  <c:v>-4.9527055330707897E-3</c:v>
                </c:pt>
                <c:pt idx="484">
                  <c:v>1.6476520640004998E-2</c:v>
                </c:pt>
                <c:pt idx="485">
                  <c:v>1.3701508837586999E-2</c:v>
                </c:pt>
                <c:pt idx="486">
                  <c:v>4.5363420721480302E-3</c:v>
                </c:pt>
                <c:pt idx="487">
                  <c:v>-1.2771121844280999E-2</c:v>
                </c:pt>
                <c:pt idx="488">
                  <c:v>-3.6191336357980801E-3</c:v>
                </c:pt>
                <c:pt idx="489">
                  <c:v>-2.1480439586452202E-3</c:v>
                </c:pt>
                <c:pt idx="490">
                  <c:v>3.8496574066347503E-2</c:v>
                </c:pt>
                <c:pt idx="491">
                  <c:v>-1.8864732975005499E-2</c:v>
                </c:pt>
                <c:pt idx="492">
                  <c:v>-1.9588925399212601E-2</c:v>
                </c:pt>
                <c:pt idx="493">
                  <c:v>-4.5061738778290901E-2</c:v>
                </c:pt>
                <c:pt idx="494">
                  <c:v>-3.97158996469134E-3</c:v>
                </c:pt>
                <c:pt idx="495">
                  <c:v>6.5184201287058798E-3</c:v>
                </c:pt>
                <c:pt idx="496">
                  <c:v>-8.5187065507667092E-3</c:v>
                </c:pt>
                <c:pt idx="497">
                  <c:v>3.0632899155919602E-3</c:v>
                </c:pt>
                <c:pt idx="498">
                  <c:v>-1.08628176127579E-2</c:v>
                </c:pt>
                <c:pt idx="499">
                  <c:v>1.6647330470410102E-2</c:v>
                </c:pt>
                <c:pt idx="500">
                  <c:v>-4.2288569169498099E-3</c:v>
                </c:pt>
                <c:pt idx="501">
                  <c:v>-9.8280106190797804E-4</c:v>
                </c:pt>
                <c:pt idx="502">
                  <c:v>-9.0005324572179604E-4</c:v>
                </c:pt>
                <c:pt idx="503">
                  <c:v>4.1387564968800904E-3</c:v>
                </c:pt>
                <c:pt idx="504">
                  <c:v>-8.8304404390003102E-3</c:v>
                </c:pt>
                <c:pt idx="505">
                  <c:v>1.6290547164806601E-2</c:v>
                </c:pt>
                <c:pt idx="506">
                  <c:v>-2.2013081501206701E-2</c:v>
                </c:pt>
                <c:pt idx="507">
                  <c:v>3.6429135615677702E-4</c:v>
                </c:pt>
                <c:pt idx="508">
                  <c:v>1.5544671546395701E-2</c:v>
                </c:pt>
                <c:pt idx="509">
                  <c:v>-5.4129550685126397E-3</c:v>
                </c:pt>
                <c:pt idx="510">
                  <c:v>3.2770797802310798E-3</c:v>
                </c:pt>
                <c:pt idx="511">
                  <c:v>-2.9498546464212299E-3</c:v>
                </c:pt>
                <c:pt idx="512">
                  <c:v>6.8965790590604604E-3</c:v>
                </c:pt>
                <c:pt idx="513">
                  <c:v>-3.4952849286421801E-3</c:v>
                </c:pt>
                <c:pt idx="514">
                  <c:v>-2.2366122189391598E-2</c:v>
                </c:pt>
                <c:pt idx="515">
                  <c:v>6.3221262782561499E-3</c:v>
                </c:pt>
                <c:pt idx="516">
                  <c:v>5.2653017552338E-3</c:v>
                </c:pt>
                <c:pt idx="517">
                  <c:v>4.5178041391790496E-3</c:v>
                </c:pt>
                <c:pt idx="518">
                  <c:v>-6.7082966587377101E-3</c:v>
                </c:pt>
                <c:pt idx="519">
                  <c:v>7.1571205437022598E-3</c:v>
                </c:pt>
                <c:pt idx="520">
                  <c:v>2.85720118680869E-4</c:v>
                </c:pt>
                <c:pt idx="521">
                  <c:v>-1.2246147581393801E-4</c:v>
                </c:pt>
                <c:pt idx="522">
                  <c:v>-4.6018284871019799E-3</c:v>
                </c:pt>
                <c:pt idx="523">
                  <c:v>4.06388431650688E-4</c:v>
                </c:pt>
                <c:pt idx="524">
                  <c:v>-1.4647103505979401E-2</c:v>
                </c:pt>
                <c:pt idx="525">
                  <c:v>-2.12036082118079E-2</c:v>
                </c:pt>
                <c:pt idx="526">
                  <c:v>3.9223377635628001E-4</c:v>
                </c:pt>
                <c:pt idx="527">
                  <c:v>-8.3604034255333106E-3</c:v>
                </c:pt>
                <c:pt idx="528">
                  <c:v>3.7418191459953499E-3</c:v>
                </c:pt>
                <c:pt idx="529">
                  <c:v>-1.7918782808395199E-2</c:v>
                </c:pt>
                <c:pt idx="530">
                  <c:v>-2.9926289627961799E-2</c:v>
                </c:pt>
                <c:pt idx="531">
                  <c:v>-2.3072427073235299E-2</c:v>
                </c:pt>
                <c:pt idx="532">
                  <c:v>1.7022936561259999E-2</c:v>
                </c:pt>
                <c:pt idx="533">
                  <c:v>-8.6577437654253592E-3</c:v>
                </c:pt>
                <c:pt idx="534">
                  <c:v>1.9408735474904602E-2</c:v>
                </c:pt>
                <c:pt idx="535">
                  <c:v>-6.78398307761545E-3</c:v>
                </c:pt>
                <c:pt idx="536">
                  <c:v>1.28614327560188E-2</c:v>
                </c:pt>
                <c:pt idx="537">
                  <c:v>-4.87988956372205E-3</c:v>
                </c:pt>
                <c:pt idx="538">
                  <c:v>-1.37599790953207E-2</c:v>
                </c:pt>
                <c:pt idx="539">
                  <c:v>5.4441554386040402E-3</c:v>
                </c:pt>
                <c:pt idx="540">
                  <c:v>-3.558722616994E-3</c:v>
                </c:pt>
                <c:pt idx="541">
                  <c:v>-7.4103087535798903E-3</c:v>
                </c:pt>
                <c:pt idx="542">
                  <c:v>-1.1467513001606301E-2</c:v>
                </c:pt>
                <c:pt idx="543">
                  <c:v>-1.2485728020886599E-2</c:v>
                </c:pt>
                <c:pt idx="544">
                  <c:v>4.9972241829832897E-3</c:v>
                </c:pt>
                <c:pt idx="545">
                  <c:v>3.7191542987079799E-3</c:v>
                </c:pt>
                <c:pt idx="546">
                  <c:v>6.7878080542740403E-3</c:v>
                </c:pt>
                <c:pt idx="547">
                  <c:v>6.5775286471452801E-3</c:v>
                </c:pt>
                <c:pt idx="548">
                  <c:v>-6.8688614969845199E-3</c:v>
                </c:pt>
                <c:pt idx="549">
                  <c:v>-1.24117314064142E-2</c:v>
                </c:pt>
                <c:pt idx="550">
                  <c:v>-1.6867053466566698E-2</c:v>
                </c:pt>
                <c:pt idx="551">
                  <c:v>6.5632164642104697E-3</c:v>
                </c:pt>
                <c:pt idx="552">
                  <c:v>-7.2701800850303996E-3</c:v>
                </c:pt>
                <c:pt idx="553">
                  <c:v>1.9157605685374401E-2</c:v>
                </c:pt>
                <c:pt idx="554">
                  <c:v>-1.2670176654328199E-2</c:v>
                </c:pt>
                <c:pt idx="555">
                  <c:v>6.0437919468332602E-2</c:v>
                </c:pt>
                <c:pt idx="556">
                  <c:v>6.7097808548911399E-3</c:v>
                </c:pt>
                <c:pt idx="557">
                  <c:v>-4.0236920366112996E-3</c:v>
                </c:pt>
                <c:pt idx="558">
                  <c:v>-5.6287098724772397E-3</c:v>
                </c:pt>
                <c:pt idx="559">
                  <c:v>-1.4844446152911899E-2</c:v>
                </c:pt>
                <c:pt idx="560">
                  <c:v>-2.8899516499130098E-2</c:v>
                </c:pt>
                <c:pt idx="561">
                  <c:v>5.3624605584641098E-2</c:v>
                </c:pt>
                <c:pt idx="562">
                  <c:v>2.7774205739448901E-2</c:v>
                </c:pt>
                <c:pt idx="563">
                  <c:v>2.2948583735794299E-2</c:v>
                </c:pt>
                <c:pt idx="564">
                  <c:v>4.0908054160910404E-3</c:v>
                </c:pt>
                <c:pt idx="565">
                  <c:v>-5.9701669865036798E-3</c:v>
                </c:pt>
                <c:pt idx="566">
                  <c:v>8.5455174904253105E-3</c:v>
                </c:pt>
                <c:pt idx="567">
                  <c:v>8.8630459378385307E-3</c:v>
                </c:pt>
                <c:pt idx="568">
                  <c:v>-1.23622953606396E-2</c:v>
                </c:pt>
                <c:pt idx="569">
                  <c:v>-1.8452410065454099E-3</c:v>
                </c:pt>
                <c:pt idx="570">
                  <c:v>-8.8180122505400107E-3</c:v>
                </c:pt>
                <c:pt idx="571">
                  <c:v>2.7139691164900399E-2</c:v>
                </c:pt>
                <c:pt idx="572">
                  <c:v>3.3917034482376901E-2</c:v>
                </c:pt>
                <c:pt idx="573">
                  <c:v>-1.53365671018537E-2</c:v>
                </c:pt>
                <c:pt idx="574">
                  <c:v>-1.4859114403749801E-2</c:v>
                </c:pt>
                <c:pt idx="575">
                  <c:v>1.2367211793570899E-2</c:v>
                </c:pt>
                <c:pt idx="576">
                  <c:v>-2.7775586564282199E-2</c:v>
                </c:pt>
                <c:pt idx="577">
                  <c:v>9.11312447041705E-2</c:v>
                </c:pt>
                <c:pt idx="578">
                  <c:v>1.36601381040341E-2</c:v>
                </c:pt>
                <c:pt idx="579">
                  <c:v>1.42582391138204E-2</c:v>
                </c:pt>
                <c:pt idx="580">
                  <c:v>-4.08914338145252E-4</c:v>
                </c:pt>
                <c:pt idx="581">
                  <c:v>7.0658785533347802E-3</c:v>
                </c:pt>
                <c:pt idx="582">
                  <c:v>-6.9295923521015702E-3</c:v>
                </c:pt>
                <c:pt idx="583">
                  <c:v>1.22741236002809E-3</c:v>
                </c:pt>
                <c:pt idx="584">
                  <c:v>-1.26561081836508E-2</c:v>
                </c:pt>
                <c:pt idx="585">
                  <c:v>1.05658634093379E-2</c:v>
                </c:pt>
                <c:pt idx="586">
                  <c:v>7.6094505195011602E-3</c:v>
                </c:pt>
                <c:pt idx="587">
                  <c:v>-6.4285447184610003E-3</c:v>
                </c:pt>
                <c:pt idx="588">
                  <c:v>-2.3150785436913102E-3</c:v>
                </c:pt>
                <c:pt idx="589">
                  <c:v>7.9663560031225308E-3</c:v>
                </c:pt>
                <c:pt idx="590">
                  <c:v>-4.3324660174602399E-3</c:v>
                </c:pt>
                <c:pt idx="591">
                  <c:v>-6.3898384553245202E-2</c:v>
                </c:pt>
                <c:pt idx="592">
                  <c:v>6.4054662166642404E-4</c:v>
                </c:pt>
                <c:pt idx="593">
                  <c:v>2.2157383891259201E-2</c:v>
                </c:pt>
                <c:pt idx="594">
                  <c:v>-5.4443828813101301E-3</c:v>
                </c:pt>
                <c:pt idx="595">
                  <c:v>-6.9421355240076393E-2</c:v>
                </c:pt>
                <c:pt idx="596">
                  <c:v>-9.7859911035720101E-2</c:v>
                </c:pt>
                <c:pt idx="597">
                  <c:v>-3.6312325557333802E-3</c:v>
                </c:pt>
                <c:pt idx="598">
                  <c:v>-1.63414196394173E-2</c:v>
                </c:pt>
                <c:pt idx="599">
                  <c:v>1.6221773172066399E-3</c:v>
                </c:pt>
                <c:pt idx="600">
                  <c:v>-3.8888137730741399E-3</c:v>
                </c:pt>
                <c:pt idx="601">
                  <c:v>-1.8373967982993601E-2</c:v>
                </c:pt>
                <c:pt idx="602">
                  <c:v>1.46434234455932E-2</c:v>
                </c:pt>
                <c:pt idx="603">
                  <c:v>-1.7321367258798299E-2</c:v>
                </c:pt>
                <c:pt idx="604">
                  <c:v>2.21936574989223E-3</c:v>
                </c:pt>
                <c:pt idx="605">
                  <c:v>1.1206983273642401E-2</c:v>
                </c:pt>
                <c:pt idx="606">
                  <c:v>9.1720753361072098E-3</c:v>
                </c:pt>
                <c:pt idx="607">
                  <c:v>1.29693166949477E-2</c:v>
                </c:pt>
                <c:pt idx="608">
                  <c:v>-4.8378684104174799E-3</c:v>
                </c:pt>
                <c:pt idx="609">
                  <c:v>-1.9583457635214602E-2</c:v>
                </c:pt>
                <c:pt idx="610">
                  <c:v>-6.5260029447237796E-3</c:v>
                </c:pt>
                <c:pt idx="611">
                  <c:v>-1.4836797973920199E-3</c:v>
                </c:pt>
                <c:pt idx="612">
                  <c:v>6.0027190587974295E-4</c:v>
                </c:pt>
                <c:pt idx="613">
                  <c:v>-9.94613432411731E-3</c:v>
                </c:pt>
                <c:pt idx="614">
                  <c:v>-9.3979111456173395E-3</c:v>
                </c:pt>
                <c:pt idx="615">
                  <c:v>-1.09565594410763E-2</c:v>
                </c:pt>
                <c:pt idx="616">
                  <c:v>2.5121892944021201E-2</c:v>
                </c:pt>
                <c:pt idx="617">
                  <c:v>-1.0381986111673E-2</c:v>
                </c:pt>
                <c:pt idx="618">
                  <c:v>-2.0820821990167101E-2</c:v>
                </c:pt>
                <c:pt idx="619">
                  <c:v>3.23630437949722E-2</c:v>
                </c:pt>
                <c:pt idx="620">
                  <c:v>-3.8136339732897102E-2</c:v>
                </c:pt>
                <c:pt idx="621">
                  <c:v>3.4133947001026801E-2</c:v>
                </c:pt>
                <c:pt idx="622">
                  <c:v>-2.8735227540673602E-2</c:v>
                </c:pt>
                <c:pt idx="623">
                  <c:v>-1.161012922926E-2</c:v>
                </c:pt>
                <c:pt idx="624">
                  <c:v>-4.5330744646320802E-2</c:v>
                </c:pt>
                <c:pt idx="625">
                  <c:v>-6.6034346889972699E-3</c:v>
                </c:pt>
                <c:pt idx="626">
                  <c:v>2.1429379232601898E-3</c:v>
                </c:pt>
                <c:pt idx="627">
                  <c:v>7.6873802632655697E-4</c:v>
                </c:pt>
                <c:pt idx="628">
                  <c:v>6.0900365681792405E-4</c:v>
                </c:pt>
                <c:pt idx="629">
                  <c:v>-1.92190712286212E-3</c:v>
                </c:pt>
                <c:pt idx="630">
                  <c:v>3.1089270405558799E-3</c:v>
                </c:pt>
                <c:pt idx="631">
                  <c:v>-1.8793779960290601E-2</c:v>
                </c:pt>
                <c:pt idx="632">
                  <c:v>2.31045474528732E-2</c:v>
                </c:pt>
                <c:pt idx="633">
                  <c:v>1.25812555911933E-3</c:v>
                </c:pt>
                <c:pt idx="634">
                  <c:v>-2.7916191743698599E-2</c:v>
                </c:pt>
                <c:pt idx="635">
                  <c:v>3.6149091869742002E-2</c:v>
                </c:pt>
                <c:pt idx="636">
                  <c:v>-1.1520044561917899E-2</c:v>
                </c:pt>
                <c:pt idx="637">
                  <c:v>-2.2817486158273402E-3</c:v>
                </c:pt>
                <c:pt idx="638">
                  <c:v>-1.5859699960341402E-2</c:v>
                </c:pt>
                <c:pt idx="639">
                  <c:v>-2.9970840322280298E-3</c:v>
                </c:pt>
                <c:pt idx="640">
                  <c:v>8.5416526920023307E-3</c:v>
                </c:pt>
                <c:pt idx="641">
                  <c:v>-8.1635689419489905E-3</c:v>
                </c:pt>
                <c:pt idx="642">
                  <c:v>2.06961029346352E-2</c:v>
                </c:pt>
                <c:pt idx="643">
                  <c:v>3.3837708121572802E-3</c:v>
                </c:pt>
                <c:pt idx="644">
                  <c:v>9.7640869799966792E-3</c:v>
                </c:pt>
                <c:pt idx="645">
                  <c:v>-1.74816633906511E-2</c:v>
                </c:pt>
                <c:pt idx="646">
                  <c:v>3.7200844026800101E-2</c:v>
                </c:pt>
                <c:pt idx="647">
                  <c:v>3.5705388415019398E-2</c:v>
                </c:pt>
                <c:pt idx="648">
                  <c:v>4.4892678475650597E-3</c:v>
                </c:pt>
                <c:pt idx="649">
                  <c:v>1.3160630839072699E-3</c:v>
                </c:pt>
                <c:pt idx="650">
                  <c:v>1.0397352150355E-4</c:v>
                </c:pt>
                <c:pt idx="651">
                  <c:v>0</c:v>
                </c:pt>
                <c:pt idx="652">
                  <c:v>1.4136607783791E-2</c:v>
                </c:pt>
                <c:pt idx="653">
                  <c:v>-1.89772230029337E-2</c:v>
                </c:pt>
                <c:pt idx="654">
                  <c:v>2.1753776642117698E-3</c:v>
                </c:pt>
                <c:pt idx="655">
                  <c:v>-4.14722660169132E-4</c:v>
                </c:pt>
                <c:pt idx="656">
                  <c:v>2.0407111521527602E-3</c:v>
                </c:pt>
                <c:pt idx="657">
                  <c:v>-4.6633014265078697E-3</c:v>
                </c:pt>
                <c:pt idx="658">
                  <c:v>6.2572585885489499E-3</c:v>
                </c:pt>
                <c:pt idx="659">
                  <c:v>2.02126156162151E-2</c:v>
                </c:pt>
                <c:pt idx="660">
                  <c:v>7.7295149812329503E-2</c:v>
                </c:pt>
                <c:pt idx="661">
                  <c:v>2.6301506426192299E-2</c:v>
                </c:pt>
                <c:pt idx="662">
                  <c:v>-3.2817676953443703E-2</c:v>
                </c:pt>
                <c:pt idx="663">
                  <c:v>-1.7768875875772201E-2</c:v>
                </c:pt>
                <c:pt idx="664">
                  <c:v>-9.6547352258310199E-3</c:v>
                </c:pt>
                <c:pt idx="665">
                  <c:v>-8.79344874074592E-3</c:v>
                </c:pt>
                <c:pt idx="666">
                  <c:v>-2.9168584153772999E-2</c:v>
                </c:pt>
                <c:pt idx="667">
                  <c:v>2.5840672362174098E-2</c:v>
                </c:pt>
                <c:pt idx="668">
                  <c:v>-1.96666016085928E-2</c:v>
                </c:pt>
                <c:pt idx="669">
                  <c:v>9.7488046584655891E-3</c:v>
                </c:pt>
                <c:pt idx="670">
                  <c:v>-3.5755499670164601E-2</c:v>
                </c:pt>
                <c:pt idx="671">
                  <c:v>-4.37114330904163E-2</c:v>
                </c:pt>
                <c:pt idx="672">
                  <c:v>-2.70099750076888E-2</c:v>
                </c:pt>
                <c:pt idx="673">
                  <c:v>-4.5549032005470398E-2</c:v>
                </c:pt>
                <c:pt idx="674">
                  <c:v>-2.42343148365309E-2</c:v>
                </c:pt>
                <c:pt idx="675">
                  <c:v>5.5617326948816199E-3</c:v>
                </c:pt>
                <c:pt idx="676">
                  <c:v>-2.5486177327601601E-2</c:v>
                </c:pt>
                <c:pt idx="677">
                  <c:v>-6.24771418862946E-2</c:v>
                </c:pt>
                <c:pt idx="678">
                  <c:v>-4.7890944936928503E-3</c:v>
                </c:pt>
                <c:pt idx="679">
                  <c:v>-1.1104634549410301E-3</c:v>
                </c:pt>
                <c:pt idx="680">
                  <c:v>-6.1407583982758598E-3</c:v>
                </c:pt>
                <c:pt idx="681">
                  <c:v>-9.2503027060113104E-3</c:v>
                </c:pt>
                <c:pt idx="682">
                  <c:v>-1.4646315517239199E-2</c:v>
                </c:pt>
                <c:pt idx="683">
                  <c:v>-1.66087500517807E-2</c:v>
                </c:pt>
                <c:pt idx="684">
                  <c:v>-1.58763792874072E-3</c:v>
                </c:pt>
                <c:pt idx="685">
                  <c:v>-1.26633854704815E-2</c:v>
                </c:pt>
                <c:pt idx="686">
                  <c:v>1.13686816842736E-2</c:v>
                </c:pt>
                <c:pt idx="687">
                  <c:v>2.8742151819387399E-2</c:v>
                </c:pt>
                <c:pt idx="688">
                  <c:v>-3.1744766392270999E-3</c:v>
                </c:pt>
                <c:pt idx="689">
                  <c:v>1.7930346163727601E-2</c:v>
                </c:pt>
                <c:pt idx="690">
                  <c:v>-3.6821615566656897E-2</c:v>
                </c:pt>
                <c:pt idx="691">
                  <c:v>6.0257207866724997E-3</c:v>
                </c:pt>
                <c:pt idx="692">
                  <c:v>-2.7693103633929201E-2</c:v>
                </c:pt>
                <c:pt idx="693">
                  <c:v>3.33516033894717E-3</c:v>
                </c:pt>
                <c:pt idx="694">
                  <c:v>-1.35319360587919E-2</c:v>
                </c:pt>
                <c:pt idx="695">
                  <c:v>-4.6496776339102798E-3</c:v>
                </c:pt>
                <c:pt idx="696">
                  <c:v>4.5981816763315296E-3</c:v>
                </c:pt>
                <c:pt idx="697">
                  <c:v>2.15229970896695E-2</c:v>
                </c:pt>
                <c:pt idx="698">
                  <c:v>-9.4662115930267004E-4</c:v>
                </c:pt>
                <c:pt idx="699">
                  <c:v>1.5868513171347701E-2</c:v>
                </c:pt>
                <c:pt idx="700">
                  <c:v>3.53860497277746E-2</c:v>
                </c:pt>
                <c:pt idx="701">
                  <c:v>3.66269073218621E-2</c:v>
                </c:pt>
                <c:pt idx="702">
                  <c:v>-2.51635503845552E-2</c:v>
                </c:pt>
                <c:pt idx="703">
                  <c:v>6.6260736014107603E-3</c:v>
                </c:pt>
                <c:pt idx="704">
                  <c:v>-1.47918868509649E-2</c:v>
                </c:pt>
                <c:pt idx="705">
                  <c:v>3.3874752955127201E-2</c:v>
                </c:pt>
                <c:pt idx="706">
                  <c:v>9.0276488109303204E-3</c:v>
                </c:pt>
                <c:pt idx="707">
                  <c:v>2.5886284315872501E-2</c:v>
                </c:pt>
                <c:pt idx="708">
                  <c:v>1.89698638019106E-2</c:v>
                </c:pt>
                <c:pt idx="709">
                  <c:v>1.57695256333719E-3</c:v>
                </c:pt>
                <c:pt idx="710">
                  <c:v>-8.8231422962676605E-3</c:v>
                </c:pt>
                <c:pt idx="711">
                  <c:v>-3.7580985054800897E-2</c:v>
                </c:pt>
                <c:pt idx="712">
                  <c:v>3.7460658970968799E-2</c:v>
                </c:pt>
                <c:pt idx="713">
                  <c:v>1.8049455557099799E-4</c:v>
                </c:pt>
                <c:pt idx="714">
                  <c:v>-2.7940112211129E-3</c:v>
                </c:pt>
                <c:pt idx="715">
                  <c:v>-2.27794877695108E-2</c:v>
                </c:pt>
                <c:pt idx="716">
                  <c:v>1.49796723580493E-2</c:v>
                </c:pt>
                <c:pt idx="717">
                  <c:v>-1.6152005434872701E-2</c:v>
                </c:pt>
                <c:pt idx="718">
                  <c:v>-3.8006185202229099E-3</c:v>
                </c:pt>
                <c:pt idx="719">
                  <c:v>-4.8031531101440997E-3</c:v>
                </c:pt>
                <c:pt idx="720">
                  <c:v>-1.78447676622694E-2</c:v>
                </c:pt>
                <c:pt idx="721">
                  <c:v>-1.9855763670697399E-2</c:v>
                </c:pt>
                <c:pt idx="722">
                  <c:v>3.8386687465180799E-3</c:v>
                </c:pt>
                <c:pt idx="723">
                  <c:v>6.5625719619706998E-3</c:v>
                </c:pt>
                <c:pt idx="724">
                  <c:v>-1.07088168709651E-2</c:v>
                </c:pt>
                <c:pt idx="725">
                  <c:v>1.8282354326459499E-2</c:v>
                </c:pt>
                <c:pt idx="726">
                  <c:v>3.5000820463261202E-2</c:v>
                </c:pt>
                <c:pt idx="727">
                  <c:v>-6.1146088151777904E-3</c:v>
                </c:pt>
                <c:pt idx="728">
                  <c:v>-6.2522115550779798E-3</c:v>
                </c:pt>
                <c:pt idx="729">
                  <c:v>-8.4107224348628495E-3</c:v>
                </c:pt>
                <c:pt idx="730">
                  <c:v>-2.3631911124168799E-2</c:v>
                </c:pt>
                <c:pt idx="731">
                  <c:v>-1.0186845306993E-2</c:v>
                </c:pt>
                <c:pt idx="732">
                  <c:v>-3.3009559895860602E-2</c:v>
                </c:pt>
                <c:pt idx="733">
                  <c:v>-1.11751015221794E-2</c:v>
                </c:pt>
                <c:pt idx="734">
                  <c:v>-1.31366086411661E-2</c:v>
                </c:pt>
                <c:pt idx="735">
                  <c:v>-1.62141683377874E-2</c:v>
                </c:pt>
                <c:pt idx="736">
                  <c:v>-3.3167151482818298E-2</c:v>
                </c:pt>
                <c:pt idx="737">
                  <c:v>-4.4069480643024401E-3</c:v>
                </c:pt>
                <c:pt idx="738">
                  <c:v>-7.3929668247411E-3</c:v>
                </c:pt>
                <c:pt idx="739">
                  <c:v>-1.6089303749650001E-2</c:v>
                </c:pt>
                <c:pt idx="740">
                  <c:v>2.0463720428434699E-2</c:v>
                </c:pt>
              </c:numCache>
            </c:numRef>
          </c:yVal>
          <c:smooth val="0"/>
          <c:extLst>
            <c:ext xmlns:c16="http://schemas.microsoft.com/office/drawing/2014/chart" uri="{C3380CC4-5D6E-409C-BE32-E72D297353CC}">
              <c16:uniqueId val="{00000001-1E8E-4BA6-98BA-4C7B93F8C65A}"/>
            </c:ext>
          </c:extLst>
        </c:ser>
        <c:dLbls>
          <c:showLegendKey val="0"/>
          <c:showVal val="0"/>
          <c:showCatName val="0"/>
          <c:showSerName val="0"/>
          <c:showPercent val="0"/>
          <c:showBubbleSize val="0"/>
        </c:dLbls>
        <c:axId val="394656544"/>
        <c:axId val="394658944"/>
      </c:scatterChart>
      <c:valAx>
        <c:axId val="394656544"/>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94658944"/>
        <c:crosses val="autoZero"/>
        <c:crossBetween val="midCat"/>
      </c:valAx>
      <c:valAx>
        <c:axId val="39465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94656544"/>
        <c:crosses val="autoZero"/>
        <c:crossBetween val="midCat"/>
      </c:valAx>
      <c:spPr>
        <a:noFill/>
        <a:ln>
          <a:noFill/>
        </a:ln>
        <a:effectLst/>
      </c:spPr>
    </c:plotArea>
    <c:plotVisOnly val="1"/>
    <c:dispBlanksAs val="gap"/>
    <c:showDLblsOverMax val="0"/>
    <c:extLst>
      <c:ext uri="{0b15fc19-7d7d-44ad-8c2d-2c3a37ce22c3}">
        <chartProps xmlns="https://web.wps.cn/et/2018/main" chartId="{a494b873-6977-48fb-b20e-6327b606902f}"/>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Market</a:t>
            </a:r>
            <a:r>
              <a:rPr lang="en-IN" baseline="0"/>
              <a:t> Depth Analysis</a:t>
            </a:r>
            <a:endParaRPr lang="en-IN"/>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'Part (g)'!$D$2</c:f>
              <c:strCache>
                <c:ptCount val="1"/>
                <c:pt idx="0">
                  <c:v>Bid Volume</c:v>
                </c:pt>
              </c:strCache>
            </c:strRef>
          </c:tx>
          <c:spPr>
            <a:solidFill>
              <a:schemeClr val="accent1"/>
            </a:solidFill>
            <a:ln>
              <a:noFill/>
            </a:ln>
            <a:effectLst/>
          </c:spPr>
          <c:invertIfNegative val="0"/>
          <c:val>
            <c:numRef>
              <c:f>'Part (g)'!$D$3:$D$28</c:f>
              <c:numCache>
                <c:formatCode>General</c:formatCode>
                <c:ptCount val="26"/>
                <c:pt idx="0">
                  <c:v>53000</c:v>
                </c:pt>
                <c:pt idx="1">
                  <c:v>55000</c:v>
                </c:pt>
                <c:pt idx="2">
                  <c:v>52000</c:v>
                </c:pt>
                <c:pt idx="3">
                  <c:v>54000</c:v>
                </c:pt>
                <c:pt idx="4">
                  <c:v>56000</c:v>
                </c:pt>
                <c:pt idx="5">
                  <c:v>57000</c:v>
                </c:pt>
                <c:pt idx="6">
                  <c:v>53000</c:v>
                </c:pt>
                <c:pt idx="7">
                  <c:v>55000</c:v>
                </c:pt>
                <c:pt idx="8">
                  <c:v>54000</c:v>
                </c:pt>
                <c:pt idx="9">
                  <c:v>56000</c:v>
                </c:pt>
                <c:pt idx="10">
                  <c:v>55000</c:v>
                </c:pt>
                <c:pt idx="11">
                  <c:v>53000</c:v>
                </c:pt>
                <c:pt idx="12">
                  <c:v>52000</c:v>
                </c:pt>
                <c:pt idx="13">
                  <c:v>51000</c:v>
                </c:pt>
                <c:pt idx="14">
                  <c:v>50000</c:v>
                </c:pt>
                <c:pt idx="15">
                  <c:v>49000</c:v>
                </c:pt>
                <c:pt idx="16">
                  <c:v>48000</c:v>
                </c:pt>
                <c:pt idx="17">
                  <c:v>47000</c:v>
                </c:pt>
                <c:pt idx="18">
                  <c:v>46000</c:v>
                </c:pt>
                <c:pt idx="19">
                  <c:v>45000</c:v>
                </c:pt>
                <c:pt idx="20">
                  <c:v>44000</c:v>
                </c:pt>
                <c:pt idx="21">
                  <c:v>43000</c:v>
                </c:pt>
                <c:pt idx="22">
                  <c:v>42000</c:v>
                </c:pt>
                <c:pt idx="23">
                  <c:v>41000</c:v>
                </c:pt>
                <c:pt idx="24">
                  <c:v>40000</c:v>
                </c:pt>
                <c:pt idx="25">
                  <c:v>39000</c:v>
                </c:pt>
              </c:numCache>
            </c:numRef>
          </c:val>
          <c:extLst>
            <c:ext xmlns:c16="http://schemas.microsoft.com/office/drawing/2014/chart" uri="{C3380CC4-5D6E-409C-BE32-E72D297353CC}">
              <c16:uniqueId val="{00000000-0557-42DC-83A9-CC5E1EE64E0A}"/>
            </c:ext>
          </c:extLst>
        </c:ser>
        <c:ser>
          <c:idx val="1"/>
          <c:order val="1"/>
          <c:tx>
            <c:strRef>
              <c:f>'Part (g)'!$E$2</c:f>
              <c:strCache>
                <c:ptCount val="1"/>
                <c:pt idx="0">
                  <c:v>Ask Volume</c:v>
                </c:pt>
              </c:strCache>
            </c:strRef>
          </c:tx>
          <c:spPr>
            <a:solidFill>
              <a:schemeClr val="accent2"/>
            </a:solidFill>
            <a:ln>
              <a:noFill/>
            </a:ln>
            <a:effectLst/>
          </c:spPr>
          <c:invertIfNegative val="0"/>
          <c:val>
            <c:numRef>
              <c:f>'Part (g)'!$E$3:$E$28</c:f>
              <c:numCache>
                <c:formatCode>General</c:formatCode>
                <c:ptCount val="26"/>
                <c:pt idx="0">
                  <c:v>50000</c:v>
                </c:pt>
                <c:pt idx="1">
                  <c:v>53000</c:v>
                </c:pt>
                <c:pt idx="2">
                  <c:v>51000</c:v>
                </c:pt>
                <c:pt idx="3">
                  <c:v>52000</c:v>
                </c:pt>
                <c:pt idx="4">
                  <c:v>55000</c:v>
                </c:pt>
                <c:pt idx="5">
                  <c:v>54000</c:v>
                </c:pt>
                <c:pt idx="6">
                  <c:v>51000</c:v>
                </c:pt>
                <c:pt idx="7">
                  <c:v>50000</c:v>
                </c:pt>
                <c:pt idx="8">
                  <c:v>53000</c:v>
                </c:pt>
                <c:pt idx="9">
                  <c:v>52000</c:v>
                </c:pt>
                <c:pt idx="10">
                  <c:v>51000</c:v>
                </c:pt>
                <c:pt idx="11">
                  <c:v>49000</c:v>
                </c:pt>
                <c:pt idx="12">
                  <c:v>48000</c:v>
                </c:pt>
                <c:pt idx="13">
                  <c:v>47000</c:v>
                </c:pt>
                <c:pt idx="14">
                  <c:v>46000</c:v>
                </c:pt>
                <c:pt idx="15">
                  <c:v>45000</c:v>
                </c:pt>
                <c:pt idx="16">
                  <c:v>44000</c:v>
                </c:pt>
                <c:pt idx="17">
                  <c:v>43000</c:v>
                </c:pt>
                <c:pt idx="18">
                  <c:v>42000</c:v>
                </c:pt>
                <c:pt idx="19">
                  <c:v>41000</c:v>
                </c:pt>
                <c:pt idx="20">
                  <c:v>40000</c:v>
                </c:pt>
                <c:pt idx="21">
                  <c:v>39000</c:v>
                </c:pt>
                <c:pt idx="22">
                  <c:v>38000</c:v>
                </c:pt>
                <c:pt idx="23">
                  <c:v>37000</c:v>
                </c:pt>
                <c:pt idx="24">
                  <c:v>36000</c:v>
                </c:pt>
                <c:pt idx="25">
                  <c:v>35000</c:v>
                </c:pt>
              </c:numCache>
            </c:numRef>
          </c:val>
          <c:extLst>
            <c:ext xmlns:c16="http://schemas.microsoft.com/office/drawing/2014/chart" uri="{C3380CC4-5D6E-409C-BE32-E72D297353CC}">
              <c16:uniqueId val="{00000001-0557-42DC-83A9-CC5E1EE64E0A}"/>
            </c:ext>
          </c:extLst>
        </c:ser>
        <c:dLbls>
          <c:showLegendKey val="0"/>
          <c:showVal val="0"/>
          <c:showCatName val="0"/>
          <c:showSerName val="0"/>
          <c:showPercent val="0"/>
          <c:showBubbleSize val="0"/>
        </c:dLbls>
        <c:gapWidth val="150"/>
        <c:axId val="854596831"/>
        <c:axId val="854581951"/>
      </c:barChart>
      <c:lineChart>
        <c:grouping val="standard"/>
        <c:varyColors val="0"/>
        <c:ser>
          <c:idx val="2"/>
          <c:order val="2"/>
          <c:tx>
            <c:strRef>
              <c:f>'Part (g)'!$F$2</c:f>
              <c:strCache>
                <c:ptCount val="1"/>
                <c:pt idx="0">
                  <c:v>Close Price (INR)</c:v>
                </c:pt>
              </c:strCache>
            </c:strRef>
          </c:tx>
          <c:spPr>
            <a:ln w="28575" cap="rnd">
              <a:solidFill>
                <a:schemeClr val="accent3"/>
              </a:solidFill>
              <a:round/>
            </a:ln>
            <a:effectLst/>
          </c:spPr>
          <c:marker>
            <c:symbol val="none"/>
          </c:marker>
          <c:val>
            <c:numRef>
              <c:f>'Part (g)'!$F$3:$F$28</c:f>
              <c:numCache>
                <c:formatCode>General</c:formatCode>
                <c:ptCount val="26"/>
                <c:pt idx="0">
                  <c:v>1562.5</c:v>
                </c:pt>
                <c:pt idx="1">
                  <c:v>1568.3</c:v>
                </c:pt>
                <c:pt idx="2">
                  <c:v>1570.2</c:v>
                </c:pt>
                <c:pt idx="3">
                  <c:v>1583.4</c:v>
                </c:pt>
                <c:pt idx="4">
                  <c:v>1579.1</c:v>
                </c:pt>
                <c:pt idx="5">
                  <c:v>1580.5</c:v>
                </c:pt>
                <c:pt idx="6">
                  <c:v>1577.6</c:v>
                </c:pt>
                <c:pt idx="7">
                  <c:v>1576.4</c:v>
                </c:pt>
                <c:pt idx="8">
                  <c:v>1579.2</c:v>
                </c:pt>
                <c:pt idx="9">
                  <c:v>1585.3</c:v>
                </c:pt>
                <c:pt idx="10">
                  <c:v>1588.1</c:v>
                </c:pt>
                <c:pt idx="11">
                  <c:v>1590.2</c:v>
                </c:pt>
                <c:pt idx="12">
                  <c:v>1592.5</c:v>
                </c:pt>
                <c:pt idx="13">
                  <c:v>1593.8</c:v>
                </c:pt>
                <c:pt idx="14">
                  <c:v>1595.1</c:v>
                </c:pt>
                <c:pt idx="15">
                  <c:v>1598.2</c:v>
                </c:pt>
                <c:pt idx="16">
                  <c:v>1602.3</c:v>
                </c:pt>
                <c:pt idx="17">
                  <c:v>1604.5</c:v>
                </c:pt>
                <c:pt idx="18">
                  <c:v>1608.4</c:v>
                </c:pt>
                <c:pt idx="19">
                  <c:v>1605.2</c:v>
                </c:pt>
                <c:pt idx="20">
                  <c:v>1603.8</c:v>
                </c:pt>
                <c:pt idx="21">
                  <c:v>1602.9</c:v>
                </c:pt>
                <c:pt idx="22">
                  <c:v>1606.7</c:v>
                </c:pt>
                <c:pt idx="23">
                  <c:v>1609.5</c:v>
                </c:pt>
                <c:pt idx="24">
                  <c:v>1611.3</c:v>
                </c:pt>
                <c:pt idx="25">
                  <c:v>1608.9</c:v>
                </c:pt>
              </c:numCache>
            </c:numRef>
          </c:val>
          <c:smooth val="0"/>
          <c:extLst>
            <c:ext xmlns:c16="http://schemas.microsoft.com/office/drawing/2014/chart" uri="{C3380CC4-5D6E-409C-BE32-E72D297353CC}">
              <c16:uniqueId val="{00000002-0557-42DC-83A9-CC5E1EE64E0A}"/>
            </c:ext>
          </c:extLst>
        </c:ser>
        <c:dLbls>
          <c:showLegendKey val="0"/>
          <c:showVal val="0"/>
          <c:showCatName val="0"/>
          <c:showSerName val="0"/>
          <c:showPercent val="0"/>
          <c:showBubbleSize val="0"/>
        </c:dLbls>
        <c:marker val="1"/>
        <c:smooth val="0"/>
        <c:axId val="854597791"/>
        <c:axId val="854578111"/>
      </c:lineChart>
      <c:catAx>
        <c:axId val="8545968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54581951"/>
        <c:crosses val="autoZero"/>
        <c:auto val="1"/>
        <c:lblAlgn val="ctr"/>
        <c:lblOffset val="100"/>
        <c:noMultiLvlLbl val="0"/>
      </c:catAx>
      <c:valAx>
        <c:axId val="8545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54596831"/>
        <c:crosses val="autoZero"/>
        <c:crossBetween val="between"/>
      </c:valAx>
      <c:catAx>
        <c:axId val="854597791"/>
        <c:scaling>
          <c:orientation val="minMax"/>
        </c:scaling>
        <c:delete val="1"/>
        <c:axPos val="b"/>
        <c:majorTickMark val="none"/>
        <c:minorTickMark val="none"/>
        <c:tickLblPos val="nextTo"/>
        <c:crossAx val="854578111"/>
        <c:crosses val="autoZero"/>
        <c:auto val="1"/>
        <c:lblAlgn val="ctr"/>
        <c:lblOffset val="100"/>
        <c:noMultiLvlLbl val="0"/>
      </c:catAx>
      <c:valAx>
        <c:axId val="85457811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54597791"/>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ef1fd9cf-e456-47de-a744-9de0dafacdc2}"/>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7</xdr:col>
      <xdr:colOff>177800</xdr:colOff>
      <xdr:row>12</xdr:row>
      <xdr:rowOff>46264</xdr:rowOff>
    </xdr:from>
    <xdr:ext cx="65" cy="172227"/>
    <xdr:sp macro="" textlink="">
      <xdr:nvSpPr>
        <xdr:cNvPr id="2" name="TextBox 1">
          <a:extLst>
            <a:ext uri="{FF2B5EF4-FFF2-40B4-BE49-F238E27FC236}">
              <a16:creationId xmlns:a16="http://schemas.microsoft.com/office/drawing/2014/main" id="{328278BD-90A0-334E-81E8-320C1114D143}"/>
            </a:ext>
          </a:extLst>
        </xdr:cNvPr>
        <xdr:cNvSpPr txBox="1"/>
      </xdr:nvSpPr>
      <xdr:spPr>
        <a:xfrm>
          <a:off x="8015514" y="2876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kern="1200"/>
        </a:p>
      </xdr:txBody>
    </xdr:sp>
    <xdr:clientData/>
  </xdr:oneCellAnchor>
  <xdr:oneCellAnchor>
    <xdr:from>
      <xdr:col>6</xdr:col>
      <xdr:colOff>489857</xdr:colOff>
      <xdr:row>13</xdr:row>
      <xdr:rowOff>36287</xdr:rowOff>
    </xdr:from>
    <xdr:ext cx="2715433" cy="589643"/>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9DE02C03-D13A-0D86-EE29-48E6A5EC2D4C}"/>
                </a:ext>
              </a:extLst>
            </xdr:cNvPr>
            <xdr:cNvSpPr txBox="1"/>
          </xdr:nvSpPr>
          <xdr:spPr>
            <a:xfrm>
              <a:off x="7229928" y="3093358"/>
              <a:ext cx="2715433" cy="589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r>
                      <a:rPr lang="en-IN" sz="1400" b="1" i="1" kern="1200">
                        <a:solidFill>
                          <a:sysClr val="windowText" lastClr="000000"/>
                        </a:solidFill>
                        <a:latin typeface="Cambria Math" panose="02040503050406030204" pitchFamily="18" charset="0"/>
                      </a:rPr>
                      <m:t>𝑪𝑨𝑮𝑹</m:t>
                    </m:r>
                    <m:r>
                      <a:rPr lang="en-IN" sz="1400" b="1" i="0" kern="1200">
                        <a:solidFill>
                          <a:sysClr val="windowText" lastClr="000000"/>
                        </a:solidFill>
                        <a:latin typeface="Cambria Math" panose="02040503050406030204" pitchFamily="18" charset="0"/>
                      </a:rPr>
                      <m:t>=</m:t>
                    </m:r>
                    <m:sSup>
                      <m:sSupPr>
                        <m:ctrlPr>
                          <a:rPr lang="en-IN" sz="1400" b="1" i="1" kern="1200">
                            <a:solidFill>
                              <a:sysClr val="windowText" lastClr="000000"/>
                            </a:solidFill>
                            <a:latin typeface="Cambria Math" panose="02040503050406030204" pitchFamily="18" charset="0"/>
                          </a:rPr>
                        </m:ctrlPr>
                      </m:sSupPr>
                      <m:e>
                        <m:d>
                          <m:dPr>
                            <m:ctrlPr>
                              <a:rPr lang="en-IN" sz="1400" b="1" i="1" kern="1200">
                                <a:solidFill>
                                  <a:sysClr val="windowText" lastClr="000000"/>
                                </a:solidFill>
                                <a:latin typeface="Cambria Math" panose="02040503050406030204" pitchFamily="18" charset="0"/>
                              </a:rPr>
                            </m:ctrlPr>
                          </m:dPr>
                          <m:e>
                            <m:r>
                              <a:rPr lang="en-IN" sz="1400" b="1" i="1" kern="1200">
                                <a:solidFill>
                                  <a:sysClr val="windowText" lastClr="000000"/>
                                </a:solidFill>
                                <a:latin typeface="Cambria Math" panose="02040503050406030204" pitchFamily="18" charset="0"/>
                              </a:rPr>
                              <m:t>𝟏</m:t>
                            </m:r>
                            <m:r>
                              <a:rPr lang="en-IN" sz="1400" b="1" i="1" kern="1200">
                                <a:solidFill>
                                  <a:sysClr val="windowText" lastClr="000000"/>
                                </a:solidFill>
                                <a:latin typeface="Cambria Math" panose="02040503050406030204" pitchFamily="18" charset="0"/>
                              </a:rPr>
                              <m:t>+</m:t>
                            </m:r>
                            <m:r>
                              <a:rPr lang="en-IN" sz="1400" b="1" i="1" kern="1200">
                                <a:solidFill>
                                  <a:sysClr val="windowText" lastClr="000000"/>
                                </a:solidFill>
                                <a:latin typeface="Cambria Math" panose="02040503050406030204" pitchFamily="18" charset="0"/>
                              </a:rPr>
                              <m:t>𝑻𝒐𝒕𝒂𝒍</m:t>
                            </m:r>
                            <m:r>
                              <a:rPr lang="en-IN" sz="1400" b="1" i="1" kern="1200">
                                <a:solidFill>
                                  <a:sysClr val="windowText" lastClr="000000"/>
                                </a:solidFill>
                                <a:latin typeface="Cambria Math" panose="02040503050406030204" pitchFamily="18" charset="0"/>
                              </a:rPr>
                              <m:t> </m:t>
                            </m:r>
                            <m:r>
                              <a:rPr lang="en-IN" sz="1400" b="1" i="1" kern="1200">
                                <a:solidFill>
                                  <a:sysClr val="windowText" lastClr="000000"/>
                                </a:solidFill>
                                <a:latin typeface="Cambria Math" panose="02040503050406030204" pitchFamily="18" charset="0"/>
                              </a:rPr>
                              <m:t>𝑯𝑷𝑹</m:t>
                            </m:r>
                          </m:e>
                        </m:d>
                      </m:e>
                      <m:sup>
                        <m:r>
                          <a:rPr lang="en-IN" sz="1400" b="1" i="1" kern="1200">
                            <a:solidFill>
                              <a:sysClr val="windowText" lastClr="000000"/>
                            </a:solidFill>
                            <a:latin typeface="Cambria Math" panose="02040503050406030204" pitchFamily="18" charset="0"/>
                          </a:rPr>
                          <m:t>𝟏</m:t>
                        </m:r>
                        <m:r>
                          <a:rPr lang="en-IN" sz="1400" b="1" i="1" kern="1200">
                            <a:solidFill>
                              <a:sysClr val="windowText" lastClr="000000"/>
                            </a:solidFill>
                            <a:latin typeface="Cambria Math" panose="02040503050406030204" pitchFamily="18" charset="0"/>
                          </a:rPr>
                          <m:t>/</m:t>
                        </m:r>
                        <m:r>
                          <a:rPr lang="en-IN" sz="1400" b="1" i="1" kern="1200">
                            <a:solidFill>
                              <a:sysClr val="windowText" lastClr="000000"/>
                            </a:solidFill>
                            <a:latin typeface="Cambria Math" panose="02040503050406030204" pitchFamily="18" charset="0"/>
                          </a:rPr>
                          <m:t>𝒏</m:t>
                        </m:r>
                      </m:sup>
                    </m:sSup>
                    <m:r>
                      <a:rPr lang="en-IN" sz="1400" b="1" i="0" kern="1200">
                        <a:solidFill>
                          <a:sysClr val="windowText" lastClr="000000"/>
                        </a:solidFill>
                        <a:latin typeface="Cambria Math" panose="02040503050406030204" pitchFamily="18" charset="0"/>
                      </a:rPr>
                      <m:t>−</m:t>
                    </m:r>
                    <m:r>
                      <a:rPr lang="en-IN" sz="1400" b="1" i="0" kern="1200">
                        <a:solidFill>
                          <a:sysClr val="windowText" lastClr="000000"/>
                        </a:solidFill>
                        <a:latin typeface="Cambria Math" panose="02040503050406030204" pitchFamily="18" charset="0"/>
                      </a:rPr>
                      <m:t>𝟏</m:t>
                    </m:r>
                  </m:oMath>
                </m:oMathPara>
              </a14:m>
              <a:endParaRPr lang="en-IN" sz="1400" b="1" kern="1200">
                <a:solidFill>
                  <a:sysClr val="windowText" lastClr="000000"/>
                </a:solidFill>
                <a:latin typeface="+mn-lt"/>
              </a:endParaRPr>
            </a:p>
          </xdr:txBody>
        </xdr:sp>
      </mc:Choice>
      <mc:Fallback xmlns="">
        <xdr:sp macro="" textlink="">
          <xdr:nvSpPr>
            <xdr:cNvPr id="3" name="TextBox 2">
              <a:extLst>
                <a:ext uri="{FF2B5EF4-FFF2-40B4-BE49-F238E27FC236}">
                  <a16:creationId xmlns:a16="http://schemas.microsoft.com/office/drawing/2014/main" id="{9DE02C03-D13A-0D86-EE29-48E6A5EC2D4C}"/>
                </a:ext>
              </a:extLst>
            </xdr:cNvPr>
            <xdr:cNvSpPr txBox="1"/>
          </xdr:nvSpPr>
          <xdr:spPr>
            <a:xfrm>
              <a:off x="7229928" y="3093358"/>
              <a:ext cx="2715433" cy="589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IN" sz="1400" b="1" i="0" kern="1200">
                  <a:solidFill>
                    <a:sysClr val="windowText" lastClr="000000"/>
                  </a:solidFill>
                  <a:latin typeface="+mn-lt"/>
                </a:rPr>
                <a:t>𝑪𝑨𝑮𝑹=(</a:t>
              </a:r>
              <a:r>
                <a:rPr lang="en-IN" sz="1400" b="1" i="0" kern="1200">
                  <a:solidFill>
                    <a:sysClr val="windowText" lastClr="000000"/>
                  </a:solidFill>
                  <a:latin typeface="Cambria Math" panose="02040503050406030204" pitchFamily="18" charset="0"/>
                </a:rPr>
                <a:t>𝟏+𝑻𝒐</a:t>
              </a:r>
              <a:r>
                <a:rPr lang="en-IN" sz="1400" b="1" i="0" kern="1200">
                  <a:solidFill>
                    <a:sysClr val="windowText" lastClr="000000"/>
                  </a:solidFill>
                  <a:latin typeface="+mn-lt"/>
                </a:rPr>
                <a:t>𝒕</a:t>
              </a:r>
              <a:r>
                <a:rPr lang="en-IN" sz="1400" b="1" i="0" kern="1200">
                  <a:solidFill>
                    <a:sysClr val="windowText" lastClr="000000"/>
                  </a:solidFill>
                  <a:latin typeface="Cambria Math" panose="02040503050406030204" pitchFamily="18" charset="0"/>
                </a:rPr>
                <a:t>𝒂𝒍 </a:t>
              </a:r>
              <a:r>
                <a:rPr lang="en-IN" sz="1400" b="1" i="0" kern="1200">
                  <a:solidFill>
                    <a:sysClr val="windowText" lastClr="000000"/>
                  </a:solidFill>
                  <a:latin typeface="+mn-lt"/>
                </a:rPr>
                <a:t>𝑯</a:t>
              </a:r>
              <a:r>
                <a:rPr lang="en-IN" sz="1400" b="1" i="0" kern="1200">
                  <a:solidFill>
                    <a:sysClr val="windowText" lastClr="000000"/>
                  </a:solidFill>
                  <a:latin typeface="Cambria Math" panose="02040503050406030204" pitchFamily="18" charset="0"/>
                </a:rPr>
                <a:t>𝑷𝑹</a:t>
              </a:r>
              <a:r>
                <a:rPr lang="en-IN" sz="1400" b="1" i="0" kern="1200">
                  <a:solidFill>
                    <a:sysClr val="windowText" lastClr="000000"/>
                  </a:solidFill>
                  <a:latin typeface="+mn-lt"/>
                </a:rPr>
                <a:t>)^(</a:t>
              </a:r>
              <a:r>
                <a:rPr lang="en-IN" sz="1400" b="1" i="0" kern="1200">
                  <a:solidFill>
                    <a:sysClr val="windowText" lastClr="000000"/>
                  </a:solidFill>
                  <a:latin typeface="Cambria Math" panose="02040503050406030204" pitchFamily="18" charset="0"/>
                </a:rPr>
                <a:t>𝟏/</a:t>
              </a:r>
              <a:r>
                <a:rPr lang="en-IN" sz="1400" b="1" i="0" kern="1200">
                  <a:solidFill>
                    <a:sysClr val="windowText" lastClr="000000"/>
                  </a:solidFill>
                  <a:latin typeface="+mn-lt"/>
                </a:rPr>
                <a:t>𝒏)−𝟏</a:t>
              </a:r>
              <a:endParaRPr lang="en-IN" sz="1400" b="1" kern="1200">
                <a:solidFill>
                  <a:sysClr val="windowText" lastClr="000000"/>
                </a:solidFill>
                <a:latin typeface="+mn-lt"/>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17</xdr:col>
      <xdr:colOff>115345</xdr:colOff>
      <xdr:row>23</xdr:row>
      <xdr:rowOff>95333</xdr:rowOff>
    </xdr:from>
    <xdr:ext cx="2797628" cy="469725"/>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5446978B-D440-44BC-AF4B-044A63AF87C2}"/>
                </a:ext>
              </a:extLst>
            </xdr:cNvPr>
            <xdr:cNvSpPr txBox="1"/>
          </xdr:nvSpPr>
          <xdr:spPr>
            <a:xfrm>
              <a:off x="23167769" y="5406242"/>
              <a:ext cx="2797628" cy="469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n-IN" sz="1200" b="1" kern="1200">
                  <a:solidFill>
                    <a:sysClr val="windowText" lastClr="000000"/>
                  </a:solidFill>
                  <a:latin typeface="+mn-lt"/>
                  <a:ea typeface="Cambria Math" panose="02040503050406030204" pitchFamily="18" charset="0"/>
                </a:rPr>
                <a:t>Unsystematic</a:t>
              </a:r>
              <a:r>
                <a:rPr lang="en-IN" sz="1200" b="1" kern="1200" baseline="0">
                  <a:solidFill>
                    <a:sysClr val="windowText" lastClr="000000"/>
                  </a:solidFill>
                  <a:latin typeface="+mn-lt"/>
                  <a:ea typeface="Cambria Math" panose="02040503050406030204" pitchFamily="18" charset="0"/>
                </a:rPr>
                <a:t> Variance </a:t>
              </a:r>
              <a14:m>
                <m:oMath xmlns:m="http://schemas.openxmlformats.org/officeDocument/2006/math">
                  <m:r>
                    <a:rPr lang="en-IN" sz="1200" b="1" i="0" kern="1200">
                      <a:solidFill>
                        <a:sysClr val="windowText" lastClr="000000"/>
                      </a:solidFill>
                      <a:latin typeface="Cambria Math" panose="02040503050406030204" pitchFamily="18" charset="0"/>
                      <a:ea typeface="Cambria Math" panose="02040503050406030204" pitchFamily="18" charset="0"/>
                    </a:rPr>
                    <m:t>=</m:t>
                  </m:r>
                  <m:sSub>
                    <m:sSubPr>
                      <m:ctrlPr>
                        <a:rPr lang="en-IN" sz="1200" b="1" i="1">
                          <a:solidFill>
                            <a:sysClr val="windowText" lastClr="000000"/>
                          </a:solidFill>
                          <a:effectLst/>
                          <a:latin typeface="Cambria Math" panose="02040503050406030204" pitchFamily="18" charset="0"/>
                          <a:ea typeface="+mn-ea"/>
                          <a:cs typeface="+mn-cs"/>
                        </a:rPr>
                      </m:ctrlPr>
                    </m:sSubPr>
                    <m:e>
                      <m:r>
                        <a:rPr lang="en-IN" sz="1200" b="1" i="1">
                          <a:solidFill>
                            <a:sysClr val="windowText" lastClr="000000"/>
                          </a:solidFill>
                          <a:effectLst/>
                          <a:latin typeface="Cambria Math" panose="02040503050406030204" pitchFamily="18" charset="0"/>
                          <a:ea typeface="+mn-ea"/>
                          <a:cs typeface="+mn-cs"/>
                        </a:rPr>
                        <m:t>𝝈</m:t>
                      </m:r>
                      <m:r>
                        <a:rPr lang="en-IN" sz="1200" b="1" i="1" baseline="30000">
                          <a:solidFill>
                            <a:sysClr val="windowText" lastClr="000000"/>
                          </a:solidFill>
                          <a:effectLst/>
                          <a:latin typeface="Cambria Math" panose="02040503050406030204" pitchFamily="18" charset="0"/>
                          <a:ea typeface="+mn-ea"/>
                          <a:cs typeface="+mn-cs"/>
                        </a:rPr>
                        <m:t>𝟐</m:t>
                      </m:r>
                    </m:e>
                    <m:sub>
                      <m:r>
                        <a:rPr lang="en-IN" sz="1200" b="1" i="1" baseline="30000">
                          <a:solidFill>
                            <a:sysClr val="windowText" lastClr="000000"/>
                          </a:solidFill>
                          <a:effectLst/>
                          <a:latin typeface="Cambria Math" panose="02040503050406030204" pitchFamily="18" charset="0"/>
                          <a:ea typeface="+mn-ea"/>
                          <a:cs typeface="+mn-cs"/>
                        </a:rPr>
                        <m:t>𝒊</m:t>
                      </m:r>
                      <m:r>
                        <a:rPr lang="en-IN" sz="1200" b="1" i="1" baseline="30000">
                          <a:solidFill>
                            <a:sysClr val="windowText" lastClr="000000"/>
                          </a:solidFill>
                          <a:effectLst/>
                          <a:latin typeface="Cambria Math" panose="02040503050406030204" pitchFamily="18" charset="0"/>
                          <a:ea typeface="+mn-ea"/>
                          <a:cs typeface="+mn-cs"/>
                        </a:rPr>
                        <m:t>   </m:t>
                      </m:r>
                    </m:sub>
                  </m:sSub>
                  <m:r>
                    <a:rPr lang="en-IN" sz="1200" b="1" i="1">
                      <a:solidFill>
                        <a:sysClr val="windowText" lastClr="000000"/>
                      </a:solidFill>
                      <a:effectLst/>
                      <a:latin typeface="Cambria Math" panose="02040503050406030204" pitchFamily="18" charset="0"/>
                      <a:ea typeface="+mn-ea"/>
                      <a:cs typeface="+mn-cs"/>
                    </a:rPr>
                    <m:t> −</m:t>
                  </m:r>
                  <m:r>
                    <a:rPr lang="en-IN" sz="1200" b="1" i="1" kern="1200">
                      <a:solidFill>
                        <a:sysClr val="windowText" lastClr="000000"/>
                      </a:solidFill>
                      <a:latin typeface="Cambria Math" panose="02040503050406030204" pitchFamily="18" charset="0"/>
                    </a:rPr>
                    <m:t>𝜷</m:t>
                  </m:r>
                  <m:r>
                    <a:rPr lang="en-IN" sz="1200" b="1" i="1" kern="1200" baseline="30000">
                      <a:solidFill>
                        <a:sysClr val="windowText" lastClr="000000"/>
                      </a:solidFill>
                      <a:latin typeface="Cambria Math" panose="02040503050406030204" pitchFamily="18" charset="0"/>
                    </a:rPr>
                    <m:t>𝟐</m:t>
                  </m:r>
                  <m:sSub>
                    <m:sSubPr>
                      <m:ctrlPr>
                        <a:rPr lang="en-IN" sz="1200" b="1" i="1" kern="1200">
                          <a:solidFill>
                            <a:sysClr val="windowText" lastClr="000000"/>
                          </a:solidFill>
                          <a:latin typeface="Cambria Math" panose="02040503050406030204" pitchFamily="18" charset="0"/>
                        </a:rPr>
                      </m:ctrlPr>
                    </m:sSubPr>
                    <m:e>
                      <m:r>
                        <a:rPr lang="en-IN" sz="1200" b="1" i="1" kern="1200">
                          <a:solidFill>
                            <a:sysClr val="windowText" lastClr="000000"/>
                          </a:solidFill>
                          <a:latin typeface="Cambria Math" panose="02040503050406030204" pitchFamily="18" charset="0"/>
                        </a:rPr>
                        <m:t>𝝈</m:t>
                      </m:r>
                      <m:r>
                        <a:rPr lang="en-IN" sz="1200" b="1" i="1" kern="1200" baseline="30000">
                          <a:solidFill>
                            <a:sysClr val="windowText" lastClr="000000"/>
                          </a:solidFill>
                          <a:latin typeface="Cambria Math" panose="02040503050406030204" pitchFamily="18" charset="0"/>
                        </a:rPr>
                        <m:t>𝟐</m:t>
                      </m:r>
                    </m:e>
                    <m:sub>
                      <m:r>
                        <a:rPr lang="en-IN" sz="1200" b="1" i="1" kern="1200">
                          <a:solidFill>
                            <a:sysClr val="windowText" lastClr="000000"/>
                          </a:solidFill>
                          <a:latin typeface="Cambria Math" panose="02040503050406030204" pitchFamily="18" charset="0"/>
                        </a:rPr>
                        <m:t>𝒎</m:t>
                      </m:r>
                    </m:sub>
                  </m:sSub>
                </m:oMath>
              </a14:m>
              <a:endParaRPr lang="en-IN" sz="1200" b="1" kern="1200">
                <a:solidFill>
                  <a:sysClr val="windowText" lastClr="000000"/>
                </a:solidFill>
                <a:latin typeface="+mn-lt"/>
              </a:endParaRPr>
            </a:p>
          </xdr:txBody>
        </xdr:sp>
      </mc:Choice>
      <mc:Fallback xmlns="">
        <xdr:sp macro="" textlink="">
          <xdr:nvSpPr>
            <xdr:cNvPr id="5" name="TextBox 4">
              <a:extLst>
                <a:ext uri="{FF2B5EF4-FFF2-40B4-BE49-F238E27FC236}">
                  <a16:creationId xmlns:a16="http://schemas.microsoft.com/office/drawing/2014/main" id="{5446978B-D440-44BC-AF4B-044A63AF87C2}"/>
                </a:ext>
              </a:extLst>
            </xdr:cNvPr>
            <xdr:cNvSpPr txBox="1"/>
          </xdr:nvSpPr>
          <xdr:spPr>
            <a:xfrm>
              <a:off x="23167769" y="5406242"/>
              <a:ext cx="2797628" cy="469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n-IN" sz="1200" b="1" kern="1200">
                  <a:solidFill>
                    <a:sysClr val="windowText" lastClr="000000"/>
                  </a:solidFill>
                  <a:latin typeface="+mn-lt"/>
                  <a:ea typeface="Cambria Math" panose="02040503050406030204" pitchFamily="18" charset="0"/>
                </a:rPr>
                <a:t>Unsystematic</a:t>
              </a:r>
              <a:r>
                <a:rPr lang="en-IN" sz="1200" b="1" kern="1200" baseline="0">
                  <a:solidFill>
                    <a:sysClr val="windowText" lastClr="000000"/>
                  </a:solidFill>
                  <a:latin typeface="+mn-lt"/>
                  <a:ea typeface="Cambria Math" panose="02040503050406030204" pitchFamily="18" charset="0"/>
                </a:rPr>
                <a:t> Variance </a:t>
              </a:r>
              <a:r>
                <a:rPr lang="en-IN" sz="1200" b="1" i="0" kern="1200">
                  <a:solidFill>
                    <a:sysClr val="windowText" lastClr="000000"/>
                  </a:solidFill>
                  <a:latin typeface="Cambria Math" panose="02040503050406030204" pitchFamily="18" charset="0"/>
                  <a:ea typeface="Cambria Math" panose="02040503050406030204" pitchFamily="18" charset="0"/>
                </a:rPr>
                <a:t>=</a:t>
              </a:r>
              <a:r>
                <a:rPr lang="en-IN" sz="1200" b="1" i="0">
                  <a:solidFill>
                    <a:sysClr val="windowText" lastClr="000000"/>
                  </a:solidFill>
                  <a:effectLst/>
                  <a:latin typeface="Cambria Math" panose="02040503050406030204" pitchFamily="18" charset="0"/>
                  <a:ea typeface="+mn-ea"/>
                  <a:cs typeface="+mn-cs"/>
                </a:rPr>
                <a:t>〖𝝈</a:t>
              </a:r>
              <a:r>
                <a:rPr lang="en-IN" sz="1200" b="1" i="0" baseline="30000">
                  <a:solidFill>
                    <a:sysClr val="windowText" lastClr="000000"/>
                  </a:solidFill>
                  <a:effectLst/>
                  <a:latin typeface="Cambria Math" panose="02040503050406030204" pitchFamily="18" charset="0"/>
                  <a:ea typeface="+mn-ea"/>
                  <a:cs typeface="+mn-cs"/>
                </a:rPr>
                <a:t>𝟐〗_(𝒊   ) </a:t>
              </a:r>
              <a:r>
                <a:rPr lang="en-IN" sz="1200" b="1" i="0">
                  <a:solidFill>
                    <a:sysClr val="windowText" lastClr="000000"/>
                  </a:solidFill>
                  <a:effectLst/>
                  <a:latin typeface="Cambria Math" panose="02040503050406030204" pitchFamily="18" charset="0"/>
                  <a:ea typeface="+mn-ea"/>
                  <a:cs typeface="+mn-cs"/>
                </a:rPr>
                <a:t> −</a:t>
              </a:r>
              <a:r>
                <a:rPr lang="en-IN" sz="1200" b="1" i="0" kern="1200">
                  <a:solidFill>
                    <a:sysClr val="windowText" lastClr="000000"/>
                  </a:solidFill>
                  <a:latin typeface="Cambria Math" panose="02040503050406030204" pitchFamily="18" charset="0"/>
                </a:rPr>
                <a:t>𝜷</a:t>
              </a:r>
              <a:r>
                <a:rPr lang="en-IN" sz="1200" b="1" i="0" kern="1200" baseline="30000">
                  <a:solidFill>
                    <a:sysClr val="windowText" lastClr="000000"/>
                  </a:solidFill>
                  <a:latin typeface="Cambria Math" panose="02040503050406030204" pitchFamily="18" charset="0"/>
                </a:rPr>
                <a:t>𝟐</a:t>
              </a:r>
              <a:r>
                <a:rPr lang="en-IN" sz="1200" b="1" i="0" kern="1200">
                  <a:solidFill>
                    <a:sysClr val="windowText" lastClr="000000"/>
                  </a:solidFill>
                  <a:latin typeface="Cambria Math" panose="02040503050406030204" pitchFamily="18" charset="0"/>
                </a:rPr>
                <a:t>〖𝝈</a:t>
              </a:r>
              <a:r>
                <a:rPr lang="en-IN" sz="1200" b="1" i="0" kern="1200" baseline="30000">
                  <a:solidFill>
                    <a:sysClr val="windowText" lastClr="000000"/>
                  </a:solidFill>
                  <a:latin typeface="Cambria Math" panose="02040503050406030204" pitchFamily="18" charset="0"/>
                </a:rPr>
                <a:t>𝟐〗_</a:t>
              </a:r>
              <a:r>
                <a:rPr lang="en-IN" sz="1200" b="1" i="0" kern="1200">
                  <a:solidFill>
                    <a:sysClr val="windowText" lastClr="000000"/>
                  </a:solidFill>
                  <a:latin typeface="Cambria Math" panose="02040503050406030204" pitchFamily="18" charset="0"/>
                </a:rPr>
                <a:t>𝒎</a:t>
              </a:r>
              <a:endParaRPr lang="en-IN" sz="1200" b="1" kern="1200">
                <a:solidFill>
                  <a:sysClr val="windowText" lastClr="000000"/>
                </a:solidFill>
                <a:latin typeface="+mn-lt"/>
              </a:endParaRPr>
            </a:p>
          </xdr:txBody>
        </xdr:sp>
      </mc:Fallback>
    </mc:AlternateContent>
    <xdr:clientData/>
  </xdr:oneCellAnchor>
  <xdr:oneCellAnchor>
    <xdr:from>
      <xdr:col>16</xdr:col>
      <xdr:colOff>1357856</xdr:colOff>
      <xdr:row>24</xdr:row>
      <xdr:rowOff>124252</xdr:rowOff>
    </xdr:from>
    <xdr:ext cx="3657600" cy="469725"/>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E9931ED7-50D6-4D8D-B0A8-4751C6FB5941}"/>
                </a:ext>
              </a:extLst>
            </xdr:cNvPr>
            <xdr:cNvSpPr txBox="1"/>
          </xdr:nvSpPr>
          <xdr:spPr>
            <a:xfrm>
              <a:off x="22994038" y="5666070"/>
              <a:ext cx="3657600" cy="469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n-IN" sz="1200" b="1" kern="1200">
                  <a:solidFill>
                    <a:sysClr val="windowText" lastClr="000000"/>
                  </a:solidFill>
                  <a:latin typeface="+mn-lt"/>
                  <a:ea typeface="Cambria Math" panose="02040503050406030204" pitchFamily="18" charset="0"/>
                </a:rPr>
                <a:t>Unsystematic</a:t>
              </a:r>
              <a:r>
                <a:rPr lang="en-IN" sz="1200" b="1" kern="1200" baseline="0">
                  <a:solidFill>
                    <a:sysClr val="windowText" lastClr="000000"/>
                  </a:solidFill>
                  <a:latin typeface="+mn-lt"/>
                  <a:ea typeface="Cambria Math" panose="02040503050406030204" pitchFamily="18" charset="0"/>
                </a:rPr>
                <a:t> Risk </a:t>
              </a:r>
              <a14:m>
                <m:oMath xmlns:m="http://schemas.openxmlformats.org/officeDocument/2006/math">
                  <m:r>
                    <a:rPr lang="en-IN" sz="1200" b="1" i="0" kern="1200">
                      <a:solidFill>
                        <a:sysClr val="windowText" lastClr="000000"/>
                      </a:solidFill>
                      <a:latin typeface="Cambria Math" panose="02040503050406030204" pitchFamily="18" charset="0"/>
                      <a:ea typeface="Cambria Math" panose="02040503050406030204" pitchFamily="18" charset="0"/>
                    </a:rPr>
                    <m:t>=</m:t>
                  </m:r>
                </m:oMath>
              </a14:m>
              <a:r>
                <a:rPr lang="en-IN" sz="1200" b="1">
                  <a:solidFill>
                    <a:schemeClr val="tx1"/>
                  </a:solidFill>
                  <a:effectLst/>
                  <a:latin typeface="+mn-lt"/>
                  <a:ea typeface="+mn-ea"/>
                  <a:cs typeface="+mn-cs"/>
                </a:rPr>
                <a:t> (Unsystematic</a:t>
              </a:r>
              <a:r>
                <a:rPr lang="en-IN" sz="1200" b="1" baseline="0">
                  <a:solidFill>
                    <a:schemeClr val="tx1"/>
                  </a:solidFill>
                  <a:effectLst/>
                  <a:latin typeface="+mn-lt"/>
                  <a:ea typeface="+mn-ea"/>
                  <a:cs typeface="+mn-cs"/>
                </a:rPr>
                <a:t> Variance)</a:t>
              </a:r>
              <a:r>
                <a:rPr lang="en-IN" sz="1200" b="1" baseline="30000">
                  <a:solidFill>
                    <a:schemeClr val="tx1"/>
                  </a:solidFill>
                  <a:effectLst/>
                  <a:latin typeface="+mn-lt"/>
                  <a:ea typeface="+mn-ea"/>
                  <a:cs typeface="+mn-cs"/>
                </a:rPr>
                <a:t>0.5</a:t>
              </a:r>
              <a:endParaRPr lang="en-IN" sz="1200" b="1" kern="1200" baseline="30000">
                <a:solidFill>
                  <a:sysClr val="windowText" lastClr="000000"/>
                </a:solidFill>
                <a:latin typeface="+mn-lt"/>
              </a:endParaRPr>
            </a:p>
          </xdr:txBody>
        </xdr:sp>
      </mc:Choice>
      <mc:Fallback xmlns="">
        <xdr:sp macro="" textlink="">
          <xdr:nvSpPr>
            <xdr:cNvPr id="6" name="TextBox 5">
              <a:extLst>
                <a:ext uri="{FF2B5EF4-FFF2-40B4-BE49-F238E27FC236}">
                  <a16:creationId xmlns:a16="http://schemas.microsoft.com/office/drawing/2014/main" id="{E9931ED7-50D6-4D8D-B0A8-4751C6FB5941}"/>
                </a:ext>
              </a:extLst>
            </xdr:cNvPr>
            <xdr:cNvSpPr txBox="1"/>
          </xdr:nvSpPr>
          <xdr:spPr>
            <a:xfrm>
              <a:off x="22994038" y="5666070"/>
              <a:ext cx="3657600" cy="469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n-IN" sz="1200" b="1" kern="1200">
                  <a:solidFill>
                    <a:sysClr val="windowText" lastClr="000000"/>
                  </a:solidFill>
                  <a:latin typeface="+mn-lt"/>
                  <a:ea typeface="Cambria Math" panose="02040503050406030204" pitchFamily="18" charset="0"/>
                </a:rPr>
                <a:t>Unsystematic</a:t>
              </a:r>
              <a:r>
                <a:rPr lang="en-IN" sz="1200" b="1" kern="1200" baseline="0">
                  <a:solidFill>
                    <a:sysClr val="windowText" lastClr="000000"/>
                  </a:solidFill>
                  <a:latin typeface="+mn-lt"/>
                  <a:ea typeface="Cambria Math" panose="02040503050406030204" pitchFamily="18" charset="0"/>
                </a:rPr>
                <a:t> Risk </a:t>
              </a:r>
              <a:r>
                <a:rPr lang="en-IN" sz="1200" b="1" i="0" kern="1200">
                  <a:solidFill>
                    <a:sysClr val="windowText" lastClr="000000"/>
                  </a:solidFill>
                  <a:latin typeface="Cambria Math" panose="02040503050406030204" pitchFamily="18" charset="0"/>
                  <a:ea typeface="Cambria Math" panose="02040503050406030204" pitchFamily="18" charset="0"/>
                </a:rPr>
                <a:t>=</a:t>
              </a:r>
              <a:r>
                <a:rPr lang="en-IN" sz="1200" b="1">
                  <a:solidFill>
                    <a:schemeClr val="tx1"/>
                  </a:solidFill>
                  <a:effectLst/>
                  <a:latin typeface="+mn-lt"/>
                  <a:ea typeface="+mn-ea"/>
                  <a:cs typeface="+mn-cs"/>
                </a:rPr>
                <a:t> (Unsystematic</a:t>
              </a:r>
              <a:r>
                <a:rPr lang="en-IN" sz="1200" b="1" baseline="0">
                  <a:solidFill>
                    <a:schemeClr val="tx1"/>
                  </a:solidFill>
                  <a:effectLst/>
                  <a:latin typeface="+mn-lt"/>
                  <a:ea typeface="+mn-ea"/>
                  <a:cs typeface="+mn-cs"/>
                </a:rPr>
                <a:t> Variance)</a:t>
              </a:r>
              <a:r>
                <a:rPr lang="en-IN" sz="1200" b="1" baseline="30000">
                  <a:solidFill>
                    <a:schemeClr val="tx1"/>
                  </a:solidFill>
                  <a:effectLst/>
                  <a:latin typeface="+mn-lt"/>
                  <a:ea typeface="+mn-ea"/>
                  <a:cs typeface="+mn-cs"/>
                </a:rPr>
                <a:t>0.5</a:t>
              </a:r>
              <a:endParaRPr lang="en-IN" sz="1200" b="1" kern="1200" baseline="30000">
                <a:solidFill>
                  <a:sysClr val="windowText" lastClr="000000"/>
                </a:solidFill>
                <a:latin typeface="+mn-lt"/>
              </a:endParaRPr>
            </a:p>
          </xdr:txBody>
        </xdr:sp>
      </mc:Fallback>
    </mc:AlternateContent>
    <xdr:clientData/>
  </xdr:oneCellAnchor>
  <xdr:twoCellAnchor>
    <xdr:from>
      <xdr:col>14</xdr:col>
      <xdr:colOff>38747</xdr:colOff>
      <xdr:row>34</xdr:row>
      <xdr:rowOff>51660</xdr:rowOff>
    </xdr:from>
    <xdr:to>
      <xdr:col>20</xdr:col>
      <xdr:colOff>370376</xdr:colOff>
      <xdr:row>47</xdr:row>
      <xdr:rowOff>121446</xdr:rowOff>
    </xdr:to>
    <xdr:graphicFrame macro="">
      <xdr:nvGraphicFramePr>
        <xdr:cNvPr id="2" name="Chart 1">
          <a:extLst>
            <a:ext uri="{FF2B5EF4-FFF2-40B4-BE49-F238E27FC236}">
              <a16:creationId xmlns:a16="http://schemas.microsoft.com/office/drawing/2014/main" id="{05F434A7-42A8-4C5D-A67F-3DC3E7424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447758</xdr:colOff>
      <xdr:row>26</xdr:row>
      <xdr:rowOff>104384</xdr:rowOff>
    </xdr:from>
    <xdr:to>
      <xdr:col>17</xdr:col>
      <xdr:colOff>252827</xdr:colOff>
      <xdr:row>40</xdr:row>
      <xdr:rowOff>48405</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179539</xdr:colOff>
      <xdr:row>3</xdr:row>
      <xdr:rowOff>148222</xdr:rowOff>
    </xdr:from>
    <xdr:ext cx="2022954" cy="61377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40C027A4-336A-E35D-689F-3F9A6F4CD4BB}"/>
                </a:ext>
              </a:extLst>
            </xdr:cNvPr>
            <xdr:cNvSpPr txBox="1"/>
          </xdr:nvSpPr>
          <xdr:spPr>
            <a:xfrm>
              <a:off x="24532224" y="878907"/>
              <a:ext cx="2022954" cy="613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r>
                      <a:rPr lang="en-IN" sz="1200" b="1" i="1" kern="1200">
                        <a:latin typeface="Cambria Math" panose="02040503050406030204" pitchFamily="18" charset="0"/>
                      </a:rPr>
                      <m:t>𝜷</m:t>
                    </m:r>
                    <m:r>
                      <a:rPr lang="en-IN" sz="1200" b="1" i="0" kern="1200">
                        <a:latin typeface="Cambria Math" panose="02040503050406030204" pitchFamily="18" charset="0"/>
                      </a:rPr>
                      <m:t>=</m:t>
                    </m:r>
                    <m:f>
                      <m:fPr>
                        <m:ctrlPr>
                          <a:rPr lang="en-IN" sz="1200" b="1" i="1" kern="1200">
                            <a:solidFill>
                              <a:srgbClr val="836967"/>
                            </a:solidFill>
                            <a:latin typeface="Cambria Math" panose="02040503050406030204" pitchFamily="18" charset="0"/>
                          </a:rPr>
                        </m:ctrlPr>
                      </m:fPr>
                      <m:num>
                        <m:func>
                          <m:funcPr>
                            <m:ctrlPr>
                              <a:rPr lang="en-IN" sz="1200" b="1" i="1" kern="1200">
                                <a:latin typeface="Cambria Math" panose="02040503050406030204" pitchFamily="18" charset="0"/>
                              </a:rPr>
                            </m:ctrlPr>
                          </m:funcPr>
                          <m:fName>
                            <m:r>
                              <a:rPr lang="en-IN" sz="1200" b="1" i="0" kern="1200">
                                <a:latin typeface="Cambria Math" panose="02040503050406030204" pitchFamily="18" charset="0"/>
                              </a:rPr>
                              <m:t>𝐂𝐨𝐯</m:t>
                            </m:r>
                          </m:fName>
                          <m:e>
                            <m:d>
                              <m:dPr>
                                <m:ctrlPr>
                                  <a:rPr lang="en-IN" sz="1200" b="1" i="1" kern="1200">
                                    <a:solidFill>
                                      <a:srgbClr val="836967"/>
                                    </a:solidFill>
                                    <a:latin typeface="Cambria Math" panose="02040503050406030204" pitchFamily="18" charset="0"/>
                                  </a:rPr>
                                </m:ctrlPr>
                              </m:dPr>
                              <m:e>
                                <m:sSub>
                                  <m:sSubPr>
                                    <m:ctrlPr>
                                      <a:rPr lang="en-IN" sz="1200" b="1" i="1" kern="1200">
                                        <a:solidFill>
                                          <a:srgbClr val="836967"/>
                                        </a:solidFill>
                                        <a:latin typeface="Cambria Math" panose="02040503050406030204" pitchFamily="18" charset="0"/>
                                      </a:rPr>
                                    </m:ctrlPr>
                                  </m:sSubPr>
                                  <m:e>
                                    <m:r>
                                      <a:rPr lang="en-IN" sz="1200" b="1" i="1" kern="1200">
                                        <a:latin typeface="Cambria Math" panose="02040503050406030204" pitchFamily="18" charset="0"/>
                                      </a:rPr>
                                      <m:t>𝑹</m:t>
                                    </m:r>
                                  </m:e>
                                  <m:sub>
                                    <m:acc>
                                      <m:accPr>
                                        <m:chr m:val="̇"/>
                                        <m:ctrlPr>
                                          <a:rPr lang="en-IN" sz="1200" b="1" i="1" kern="1200">
                                            <a:solidFill>
                                              <a:srgbClr val="836967"/>
                                            </a:solidFill>
                                            <a:latin typeface="Cambria Math" panose="02040503050406030204" pitchFamily="18" charset="0"/>
                                          </a:rPr>
                                        </m:ctrlPr>
                                      </m:accPr>
                                      <m:e>
                                        <m:r>
                                          <a:rPr lang="en-IN" sz="1200" b="1" i="1" kern="1200">
                                            <a:latin typeface="Cambria Math" panose="02040503050406030204" pitchFamily="18" charset="0"/>
                                          </a:rPr>
                                          <m:t>𝒊</m:t>
                                        </m:r>
                                      </m:e>
                                    </m:acc>
                                  </m:sub>
                                </m:sSub>
                                <m:r>
                                  <a:rPr lang="en-IN" sz="1200" b="1" i="0" kern="1200">
                                    <a:latin typeface="Cambria Math" panose="02040503050406030204" pitchFamily="18" charset="0"/>
                                  </a:rPr>
                                  <m:t>,</m:t>
                                </m:r>
                                <m:r>
                                  <a:rPr lang="en-IN" sz="1200" b="1" i="1" kern="1200">
                                    <a:latin typeface="Cambria Math" panose="02040503050406030204" pitchFamily="18" charset="0"/>
                                  </a:rPr>
                                  <m:t>𝑹𝒎</m:t>
                                </m:r>
                              </m:e>
                            </m:d>
                          </m:e>
                        </m:func>
                      </m:num>
                      <m:den>
                        <m:r>
                          <a:rPr lang="en-IN" sz="1200" b="1" i="1" kern="1200">
                            <a:latin typeface="Cambria Math" panose="02040503050406030204" pitchFamily="18" charset="0"/>
                          </a:rPr>
                          <m:t>𝑽𝒂𝒓</m:t>
                        </m:r>
                        <m:d>
                          <m:dPr>
                            <m:ctrlPr>
                              <a:rPr lang="en-IN" sz="1200" b="1" i="1" kern="1200">
                                <a:solidFill>
                                  <a:srgbClr val="836967"/>
                                </a:solidFill>
                                <a:latin typeface="Cambria Math" panose="02040503050406030204" pitchFamily="18" charset="0"/>
                              </a:rPr>
                            </m:ctrlPr>
                          </m:dPr>
                          <m:e>
                            <m:r>
                              <a:rPr lang="en-IN" sz="1200" b="1" i="1" kern="1200">
                                <a:latin typeface="Cambria Math" panose="02040503050406030204" pitchFamily="18" charset="0"/>
                              </a:rPr>
                              <m:t>𝑹𝒎</m:t>
                            </m:r>
                          </m:e>
                        </m:d>
                      </m:den>
                    </m:f>
                  </m:oMath>
                </m:oMathPara>
              </a14:m>
              <a:endParaRPr lang="en-IN" sz="1200" b="1" kern="1200">
                <a:latin typeface="+mn-lt"/>
              </a:endParaRPr>
            </a:p>
          </xdr:txBody>
        </xdr:sp>
      </mc:Choice>
      <mc:Fallback xmlns="">
        <xdr:sp macro="" textlink="">
          <xdr:nvSpPr>
            <xdr:cNvPr id="2" name="TextBox 1">
              <a:extLst>
                <a:ext uri="{FF2B5EF4-FFF2-40B4-BE49-F238E27FC236}">
                  <a16:creationId xmlns:a16="http://schemas.microsoft.com/office/drawing/2014/main" id="{40C027A4-336A-E35D-689F-3F9A6F4CD4BB}"/>
                </a:ext>
              </a:extLst>
            </xdr:cNvPr>
            <xdr:cNvSpPr txBox="1"/>
          </xdr:nvSpPr>
          <xdr:spPr>
            <a:xfrm>
              <a:off x="24532224" y="878907"/>
              <a:ext cx="2022954" cy="613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IN" sz="1200" b="1" i="0" kern="1200">
                  <a:latin typeface="+mn-lt"/>
                </a:rPr>
                <a:t>𝜷=𝐂𝐨𝐯⁡</a:t>
              </a:r>
              <a:r>
                <a:rPr lang="en-IN" sz="1200" b="1" i="0" kern="1200">
                  <a:solidFill>
                    <a:srgbClr val="836967"/>
                  </a:solidFill>
                  <a:latin typeface="+mn-lt"/>
                </a:rPr>
                <a:t>(</a:t>
              </a:r>
              <a:r>
                <a:rPr lang="en-IN" sz="1200" b="1" i="0" kern="1200">
                  <a:latin typeface="+mn-lt"/>
                </a:rPr>
                <a:t>𝑹</a:t>
              </a:r>
              <a:r>
                <a:rPr lang="en-IN" sz="1200" b="1" i="0" kern="1200">
                  <a:solidFill>
                    <a:srgbClr val="836967"/>
                  </a:solidFill>
                  <a:latin typeface="+mn-lt"/>
                </a:rPr>
                <a:t>_</a:t>
              </a:r>
              <a:r>
                <a:rPr lang="en-IN" sz="1200" b="1" i="0" kern="1200">
                  <a:latin typeface="+mn-lt"/>
                </a:rPr>
                <a:t>𝒊</a:t>
              </a:r>
              <a:r>
                <a:rPr lang="en-IN" sz="1200" b="1" i="0" kern="1200">
                  <a:solidFill>
                    <a:srgbClr val="836967"/>
                  </a:solidFill>
                  <a:latin typeface="+mn-lt"/>
                </a:rPr>
                <a:t> ̇ </a:t>
              </a:r>
              <a:r>
                <a:rPr lang="en-IN" sz="1200" b="1" i="0" kern="1200">
                  <a:latin typeface="+mn-lt"/>
                </a:rPr>
                <a:t>,𝑹𝒎)</a:t>
              </a:r>
              <a:r>
                <a:rPr lang="en-IN" sz="1200" b="1" i="0" kern="1200">
                  <a:solidFill>
                    <a:srgbClr val="836967"/>
                  </a:solidFill>
                  <a:latin typeface="+mn-lt"/>
                </a:rPr>
                <a:t>/</a:t>
              </a:r>
              <a:r>
                <a:rPr lang="en-IN" sz="1200" b="1" i="0" kern="1200">
                  <a:latin typeface="+mn-lt"/>
                </a:rPr>
                <a:t>𝑽𝒂𝒓</a:t>
              </a:r>
              <a:r>
                <a:rPr lang="en-IN" sz="1200" b="1" i="0" kern="1200">
                  <a:solidFill>
                    <a:srgbClr val="836967"/>
                  </a:solidFill>
                  <a:latin typeface="+mn-lt"/>
                </a:rPr>
                <a:t>(</a:t>
              </a:r>
              <a:r>
                <a:rPr lang="en-IN" sz="1200" b="1" i="0" kern="1200">
                  <a:latin typeface="+mn-lt"/>
                </a:rPr>
                <a:t>𝑹𝒎) </a:t>
              </a:r>
              <a:endParaRPr lang="en-IN" sz="1200" b="1" kern="1200">
                <a:latin typeface="+mn-lt"/>
              </a:endParaRPr>
            </a:p>
          </xdr:txBody>
        </xdr:sp>
      </mc:Fallback>
    </mc:AlternateContent>
    <xdr:clientData/>
  </xdr:oneCellAnchor>
  <xdr:oneCellAnchor>
    <xdr:from>
      <xdr:col>18</xdr:col>
      <xdr:colOff>1336706</xdr:colOff>
      <xdr:row>9</xdr:row>
      <xdr:rowOff>1491</xdr:rowOff>
    </xdr:from>
    <xdr:ext cx="2286000" cy="66805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2FD685-FEB2-5CB8-7A0A-2A0801C1483D}"/>
                </a:ext>
              </a:extLst>
            </xdr:cNvPr>
            <xdr:cNvSpPr txBox="1"/>
          </xdr:nvSpPr>
          <xdr:spPr>
            <a:xfrm>
              <a:off x="30104020" y="2135091"/>
              <a:ext cx="2286000" cy="6680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n-IN" sz="1200" b="1" kern="1200">
                  <a:latin typeface="+mn-lt"/>
                  <a:ea typeface="Cambria Math" panose="02040503050406030204" pitchFamily="18" charset="0"/>
                </a:rPr>
                <a:t>Systematic</a:t>
              </a:r>
              <a:r>
                <a:rPr lang="en-IN" sz="1200" b="1" kern="1200" baseline="0">
                  <a:latin typeface="+mn-lt"/>
                  <a:ea typeface="Cambria Math" panose="02040503050406030204" pitchFamily="18" charset="0"/>
                </a:rPr>
                <a:t> Risk </a:t>
              </a:r>
              <a14:m>
                <m:oMath xmlns:m="http://schemas.openxmlformats.org/officeDocument/2006/math">
                  <m:r>
                    <a:rPr lang="en-IN" sz="1200" b="1" i="0" kern="1200">
                      <a:latin typeface="Cambria Math" panose="02040503050406030204" pitchFamily="18" charset="0"/>
                      <a:ea typeface="Cambria Math" panose="02040503050406030204" pitchFamily="18" charset="0"/>
                    </a:rPr>
                    <m:t>=</m:t>
                  </m:r>
                  <m:r>
                    <a:rPr lang="en-IN" sz="1200" b="1" i="1" kern="1200">
                      <a:latin typeface="Cambria Math" panose="02040503050406030204" pitchFamily="18" charset="0"/>
                    </a:rPr>
                    <m:t>𝜷</m:t>
                  </m:r>
                  <m:sSub>
                    <m:sSubPr>
                      <m:ctrlPr>
                        <a:rPr lang="en-IN" sz="1200" b="1" i="1" kern="1200">
                          <a:solidFill>
                            <a:srgbClr val="836967"/>
                          </a:solidFill>
                          <a:latin typeface="Cambria Math" panose="02040503050406030204" pitchFamily="18" charset="0"/>
                        </a:rPr>
                      </m:ctrlPr>
                    </m:sSubPr>
                    <m:e>
                      <m:r>
                        <a:rPr lang="en-IN" sz="1200" b="1" i="1" kern="1200">
                          <a:latin typeface="Cambria Math" panose="02040503050406030204" pitchFamily="18" charset="0"/>
                        </a:rPr>
                        <m:t>𝝈</m:t>
                      </m:r>
                    </m:e>
                    <m:sub>
                      <m:r>
                        <a:rPr lang="en-IN" sz="1200" b="1" i="1" kern="1200">
                          <a:latin typeface="Cambria Math" panose="02040503050406030204" pitchFamily="18" charset="0"/>
                        </a:rPr>
                        <m:t>𝒎</m:t>
                      </m:r>
                    </m:sub>
                  </m:sSub>
                </m:oMath>
              </a14:m>
              <a:endParaRPr lang="en-IN" sz="1200" b="1" kern="1200">
                <a:latin typeface="+mn-lt"/>
              </a:endParaRPr>
            </a:p>
          </xdr:txBody>
        </xdr:sp>
      </mc:Choice>
      <mc:Fallback xmlns="">
        <xdr:sp macro="" textlink="">
          <xdr:nvSpPr>
            <xdr:cNvPr id="3" name="TextBox 2">
              <a:extLst>
                <a:ext uri="{FF2B5EF4-FFF2-40B4-BE49-F238E27FC236}">
                  <a16:creationId xmlns:a16="http://schemas.microsoft.com/office/drawing/2014/main" id="{002FD685-FEB2-5CB8-7A0A-2A0801C1483D}"/>
                </a:ext>
              </a:extLst>
            </xdr:cNvPr>
            <xdr:cNvSpPr txBox="1"/>
          </xdr:nvSpPr>
          <xdr:spPr>
            <a:xfrm>
              <a:off x="30104020" y="2135091"/>
              <a:ext cx="2286000" cy="6680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n-IN" sz="1200" b="1" kern="1200">
                  <a:latin typeface="+mn-lt"/>
                  <a:ea typeface="Cambria Math" panose="02040503050406030204" pitchFamily="18" charset="0"/>
                </a:rPr>
                <a:t>Systematic</a:t>
              </a:r>
              <a:r>
                <a:rPr lang="en-IN" sz="1200" b="1" kern="1200" baseline="0">
                  <a:latin typeface="+mn-lt"/>
                  <a:ea typeface="Cambria Math" panose="02040503050406030204" pitchFamily="18" charset="0"/>
                </a:rPr>
                <a:t> Risk </a:t>
              </a:r>
              <a:r>
                <a:rPr lang="en-IN" sz="1200" b="1" i="0" kern="1200">
                  <a:latin typeface="Cambria Math" panose="02040503050406030204" pitchFamily="18" charset="0"/>
                  <a:ea typeface="Cambria Math" panose="02040503050406030204" pitchFamily="18" charset="0"/>
                </a:rPr>
                <a:t>=</a:t>
              </a:r>
              <a:r>
                <a:rPr lang="en-IN" sz="1200" b="1" i="0" kern="1200">
                  <a:latin typeface="Cambria Math" panose="02040503050406030204" pitchFamily="18" charset="0"/>
                </a:rPr>
                <a:t>𝜷𝝈</a:t>
              </a:r>
              <a:r>
                <a:rPr lang="en-IN" sz="1200" b="1" i="0" kern="1200">
                  <a:solidFill>
                    <a:srgbClr val="836967"/>
                  </a:solidFill>
                  <a:latin typeface="Cambria Math" panose="02040503050406030204" pitchFamily="18" charset="0"/>
                </a:rPr>
                <a:t>_</a:t>
              </a:r>
              <a:r>
                <a:rPr lang="en-IN" sz="1200" b="1" i="0" kern="1200">
                  <a:latin typeface="Cambria Math" panose="02040503050406030204" pitchFamily="18" charset="0"/>
                </a:rPr>
                <a:t>𝒎</a:t>
              </a:r>
              <a:endParaRPr lang="en-IN" sz="1200" b="1" kern="1200">
                <a:latin typeface="+mn-lt"/>
              </a:endParaRPr>
            </a:p>
          </xdr:txBody>
        </xdr:sp>
      </mc:Fallback>
    </mc:AlternateContent>
    <xdr:clientData/>
  </xdr:oneCellAnchor>
  <xdr:oneCellAnchor>
    <xdr:from>
      <xdr:col>19</xdr:col>
      <xdr:colOff>100804</xdr:colOff>
      <xdr:row>8</xdr:row>
      <xdr:rowOff>98021</xdr:rowOff>
    </xdr:from>
    <xdr:ext cx="2045035" cy="469725"/>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DE301804-0005-47D0-A10E-C0CFEDF264EE}"/>
                </a:ext>
              </a:extLst>
            </xdr:cNvPr>
            <xdr:cNvSpPr txBox="1"/>
          </xdr:nvSpPr>
          <xdr:spPr>
            <a:xfrm>
              <a:off x="30283261" y="1999392"/>
              <a:ext cx="2045035" cy="469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n-IN" sz="1200" b="1" kern="1200">
                  <a:latin typeface="+mn-lt"/>
                  <a:ea typeface="Cambria Math" panose="02040503050406030204" pitchFamily="18" charset="0"/>
                </a:rPr>
                <a:t>Systematic</a:t>
              </a:r>
              <a:r>
                <a:rPr lang="en-IN" sz="1200" b="1" kern="1200" baseline="0">
                  <a:latin typeface="+mn-lt"/>
                  <a:ea typeface="Cambria Math" panose="02040503050406030204" pitchFamily="18" charset="0"/>
                </a:rPr>
                <a:t> Variance </a:t>
              </a:r>
              <a14:m>
                <m:oMath xmlns:m="http://schemas.openxmlformats.org/officeDocument/2006/math">
                  <m:r>
                    <a:rPr lang="en-IN" sz="1200" b="1" i="0" kern="1200">
                      <a:latin typeface="Cambria Math" panose="02040503050406030204" pitchFamily="18" charset="0"/>
                      <a:ea typeface="Cambria Math" panose="02040503050406030204" pitchFamily="18" charset="0"/>
                    </a:rPr>
                    <m:t>=</m:t>
                  </m:r>
                  <m:r>
                    <a:rPr lang="en-IN" sz="1200" b="1" i="1" kern="1200">
                      <a:latin typeface="Cambria Math" panose="02040503050406030204" pitchFamily="18" charset="0"/>
                    </a:rPr>
                    <m:t>𝜷</m:t>
                  </m:r>
                  <m:r>
                    <a:rPr lang="en-IN" sz="1200" b="1" i="1" kern="1200" baseline="30000">
                      <a:latin typeface="Cambria Math" panose="02040503050406030204" pitchFamily="18" charset="0"/>
                    </a:rPr>
                    <m:t>𝟐</m:t>
                  </m:r>
                  <m:sSub>
                    <m:sSubPr>
                      <m:ctrlPr>
                        <a:rPr lang="en-IN" sz="1200" b="1" i="1" kern="1200">
                          <a:solidFill>
                            <a:srgbClr val="836967"/>
                          </a:solidFill>
                          <a:latin typeface="Cambria Math" panose="02040503050406030204" pitchFamily="18" charset="0"/>
                        </a:rPr>
                      </m:ctrlPr>
                    </m:sSubPr>
                    <m:e>
                      <m:r>
                        <a:rPr lang="en-IN" sz="1200" b="1" i="1" kern="1200">
                          <a:latin typeface="Cambria Math" panose="02040503050406030204" pitchFamily="18" charset="0"/>
                        </a:rPr>
                        <m:t>𝝈</m:t>
                      </m:r>
                      <m:r>
                        <a:rPr lang="en-IN" sz="1200" b="1" i="1" kern="1200" baseline="30000">
                          <a:latin typeface="Cambria Math" panose="02040503050406030204" pitchFamily="18" charset="0"/>
                        </a:rPr>
                        <m:t>𝟐</m:t>
                      </m:r>
                    </m:e>
                    <m:sub>
                      <m:r>
                        <a:rPr lang="en-IN" sz="1200" b="1" i="1" kern="1200">
                          <a:latin typeface="Cambria Math" panose="02040503050406030204" pitchFamily="18" charset="0"/>
                        </a:rPr>
                        <m:t>𝒎</m:t>
                      </m:r>
                    </m:sub>
                  </m:sSub>
                </m:oMath>
              </a14:m>
              <a:endParaRPr lang="en-IN" sz="1200" b="1" kern="1200">
                <a:latin typeface="+mn-lt"/>
              </a:endParaRPr>
            </a:p>
          </xdr:txBody>
        </xdr:sp>
      </mc:Choice>
      <mc:Fallback xmlns="">
        <xdr:sp macro="" textlink="">
          <xdr:nvSpPr>
            <xdr:cNvPr id="4" name="TextBox 3">
              <a:extLst>
                <a:ext uri="{FF2B5EF4-FFF2-40B4-BE49-F238E27FC236}">
                  <a16:creationId xmlns:a16="http://schemas.microsoft.com/office/drawing/2014/main" id="{DE301804-0005-47D0-A10E-C0CFEDF264EE}"/>
                </a:ext>
              </a:extLst>
            </xdr:cNvPr>
            <xdr:cNvSpPr txBox="1"/>
          </xdr:nvSpPr>
          <xdr:spPr>
            <a:xfrm>
              <a:off x="30283261" y="1999392"/>
              <a:ext cx="2045035" cy="469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n-IN" sz="1200" b="1" kern="1200">
                  <a:latin typeface="+mn-lt"/>
                  <a:ea typeface="Cambria Math" panose="02040503050406030204" pitchFamily="18" charset="0"/>
                </a:rPr>
                <a:t>Systematic</a:t>
              </a:r>
              <a:r>
                <a:rPr lang="en-IN" sz="1200" b="1" kern="1200" baseline="0">
                  <a:latin typeface="+mn-lt"/>
                  <a:ea typeface="Cambria Math" panose="02040503050406030204" pitchFamily="18" charset="0"/>
                </a:rPr>
                <a:t> Variance </a:t>
              </a:r>
              <a:r>
                <a:rPr lang="en-IN" sz="1200" b="1" i="0" kern="1200">
                  <a:latin typeface="Cambria Math" panose="02040503050406030204" pitchFamily="18" charset="0"/>
                  <a:ea typeface="Cambria Math" panose="02040503050406030204" pitchFamily="18" charset="0"/>
                </a:rPr>
                <a:t>=</a:t>
              </a:r>
              <a:r>
                <a:rPr lang="en-IN" sz="1200" b="1" i="0" kern="1200">
                  <a:latin typeface="Cambria Math" panose="02040503050406030204" pitchFamily="18" charset="0"/>
                </a:rPr>
                <a:t>𝜷</a:t>
              </a:r>
              <a:r>
                <a:rPr lang="en-IN" sz="1200" b="1" i="0" kern="1200" baseline="30000">
                  <a:latin typeface="Cambria Math" panose="02040503050406030204" pitchFamily="18" charset="0"/>
                </a:rPr>
                <a:t>𝟐</a:t>
              </a:r>
              <a:r>
                <a:rPr lang="en-IN" sz="1200" b="1" i="0" kern="1200">
                  <a:solidFill>
                    <a:srgbClr val="836967"/>
                  </a:solidFill>
                  <a:latin typeface="Cambria Math" panose="02040503050406030204" pitchFamily="18" charset="0"/>
                </a:rPr>
                <a:t>〖</a:t>
              </a:r>
              <a:r>
                <a:rPr lang="en-IN" sz="1200" b="1" i="0" kern="1200">
                  <a:latin typeface="Cambria Math" panose="02040503050406030204" pitchFamily="18" charset="0"/>
                </a:rPr>
                <a:t>𝝈</a:t>
              </a:r>
              <a:r>
                <a:rPr lang="en-IN" sz="1200" b="1" i="0" kern="1200" baseline="30000">
                  <a:latin typeface="Cambria Math" panose="02040503050406030204" pitchFamily="18" charset="0"/>
                </a:rPr>
                <a:t>𝟐</a:t>
              </a:r>
              <a:r>
                <a:rPr lang="en-IN" sz="1200" b="1" i="0" kern="1200" baseline="30000">
                  <a:solidFill>
                    <a:srgbClr val="836967"/>
                  </a:solidFill>
                  <a:latin typeface="Cambria Math" panose="02040503050406030204" pitchFamily="18" charset="0"/>
                </a:rPr>
                <a:t>〗_</a:t>
              </a:r>
              <a:r>
                <a:rPr lang="en-IN" sz="1200" b="1" i="0" kern="1200">
                  <a:latin typeface="Cambria Math" panose="02040503050406030204" pitchFamily="18" charset="0"/>
                </a:rPr>
                <a:t>𝒎</a:t>
              </a:r>
              <a:endParaRPr lang="en-IN" sz="1200" b="1" kern="1200">
                <a:latin typeface="+mn-lt"/>
              </a:endParaRP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8</xdr:row>
      <xdr:rowOff>0</xdr:rowOff>
    </xdr:from>
    <xdr:to>
      <xdr:col>12</xdr:col>
      <xdr:colOff>304800</xdr:colOff>
      <xdr:row>8</xdr:row>
      <xdr:rowOff>304800</xdr:rowOff>
    </xdr:to>
    <xdr:sp macro="" textlink="">
      <xdr:nvSpPr>
        <xdr:cNvPr id="7169" name="AutoShape 1">
          <a:extLst>
            <a:ext uri="{FF2B5EF4-FFF2-40B4-BE49-F238E27FC236}">
              <a16:creationId xmlns:a16="http://schemas.microsoft.com/office/drawing/2014/main" id="{4BB0BBA0-20BA-4A14-70F0-F7913E5943CC}"/>
            </a:ext>
          </a:extLst>
        </xdr:cNvPr>
        <xdr:cNvSpPr>
          <a:spLocks noChangeAspect="1" noChangeArrowheads="1"/>
        </xdr:cNvSpPr>
      </xdr:nvSpPr>
      <xdr:spPr bwMode="auto">
        <a:xfrm>
          <a:off x="12192000" y="2766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970840</xdr:colOff>
      <xdr:row>4</xdr:row>
      <xdr:rowOff>25830</xdr:rowOff>
    </xdr:from>
    <xdr:to>
      <xdr:col>13</xdr:col>
      <xdr:colOff>155721</xdr:colOff>
      <xdr:row>14</xdr:row>
      <xdr:rowOff>1877</xdr:rowOff>
    </xdr:to>
    <xdr:pic>
      <xdr:nvPicPr>
        <xdr:cNvPr id="5" name="Picture 4">
          <a:extLst>
            <a:ext uri="{FF2B5EF4-FFF2-40B4-BE49-F238E27FC236}">
              <a16:creationId xmlns:a16="http://schemas.microsoft.com/office/drawing/2014/main" id="{FBFC9D91-8F7C-3114-C666-5B1305367865}"/>
            </a:ext>
          </a:extLst>
        </xdr:cNvPr>
        <xdr:cNvPicPr>
          <a:picLocks noChangeAspect="1"/>
        </xdr:cNvPicPr>
      </xdr:nvPicPr>
      <xdr:blipFill>
        <a:blip xmlns:r="http://schemas.openxmlformats.org/officeDocument/2006/relationships" r:embed="rId1"/>
        <a:stretch>
          <a:fillRect/>
        </a:stretch>
      </xdr:blipFill>
      <xdr:spPr>
        <a:xfrm>
          <a:off x="8823315" y="1330271"/>
          <a:ext cx="5371287" cy="31728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176698</xdr:colOff>
      <xdr:row>23</xdr:row>
      <xdr:rowOff>33130</xdr:rowOff>
    </xdr:from>
    <xdr:ext cx="2374348" cy="717826"/>
    <xdr:sp macro="" textlink="">
      <xdr:nvSpPr>
        <xdr:cNvPr id="2" name="TextBox 1">
          <a:extLst>
            <a:ext uri="{FF2B5EF4-FFF2-40B4-BE49-F238E27FC236}">
              <a16:creationId xmlns:a16="http://schemas.microsoft.com/office/drawing/2014/main" id="{11616196-A9FE-085A-3933-215711C865E5}"/>
            </a:ext>
          </a:extLst>
        </xdr:cNvPr>
        <xdr:cNvSpPr txBox="1"/>
      </xdr:nvSpPr>
      <xdr:spPr>
        <a:xfrm>
          <a:off x="176698" y="9077739"/>
          <a:ext cx="2374348" cy="717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n-IN" sz="1200" b="1"/>
            <a:t>Cost of Equity = Rf ​+ </a:t>
          </a:r>
          <a:r>
            <a:rPr lang="el-GR" sz="1200" b="1"/>
            <a:t>β(</a:t>
          </a:r>
          <a:r>
            <a:rPr lang="en-IN" sz="1200" b="1"/>
            <a:t>Rm ​− Rf​</a:t>
          </a:r>
          <a:r>
            <a:rPr lang="en-IN"/>
            <a:t>)</a:t>
          </a:r>
          <a:endParaRPr lang="en-IN" sz="1100" kern="1200"/>
        </a:p>
      </xdr:txBody>
    </xdr:sp>
    <xdr:clientData/>
  </xdr:oneCellAnchor>
  <xdr:oneCellAnchor>
    <xdr:from>
      <xdr:col>0</xdr:col>
      <xdr:colOff>253999</xdr:colOff>
      <xdr:row>22</xdr:row>
      <xdr:rowOff>22086</xdr:rowOff>
    </xdr:from>
    <xdr:ext cx="4030870" cy="717826"/>
    <xdr:sp macro="" textlink="">
      <xdr:nvSpPr>
        <xdr:cNvPr id="3" name="TextBox 2">
          <a:extLst>
            <a:ext uri="{FF2B5EF4-FFF2-40B4-BE49-F238E27FC236}">
              <a16:creationId xmlns:a16="http://schemas.microsoft.com/office/drawing/2014/main" id="{0A5FDC08-6BAC-4CCE-BBE2-C7618AAA8184}"/>
            </a:ext>
          </a:extLst>
        </xdr:cNvPr>
        <xdr:cNvSpPr txBox="1"/>
      </xdr:nvSpPr>
      <xdr:spPr>
        <a:xfrm>
          <a:off x="253999" y="8812695"/>
          <a:ext cx="4030870" cy="717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n-IN" sz="1200" b="1"/>
            <a:t>Cost of Debt = (Total Debt/Interest Expense) ​× (1 − Tax Rate)</a:t>
          </a:r>
          <a:endParaRPr lang="en-IN" sz="1200" b="1" kern="1200"/>
        </a:p>
      </xdr:txBody>
    </xdr:sp>
    <xdr:clientData/>
  </xdr:oneCellAnchor>
  <xdr:oneCellAnchor>
    <xdr:from>
      <xdr:col>0</xdr:col>
      <xdr:colOff>353393</xdr:colOff>
      <xdr:row>21</xdr:row>
      <xdr:rowOff>44175</xdr:rowOff>
    </xdr:from>
    <xdr:ext cx="4152348" cy="717826"/>
    <xdr:sp macro="" textlink="">
      <xdr:nvSpPr>
        <xdr:cNvPr id="5" name="TextBox 4">
          <a:extLst>
            <a:ext uri="{FF2B5EF4-FFF2-40B4-BE49-F238E27FC236}">
              <a16:creationId xmlns:a16="http://schemas.microsoft.com/office/drawing/2014/main" id="{DD91D51D-7A8B-4538-A1DE-042FC1FAF1F1}"/>
            </a:ext>
          </a:extLst>
        </xdr:cNvPr>
        <xdr:cNvSpPr txBox="1"/>
      </xdr:nvSpPr>
      <xdr:spPr>
        <a:xfrm>
          <a:off x="353393" y="8580784"/>
          <a:ext cx="4152348" cy="717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n-IN" sz="1200" b="1"/>
            <a:t>WACC = ((E/(D+E​)) × Cost of Equity)+ ((D/(D+E))​ × Cost of Debt)</a:t>
          </a:r>
          <a:endParaRPr lang="en-IN" sz="1200" b="1" kern="12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53</xdr:col>
      <xdr:colOff>0</xdr:colOff>
      <xdr:row>7</xdr:row>
      <xdr:rowOff>0</xdr:rowOff>
    </xdr:from>
    <xdr:to>
      <xdr:col>55</xdr:col>
      <xdr:colOff>288637</xdr:colOff>
      <xdr:row>17</xdr:row>
      <xdr:rowOff>203200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601806</xdr:colOff>
      <xdr:row>2</xdr:row>
      <xdr:rowOff>13855</xdr:rowOff>
    </xdr:from>
    <xdr:to>
      <xdr:col>14</xdr:col>
      <xdr:colOff>324715</xdr:colOff>
      <xdr:row>17</xdr:row>
      <xdr:rowOff>29441</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8"/>
  <sheetViews>
    <sheetView zoomScale="112" workbookViewId="0">
      <selection activeCell="D3" sqref="D3:D8"/>
    </sheetView>
  </sheetViews>
  <sheetFormatPr defaultColWidth="9" defaultRowHeight="18"/>
  <cols>
    <col min="1" max="1" width="12.5546875" style="56" customWidth="1"/>
    <col min="2" max="2" width="30.77734375" style="56" customWidth="1"/>
    <col min="3" max="3" width="24.77734375" style="56" customWidth="1"/>
    <col min="4" max="4" width="20.109375" style="56" customWidth="1"/>
    <col min="5" max="5" width="14.5546875" style="56" customWidth="1"/>
    <col min="6" max="16384" width="9" style="56"/>
  </cols>
  <sheetData>
    <row r="2" spans="1:12">
      <c r="A2" s="59"/>
      <c r="B2" s="57" t="s">
        <v>0</v>
      </c>
      <c r="C2" s="57" t="s">
        <v>1</v>
      </c>
      <c r="D2" s="57" t="s">
        <v>2</v>
      </c>
      <c r="F2" s="129" t="s">
        <v>1228</v>
      </c>
      <c r="G2" s="129"/>
      <c r="H2" s="129"/>
      <c r="I2" s="129"/>
      <c r="J2" s="129"/>
      <c r="K2" s="129"/>
      <c r="L2" s="129"/>
    </row>
    <row r="3" spans="1:12">
      <c r="A3" s="59">
        <v>1</v>
      </c>
      <c r="B3" s="59" t="s">
        <v>1166</v>
      </c>
      <c r="C3" s="59" t="s">
        <v>1161</v>
      </c>
      <c r="D3" s="126" t="s">
        <v>3</v>
      </c>
      <c r="F3" s="129"/>
      <c r="G3" s="129"/>
      <c r="H3" s="129"/>
      <c r="I3" s="129"/>
      <c r="J3" s="129"/>
      <c r="K3" s="129"/>
      <c r="L3" s="129"/>
    </row>
    <row r="4" spans="1:12">
      <c r="A4" s="59">
        <v>2</v>
      </c>
      <c r="B4" s="59" t="s">
        <v>1167</v>
      </c>
      <c r="C4" s="59" t="s">
        <v>1162</v>
      </c>
      <c r="D4" s="127"/>
      <c r="F4" s="129"/>
      <c r="G4" s="129"/>
      <c r="H4" s="129"/>
      <c r="I4" s="129"/>
      <c r="J4" s="129"/>
      <c r="K4" s="129"/>
      <c r="L4" s="129"/>
    </row>
    <row r="5" spans="1:12">
      <c r="A5" s="59">
        <v>3</v>
      </c>
      <c r="B5" s="59" t="s">
        <v>1168</v>
      </c>
      <c r="C5" s="59" t="s">
        <v>1164</v>
      </c>
      <c r="D5" s="127"/>
      <c r="F5" s="129"/>
      <c r="G5" s="129"/>
      <c r="H5" s="129"/>
      <c r="I5" s="129"/>
      <c r="J5" s="129"/>
      <c r="K5" s="129"/>
      <c r="L5" s="129"/>
    </row>
    <row r="6" spans="1:12">
      <c r="A6" s="59">
        <v>4</v>
      </c>
      <c r="B6" s="59" t="s">
        <v>1169</v>
      </c>
      <c r="C6" s="59" t="s">
        <v>1163</v>
      </c>
      <c r="D6" s="127"/>
      <c r="F6" s="129"/>
      <c r="G6" s="129"/>
      <c r="H6" s="129"/>
      <c r="I6" s="129"/>
      <c r="J6" s="129"/>
      <c r="K6" s="129"/>
      <c r="L6" s="129"/>
    </row>
    <row r="7" spans="1:12">
      <c r="A7" s="59">
        <v>5</v>
      </c>
      <c r="B7" s="59" t="s">
        <v>1170</v>
      </c>
      <c r="C7" s="59" t="s">
        <v>1165</v>
      </c>
      <c r="D7" s="127"/>
      <c r="F7" s="129"/>
      <c r="G7" s="129"/>
      <c r="H7" s="129"/>
      <c r="I7" s="129"/>
      <c r="J7" s="129"/>
      <c r="K7" s="129"/>
      <c r="L7" s="129"/>
    </row>
    <row r="8" spans="1:12">
      <c r="A8" s="59">
        <v>6</v>
      </c>
      <c r="B8" s="59" t="s">
        <v>1171</v>
      </c>
      <c r="C8" s="59" t="s">
        <v>1172</v>
      </c>
      <c r="D8" s="128"/>
      <c r="F8" s="129"/>
      <c r="G8" s="129"/>
      <c r="H8" s="129"/>
      <c r="I8" s="129"/>
      <c r="J8" s="129"/>
      <c r="K8" s="129"/>
      <c r="L8" s="129"/>
    </row>
    <row r="9" spans="1:12">
      <c r="F9" s="129"/>
      <c r="G9" s="129"/>
      <c r="H9" s="129"/>
      <c r="I9" s="129"/>
      <c r="J9" s="129"/>
      <c r="K9" s="129"/>
      <c r="L9" s="129"/>
    </row>
    <row r="10" spans="1:12" ht="35.4" customHeight="1">
      <c r="A10" s="57" t="s">
        <v>1135</v>
      </c>
      <c r="B10" s="57" t="s">
        <v>1136</v>
      </c>
      <c r="C10" s="57" t="s">
        <v>1137</v>
      </c>
      <c r="F10" s="129"/>
      <c r="G10" s="129"/>
      <c r="H10" s="129"/>
      <c r="I10" s="129"/>
      <c r="J10" s="129"/>
      <c r="K10" s="129"/>
      <c r="L10" s="129"/>
    </row>
    <row r="11" spans="1:12">
      <c r="A11" s="59" t="s">
        <v>1227</v>
      </c>
      <c r="B11" s="90" t="s">
        <v>13</v>
      </c>
      <c r="C11" s="59">
        <f>'Part (a)'!$G$5</f>
        <v>-7.222148128674466E-2</v>
      </c>
      <c r="F11" s="129"/>
      <c r="G11" s="129"/>
      <c r="H11" s="129"/>
      <c r="I11" s="129"/>
      <c r="J11" s="129"/>
      <c r="K11" s="129"/>
      <c r="L11" s="129"/>
    </row>
    <row r="12" spans="1:12">
      <c r="A12" s="59" t="s">
        <v>1140</v>
      </c>
      <c r="B12" s="90" t="s">
        <v>1146</v>
      </c>
      <c r="C12" s="125">
        <f>'Part (b)'!$R$32</f>
        <v>1.9334308590842186E-2</v>
      </c>
      <c r="F12" s="129"/>
      <c r="G12" s="129"/>
      <c r="H12" s="129"/>
      <c r="I12" s="129"/>
      <c r="J12" s="129"/>
      <c r="K12" s="129"/>
      <c r="L12" s="129"/>
    </row>
    <row r="13" spans="1:12" ht="34.799999999999997" customHeight="1">
      <c r="A13" s="59" t="s">
        <v>1155</v>
      </c>
      <c r="B13" s="92" t="s">
        <v>1153</v>
      </c>
      <c r="C13" s="91">
        <f>'Part (b1)'!$BC$5</f>
        <v>0.21880243993940701</v>
      </c>
      <c r="F13" s="129"/>
      <c r="G13" s="129"/>
      <c r="H13" s="129"/>
      <c r="I13" s="129"/>
      <c r="J13" s="129"/>
      <c r="K13" s="129"/>
      <c r="L13" s="129"/>
    </row>
    <row r="14" spans="1:12">
      <c r="A14" s="59" t="s">
        <v>1141</v>
      </c>
      <c r="B14" s="90" t="s">
        <v>782</v>
      </c>
      <c r="C14" s="125">
        <f>'Part (c)'!$S$14</f>
        <v>6.7915032883353408E-3</v>
      </c>
      <c r="F14" s="129"/>
      <c r="G14" s="129"/>
      <c r="H14" s="129"/>
      <c r="I14" s="129"/>
      <c r="J14" s="129"/>
      <c r="K14" s="129"/>
      <c r="L14" s="129"/>
    </row>
    <row r="15" spans="1:12">
      <c r="A15" s="59" t="s">
        <v>1142</v>
      </c>
      <c r="B15" s="90" t="s">
        <v>1210</v>
      </c>
      <c r="C15" s="59" t="s">
        <v>1211</v>
      </c>
      <c r="F15" s="129"/>
      <c r="G15" s="129"/>
      <c r="H15" s="129"/>
      <c r="I15" s="129"/>
      <c r="J15" s="129"/>
      <c r="K15" s="129"/>
      <c r="L15" s="129"/>
    </row>
    <row r="16" spans="1:12">
      <c r="A16" s="59" t="s">
        <v>1143</v>
      </c>
      <c r="B16" s="90" t="s">
        <v>1218</v>
      </c>
      <c r="C16" s="59">
        <f>'Part (e)'!$C$21</f>
        <v>11.947917438742332</v>
      </c>
    </row>
    <row r="17" spans="1:3">
      <c r="A17" s="59" t="s">
        <v>1144</v>
      </c>
      <c r="B17" s="90" t="s">
        <v>1208</v>
      </c>
      <c r="C17" s="59" t="s">
        <v>1209</v>
      </c>
    </row>
    <row r="18" spans="1:3">
      <c r="A18" s="59" t="s">
        <v>1145</v>
      </c>
      <c r="B18" s="90" t="s">
        <v>1157</v>
      </c>
      <c r="C18" s="59" t="s">
        <v>1160</v>
      </c>
    </row>
  </sheetData>
  <mergeCells count="2">
    <mergeCell ref="D3:D8"/>
    <mergeCell ref="F2:L15"/>
  </mergeCells>
  <hyperlinks>
    <hyperlink ref="B11" location="'Part (a)'!G5" display="CAGR" xr:uid="{9DEA1E7D-E9D5-4461-A7E0-50C93A7D8C38}"/>
    <hyperlink ref="B12" location="'Part (b)'!Q32" display="Unsystematic Risk" xr:uid="{946FECF6-94C2-48E0-941A-07DC85D8271B}"/>
    <hyperlink ref="B13" location="'Part (b1)'!BC5" display="Beta from Industry Analysis" xr:uid="{37F17164-9908-463C-AC05-D5E59EAA3A19}"/>
    <hyperlink ref="B14" location="'Part (c)'!S14" display="Systematic Risk" xr:uid="{8F0CCB2F-84AA-438B-8647-9924497F3940}"/>
    <hyperlink ref="B16" location="'Part (e)'!C21" display="WACC%" xr:uid="{3E01F10C-6FBB-4AEF-8A3C-9C9A83659299}"/>
    <hyperlink ref="B18" location="'Part (g)'!H20" display="Market Depth Analysis" xr:uid="{C4986E59-5735-4A34-8CFA-1D86509E078E}"/>
    <hyperlink ref="B17" location="'Part (f)'!A7" display="Risk-Reward Perspective" xr:uid="{2C8EFDB9-1BAD-45B7-BE95-5567FE3466B0}"/>
    <hyperlink ref="B15" location="'Part (d)'!F8" display="Dividend Yield Trends" xr:uid="{16D63F01-8CD2-49AD-8C2B-CA95F4F804F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44"/>
  <sheetViews>
    <sheetView zoomScale="84" zoomScaleNormal="84" workbookViewId="0">
      <selection activeCell="F19" sqref="F19"/>
    </sheetView>
  </sheetViews>
  <sheetFormatPr defaultColWidth="9" defaultRowHeight="18"/>
  <cols>
    <col min="1" max="1" width="16.109375" style="56" customWidth="1"/>
    <col min="2" max="2" width="17.33203125" style="56" customWidth="1"/>
    <col min="3" max="3" width="21" style="56" customWidth="1"/>
    <col min="4" max="4" width="20.44140625" style="56" customWidth="1"/>
    <col min="5" max="5" width="9" style="56"/>
    <col min="6" max="6" width="14.33203125" style="56" customWidth="1"/>
    <col min="7" max="7" width="16" style="56" customWidth="1"/>
    <col min="8" max="8" width="12" style="56" customWidth="1"/>
    <col min="9" max="9" width="43" style="56" customWidth="1"/>
    <col min="10" max="16384" width="9" style="56"/>
  </cols>
  <sheetData>
    <row r="1" spans="1:9" ht="26.4" customHeight="1">
      <c r="A1" s="130" t="s">
        <v>3</v>
      </c>
      <c r="B1" s="130"/>
      <c r="C1" s="130"/>
      <c r="D1" s="130"/>
    </row>
    <row r="2" spans="1:9">
      <c r="A2" s="76" t="s">
        <v>4</v>
      </c>
      <c r="B2" s="77" t="s">
        <v>5</v>
      </c>
      <c r="C2" s="77" t="s">
        <v>6</v>
      </c>
      <c r="D2" s="77" t="s">
        <v>7</v>
      </c>
    </row>
    <row r="3" spans="1:9">
      <c r="A3" s="78" t="s">
        <v>8</v>
      </c>
      <c r="B3" s="79">
        <v>1641.15</v>
      </c>
      <c r="C3" s="80">
        <f t="shared" ref="C3:C34" si="0">LN(B3/B4)</f>
        <v>2.5174860285328764E-2</v>
      </c>
      <c r="D3" s="80">
        <f t="shared" ref="D3:D34" si="1">C3+1</f>
        <v>1.0251748602853288</v>
      </c>
      <c r="F3" s="57" t="s">
        <v>9</v>
      </c>
      <c r="G3" s="61">
        <f>SUM(C3:C744)</f>
        <v>-0.20139331986597059</v>
      </c>
      <c r="H3" s="81"/>
    </row>
    <row r="4" spans="1:9">
      <c r="A4" s="78" t="s">
        <v>10</v>
      </c>
      <c r="B4" s="79">
        <v>1600.35</v>
      </c>
      <c r="C4" s="80">
        <f t="shared" si="0"/>
        <v>-1.8265630720833016E-2</v>
      </c>
      <c r="D4" s="80">
        <f t="shared" si="1"/>
        <v>0.98173436927916702</v>
      </c>
      <c r="F4" s="57" t="s">
        <v>11</v>
      </c>
      <c r="G4" s="61">
        <f>(1+G3)</f>
        <v>0.79860668013402947</v>
      </c>
      <c r="H4" s="81"/>
    </row>
    <row r="5" spans="1:9">
      <c r="A5" s="78" t="s">
        <v>12</v>
      </c>
      <c r="B5" s="79">
        <v>1629.85</v>
      </c>
      <c r="C5" s="80">
        <f t="shared" si="0"/>
        <v>4.5814516295487589E-3</v>
      </c>
      <c r="D5" s="80">
        <f t="shared" si="1"/>
        <v>1.0045814516295488</v>
      </c>
      <c r="F5" s="57" t="s">
        <v>13</v>
      </c>
      <c r="G5" s="61">
        <f>G4^(1/3)-1</f>
        <v>-7.222148128674466E-2</v>
      </c>
      <c r="H5" s="82">
        <f>G4^(1/3)-1</f>
        <v>-7.222148128674466E-2</v>
      </c>
    </row>
    <row r="6" spans="1:9">
      <c r="A6" s="78" t="s">
        <v>14</v>
      </c>
      <c r="B6" s="79">
        <v>1622.4</v>
      </c>
      <c r="C6" s="80">
        <f t="shared" si="0"/>
        <v>2.7526536838457159E-2</v>
      </c>
      <c r="D6" s="80">
        <f t="shared" si="1"/>
        <v>1.0275265368384572</v>
      </c>
    </row>
    <row r="7" spans="1:9">
      <c r="A7" s="78" t="s">
        <v>15</v>
      </c>
      <c r="B7" s="79">
        <v>1578.35</v>
      </c>
      <c r="C7" s="80">
        <f t="shared" si="0"/>
        <v>-3.1673635131133731E-4</v>
      </c>
      <c r="D7" s="80">
        <f t="shared" si="1"/>
        <v>0.99968326364868865</v>
      </c>
    </row>
    <row r="8" spans="1:9">
      <c r="A8" s="78" t="s">
        <v>16</v>
      </c>
      <c r="B8" s="79">
        <v>1578.85</v>
      </c>
      <c r="C8" s="80">
        <f t="shared" si="0"/>
        <v>-1.4275176382702892E-2</v>
      </c>
      <c r="D8" s="80">
        <f t="shared" si="1"/>
        <v>0.98572482361729707</v>
      </c>
      <c r="F8" s="131" t="s">
        <v>1138</v>
      </c>
      <c r="G8" s="131"/>
      <c r="H8" s="131"/>
      <c r="I8" s="131"/>
    </row>
    <row r="9" spans="1:9" ht="18" customHeight="1">
      <c r="A9" s="78" t="s">
        <v>17</v>
      </c>
      <c r="B9" s="79">
        <v>1601.55</v>
      </c>
      <c r="C9" s="80">
        <f t="shared" si="0"/>
        <v>-1.1022046787004089E-2</v>
      </c>
      <c r="D9" s="80">
        <f t="shared" si="1"/>
        <v>0.98897795321299586</v>
      </c>
      <c r="F9" s="129" t="s">
        <v>1139</v>
      </c>
      <c r="G9" s="129"/>
      <c r="H9" s="129"/>
      <c r="I9" s="129"/>
    </row>
    <row r="10" spans="1:9">
      <c r="A10" s="78" t="s">
        <v>18</v>
      </c>
      <c r="B10" s="79">
        <v>1619.3</v>
      </c>
      <c r="C10" s="80">
        <f t="shared" si="0"/>
        <v>3.9457880780023824E-2</v>
      </c>
      <c r="D10" s="80">
        <f t="shared" si="1"/>
        <v>1.0394578807800239</v>
      </c>
      <c r="F10" s="129"/>
      <c r="G10" s="129"/>
      <c r="H10" s="129"/>
      <c r="I10" s="129"/>
    </row>
    <row r="11" spans="1:9">
      <c r="A11" s="78" t="s">
        <v>19</v>
      </c>
      <c r="B11" s="79">
        <v>1556.65</v>
      </c>
      <c r="C11" s="80">
        <f t="shared" si="0"/>
        <v>6.6710958180166017E-3</v>
      </c>
      <c r="D11" s="80">
        <f t="shared" si="1"/>
        <v>1.0066710958180165</v>
      </c>
      <c r="F11" s="129"/>
      <c r="G11" s="129"/>
      <c r="H11" s="129"/>
      <c r="I11" s="129"/>
    </row>
    <row r="12" spans="1:9">
      <c r="A12" s="78" t="s">
        <v>20</v>
      </c>
      <c r="B12" s="79">
        <v>1546.3</v>
      </c>
      <c r="C12" s="80">
        <f t="shared" si="0"/>
        <v>-1.454028722821663E-3</v>
      </c>
      <c r="D12" s="80">
        <f t="shared" si="1"/>
        <v>0.99854597127717837</v>
      </c>
      <c r="F12" s="129"/>
      <c r="G12" s="129"/>
      <c r="H12" s="129"/>
      <c r="I12" s="129"/>
    </row>
    <row r="13" spans="1:9">
      <c r="A13" s="78" t="s">
        <v>21</v>
      </c>
      <c r="B13" s="79">
        <v>1548.55</v>
      </c>
      <c r="C13" s="80">
        <f t="shared" si="0"/>
        <v>2.3125438550065412E-2</v>
      </c>
      <c r="D13" s="80">
        <f t="shared" si="1"/>
        <v>1.0231254385500654</v>
      </c>
    </row>
    <row r="14" spans="1:9">
      <c r="A14" s="78" t="s">
        <v>22</v>
      </c>
      <c r="B14" s="79">
        <v>1513.15</v>
      </c>
      <c r="C14" s="80">
        <f t="shared" si="0"/>
        <v>-3.4714095278997027E-2</v>
      </c>
      <c r="D14" s="80">
        <f t="shared" si="1"/>
        <v>0.96528590472100295</v>
      </c>
    </row>
    <row r="15" spans="1:9">
      <c r="A15" s="78" t="s">
        <v>23</v>
      </c>
      <c r="B15" s="79">
        <v>1566.6</v>
      </c>
      <c r="C15" s="80">
        <f t="shared" si="0"/>
        <v>9.0733377632951744E-3</v>
      </c>
      <c r="D15" s="80">
        <f t="shared" si="1"/>
        <v>1.0090733377632952</v>
      </c>
    </row>
    <row r="16" spans="1:9">
      <c r="A16" s="78" t="s">
        <v>24</v>
      </c>
      <c r="B16" s="79">
        <v>1552.45</v>
      </c>
      <c r="C16" s="80">
        <f t="shared" si="0"/>
        <v>1.1792665900636616E-2</v>
      </c>
      <c r="D16" s="80">
        <f t="shared" si="1"/>
        <v>1.0117926659006367</v>
      </c>
    </row>
    <row r="17" spans="1:4">
      <c r="A17" s="78" t="s">
        <v>25</v>
      </c>
      <c r="B17" s="79">
        <v>1534.25</v>
      </c>
      <c r="C17" s="80">
        <f t="shared" si="0"/>
        <v>-2.4784017180932646E-2</v>
      </c>
      <c r="D17" s="80">
        <f t="shared" si="1"/>
        <v>0.97521598281906741</v>
      </c>
    </row>
    <row r="18" spans="1:4">
      <c r="A18" s="78" t="s">
        <v>26</v>
      </c>
      <c r="B18" s="79">
        <v>1572.75</v>
      </c>
      <c r="C18" s="80">
        <f t="shared" si="0"/>
        <v>-3.2497503885565653E-2</v>
      </c>
      <c r="D18" s="80">
        <f t="shared" si="1"/>
        <v>0.9675024961144344</v>
      </c>
    </row>
    <row r="19" spans="1:4">
      <c r="A19" s="78" t="s">
        <v>27</v>
      </c>
      <c r="B19" s="79">
        <v>1624.7</v>
      </c>
      <c r="C19" s="80">
        <f t="shared" si="0"/>
        <v>7.537413665777125E-3</v>
      </c>
      <c r="D19" s="80">
        <f t="shared" si="1"/>
        <v>1.0075374136657771</v>
      </c>
    </row>
    <row r="20" spans="1:4">
      <c r="A20" s="78" t="s">
        <v>28</v>
      </c>
      <c r="B20" s="79">
        <v>1612.5</v>
      </c>
      <c r="C20" s="80">
        <f t="shared" si="0"/>
        <v>-1.4346211630946099E-2</v>
      </c>
      <c r="D20" s="80">
        <f t="shared" si="1"/>
        <v>0.98565378836905393</v>
      </c>
    </row>
    <row r="21" spans="1:4">
      <c r="A21" s="78" t="s">
        <v>29</v>
      </c>
      <c r="B21" s="79">
        <v>1635.8</v>
      </c>
      <c r="C21" s="80">
        <f t="shared" si="0"/>
        <v>1.0261542008166886E-2</v>
      </c>
      <c r="D21" s="80">
        <f t="shared" si="1"/>
        <v>1.0102615420081669</v>
      </c>
    </row>
    <row r="22" spans="1:4">
      <c r="A22" s="78" t="s">
        <v>30</v>
      </c>
      <c r="B22" s="79">
        <v>1619.1</v>
      </c>
      <c r="C22" s="80">
        <f t="shared" si="0"/>
        <v>1.0617590664402111E-2</v>
      </c>
      <c r="D22" s="80">
        <f t="shared" si="1"/>
        <v>1.0106175906644022</v>
      </c>
    </row>
    <row r="23" spans="1:4">
      <c r="A23" s="78" t="s">
        <v>31</v>
      </c>
      <c r="B23" s="79">
        <v>1602</v>
      </c>
      <c r="C23" s="80">
        <f t="shared" si="0"/>
        <v>-1.0339619849547817E-2</v>
      </c>
      <c r="D23" s="80">
        <f t="shared" si="1"/>
        <v>0.98966038015045221</v>
      </c>
    </row>
    <row r="24" spans="1:4">
      <c r="A24" s="78" t="s">
        <v>32</v>
      </c>
      <c r="B24" s="79">
        <v>1618.65</v>
      </c>
      <c r="C24" s="80">
        <f t="shared" si="0"/>
        <v>-1.818231908319036E-2</v>
      </c>
      <c r="D24" s="80">
        <f t="shared" si="1"/>
        <v>0.98181768091680965</v>
      </c>
    </row>
    <row r="25" spans="1:4">
      <c r="A25" s="78" t="s">
        <v>33</v>
      </c>
      <c r="B25" s="79">
        <v>1648.35</v>
      </c>
      <c r="C25" s="80">
        <f t="shared" si="0"/>
        <v>5.8410314831332053E-3</v>
      </c>
      <c r="D25" s="80">
        <f t="shared" si="1"/>
        <v>1.0058410314831332</v>
      </c>
    </row>
    <row r="26" spans="1:4">
      <c r="A26" s="78" t="s">
        <v>34</v>
      </c>
      <c r="B26" s="79">
        <v>1638.75</v>
      </c>
      <c r="C26" s="80">
        <f t="shared" si="0"/>
        <v>2.2587278874095409E-2</v>
      </c>
      <c r="D26" s="80">
        <f t="shared" si="1"/>
        <v>1.0225872788740955</v>
      </c>
    </row>
    <row r="27" spans="1:4">
      <c r="A27" s="78" t="s">
        <v>35</v>
      </c>
      <c r="B27" s="79">
        <v>1602.15</v>
      </c>
      <c r="C27" s="80">
        <f t="shared" si="0"/>
        <v>1.0303967938964016E-3</v>
      </c>
      <c r="D27" s="80">
        <f t="shared" si="1"/>
        <v>1.0010303967938965</v>
      </c>
    </row>
    <row r="28" spans="1:4">
      <c r="A28" s="78" t="s">
        <v>36</v>
      </c>
      <c r="B28" s="79">
        <v>1600.5</v>
      </c>
      <c r="C28" s="80">
        <f t="shared" si="0"/>
        <v>-4.9816102658509581E-2</v>
      </c>
      <c r="D28" s="80">
        <f t="shared" si="1"/>
        <v>0.95018389734149045</v>
      </c>
    </row>
    <row r="29" spans="1:4">
      <c r="A29" s="78" t="s">
        <v>37</v>
      </c>
      <c r="B29" s="79">
        <v>1682.25</v>
      </c>
      <c r="C29" s="80">
        <f t="shared" si="0"/>
        <v>-3.8860344656834246E-3</v>
      </c>
      <c r="D29" s="80">
        <f t="shared" si="1"/>
        <v>0.99611396553431653</v>
      </c>
    </row>
    <row r="30" spans="1:4">
      <c r="A30" s="78" t="s">
        <v>38</v>
      </c>
      <c r="B30" s="79">
        <v>1688.8</v>
      </c>
      <c r="C30" s="80">
        <f t="shared" si="0"/>
        <v>-3.1331340093482596E-2</v>
      </c>
      <c r="D30" s="80">
        <f t="shared" si="1"/>
        <v>0.9686686599065174</v>
      </c>
    </row>
    <row r="31" spans="1:4">
      <c r="A31" s="78" t="s">
        <v>39</v>
      </c>
      <c r="B31" s="79">
        <v>1742.55</v>
      </c>
      <c r="C31" s="80">
        <f t="shared" si="0"/>
        <v>2.8847454494458073E-2</v>
      </c>
      <c r="D31" s="80">
        <f t="shared" si="1"/>
        <v>1.0288474544944581</v>
      </c>
    </row>
    <row r="32" spans="1:4">
      <c r="A32" s="78" t="s">
        <v>40</v>
      </c>
      <c r="B32" s="79">
        <v>1693</v>
      </c>
      <c r="C32" s="80">
        <f t="shared" si="0"/>
        <v>-1.0721994469523379E-2</v>
      </c>
      <c r="D32" s="80">
        <f t="shared" si="1"/>
        <v>0.98927800553047662</v>
      </c>
    </row>
    <row r="33" spans="1:4">
      <c r="A33" s="78" t="s">
        <v>41</v>
      </c>
      <c r="B33" s="79">
        <v>1711.25</v>
      </c>
      <c r="C33" s="80">
        <f t="shared" si="0"/>
        <v>3.5782365164871911E-2</v>
      </c>
      <c r="D33" s="80">
        <f t="shared" si="1"/>
        <v>1.0357823651648719</v>
      </c>
    </row>
    <row r="34" spans="1:4">
      <c r="A34" s="78" t="s">
        <v>42</v>
      </c>
      <c r="B34" s="79">
        <v>1651.1</v>
      </c>
      <c r="C34" s="80">
        <f t="shared" si="0"/>
        <v>-7.8126575688557184E-3</v>
      </c>
      <c r="D34" s="80">
        <f t="shared" si="1"/>
        <v>0.99218734243114426</v>
      </c>
    </row>
    <row r="35" spans="1:4">
      <c r="A35" s="78" t="s">
        <v>43</v>
      </c>
      <c r="B35" s="79">
        <v>1664.05</v>
      </c>
      <c r="C35" s="80">
        <f t="shared" ref="C35:C66" si="2">LN(B35/B36)</f>
        <v>-1.9430798042251285E-2</v>
      </c>
      <c r="D35" s="80">
        <f t="shared" ref="D35:D66" si="3">C35+1</f>
        <v>0.98056920195774877</v>
      </c>
    </row>
    <row r="36" spans="1:4">
      <c r="A36" s="78" t="s">
        <v>44</v>
      </c>
      <c r="B36" s="79">
        <v>1696.7</v>
      </c>
      <c r="C36" s="80">
        <f t="shared" si="2"/>
        <v>1.8289656777276998E-2</v>
      </c>
      <c r="D36" s="80">
        <f t="shared" si="3"/>
        <v>1.018289656777277</v>
      </c>
    </row>
    <row r="37" spans="1:4">
      <c r="A37" s="78" t="s">
        <v>45</v>
      </c>
      <c r="B37" s="79">
        <v>1665.95</v>
      </c>
      <c r="C37" s="80">
        <f t="shared" si="2"/>
        <v>-2.0687491450194833E-3</v>
      </c>
      <c r="D37" s="80">
        <f t="shared" si="3"/>
        <v>0.99793125085498047</v>
      </c>
    </row>
    <row r="38" spans="1:4">
      <c r="A38" s="78" t="s">
        <v>46</v>
      </c>
      <c r="B38" s="79">
        <v>1669.4</v>
      </c>
      <c r="C38" s="80">
        <f t="shared" si="2"/>
        <v>2.7633616945594373E-2</v>
      </c>
      <c r="D38" s="80">
        <f t="shared" si="3"/>
        <v>1.0276336169455944</v>
      </c>
    </row>
    <row r="39" spans="1:4">
      <c r="A39" s="78" t="s">
        <v>47</v>
      </c>
      <c r="B39" s="79">
        <v>1623.9</v>
      </c>
      <c r="C39" s="80">
        <f t="shared" si="2"/>
        <v>-2.7903138546387329E-2</v>
      </c>
      <c r="D39" s="80">
        <f t="shared" si="3"/>
        <v>0.97209686145361263</v>
      </c>
    </row>
    <row r="40" spans="1:4">
      <c r="A40" s="78" t="s">
        <v>48</v>
      </c>
      <c r="B40" s="79">
        <v>1669.85</v>
      </c>
      <c r="C40" s="80">
        <f t="shared" si="2"/>
        <v>1.5236608480634141E-2</v>
      </c>
      <c r="D40" s="80">
        <f t="shared" si="3"/>
        <v>1.0152366084806341</v>
      </c>
    </row>
    <row r="41" spans="1:4">
      <c r="A41" s="78" t="s">
        <v>49</v>
      </c>
      <c r="B41" s="79">
        <v>1644.6</v>
      </c>
      <c r="C41" s="80">
        <f t="shared" si="2"/>
        <v>4.0517336202034442E-3</v>
      </c>
      <c r="D41" s="80">
        <f t="shared" si="3"/>
        <v>1.0040517336202035</v>
      </c>
    </row>
    <row r="42" spans="1:4">
      <c r="A42" s="78" t="s">
        <v>50</v>
      </c>
      <c r="B42" s="79">
        <v>1637.95</v>
      </c>
      <c r="C42" s="80">
        <f t="shared" si="2"/>
        <v>9.3232190030134443E-3</v>
      </c>
      <c r="D42" s="80">
        <f t="shared" si="3"/>
        <v>1.0093232190030135</v>
      </c>
    </row>
    <row r="43" spans="1:4">
      <c r="A43" s="78" t="s">
        <v>51</v>
      </c>
      <c r="B43" s="79">
        <v>1622.75</v>
      </c>
      <c r="C43" s="80">
        <f t="shared" si="2"/>
        <v>-1.5701731955522081E-3</v>
      </c>
      <c r="D43" s="80">
        <f t="shared" si="3"/>
        <v>0.99842982680444781</v>
      </c>
    </row>
    <row r="44" spans="1:4">
      <c r="A44" s="78" t="s">
        <v>52</v>
      </c>
      <c r="B44" s="79">
        <v>1625.3</v>
      </c>
      <c r="C44" s="80">
        <f t="shared" si="2"/>
        <v>1.4469332163470814E-3</v>
      </c>
      <c r="D44" s="80">
        <f t="shared" si="3"/>
        <v>1.0014469332163471</v>
      </c>
    </row>
    <row r="45" spans="1:4">
      <c r="A45" s="78" t="s">
        <v>53</v>
      </c>
      <c r="B45" s="79">
        <v>1622.95</v>
      </c>
      <c r="C45" s="80">
        <f t="shared" si="2"/>
        <v>-1.9162701527482437E-2</v>
      </c>
      <c r="D45" s="80">
        <f t="shared" si="3"/>
        <v>0.98083729847251755</v>
      </c>
    </row>
    <row r="46" spans="1:4">
      <c r="A46" s="78" t="s">
        <v>54</v>
      </c>
      <c r="B46" s="79">
        <v>1654.35</v>
      </c>
      <c r="C46" s="80">
        <f t="shared" si="2"/>
        <v>2.5116897500227675E-3</v>
      </c>
      <c r="D46" s="80">
        <f t="shared" si="3"/>
        <v>1.0025116897500228</v>
      </c>
    </row>
    <row r="47" spans="1:4">
      <c r="A47" s="78" t="s">
        <v>55</v>
      </c>
      <c r="B47" s="79">
        <v>1650.2</v>
      </c>
      <c r="C47" s="80">
        <f t="shared" si="2"/>
        <v>1.2071109201782395E-2</v>
      </c>
      <c r="D47" s="80">
        <f t="shared" si="3"/>
        <v>1.0120711092017824</v>
      </c>
    </row>
    <row r="48" spans="1:4">
      <c r="A48" s="78" t="s">
        <v>56</v>
      </c>
      <c r="B48" s="79">
        <v>1630.4</v>
      </c>
      <c r="C48" s="80">
        <f t="shared" si="2"/>
        <v>1.4487411091783546E-2</v>
      </c>
      <c r="D48" s="80">
        <f t="shared" si="3"/>
        <v>1.0144874110917836</v>
      </c>
    </row>
    <row r="49" spans="1:4">
      <c r="A49" s="78" t="s">
        <v>57</v>
      </c>
      <c r="B49" s="79">
        <v>1606.95</v>
      </c>
      <c r="C49" s="80">
        <f t="shared" si="2"/>
        <v>4.4280975436102087E-3</v>
      </c>
      <c r="D49" s="80">
        <f t="shared" si="3"/>
        <v>1.0044280975436102</v>
      </c>
    </row>
    <row r="50" spans="1:4">
      <c r="A50" s="78" t="s">
        <v>58</v>
      </c>
      <c r="B50" s="79">
        <v>1599.85</v>
      </c>
      <c r="C50" s="80">
        <f t="shared" si="2"/>
        <v>-3.0892633746044161E-3</v>
      </c>
      <c r="D50" s="80">
        <f t="shared" si="3"/>
        <v>0.99691073662539553</v>
      </c>
    </row>
    <row r="51" spans="1:4">
      <c r="A51" s="78" t="s">
        <v>59</v>
      </c>
      <c r="B51" s="79">
        <v>1604.8</v>
      </c>
      <c r="C51" s="80">
        <f t="shared" si="2"/>
        <v>9.73693139115301E-3</v>
      </c>
      <c r="D51" s="80">
        <f t="shared" si="3"/>
        <v>1.0097369313911531</v>
      </c>
    </row>
    <row r="52" spans="1:4">
      <c r="A52" s="78" t="s">
        <v>60</v>
      </c>
      <c r="B52" s="79">
        <v>1589.25</v>
      </c>
      <c r="C52" s="80">
        <f t="shared" si="2"/>
        <v>3.8223255769112723E-2</v>
      </c>
      <c r="D52" s="80">
        <f t="shared" si="3"/>
        <v>1.0382232557691127</v>
      </c>
    </row>
    <row r="53" spans="1:4">
      <c r="A53" s="78" t="s">
        <v>61</v>
      </c>
      <c r="B53" s="79">
        <v>1529.65</v>
      </c>
      <c r="C53" s="80">
        <f t="shared" si="2"/>
        <v>2.4653388700402613E-2</v>
      </c>
      <c r="D53" s="80">
        <f t="shared" si="3"/>
        <v>1.0246533887004026</v>
      </c>
    </row>
    <row r="54" spans="1:4">
      <c r="A54" s="78" t="s">
        <v>62</v>
      </c>
      <c r="B54" s="79">
        <v>1492.4</v>
      </c>
      <c r="C54" s="80">
        <f t="shared" si="2"/>
        <v>-1.6184325475404378E-2</v>
      </c>
      <c r="D54" s="80">
        <f t="shared" si="3"/>
        <v>0.98381567452459562</v>
      </c>
    </row>
    <row r="55" spans="1:4">
      <c r="A55" s="78" t="s">
        <v>63</v>
      </c>
      <c r="B55" s="79">
        <v>1516.75</v>
      </c>
      <c r="C55" s="80">
        <f t="shared" si="2"/>
        <v>-1.0297874028299606E-2</v>
      </c>
      <c r="D55" s="80">
        <f t="shared" si="3"/>
        <v>0.98970212597170037</v>
      </c>
    </row>
    <row r="56" spans="1:4">
      <c r="A56" s="78" t="s">
        <v>64</v>
      </c>
      <c r="B56" s="79">
        <v>1532.45</v>
      </c>
      <c r="C56" s="80">
        <f t="shared" si="2"/>
        <v>-8.8355293002045157E-3</v>
      </c>
      <c r="D56" s="80">
        <f t="shared" si="3"/>
        <v>0.99116447069979552</v>
      </c>
    </row>
    <row r="57" spans="1:4">
      <c r="A57" s="78" t="s">
        <v>65</v>
      </c>
      <c r="B57" s="79">
        <v>1546.05</v>
      </c>
      <c r="C57" s="80">
        <f t="shared" si="2"/>
        <v>-1.454395971128321E-2</v>
      </c>
      <c r="D57" s="80">
        <f t="shared" si="3"/>
        <v>0.98545604028871681</v>
      </c>
    </row>
    <row r="58" spans="1:4">
      <c r="A58" s="78" t="s">
        <v>66</v>
      </c>
      <c r="B58" s="79">
        <v>1568.7</v>
      </c>
      <c r="C58" s="80">
        <f t="shared" si="2"/>
        <v>3.6721897156771648E-3</v>
      </c>
      <c r="D58" s="80">
        <f t="shared" si="3"/>
        <v>1.0036721897156771</v>
      </c>
    </row>
    <row r="59" spans="1:4">
      <c r="A59" s="78" t="s">
        <v>67</v>
      </c>
      <c r="B59" s="79">
        <v>1562.95</v>
      </c>
      <c r="C59" s="80">
        <f t="shared" si="2"/>
        <v>-1.5982614321537452E-3</v>
      </c>
      <c r="D59" s="80">
        <f t="shared" si="3"/>
        <v>0.99840173856784631</v>
      </c>
    </row>
    <row r="60" spans="1:4">
      <c r="A60" s="78" t="s">
        <v>68</v>
      </c>
      <c r="B60" s="79">
        <v>1565.45</v>
      </c>
      <c r="C60" s="80">
        <f t="shared" si="2"/>
        <v>-6.0667019757473437E-4</v>
      </c>
      <c r="D60" s="80">
        <f t="shared" si="3"/>
        <v>0.99939332980242523</v>
      </c>
    </row>
    <row r="61" spans="1:4">
      <c r="A61" s="78" t="s">
        <v>69</v>
      </c>
      <c r="B61" s="79">
        <v>1566.4</v>
      </c>
      <c r="C61" s="80">
        <f t="shared" si="2"/>
        <v>-1.5802719797144232E-2</v>
      </c>
      <c r="D61" s="80">
        <f t="shared" si="3"/>
        <v>0.9841972802028558</v>
      </c>
    </row>
    <row r="62" spans="1:4">
      <c r="A62" s="78" t="s">
        <v>70</v>
      </c>
      <c r="B62" s="79">
        <v>1591.35</v>
      </c>
      <c r="C62" s="80">
        <f t="shared" si="2"/>
        <v>-8.229468976521364E-3</v>
      </c>
      <c r="D62" s="80">
        <f t="shared" si="3"/>
        <v>0.99177053102347867</v>
      </c>
    </row>
    <row r="63" spans="1:4">
      <c r="A63" s="78" t="s">
        <v>71</v>
      </c>
      <c r="B63" s="79">
        <v>1604.5</v>
      </c>
      <c r="C63" s="80">
        <f t="shared" si="2"/>
        <v>1.7414704711401052E-2</v>
      </c>
      <c r="D63" s="80">
        <f t="shared" si="3"/>
        <v>1.0174147047114011</v>
      </c>
    </row>
    <row r="64" spans="1:4">
      <c r="A64" s="78" t="s">
        <v>72</v>
      </c>
      <c r="B64" s="79">
        <v>1576.8</v>
      </c>
      <c r="C64" s="80">
        <f t="shared" si="2"/>
        <v>3.1123981043180626E-3</v>
      </c>
      <c r="D64" s="80">
        <f t="shared" si="3"/>
        <v>1.003112398104318</v>
      </c>
    </row>
    <row r="65" spans="1:4">
      <c r="A65" s="78" t="s">
        <v>73</v>
      </c>
      <c r="B65" s="79">
        <v>1571.9</v>
      </c>
      <c r="C65" s="80">
        <f t="shared" si="2"/>
        <v>-1.687444433629641E-2</v>
      </c>
      <c r="D65" s="80">
        <f t="shared" si="3"/>
        <v>0.98312555566370363</v>
      </c>
    </row>
    <row r="66" spans="1:4">
      <c r="A66" s="78" t="s">
        <v>74</v>
      </c>
      <c r="B66" s="79">
        <v>1598.65</v>
      </c>
      <c r="C66" s="80">
        <f t="shared" si="2"/>
        <v>-2.686158536691107E-3</v>
      </c>
      <c r="D66" s="80">
        <f t="shared" si="3"/>
        <v>0.99731384146330893</v>
      </c>
    </row>
    <row r="67" spans="1:4">
      <c r="A67" s="78" t="s">
        <v>75</v>
      </c>
      <c r="B67" s="79">
        <v>1602.95</v>
      </c>
      <c r="C67" s="80">
        <f t="shared" ref="C67:C130" si="4">LN(B67/B68)</f>
        <v>-6.5910389389442388E-3</v>
      </c>
      <c r="D67" s="80">
        <f t="shared" ref="D67:D130" si="5">C67+1</f>
        <v>0.99340896106105581</v>
      </c>
    </row>
    <row r="68" spans="1:4">
      <c r="A68" s="78" t="s">
        <v>76</v>
      </c>
      <c r="B68" s="79">
        <v>1613.55</v>
      </c>
      <c r="C68" s="80">
        <f t="shared" si="4"/>
        <v>-1.733800242369501E-3</v>
      </c>
      <c r="D68" s="80">
        <f t="shared" si="5"/>
        <v>0.99826619975763053</v>
      </c>
    </row>
    <row r="69" spans="1:4">
      <c r="A69" s="78" t="s">
        <v>77</v>
      </c>
      <c r="B69" s="79">
        <v>1616.35</v>
      </c>
      <c r="C69" s="80">
        <f t="shared" si="4"/>
        <v>1.1198673664755385E-2</v>
      </c>
      <c r="D69" s="80">
        <f t="shared" si="5"/>
        <v>1.0111986736647554</v>
      </c>
    </row>
    <row r="70" spans="1:4">
      <c r="A70" s="78" t="s">
        <v>78</v>
      </c>
      <c r="B70" s="79">
        <v>1598.35</v>
      </c>
      <c r="C70" s="80">
        <f t="shared" si="4"/>
        <v>-2.5175463571576101E-2</v>
      </c>
      <c r="D70" s="80">
        <f t="shared" si="5"/>
        <v>0.97482453642842393</v>
      </c>
    </row>
    <row r="71" spans="1:4">
      <c r="A71" s="78" t="s">
        <v>79</v>
      </c>
      <c r="B71" s="79">
        <v>1639.1</v>
      </c>
      <c r="C71" s="80">
        <f t="shared" si="4"/>
        <v>-2.4973810076920372E-2</v>
      </c>
      <c r="D71" s="80">
        <f t="shared" si="5"/>
        <v>0.97502618992307966</v>
      </c>
    </row>
    <row r="72" spans="1:4">
      <c r="A72" s="78" t="s">
        <v>80</v>
      </c>
      <c r="B72" s="79">
        <v>1680.55</v>
      </c>
      <c r="C72" s="80">
        <f t="shared" si="4"/>
        <v>-5.1943167967632764E-2</v>
      </c>
      <c r="D72" s="80">
        <f t="shared" si="5"/>
        <v>0.94805683203236724</v>
      </c>
    </row>
    <row r="73" spans="1:4">
      <c r="A73" s="78" t="s">
        <v>81</v>
      </c>
      <c r="B73" s="79">
        <v>1770.15</v>
      </c>
      <c r="C73" s="80">
        <f t="shared" si="4"/>
        <v>-5.2681372103799036E-3</v>
      </c>
      <c r="D73" s="80">
        <f t="shared" si="5"/>
        <v>0.99473186278962011</v>
      </c>
    </row>
    <row r="74" spans="1:4">
      <c r="A74" s="78" t="s">
        <v>82</v>
      </c>
      <c r="B74" s="79">
        <v>1779.5</v>
      </c>
      <c r="C74" s="80">
        <f t="shared" si="4"/>
        <v>2.6680397547448335E-2</v>
      </c>
      <c r="D74" s="80">
        <f t="shared" si="5"/>
        <v>1.0266803975474483</v>
      </c>
    </row>
    <row r="75" spans="1:4">
      <c r="A75" s="78" t="s">
        <v>83</v>
      </c>
      <c r="B75" s="79">
        <v>1732.65</v>
      </c>
      <c r="C75" s="80">
        <f t="shared" si="4"/>
        <v>1.4504592509605637E-2</v>
      </c>
      <c r="D75" s="80">
        <f t="shared" si="5"/>
        <v>1.0145045925096057</v>
      </c>
    </row>
    <row r="76" spans="1:4">
      <c r="A76" s="78" t="s">
        <v>84</v>
      </c>
      <c r="B76" s="79">
        <v>1707.7</v>
      </c>
      <c r="C76" s="80">
        <f t="shared" si="4"/>
        <v>-1.2289686989399244E-3</v>
      </c>
      <c r="D76" s="80">
        <f t="shared" si="5"/>
        <v>0.99877103130106004</v>
      </c>
    </row>
    <row r="77" spans="1:4">
      <c r="A77" s="78" t="s">
        <v>85</v>
      </c>
      <c r="B77" s="79">
        <v>1709.8</v>
      </c>
      <c r="C77" s="80">
        <f t="shared" si="4"/>
        <v>6.8369813999051609E-3</v>
      </c>
      <c r="D77" s="80">
        <f t="shared" si="5"/>
        <v>1.0068369813999052</v>
      </c>
    </row>
    <row r="78" spans="1:4">
      <c r="A78" s="78" t="s">
        <v>86</v>
      </c>
      <c r="B78" s="79">
        <v>1698.15</v>
      </c>
      <c r="C78" s="80">
        <f t="shared" si="4"/>
        <v>7.9529894175542066E-4</v>
      </c>
      <c r="D78" s="80">
        <f t="shared" si="5"/>
        <v>1.0007952989417555</v>
      </c>
    </row>
    <row r="79" spans="1:4">
      <c r="A79" s="78" t="s">
        <v>87</v>
      </c>
      <c r="B79" s="79">
        <v>1696.8</v>
      </c>
      <c r="C79" s="80">
        <f t="shared" si="4"/>
        <v>-1.5729018909873004E-2</v>
      </c>
      <c r="D79" s="80">
        <f t="shared" si="5"/>
        <v>0.98427098109012701</v>
      </c>
    </row>
    <row r="80" spans="1:4">
      <c r="A80" s="78" t="s">
        <v>88</v>
      </c>
      <c r="B80" s="79">
        <v>1723.7</v>
      </c>
      <c r="C80" s="80">
        <f t="shared" si="4"/>
        <v>2.6900332954975528E-2</v>
      </c>
      <c r="D80" s="80">
        <f t="shared" si="5"/>
        <v>1.0269003329549755</v>
      </c>
    </row>
    <row r="81" spans="1:4">
      <c r="A81" s="78" t="s">
        <v>89</v>
      </c>
      <c r="B81" s="79">
        <v>1677.95</v>
      </c>
      <c r="C81" s="80">
        <f t="shared" si="4"/>
        <v>-1.1878277665922589E-2</v>
      </c>
      <c r="D81" s="80">
        <f t="shared" si="5"/>
        <v>0.98812172233407736</v>
      </c>
    </row>
    <row r="82" spans="1:4">
      <c r="A82" s="78" t="s">
        <v>90</v>
      </c>
      <c r="B82" s="79">
        <v>1698</v>
      </c>
      <c r="C82" s="80">
        <f t="shared" si="4"/>
        <v>-1.5631024554925474E-2</v>
      </c>
      <c r="D82" s="80">
        <f t="shared" si="5"/>
        <v>0.98436897544507451</v>
      </c>
    </row>
    <row r="83" spans="1:4">
      <c r="A83" s="78" t="s">
        <v>91</v>
      </c>
      <c r="B83" s="79">
        <v>1724.75</v>
      </c>
      <c r="C83" s="80">
        <f t="shared" si="4"/>
        <v>-3.0660085988239147E-2</v>
      </c>
      <c r="D83" s="80">
        <f t="shared" si="5"/>
        <v>0.96933991401176089</v>
      </c>
    </row>
    <row r="84" spans="1:4">
      <c r="A84" s="78" t="s">
        <v>92</v>
      </c>
      <c r="B84" s="79">
        <v>1778.45</v>
      </c>
      <c r="C84" s="80">
        <f t="shared" si="4"/>
        <v>1.9044951010272974E-2</v>
      </c>
      <c r="D84" s="80">
        <f t="shared" si="5"/>
        <v>1.019044951010273</v>
      </c>
    </row>
    <row r="85" spans="1:4">
      <c r="A85" s="78" t="s">
        <v>93</v>
      </c>
      <c r="B85" s="79">
        <v>1744.9</v>
      </c>
      <c r="C85" s="80">
        <f t="shared" si="4"/>
        <v>1.1586145689506357E-2</v>
      </c>
      <c r="D85" s="80">
        <f t="shared" si="5"/>
        <v>1.0115861456895063</v>
      </c>
    </row>
    <row r="86" spans="1:4">
      <c r="A86" s="78" t="s">
        <v>94</v>
      </c>
      <c r="B86" s="79">
        <v>1724.8</v>
      </c>
      <c r="C86" s="80">
        <f t="shared" si="4"/>
        <v>-1.9378504118995356E-2</v>
      </c>
      <c r="D86" s="80">
        <f t="shared" si="5"/>
        <v>0.98062149588100467</v>
      </c>
    </row>
    <row r="87" spans="1:4">
      <c r="A87" s="78" t="s">
        <v>95</v>
      </c>
      <c r="B87" s="79">
        <v>1758.55</v>
      </c>
      <c r="C87" s="80">
        <f t="shared" si="4"/>
        <v>5.3310652949078823E-3</v>
      </c>
      <c r="D87" s="80">
        <f t="shared" si="5"/>
        <v>1.0053310652949079</v>
      </c>
    </row>
    <row r="88" spans="1:4">
      <c r="A88" s="78" t="s">
        <v>96</v>
      </c>
      <c r="B88" s="79">
        <v>1749.2</v>
      </c>
      <c r="C88" s="80">
        <f t="shared" si="4"/>
        <v>-2.3559746233928158E-2</v>
      </c>
      <c r="D88" s="80">
        <f t="shared" si="5"/>
        <v>0.9764402537660718</v>
      </c>
    </row>
    <row r="89" spans="1:4">
      <c r="A89" s="78" t="s">
        <v>97</v>
      </c>
      <c r="B89" s="79">
        <v>1790.9</v>
      </c>
      <c r="C89" s="80">
        <f t="shared" si="4"/>
        <v>1.9025108435109905E-2</v>
      </c>
      <c r="D89" s="80">
        <f t="shared" si="5"/>
        <v>1.0190251084351098</v>
      </c>
    </row>
    <row r="90" spans="1:4">
      <c r="A90" s="78" t="s">
        <v>98</v>
      </c>
      <c r="B90" s="79">
        <v>1757.15</v>
      </c>
      <c r="C90" s="80">
        <f t="shared" si="4"/>
        <v>-1.7851825623196184E-2</v>
      </c>
      <c r="D90" s="80">
        <f t="shared" si="5"/>
        <v>0.9821481743768038</v>
      </c>
    </row>
    <row r="91" spans="1:4">
      <c r="A91" s="78" t="s">
        <v>99</v>
      </c>
      <c r="B91" s="79">
        <v>1788.8</v>
      </c>
      <c r="C91" s="80">
        <f t="shared" si="4"/>
        <v>-5.1855478768119802E-3</v>
      </c>
      <c r="D91" s="80">
        <f t="shared" si="5"/>
        <v>0.99481445212318798</v>
      </c>
    </row>
    <row r="92" spans="1:4">
      <c r="A92" s="78" t="s">
        <v>100</v>
      </c>
      <c r="B92" s="79">
        <v>1798.1</v>
      </c>
      <c r="C92" s="80">
        <f t="shared" si="4"/>
        <v>-5.1587966302635473E-3</v>
      </c>
      <c r="D92" s="80">
        <f t="shared" si="5"/>
        <v>0.99484120336973647</v>
      </c>
    </row>
    <row r="93" spans="1:4">
      <c r="A93" s="78" t="s">
        <v>101</v>
      </c>
      <c r="B93" s="79">
        <v>1807.4</v>
      </c>
      <c r="C93" s="80">
        <f t="shared" si="4"/>
        <v>4.9594127850332452E-2</v>
      </c>
      <c r="D93" s="80">
        <f t="shared" si="5"/>
        <v>1.0495941278503325</v>
      </c>
    </row>
    <row r="94" spans="1:4">
      <c r="A94" s="78" t="s">
        <v>102</v>
      </c>
      <c r="B94" s="79">
        <v>1719.95</v>
      </c>
      <c r="C94" s="80">
        <f t="shared" si="4"/>
        <v>-1.5976068348005313E-3</v>
      </c>
      <c r="D94" s="80">
        <f t="shared" si="5"/>
        <v>0.99840239316519952</v>
      </c>
    </row>
    <row r="95" spans="1:4">
      <c r="A95" s="78" t="s">
        <v>103</v>
      </c>
      <c r="B95" s="79">
        <v>1722.7</v>
      </c>
      <c r="C95" s="80">
        <f t="shared" si="4"/>
        <v>-1.0021020975574745E-2</v>
      </c>
      <c r="D95" s="80">
        <f t="shared" si="5"/>
        <v>0.98997897902442522</v>
      </c>
    </row>
    <row r="96" spans="1:4">
      <c r="A96" s="78" t="s">
        <v>104</v>
      </c>
      <c r="B96" s="79">
        <v>1740.05</v>
      </c>
      <c r="C96" s="80">
        <f t="shared" si="4"/>
        <v>-5.5590721417507899E-3</v>
      </c>
      <c r="D96" s="80">
        <f t="shared" si="5"/>
        <v>0.99444092785824922</v>
      </c>
    </row>
    <row r="97" spans="1:4">
      <c r="A97" s="78" t="s">
        <v>105</v>
      </c>
      <c r="B97" s="79">
        <v>1749.75</v>
      </c>
      <c r="C97" s="80">
        <f t="shared" si="4"/>
        <v>-5.0102415548455417E-2</v>
      </c>
      <c r="D97" s="80">
        <f t="shared" si="5"/>
        <v>0.9498975844515446</v>
      </c>
    </row>
    <row r="98" spans="1:4">
      <c r="A98" s="78" t="s">
        <v>106</v>
      </c>
      <c r="B98" s="79">
        <v>1839.65</v>
      </c>
      <c r="C98" s="80">
        <f t="shared" si="4"/>
        <v>4.9416838351322538E-2</v>
      </c>
      <c r="D98" s="80">
        <f t="shared" si="5"/>
        <v>1.0494168383513225</v>
      </c>
    </row>
    <row r="99" spans="1:4">
      <c r="A99" s="78" t="s">
        <v>107</v>
      </c>
      <c r="B99" s="79">
        <v>1750.95</v>
      </c>
      <c r="C99" s="80">
        <f t="shared" si="4"/>
        <v>2.2847351234609131E-4</v>
      </c>
      <c r="D99" s="80">
        <f t="shared" si="5"/>
        <v>1.0002284735123461</v>
      </c>
    </row>
    <row r="100" spans="1:4">
      <c r="A100" s="78" t="s">
        <v>108</v>
      </c>
      <c r="B100" s="79">
        <v>1750.55</v>
      </c>
      <c r="C100" s="80">
        <f t="shared" si="4"/>
        <v>-3.7631540831479546E-3</v>
      </c>
      <c r="D100" s="80">
        <f t="shared" si="5"/>
        <v>0.99623684591685202</v>
      </c>
    </row>
    <row r="101" spans="1:4">
      <c r="A101" s="78" t="s">
        <v>109</v>
      </c>
      <c r="B101" s="79">
        <v>1757.15</v>
      </c>
      <c r="C101" s="80">
        <f t="shared" si="4"/>
        <v>3.6203520208436171E-3</v>
      </c>
      <c r="D101" s="80">
        <f t="shared" si="5"/>
        <v>1.0036203520208435</v>
      </c>
    </row>
    <row r="102" spans="1:4">
      <c r="A102" s="78" t="s">
        <v>110</v>
      </c>
      <c r="B102" s="79">
        <v>1750.8</v>
      </c>
      <c r="C102" s="80">
        <f t="shared" si="4"/>
        <v>2.2848728714081525E-2</v>
      </c>
      <c r="D102" s="80">
        <f t="shared" si="5"/>
        <v>1.0228487287140815</v>
      </c>
    </row>
    <row r="103" spans="1:4">
      <c r="A103" s="78" t="s">
        <v>111</v>
      </c>
      <c r="B103" s="79">
        <v>1711.25</v>
      </c>
      <c r="C103" s="80">
        <f t="shared" si="4"/>
        <v>1.9010022541434324E-3</v>
      </c>
      <c r="D103" s="80">
        <f t="shared" si="5"/>
        <v>1.0019010022541435</v>
      </c>
    </row>
    <row r="104" spans="1:4">
      <c r="A104" s="78" t="s">
        <v>112</v>
      </c>
      <c r="B104" s="79">
        <v>1708</v>
      </c>
      <c r="C104" s="80">
        <f t="shared" si="4"/>
        <v>1.329050490230505E-2</v>
      </c>
      <c r="D104" s="80">
        <f t="shared" si="5"/>
        <v>1.0132905049023051</v>
      </c>
    </row>
    <row r="105" spans="1:4">
      <c r="A105" s="78" t="s">
        <v>113</v>
      </c>
      <c r="B105" s="79">
        <v>1685.45</v>
      </c>
      <c r="C105" s="80">
        <f t="shared" si="4"/>
        <v>1.1697086787313224E-2</v>
      </c>
      <c r="D105" s="80">
        <f t="shared" si="5"/>
        <v>1.0116970867873132</v>
      </c>
    </row>
    <row r="106" spans="1:4">
      <c r="A106" s="78" t="s">
        <v>114</v>
      </c>
      <c r="B106" s="79">
        <v>1665.85</v>
      </c>
      <c r="C106" s="80">
        <f t="shared" si="4"/>
        <v>-2.8494316498828203E-2</v>
      </c>
      <c r="D106" s="80">
        <f t="shared" si="5"/>
        <v>0.97150568350117184</v>
      </c>
    </row>
    <row r="107" spans="1:4">
      <c r="A107" s="78" t="s">
        <v>115</v>
      </c>
      <c r="B107" s="79">
        <v>1714</v>
      </c>
      <c r="C107" s="80">
        <f t="shared" si="4"/>
        <v>1.0056229108965239E-2</v>
      </c>
      <c r="D107" s="80">
        <f t="shared" si="5"/>
        <v>1.0100562291089652</v>
      </c>
    </row>
    <row r="108" spans="1:4">
      <c r="A108" s="78" t="s">
        <v>116</v>
      </c>
      <c r="B108" s="79">
        <v>1696.85</v>
      </c>
      <c r="C108" s="80">
        <f t="shared" si="4"/>
        <v>3.1519647330726805E-2</v>
      </c>
      <c r="D108" s="80">
        <f t="shared" si="5"/>
        <v>1.0315196473307269</v>
      </c>
    </row>
    <row r="109" spans="1:4">
      <c r="A109" s="78" t="s">
        <v>117</v>
      </c>
      <c r="B109" s="79">
        <v>1644.2</v>
      </c>
      <c r="C109" s="80">
        <f t="shared" si="4"/>
        <v>6.7746841147493742E-2</v>
      </c>
      <c r="D109" s="80">
        <f t="shared" si="5"/>
        <v>1.0677468411474937</v>
      </c>
    </row>
    <row r="110" spans="1:4">
      <c r="A110" s="78" t="s">
        <v>118</v>
      </c>
      <c r="B110" s="79">
        <v>1536.5</v>
      </c>
      <c r="C110" s="80">
        <f t="shared" si="4"/>
        <v>-2.794659473321776E-3</v>
      </c>
      <c r="D110" s="80">
        <f t="shared" si="5"/>
        <v>0.9972053405266782</v>
      </c>
    </row>
    <row r="111" spans="1:4">
      <c r="A111" s="78" t="s">
        <v>119</v>
      </c>
      <c r="B111" s="79">
        <v>1540.8</v>
      </c>
      <c r="C111" s="80">
        <f t="shared" si="4"/>
        <v>3.5238517634398912E-2</v>
      </c>
      <c r="D111" s="80">
        <f t="shared" si="5"/>
        <v>1.035238517634399</v>
      </c>
    </row>
    <row r="112" spans="1:4">
      <c r="A112" s="78" t="s">
        <v>120</v>
      </c>
      <c r="B112" s="79">
        <v>1487.45</v>
      </c>
      <c r="C112" s="80">
        <f t="shared" si="4"/>
        <v>-7.1343941138739802E-3</v>
      </c>
      <c r="D112" s="80">
        <f t="shared" si="5"/>
        <v>0.99286560588612605</v>
      </c>
    </row>
    <row r="113" spans="1:4">
      <c r="A113" s="78" t="s">
        <v>121</v>
      </c>
      <c r="B113" s="79">
        <v>1498.1</v>
      </c>
      <c r="C113" s="80">
        <f t="shared" si="4"/>
        <v>-8.8239956911513637E-2</v>
      </c>
      <c r="D113" s="80">
        <f t="shared" si="5"/>
        <v>0.91176004308848635</v>
      </c>
    </row>
    <row r="114" spans="1:4">
      <c r="A114" s="78" t="s">
        <v>122</v>
      </c>
      <c r="B114" s="79">
        <v>1636.3</v>
      </c>
      <c r="C114" s="80">
        <f t="shared" si="4"/>
        <v>1.5520419937908937E-2</v>
      </c>
      <c r="D114" s="80">
        <f t="shared" si="5"/>
        <v>1.0155204199379089</v>
      </c>
    </row>
    <row r="115" spans="1:4">
      <c r="A115" s="78" t="s">
        <v>123</v>
      </c>
      <c r="B115" s="79">
        <v>1611.1</v>
      </c>
      <c r="C115" s="80">
        <f t="shared" si="4"/>
        <v>3.4092058649561996E-2</v>
      </c>
      <c r="D115" s="80">
        <f t="shared" si="5"/>
        <v>1.0340920586495619</v>
      </c>
    </row>
    <row r="116" spans="1:4">
      <c r="A116" s="78" t="s">
        <v>124</v>
      </c>
      <c r="B116" s="79">
        <v>1557.1</v>
      </c>
      <c r="C116" s="80">
        <f t="shared" si="4"/>
        <v>-1.9587271684672714E-2</v>
      </c>
      <c r="D116" s="80">
        <f t="shared" si="5"/>
        <v>0.98041272831532733</v>
      </c>
    </row>
    <row r="117" spans="1:4">
      <c r="A117" s="78" t="s">
        <v>125</v>
      </c>
      <c r="B117" s="79">
        <v>1587.9</v>
      </c>
      <c r="C117" s="80">
        <f t="shared" si="4"/>
        <v>2.4931951009739099E-2</v>
      </c>
      <c r="D117" s="80">
        <f t="shared" si="5"/>
        <v>1.024931951009739</v>
      </c>
    </row>
    <row r="118" spans="1:4">
      <c r="A118" s="78" t="s">
        <v>126</v>
      </c>
      <c r="B118" s="79">
        <v>1548.8</v>
      </c>
      <c r="C118" s="80">
        <f t="shared" si="4"/>
        <v>-1.1235712562303856E-2</v>
      </c>
      <c r="D118" s="80">
        <f t="shared" si="5"/>
        <v>0.98876428743769618</v>
      </c>
    </row>
    <row r="119" spans="1:4">
      <c r="A119" s="78" t="s">
        <v>127</v>
      </c>
      <c r="B119" s="79">
        <v>1566.3</v>
      </c>
      <c r="C119" s="80">
        <f t="shared" si="4"/>
        <v>-2.972057046150782E-2</v>
      </c>
      <c r="D119" s="80">
        <f t="shared" si="5"/>
        <v>0.97027942953849222</v>
      </c>
    </row>
    <row r="120" spans="1:4">
      <c r="A120" s="78" t="s">
        <v>128</v>
      </c>
      <c r="B120" s="79">
        <v>1613.55</v>
      </c>
      <c r="C120" s="80">
        <f t="shared" si="4"/>
        <v>1.0122016750213285E-2</v>
      </c>
      <c r="D120" s="80">
        <f t="shared" si="5"/>
        <v>1.0101220167502132</v>
      </c>
    </row>
    <row r="121" spans="1:4">
      <c r="A121" s="78" t="s">
        <v>129</v>
      </c>
      <c r="B121" s="79">
        <v>1597.3</v>
      </c>
      <c r="C121" s="80">
        <f t="shared" si="4"/>
        <v>-1.5530191620442342E-2</v>
      </c>
      <c r="D121" s="80">
        <f t="shared" si="5"/>
        <v>0.98446980837955766</v>
      </c>
    </row>
    <row r="122" spans="1:4">
      <c r="A122" s="78" t="s">
        <v>130</v>
      </c>
      <c r="B122" s="79">
        <v>1622.3</v>
      </c>
      <c r="C122" s="80">
        <f t="shared" si="4"/>
        <v>3.2514531454101804E-2</v>
      </c>
      <c r="D122" s="80">
        <f t="shared" si="5"/>
        <v>1.0325145314541018</v>
      </c>
    </row>
    <row r="123" spans="1:4">
      <c r="A123" s="78" t="s">
        <v>131</v>
      </c>
      <c r="B123" s="79">
        <v>1570.4</v>
      </c>
      <c r="C123" s="80">
        <f t="shared" si="4"/>
        <v>6.1638890203977656E-3</v>
      </c>
      <c r="D123" s="80">
        <f t="shared" si="5"/>
        <v>1.0061638890203977</v>
      </c>
    </row>
    <row r="124" spans="1:4">
      <c r="A124" s="78" t="s">
        <v>132</v>
      </c>
      <c r="B124" s="79">
        <v>1560.75</v>
      </c>
      <c r="C124" s="80">
        <f t="shared" si="4"/>
        <v>1.8788245271345247E-2</v>
      </c>
      <c r="D124" s="80">
        <f t="shared" si="5"/>
        <v>1.0187882452713453</v>
      </c>
    </row>
    <row r="125" spans="1:4">
      <c r="A125" s="78" t="s">
        <v>133</v>
      </c>
      <c r="B125" s="79">
        <v>1531.7</v>
      </c>
      <c r="C125" s="80">
        <f t="shared" si="4"/>
        <v>4.6504471247116153E-2</v>
      </c>
      <c r="D125" s="80">
        <f t="shared" si="5"/>
        <v>1.0465044712471161</v>
      </c>
    </row>
    <row r="126" spans="1:4">
      <c r="A126" s="78" t="s">
        <v>134</v>
      </c>
      <c r="B126" s="79">
        <v>1462.1</v>
      </c>
      <c r="C126" s="80">
        <f t="shared" si="4"/>
        <v>7.3051042462090557E-2</v>
      </c>
      <c r="D126" s="80">
        <f t="shared" si="5"/>
        <v>1.0730510424620905</v>
      </c>
    </row>
    <row r="127" spans="1:4">
      <c r="A127" s="78" t="s">
        <v>135</v>
      </c>
      <c r="B127" s="79">
        <v>1359.1</v>
      </c>
      <c r="C127" s="80">
        <f t="shared" si="4"/>
        <v>2.5787686249177141E-2</v>
      </c>
      <c r="D127" s="80">
        <f t="shared" si="5"/>
        <v>1.025787686249177</v>
      </c>
    </row>
    <row r="128" spans="1:4">
      <c r="A128" s="78" t="s">
        <v>136</v>
      </c>
      <c r="B128" s="79">
        <v>1324.5</v>
      </c>
      <c r="C128" s="80">
        <f t="shared" si="4"/>
        <v>-4.5197817056195182E-3</v>
      </c>
      <c r="D128" s="80">
        <f t="shared" si="5"/>
        <v>0.99548021829438049</v>
      </c>
    </row>
    <row r="129" spans="1:4">
      <c r="A129" s="78" t="s">
        <v>137</v>
      </c>
      <c r="B129" s="79">
        <v>1330.5</v>
      </c>
      <c r="C129" s="80">
        <f t="shared" si="4"/>
        <v>1.3316380477679178E-2</v>
      </c>
      <c r="D129" s="80">
        <f t="shared" si="5"/>
        <v>1.0133163804776792</v>
      </c>
    </row>
    <row r="130" spans="1:4">
      <c r="A130" s="78" t="s">
        <v>138</v>
      </c>
      <c r="B130" s="79">
        <v>1312.9</v>
      </c>
      <c r="C130" s="80">
        <f t="shared" si="4"/>
        <v>-2.5530101694862507E-2</v>
      </c>
      <c r="D130" s="80">
        <f t="shared" si="5"/>
        <v>0.97446989830513753</v>
      </c>
    </row>
    <row r="131" spans="1:4">
      <c r="A131" s="78" t="s">
        <v>139</v>
      </c>
      <c r="B131" s="79">
        <v>1346.85</v>
      </c>
      <c r="C131" s="80">
        <f t="shared" ref="C131:C194" si="6">LN(B131/B132)</f>
        <v>1.0148962154215723E-2</v>
      </c>
      <c r="D131" s="80">
        <f t="shared" ref="D131:D194" si="7">C131+1</f>
        <v>1.0101489621542157</v>
      </c>
    </row>
    <row r="132" spans="1:4">
      <c r="A132" s="78" t="s">
        <v>140</v>
      </c>
      <c r="B132" s="79">
        <v>1333.25</v>
      </c>
      <c r="C132" s="80">
        <f t="shared" si="6"/>
        <v>-2.7081674296000394E-2</v>
      </c>
      <c r="D132" s="80">
        <f t="shared" si="7"/>
        <v>0.97291832570399961</v>
      </c>
    </row>
    <row r="133" spans="1:4">
      <c r="A133" s="78" t="s">
        <v>141</v>
      </c>
      <c r="B133" s="79">
        <v>1369.85</v>
      </c>
      <c r="C133" s="80">
        <f t="shared" si="6"/>
        <v>-1.7224959978719284E-2</v>
      </c>
      <c r="D133" s="80">
        <f t="shared" si="7"/>
        <v>0.98277504002128069</v>
      </c>
    </row>
    <row r="134" spans="1:4">
      <c r="A134" s="78" t="s">
        <v>142</v>
      </c>
      <c r="B134" s="79">
        <v>1393.65</v>
      </c>
      <c r="C134" s="80">
        <f t="shared" si="6"/>
        <v>-8.7514623304304987E-3</v>
      </c>
      <c r="D134" s="80">
        <f t="shared" si="7"/>
        <v>0.99124853766956955</v>
      </c>
    </row>
    <row r="135" spans="1:4">
      <c r="A135" s="78" t="s">
        <v>143</v>
      </c>
      <c r="B135" s="79">
        <v>1405.9</v>
      </c>
      <c r="C135" s="80">
        <f t="shared" si="6"/>
        <v>2.6122434355402957E-2</v>
      </c>
      <c r="D135" s="80">
        <f t="shared" si="7"/>
        <v>1.026122434355403</v>
      </c>
    </row>
    <row r="136" spans="1:4">
      <c r="A136" s="78" t="s">
        <v>144</v>
      </c>
      <c r="B136" s="79">
        <v>1369.65</v>
      </c>
      <c r="C136" s="80">
        <f t="shared" si="6"/>
        <v>1.0679980401790693E-2</v>
      </c>
      <c r="D136" s="80">
        <f t="shared" si="7"/>
        <v>1.0106799804017907</v>
      </c>
    </row>
    <row r="137" spans="1:4">
      <c r="A137" s="78" t="s">
        <v>145</v>
      </c>
      <c r="B137" s="79">
        <v>1355.1</v>
      </c>
      <c r="C137" s="80">
        <f t="shared" si="6"/>
        <v>-5.3358974050709386E-3</v>
      </c>
      <c r="D137" s="80">
        <f t="shared" si="7"/>
        <v>0.9946641025949291</v>
      </c>
    </row>
    <row r="138" spans="1:4">
      <c r="A138" s="78" t="s">
        <v>146</v>
      </c>
      <c r="B138" s="79">
        <v>1362.35</v>
      </c>
      <c r="C138" s="80">
        <f t="shared" si="6"/>
        <v>9.5140477216165992E-3</v>
      </c>
      <c r="D138" s="80">
        <f t="shared" si="7"/>
        <v>1.0095140477216167</v>
      </c>
    </row>
    <row r="139" spans="1:4">
      <c r="A139" s="78" t="s">
        <v>147</v>
      </c>
      <c r="B139" s="79">
        <v>1349.45</v>
      </c>
      <c r="C139" s="80">
        <f t="shared" si="6"/>
        <v>1.2234685000058656E-3</v>
      </c>
      <c r="D139" s="80">
        <f t="shared" si="7"/>
        <v>1.0012234685000059</v>
      </c>
    </row>
    <row r="140" spans="1:4">
      <c r="A140" s="78" t="s">
        <v>148</v>
      </c>
      <c r="B140" s="79">
        <v>1347.8</v>
      </c>
      <c r="C140" s="80">
        <f t="shared" si="6"/>
        <v>9.2786764130955003E-4</v>
      </c>
      <c r="D140" s="80">
        <f t="shared" si="7"/>
        <v>1.0009278676413096</v>
      </c>
    </row>
    <row r="141" spans="1:4">
      <c r="A141" s="78" t="s">
        <v>149</v>
      </c>
      <c r="B141" s="79">
        <v>1346.55</v>
      </c>
      <c r="C141" s="80">
        <f t="shared" si="6"/>
        <v>-3.262282782016966E-3</v>
      </c>
      <c r="D141" s="80">
        <f t="shared" si="7"/>
        <v>0.99673771721798299</v>
      </c>
    </row>
    <row r="142" spans="1:4">
      <c r="A142" s="78" t="s">
        <v>150</v>
      </c>
      <c r="B142" s="79">
        <v>1350.95</v>
      </c>
      <c r="C142" s="80">
        <f t="shared" si="6"/>
        <v>2.2116268057038729E-2</v>
      </c>
      <c r="D142" s="80">
        <f t="shared" si="7"/>
        <v>1.0221162680570388</v>
      </c>
    </row>
    <row r="143" spans="1:4">
      <c r="A143" s="78" t="s">
        <v>151</v>
      </c>
      <c r="B143" s="79">
        <v>1321.4</v>
      </c>
      <c r="C143" s="80">
        <f t="shared" si="6"/>
        <v>-2.5697240352098535E-3</v>
      </c>
      <c r="D143" s="80">
        <f t="shared" si="7"/>
        <v>0.99743027596479017</v>
      </c>
    </row>
    <row r="144" spans="1:4">
      <c r="A144" s="78" t="s">
        <v>152</v>
      </c>
      <c r="B144" s="79">
        <v>1324.8</v>
      </c>
      <c r="C144" s="80">
        <f t="shared" si="6"/>
        <v>-2.2619326540637415E-3</v>
      </c>
      <c r="D144" s="80">
        <f t="shared" si="7"/>
        <v>0.99773806734593629</v>
      </c>
    </row>
    <row r="145" spans="1:4">
      <c r="A145" s="78" t="s">
        <v>153</v>
      </c>
      <c r="B145" s="79">
        <v>1327.8</v>
      </c>
      <c r="C145" s="80">
        <f t="shared" si="6"/>
        <v>-7.9046924109202321E-4</v>
      </c>
      <c r="D145" s="80">
        <f t="shared" si="7"/>
        <v>0.99920953075890795</v>
      </c>
    </row>
    <row r="146" spans="1:4">
      <c r="A146" s="78" t="s">
        <v>154</v>
      </c>
      <c r="B146" s="79">
        <v>1328.85</v>
      </c>
      <c r="C146" s="80">
        <f t="shared" si="6"/>
        <v>-1.8453803325807736E-2</v>
      </c>
      <c r="D146" s="80">
        <f t="shared" si="7"/>
        <v>0.9815461966741923</v>
      </c>
    </row>
    <row r="147" spans="1:4">
      <c r="A147" s="78" t="s">
        <v>155</v>
      </c>
      <c r="B147" s="79">
        <v>1353.6</v>
      </c>
      <c r="C147" s="80">
        <f t="shared" si="6"/>
        <v>-8.4922559426482984E-4</v>
      </c>
      <c r="D147" s="80">
        <f t="shared" si="7"/>
        <v>0.99915077440573519</v>
      </c>
    </row>
    <row r="148" spans="1:4">
      <c r="A148" s="78" t="s">
        <v>156</v>
      </c>
      <c r="B148" s="79">
        <v>1354.75</v>
      </c>
      <c r="C148" s="80">
        <f t="shared" si="6"/>
        <v>1.0126762729329207E-2</v>
      </c>
      <c r="D148" s="80">
        <f t="shared" si="7"/>
        <v>1.0101267627293291</v>
      </c>
    </row>
    <row r="149" spans="1:4">
      <c r="A149" s="78" t="s">
        <v>157</v>
      </c>
      <c r="B149" s="79">
        <v>1341.1</v>
      </c>
      <c r="C149" s="80">
        <f t="shared" si="6"/>
        <v>7.4593469071169093E-4</v>
      </c>
      <c r="D149" s="80">
        <f t="shared" si="7"/>
        <v>1.0007459346907117</v>
      </c>
    </row>
    <row r="150" spans="1:4">
      <c r="A150" s="78" t="s">
        <v>158</v>
      </c>
      <c r="B150" s="79">
        <v>1340.1</v>
      </c>
      <c r="C150" s="80">
        <f t="shared" si="6"/>
        <v>-1.1389264474550447E-2</v>
      </c>
      <c r="D150" s="80">
        <f t="shared" si="7"/>
        <v>0.98861073552544954</v>
      </c>
    </row>
    <row r="151" spans="1:4">
      <c r="A151" s="78" t="s">
        <v>159</v>
      </c>
      <c r="B151" s="79">
        <v>1355.45</v>
      </c>
      <c r="C151" s="80">
        <f t="shared" si="6"/>
        <v>-2.9467036681672921E-3</v>
      </c>
      <c r="D151" s="80">
        <f t="shared" si="7"/>
        <v>0.99705329633183271</v>
      </c>
    </row>
    <row r="152" spans="1:4">
      <c r="A152" s="78" t="s">
        <v>160</v>
      </c>
      <c r="B152" s="79">
        <v>1359.45</v>
      </c>
      <c r="C152" s="80">
        <f t="shared" si="6"/>
        <v>-9.9179205990706596E-3</v>
      </c>
      <c r="D152" s="80">
        <f t="shared" si="7"/>
        <v>0.99008207940092929</v>
      </c>
    </row>
    <row r="153" spans="1:4">
      <c r="A153" s="78" t="s">
        <v>161</v>
      </c>
      <c r="B153" s="79">
        <v>1373</v>
      </c>
      <c r="C153" s="80">
        <f t="shared" si="6"/>
        <v>-1.5717060957666666E-2</v>
      </c>
      <c r="D153" s="80">
        <f t="shared" si="7"/>
        <v>0.98428293904233333</v>
      </c>
    </row>
    <row r="154" spans="1:4">
      <c r="A154" s="78" t="s">
        <v>162</v>
      </c>
      <c r="B154" s="79">
        <v>1394.75</v>
      </c>
      <c r="C154" s="80">
        <f t="shared" si="6"/>
        <v>8.0263896626241605E-3</v>
      </c>
      <c r="D154" s="80">
        <f t="shared" si="7"/>
        <v>1.0080263896626243</v>
      </c>
    </row>
    <row r="155" spans="1:4">
      <c r="A155" s="78" t="s">
        <v>163</v>
      </c>
      <c r="B155" s="79">
        <v>1383.6</v>
      </c>
      <c r="C155" s="80">
        <f t="shared" si="6"/>
        <v>5.6036651535901275E-2</v>
      </c>
      <c r="D155" s="80">
        <f t="shared" si="7"/>
        <v>1.0560366515359012</v>
      </c>
    </row>
    <row r="156" spans="1:4">
      <c r="A156" s="78" t="s">
        <v>164</v>
      </c>
      <c r="B156" s="79">
        <v>1308.2</v>
      </c>
      <c r="C156" s="80">
        <f t="shared" si="6"/>
        <v>2.7825860378457683E-2</v>
      </c>
      <c r="D156" s="80">
        <f t="shared" si="7"/>
        <v>1.0278258603784576</v>
      </c>
    </row>
    <row r="157" spans="1:4">
      <c r="A157" s="78" t="s">
        <v>165</v>
      </c>
      <c r="B157" s="79">
        <v>1272.3</v>
      </c>
      <c r="C157" s="80">
        <f t="shared" si="6"/>
        <v>-1.4137608386804426E-3</v>
      </c>
      <c r="D157" s="80">
        <f t="shared" si="7"/>
        <v>0.99858623916131961</v>
      </c>
    </row>
    <row r="158" spans="1:4">
      <c r="A158" s="78" t="s">
        <v>166</v>
      </c>
      <c r="B158" s="79">
        <v>1274.0999999999999</v>
      </c>
      <c r="C158" s="80">
        <f t="shared" si="6"/>
        <v>-2.7596232300994051E-2</v>
      </c>
      <c r="D158" s="80">
        <f t="shared" si="7"/>
        <v>0.97240376769900594</v>
      </c>
    </row>
    <row r="159" spans="1:4">
      <c r="A159" s="78" t="s">
        <v>167</v>
      </c>
      <c r="B159" s="79">
        <v>1309.75</v>
      </c>
      <c r="C159" s="80">
        <f t="shared" si="6"/>
        <v>1.8571852275327646E-2</v>
      </c>
      <c r="D159" s="80">
        <f t="shared" si="7"/>
        <v>1.0185718522753275</v>
      </c>
    </row>
    <row r="160" spans="1:4">
      <c r="A160" s="78" t="s">
        <v>168</v>
      </c>
      <c r="B160" s="79">
        <v>1285.6500000000001</v>
      </c>
      <c r="C160" s="80">
        <f t="shared" si="6"/>
        <v>1.7695410233072095E-2</v>
      </c>
      <c r="D160" s="80">
        <f t="shared" si="7"/>
        <v>1.0176954102330722</v>
      </c>
    </row>
    <row r="161" spans="1:4">
      <c r="A161" s="78" t="s">
        <v>169</v>
      </c>
      <c r="B161" s="79">
        <v>1263.0999999999999</v>
      </c>
      <c r="C161" s="80">
        <f t="shared" si="6"/>
        <v>2.5763505401836559E-3</v>
      </c>
      <c r="D161" s="80">
        <f t="shared" si="7"/>
        <v>1.0025763505401837</v>
      </c>
    </row>
    <row r="162" spans="1:4">
      <c r="A162" s="78" t="s">
        <v>170</v>
      </c>
      <c r="B162" s="79">
        <v>1259.8499999999999</v>
      </c>
      <c r="C162" s="80">
        <f t="shared" si="6"/>
        <v>3.458766642106122E-3</v>
      </c>
      <c r="D162" s="80">
        <f t="shared" si="7"/>
        <v>1.0034587666421062</v>
      </c>
    </row>
    <row r="163" spans="1:4">
      <c r="A163" s="78" t="s">
        <v>171</v>
      </c>
      <c r="B163" s="79">
        <v>1255.5</v>
      </c>
      <c r="C163" s="80">
        <f t="shared" si="6"/>
        <v>1.4440684154794428E-2</v>
      </c>
      <c r="D163" s="80">
        <f t="shared" si="7"/>
        <v>1.0144406841547944</v>
      </c>
    </row>
    <row r="164" spans="1:4">
      <c r="A164" s="78" t="s">
        <v>172</v>
      </c>
      <c r="B164" s="79">
        <v>1237.5</v>
      </c>
      <c r="C164" s="80">
        <f t="shared" si="6"/>
        <v>8.0729024061879876E-3</v>
      </c>
      <c r="D164" s="80">
        <f t="shared" si="7"/>
        <v>1.0080729024061881</v>
      </c>
    </row>
    <row r="165" spans="1:4">
      <c r="A165" s="78" t="s">
        <v>173</v>
      </c>
      <c r="B165" s="79">
        <v>1227.55</v>
      </c>
      <c r="C165" s="80">
        <f t="shared" si="6"/>
        <v>1.1552770850311705E-2</v>
      </c>
      <c r="D165" s="80">
        <f t="shared" si="7"/>
        <v>1.0115527708503118</v>
      </c>
    </row>
    <row r="166" spans="1:4">
      <c r="A166" s="78" t="s">
        <v>174</v>
      </c>
      <c r="B166" s="79">
        <v>1213.45</v>
      </c>
      <c r="C166" s="80">
        <f t="shared" si="6"/>
        <v>-2.8915720163592212E-2</v>
      </c>
      <c r="D166" s="80">
        <f t="shared" si="7"/>
        <v>0.97108427983640777</v>
      </c>
    </row>
    <row r="167" spans="1:4">
      <c r="A167" s="78" t="s">
        <v>175</v>
      </c>
      <c r="B167" s="79">
        <v>1249.05</v>
      </c>
      <c r="C167" s="80">
        <f t="shared" si="6"/>
        <v>5.5797667997901108E-3</v>
      </c>
      <c r="D167" s="80">
        <f t="shared" si="7"/>
        <v>1.0055797667997901</v>
      </c>
    </row>
    <row r="168" spans="1:4">
      <c r="A168" s="78" t="s">
        <v>176</v>
      </c>
      <c r="B168" s="79">
        <v>1242.0999999999999</v>
      </c>
      <c r="C168" s="80">
        <f t="shared" si="6"/>
        <v>-9.3355647259972634E-3</v>
      </c>
      <c r="D168" s="80">
        <f t="shared" si="7"/>
        <v>0.99066443527400272</v>
      </c>
    </row>
    <row r="169" spans="1:4">
      <c r="A169" s="78" t="s">
        <v>177</v>
      </c>
      <c r="B169" s="79">
        <v>1253.75</v>
      </c>
      <c r="C169" s="80">
        <f t="shared" si="6"/>
        <v>2.5732035953668655E-2</v>
      </c>
      <c r="D169" s="80">
        <f t="shared" si="7"/>
        <v>1.0257320359536686</v>
      </c>
    </row>
    <row r="170" spans="1:4">
      <c r="A170" s="78" t="s">
        <v>178</v>
      </c>
      <c r="B170" s="79">
        <v>1221.9000000000001</v>
      </c>
      <c r="C170" s="80">
        <f t="shared" si="6"/>
        <v>1.3922446047246204E-3</v>
      </c>
      <c r="D170" s="80">
        <f t="shared" si="7"/>
        <v>1.0013922446047245</v>
      </c>
    </row>
    <row r="171" spans="1:4">
      <c r="A171" s="78" t="s">
        <v>179</v>
      </c>
      <c r="B171" s="79">
        <v>1220.2</v>
      </c>
      <c r="C171" s="80">
        <f t="shared" si="6"/>
        <v>-1.9076027941943231E-2</v>
      </c>
      <c r="D171" s="80">
        <f t="shared" si="7"/>
        <v>0.98092397205805681</v>
      </c>
    </row>
    <row r="172" spans="1:4">
      <c r="A172" s="78" t="s">
        <v>180</v>
      </c>
      <c r="B172" s="79">
        <v>1243.7</v>
      </c>
      <c r="C172" s="80">
        <f t="shared" si="6"/>
        <v>1.3070494623037823E-2</v>
      </c>
      <c r="D172" s="80">
        <f t="shared" si="7"/>
        <v>1.0130704946230378</v>
      </c>
    </row>
    <row r="173" spans="1:4">
      <c r="A173" s="78" t="s">
        <v>181</v>
      </c>
      <c r="B173" s="79">
        <v>1227.55</v>
      </c>
      <c r="C173" s="80">
        <f t="shared" si="6"/>
        <v>1.2047351085427451E-2</v>
      </c>
      <c r="D173" s="80">
        <f t="shared" si="7"/>
        <v>1.0120473510854275</v>
      </c>
    </row>
    <row r="174" spans="1:4">
      <c r="A174" s="78" t="s">
        <v>182</v>
      </c>
      <c r="B174" s="79">
        <v>1212.8499999999999</v>
      </c>
      <c r="C174" s="80">
        <f t="shared" si="6"/>
        <v>-1.2495297665108231E-2</v>
      </c>
      <c r="D174" s="80">
        <f t="shared" si="7"/>
        <v>0.98750470233489174</v>
      </c>
    </row>
    <row r="175" spans="1:4">
      <c r="A175" s="78" t="s">
        <v>183</v>
      </c>
      <c r="B175" s="79">
        <v>1228.0999999999999</v>
      </c>
      <c r="C175" s="80">
        <f t="shared" si="6"/>
        <v>-3.7124915501321638E-2</v>
      </c>
      <c r="D175" s="80">
        <f t="shared" si="7"/>
        <v>0.96287508449867831</v>
      </c>
    </row>
    <row r="176" spans="1:4">
      <c r="A176" s="78" t="s">
        <v>184</v>
      </c>
      <c r="B176" s="79">
        <v>1274.55</v>
      </c>
      <c r="C176" s="80">
        <f t="shared" si="6"/>
        <v>2.8853703896607057E-2</v>
      </c>
      <c r="D176" s="80">
        <f t="shared" si="7"/>
        <v>1.028853703896607</v>
      </c>
    </row>
    <row r="177" spans="1:4">
      <c r="A177" s="78" t="s">
        <v>185</v>
      </c>
      <c r="B177" s="79">
        <v>1238.3</v>
      </c>
      <c r="C177" s="80">
        <f t="shared" si="6"/>
        <v>-2.3740816175346593E-2</v>
      </c>
      <c r="D177" s="80">
        <f t="shared" si="7"/>
        <v>0.97625918382465338</v>
      </c>
    </row>
    <row r="178" spans="1:4">
      <c r="A178" s="78" t="s">
        <v>186</v>
      </c>
      <c r="B178" s="79">
        <v>1268.05</v>
      </c>
      <c r="C178" s="80">
        <f t="shared" si="6"/>
        <v>-4.3364280339721879E-4</v>
      </c>
      <c r="D178" s="80">
        <f t="shared" si="7"/>
        <v>0.99956635719660281</v>
      </c>
    </row>
    <row r="179" spans="1:4">
      <c r="A179" s="78" t="s">
        <v>187</v>
      </c>
      <c r="B179" s="79">
        <v>1268.5999999999999</v>
      </c>
      <c r="C179" s="80">
        <f t="shared" si="6"/>
        <v>7.0156246984184267E-2</v>
      </c>
      <c r="D179" s="80">
        <f t="shared" si="7"/>
        <v>1.0701562469841843</v>
      </c>
    </row>
    <row r="180" spans="1:4">
      <c r="A180" s="78" t="s">
        <v>188</v>
      </c>
      <c r="B180" s="79">
        <v>1182.6500000000001</v>
      </c>
      <c r="C180" s="80">
        <f t="shared" si="6"/>
        <v>-4.6494918097769917E-4</v>
      </c>
      <c r="D180" s="80">
        <f t="shared" si="7"/>
        <v>0.99953505081902227</v>
      </c>
    </row>
    <row r="181" spans="1:4">
      <c r="A181" s="78" t="s">
        <v>189</v>
      </c>
      <c r="B181" s="79">
        <v>1183.2</v>
      </c>
      <c r="C181" s="80">
        <f t="shared" si="6"/>
        <v>-1.0676407578171827E-2</v>
      </c>
      <c r="D181" s="80">
        <f t="shared" si="7"/>
        <v>0.98932359242182821</v>
      </c>
    </row>
    <row r="182" spans="1:4">
      <c r="A182" s="78" t="s">
        <v>190</v>
      </c>
      <c r="B182" s="79">
        <v>1195.9000000000001</v>
      </c>
      <c r="C182" s="80">
        <f t="shared" si="6"/>
        <v>7.6384305580951333E-3</v>
      </c>
      <c r="D182" s="80">
        <f t="shared" si="7"/>
        <v>1.0076384305580952</v>
      </c>
    </row>
    <row r="183" spans="1:4">
      <c r="A183" s="78" t="s">
        <v>191</v>
      </c>
      <c r="B183" s="79">
        <v>1186.8</v>
      </c>
      <c r="C183" s="80">
        <f t="shared" si="6"/>
        <v>-2.1836020527383426E-2</v>
      </c>
      <c r="D183" s="80">
        <f t="shared" si="7"/>
        <v>0.97816397947261657</v>
      </c>
    </row>
    <row r="184" spans="1:4">
      <c r="A184" s="78" t="s">
        <v>192</v>
      </c>
      <c r="B184" s="79">
        <v>1213</v>
      </c>
      <c r="C184" s="80">
        <f t="shared" si="6"/>
        <v>1.9815817820107526E-2</v>
      </c>
      <c r="D184" s="80">
        <f t="shared" si="7"/>
        <v>1.0198158178201076</v>
      </c>
    </row>
    <row r="185" spans="1:4">
      <c r="A185" s="78" t="s">
        <v>193</v>
      </c>
      <c r="B185" s="79">
        <v>1189.2</v>
      </c>
      <c r="C185" s="80">
        <f t="shared" si="6"/>
        <v>-1.1911619743832052E-2</v>
      </c>
      <c r="D185" s="80">
        <f t="shared" si="7"/>
        <v>0.98808838025616796</v>
      </c>
    </row>
    <row r="186" spans="1:4">
      <c r="A186" s="78" t="s">
        <v>194</v>
      </c>
      <c r="B186" s="79">
        <v>1203.45</v>
      </c>
      <c r="C186" s="80">
        <f t="shared" si="6"/>
        <v>-2.0723573761946047E-2</v>
      </c>
      <c r="D186" s="80">
        <f t="shared" si="7"/>
        <v>0.979276426238054</v>
      </c>
    </row>
    <row r="187" spans="1:4">
      <c r="A187" s="78" t="s">
        <v>195</v>
      </c>
      <c r="B187" s="79">
        <v>1228.6500000000001</v>
      </c>
      <c r="C187" s="80">
        <f t="shared" si="6"/>
        <v>-4.9810895562645861E-2</v>
      </c>
      <c r="D187" s="80">
        <f t="shared" si="7"/>
        <v>0.95018910443735416</v>
      </c>
    </row>
    <row r="188" spans="1:4">
      <c r="A188" s="78" t="s">
        <v>196</v>
      </c>
      <c r="B188" s="79">
        <v>1291.4000000000001</v>
      </c>
      <c r="C188" s="80">
        <f t="shared" si="6"/>
        <v>-1.8907924892117657E-2</v>
      </c>
      <c r="D188" s="80">
        <f t="shared" si="7"/>
        <v>0.98109207510788232</v>
      </c>
    </row>
    <row r="189" spans="1:4">
      <c r="A189" s="78" t="s">
        <v>197</v>
      </c>
      <c r="B189" s="79">
        <v>1316.05</v>
      </c>
      <c r="C189" s="80">
        <f t="shared" si="6"/>
        <v>-1.9302640511941596E-2</v>
      </c>
      <c r="D189" s="80">
        <f t="shared" si="7"/>
        <v>0.98069735948805836</v>
      </c>
    </row>
    <row r="190" spans="1:4">
      <c r="A190" s="78" t="s">
        <v>198</v>
      </c>
      <c r="B190" s="79">
        <v>1341.7</v>
      </c>
      <c r="C190" s="80">
        <f t="shared" si="6"/>
        <v>1.2678526514689876E-3</v>
      </c>
      <c r="D190" s="80">
        <f t="shared" si="7"/>
        <v>1.0012678526514689</v>
      </c>
    </row>
    <row r="191" spans="1:4">
      <c r="A191" s="78" t="s">
        <v>199</v>
      </c>
      <c r="B191" s="79">
        <v>1340</v>
      </c>
      <c r="C191" s="80">
        <f t="shared" si="6"/>
        <v>1.9137177115481248E-2</v>
      </c>
      <c r="D191" s="80">
        <f t="shared" si="7"/>
        <v>1.0191371771154814</v>
      </c>
    </row>
    <row r="192" spans="1:4">
      <c r="A192" s="78" t="s">
        <v>200</v>
      </c>
      <c r="B192" s="79">
        <v>1314.6</v>
      </c>
      <c r="C192" s="80">
        <f t="shared" si="6"/>
        <v>3.8144159116691688E-2</v>
      </c>
      <c r="D192" s="80">
        <f t="shared" si="7"/>
        <v>1.0381441591166918</v>
      </c>
    </row>
    <row r="193" spans="1:4">
      <c r="A193" s="78" t="s">
        <v>201</v>
      </c>
      <c r="B193" s="79">
        <v>1265.4000000000001</v>
      </c>
      <c r="C193" s="80">
        <f t="shared" si="6"/>
        <v>2.6789997858473014E-2</v>
      </c>
      <c r="D193" s="80">
        <f t="shared" si="7"/>
        <v>1.0267899978584729</v>
      </c>
    </row>
    <row r="194" spans="1:4">
      <c r="A194" s="78" t="s">
        <v>202</v>
      </c>
      <c r="B194" s="79">
        <v>1231.95</v>
      </c>
      <c r="C194" s="80">
        <f t="shared" si="6"/>
        <v>1.3895356189814252E-2</v>
      </c>
      <c r="D194" s="80">
        <f t="shared" si="7"/>
        <v>1.0138953561898143</v>
      </c>
    </row>
    <row r="195" spans="1:4">
      <c r="A195" s="78" t="s">
        <v>203</v>
      </c>
      <c r="B195" s="79">
        <v>1214.95</v>
      </c>
      <c r="C195" s="80">
        <f t="shared" ref="C195:C258" si="8">LN(B195/B196)</f>
        <v>2.6987519277767404E-2</v>
      </c>
      <c r="D195" s="80">
        <f t="shared" ref="D195:D258" si="9">C195+1</f>
        <v>1.0269875192777673</v>
      </c>
    </row>
    <row r="196" spans="1:4">
      <c r="A196" s="78" t="s">
        <v>204</v>
      </c>
      <c r="B196" s="79">
        <v>1182.5999999999999</v>
      </c>
      <c r="C196" s="80">
        <f t="shared" si="8"/>
        <v>-1.6053402121107049E-3</v>
      </c>
      <c r="D196" s="80">
        <f t="shared" si="9"/>
        <v>0.99839465978788933</v>
      </c>
    </row>
    <row r="197" spans="1:4">
      <c r="A197" s="78" t="s">
        <v>205</v>
      </c>
      <c r="B197" s="79">
        <v>1184.5</v>
      </c>
      <c r="C197" s="80">
        <f t="shared" si="8"/>
        <v>1.8317871080175824E-2</v>
      </c>
      <c r="D197" s="80">
        <f t="shared" si="9"/>
        <v>1.0183178710801759</v>
      </c>
    </row>
    <row r="198" spans="1:4">
      <c r="A198" s="78" t="s">
        <v>206</v>
      </c>
      <c r="B198" s="79">
        <v>1163</v>
      </c>
      <c r="C198" s="80">
        <f t="shared" si="8"/>
        <v>-5.6161859050542322E-3</v>
      </c>
      <c r="D198" s="80">
        <f t="shared" si="9"/>
        <v>0.99438381409494581</v>
      </c>
    </row>
    <row r="199" spans="1:4">
      <c r="A199" s="78" t="s">
        <v>207</v>
      </c>
      <c r="B199" s="79">
        <v>1169.55</v>
      </c>
      <c r="C199" s="80">
        <f t="shared" si="8"/>
        <v>3.5109642044384284E-2</v>
      </c>
      <c r="D199" s="80">
        <f t="shared" si="9"/>
        <v>1.0351096420443844</v>
      </c>
    </row>
    <row r="200" spans="1:4">
      <c r="A200" s="78" t="s">
        <v>208</v>
      </c>
      <c r="B200" s="79">
        <v>1129.2</v>
      </c>
      <c r="C200" s="80">
        <f t="shared" si="8"/>
        <v>-1.9556022881405573E-2</v>
      </c>
      <c r="D200" s="80">
        <f t="shared" si="9"/>
        <v>0.98044397711859443</v>
      </c>
    </row>
    <row r="201" spans="1:4">
      <c r="A201" s="78" t="s">
        <v>209</v>
      </c>
      <c r="B201" s="79">
        <v>1151.5</v>
      </c>
      <c r="C201" s="80">
        <f t="shared" si="8"/>
        <v>2.6086971315870218E-3</v>
      </c>
      <c r="D201" s="80">
        <f t="shared" si="9"/>
        <v>1.0026086971315871</v>
      </c>
    </row>
    <row r="202" spans="1:4">
      <c r="A202" s="78" t="s">
        <v>210</v>
      </c>
      <c r="B202" s="79">
        <v>1148.5</v>
      </c>
      <c r="C202" s="80">
        <f t="shared" si="8"/>
        <v>-2.9126023155091802E-3</v>
      </c>
      <c r="D202" s="80">
        <f t="shared" si="9"/>
        <v>0.99708739768449084</v>
      </c>
    </row>
    <row r="203" spans="1:4">
      <c r="A203" s="78" t="s">
        <v>211</v>
      </c>
      <c r="B203" s="79">
        <v>1151.8499999999999</v>
      </c>
      <c r="C203" s="80">
        <f t="shared" si="8"/>
        <v>1.0867537398366905E-2</v>
      </c>
      <c r="D203" s="80">
        <f t="shared" si="9"/>
        <v>1.0108675373983669</v>
      </c>
    </row>
    <row r="204" spans="1:4">
      <c r="A204" s="78" t="s">
        <v>212</v>
      </c>
      <c r="B204" s="79">
        <v>1139.4000000000001</v>
      </c>
      <c r="C204" s="80">
        <f t="shared" si="8"/>
        <v>9.3909823151002089E-3</v>
      </c>
      <c r="D204" s="80">
        <f t="shared" si="9"/>
        <v>1.0093909823151002</v>
      </c>
    </row>
    <row r="205" spans="1:4">
      <c r="A205" s="78" t="s">
        <v>213</v>
      </c>
      <c r="B205" s="79">
        <v>1128.75</v>
      </c>
      <c r="C205" s="80">
        <f t="shared" si="8"/>
        <v>0</v>
      </c>
      <c r="D205" s="80">
        <f t="shared" si="9"/>
        <v>1</v>
      </c>
    </row>
    <row r="206" spans="1:4">
      <c r="A206" s="78" t="s">
        <v>214</v>
      </c>
      <c r="B206" s="79">
        <v>1128.75</v>
      </c>
      <c r="C206" s="80">
        <f t="shared" si="8"/>
        <v>1.1080333543618645E-3</v>
      </c>
      <c r="D206" s="80">
        <f t="shared" si="9"/>
        <v>1.0011080333543618</v>
      </c>
    </row>
    <row r="207" spans="1:4">
      <c r="A207" s="78" t="s">
        <v>215</v>
      </c>
      <c r="B207" s="79">
        <v>1127.5</v>
      </c>
      <c r="C207" s="80">
        <f t="shared" si="8"/>
        <v>-2.2590871382589623E-3</v>
      </c>
      <c r="D207" s="80">
        <f t="shared" si="9"/>
        <v>0.99774091286174105</v>
      </c>
    </row>
    <row r="208" spans="1:4">
      <c r="A208" s="78" t="s">
        <v>216</v>
      </c>
      <c r="B208" s="79">
        <v>1130.05</v>
      </c>
      <c r="C208" s="80">
        <f t="shared" si="8"/>
        <v>4.4788438765717637E-3</v>
      </c>
      <c r="D208" s="80">
        <f t="shared" si="9"/>
        <v>1.0044788438765717</v>
      </c>
    </row>
    <row r="209" spans="1:4">
      <c r="A209" s="78" t="s">
        <v>217</v>
      </c>
      <c r="B209" s="79">
        <v>1125</v>
      </c>
      <c r="C209" s="80">
        <f t="shared" si="8"/>
        <v>2.3564360417401811E-2</v>
      </c>
      <c r="D209" s="80">
        <f t="shared" si="9"/>
        <v>1.0235643604174018</v>
      </c>
    </row>
    <row r="210" spans="1:4">
      <c r="A210" s="78" t="s">
        <v>218</v>
      </c>
      <c r="B210" s="79">
        <v>1098.8</v>
      </c>
      <c r="C210" s="80">
        <f t="shared" si="8"/>
        <v>-5.7171533736176828E-3</v>
      </c>
      <c r="D210" s="80">
        <f t="shared" si="9"/>
        <v>0.99428284662638233</v>
      </c>
    </row>
    <row r="211" spans="1:4">
      <c r="A211" s="78" t="s">
        <v>219</v>
      </c>
      <c r="B211" s="79">
        <v>1105.0999999999999</v>
      </c>
      <c r="C211" s="80">
        <f t="shared" si="8"/>
        <v>1.6560219691548441E-2</v>
      </c>
      <c r="D211" s="80">
        <f t="shared" si="9"/>
        <v>1.0165602196915484</v>
      </c>
    </row>
    <row r="212" spans="1:4">
      <c r="A212" s="78" t="s">
        <v>220</v>
      </c>
      <c r="B212" s="79">
        <v>1086.95</v>
      </c>
      <c r="C212" s="80">
        <f t="shared" si="8"/>
        <v>-9.0668264685083606E-3</v>
      </c>
      <c r="D212" s="80">
        <f t="shared" si="9"/>
        <v>0.99093317353149168</v>
      </c>
    </row>
    <row r="213" spans="1:4">
      <c r="A213" s="78" t="s">
        <v>221</v>
      </c>
      <c r="B213" s="79">
        <v>1096.8499999999999</v>
      </c>
      <c r="C213" s="80">
        <f t="shared" si="8"/>
        <v>-1.245797443581026E-2</v>
      </c>
      <c r="D213" s="80">
        <f t="shared" si="9"/>
        <v>0.9875420255641898</v>
      </c>
    </row>
    <row r="214" spans="1:4">
      <c r="A214" s="78" t="s">
        <v>222</v>
      </c>
      <c r="B214" s="79">
        <v>1110.5999999999999</v>
      </c>
      <c r="C214" s="80">
        <f t="shared" si="8"/>
        <v>-2.0233320931395977E-2</v>
      </c>
      <c r="D214" s="80">
        <f t="shared" si="9"/>
        <v>0.97976667906860404</v>
      </c>
    </row>
    <row r="215" spans="1:4">
      <c r="A215" s="78" t="s">
        <v>223</v>
      </c>
      <c r="B215" s="79">
        <v>1133.3</v>
      </c>
      <c r="C215" s="80">
        <f t="shared" si="8"/>
        <v>-9.5719720955256566E-3</v>
      </c>
      <c r="D215" s="80">
        <f t="shared" si="9"/>
        <v>0.99042802790447437</v>
      </c>
    </row>
    <row r="216" spans="1:4">
      <c r="A216" s="78" t="s">
        <v>224</v>
      </c>
      <c r="B216" s="79">
        <v>1144.2</v>
      </c>
      <c r="C216" s="80">
        <f t="shared" si="8"/>
        <v>-8.3984741161596474E-3</v>
      </c>
      <c r="D216" s="80">
        <f t="shared" si="9"/>
        <v>0.99160152588384032</v>
      </c>
    </row>
    <row r="217" spans="1:4">
      <c r="A217" s="78" t="s">
        <v>225</v>
      </c>
      <c r="B217" s="79">
        <v>1153.8499999999999</v>
      </c>
      <c r="C217" s="80">
        <f t="shared" si="8"/>
        <v>-6.3497761998867561E-3</v>
      </c>
      <c r="D217" s="80">
        <f t="shared" si="9"/>
        <v>0.99365022380011325</v>
      </c>
    </row>
    <row r="218" spans="1:4">
      <c r="A218" s="78" t="s">
        <v>226</v>
      </c>
      <c r="B218" s="79">
        <v>1161.2</v>
      </c>
      <c r="C218" s="80">
        <f t="shared" si="8"/>
        <v>-2.028882141875667E-2</v>
      </c>
      <c r="D218" s="80">
        <f t="shared" si="9"/>
        <v>0.97971117858124335</v>
      </c>
    </row>
    <row r="219" spans="1:4">
      <c r="A219" s="78" t="s">
        <v>227</v>
      </c>
      <c r="B219" s="79">
        <v>1185</v>
      </c>
      <c r="C219" s="80">
        <f t="shared" si="8"/>
        <v>-4.5466105095959526E-3</v>
      </c>
      <c r="D219" s="80">
        <f t="shared" si="9"/>
        <v>0.99545338949040407</v>
      </c>
    </row>
    <row r="220" spans="1:4">
      <c r="A220" s="78" t="s">
        <v>228</v>
      </c>
      <c r="B220" s="79">
        <v>1190.4000000000001</v>
      </c>
      <c r="C220" s="80">
        <f t="shared" si="8"/>
        <v>-7.5576272648797426E-4</v>
      </c>
      <c r="D220" s="80">
        <f t="shared" si="9"/>
        <v>0.99924423727351197</v>
      </c>
    </row>
    <row r="221" spans="1:4">
      <c r="A221" s="78" t="s">
        <v>229</v>
      </c>
      <c r="B221" s="79">
        <v>1191.3</v>
      </c>
      <c r="C221" s="80">
        <f t="shared" si="8"/>
        <v>2.5462026283689543E-2</v>
      </c>
      <c r="D221" s="80">
        <f t="shared" si="9"/>
        <v>1.0254620262836895</v>
      </c>
    </row>
    <row r="222" spans="1:4">
      <c r="A222" s="78" t="s">
        <v>230</v>
      </c>
      <c r="B222" s="79">
        <v>1161.3499999999999</v>
      </c>
      <c r="C222" s="80">
        <f t="shared" si="8"/>
        <v>-5.7999991656665112E-2</v>
      </c>
      <c r="D222" s="80">
        <f t="shared" si="9"/>
        <v>0.94200000834333486</v>
      </c>
    </row>
    <row r="223" spans="1:4">
      <c r="A223" s="78" t="s">
        <v>231</v>
      </c>
      <c r="B223" s="79">
        <v>1230.7</v>
      </c>
      <c r="C223" s="80">
        <f t="shared" si="8"/>
        <v>-1.3718743238684739E-2</v>
      </c>
      <c r="D223" s="80">
        <f t="shared" si="9"/>
        <v>0.98628125676131528</v>
      </c>
    </row>
    <row r="224" spans="1:4">
      <c r="A224" s="78" t="s">
        <v>232</v>
      </c>
      <c r="B224" s="79">
        <v>1247.7</v>
      </c>
      <c r="C224" s="80">
        <f t="shared" si="8"/>
        <v>9.7856413616084093E-3</v>
      </c>
      <c r="D224" s="80">
        <f t="shared" si="9"/>
        <v>1.0097856413616084</v>
      </c>
    </row>
    <row r="225" spans="1:4">
      <c r="A225" s="78" t="s">
        <v>233</v>
      </c>
      <c r="B225" s="79">
        <v>1235.55</v>
      </c>
      <c r="C225" s="80">
        <f t="shared" si="8"/>
        <v>1.5661643996691382E-2</v>
      </c>
      <c r="D225" s="80">
        <f t="shared" si="9"/>
        <v>1.0156616439966915</v>
      </c>
    </row>
    <row r="226" spans="1:4">
      <c r="A226" s="78" t="s">
        <v>234</v>
      </c>
      <c r="B226" s="79">
        <v>1216.3499999999999</v>
      </c>
      <c r="C226" s="80">
        <f t="shared" si="8"/>
        <v>2.9874139495703389E-2</v>
      </c>
      <c r="D226" s="80">
        <f t="shared" si="9"/>
        <v>1.0298741394957034</v>
      </c>
    </row>
    <row r="227" spans="1:4">
      <c r="A227" s="78" t="s">
        <v>235</v>
      </c>
      <c r="B227" s="79">
        <v>1180.55</v>
      </c>
      <c r="C227" s="80">
        <f t="shared" si="8"/>
        <v>-1.1663535662008185E-2</v>
      </c>
      <c r="D227" s="80">
        <f t="shared" si="9"/>
        <v>0.98833646433799183</v>
      </c>
    </row>
    <row r="228" spans="1:4">
      <c r="A228" s="78" t="s">
        <v>236</v>
      </c>
      <c r="B228" s="79">
        <v>1194.4000000000001</v>
      </c>
      <c r="C228" s="80">
        <f t="shared" si="8"/>
        <v>-2.8719584031348867E-2</v>
      </c>
      <c r="D228" s="80">
        <f t="shared" si="9"/>
        <v>0.97128041596865111</v>
      </c>
    </row>
    <row r="229" spans="1:4">
      <c r="A229" s="78" t="s">
        <v>237</v>
      </c>
      <c r="B229" s="79">
        <v>1229.2</v>
      </c>
      <c r="C229" s="80">
        <f t="shared" si="8"/>
        <v>-1.2195619219613552E-3</v>
      </c>
      <c r="D229" s="80">
        <f t="shared" si="9"/>
        <v>0.99878043807803862</v>
      </c>
    </row>
    <row r="230" spans="1:4">
      <c r="A230" s="78" t="s">
        <v>238</v>
      </c>
      <c r="B230" s="79">
        <v>1230.7</v>
      </c>
      <c r="C230" s="80">
        <f t="shared" si="8"/>
        <v>4.1933903688052944E-3</v>
      </c>
      <c r="D230" s="80">
        <f t="shared" si="9"/>
        <v>1.0041933903688054</v>
      </c>
    </row>
    <row r="231" spans="1:4">
      <c r="A231" s="78" t="s">
        <v>239</v>
      </c>
      <c r="B231" s="79">
        <v>1225.55</v>
      </c>
      <c r="C231" s="80">
        <f t="shared" si="8"/>
        <v>9.1395951681202941E-3</v>
      </c>
      <c r="D231" s="80">
        <f t="shared" si="9"/>
        <v>1.0091395951681204</v>
      </c>
    </row>
    <row r="232" spans="1:4">
      <c r="A232" s="78" t="s">
        <v>240</v>
      </c>
      <c r="B232" s="79">
        <v>1214.4000000000001</v>
      </c>
      <c r="C232" s="80">
        <f t="shared" si="8"/>
        <v>7.4646528013396413E-2</v>
      </c>
      <c r="D232" s="80">
        <f t="shared" si="9"/>
        <v>1.0746465280133963</v>
      </c>
    </row>
    <row r="233" spans="1:4">
      <c r="A233" s="78" t="s">
        <v>241</v>
      </c>
      <c r="B233" s="79">
        <v>1127.05</v>
      </c>
      <c r="C233" s="80">
        <f t="shared" si="8"/>
        <v>4.7748162545404087E-2</v>
      </c>
      <c r="D233" s="80">
        <f t="shared" si="9"/>
        <v>1.0477481625454041</v>
      </c>
    </row>
    <row r="234" spans="1:4">
      <c r="A234" s="78" t="s">
        <v>242</v>
      </c>
      <c r="B234" s="79">
        <v>1074.5</v>
      </c>
      <c r="C234" s="80">
        <f t="shared" si="8"/>
        <v>2.6929873747435627E-2</v>
      </c>
      <c r="D234" s="80">
        <f t="shared" si="9"/>
        <v>1.0269298737474357</v>
      </c>
    </row>
    <row r="235" spans="1:4">
      <c r="A235" s="78" t="s">
        <v>243</v>
      </c>
      <c r="B235" s="79">
        <v>1045.95</v>
      </c>
      <c r="C235" s="80">
        <f t="shared" si="8"/>
        <v>9.5584195157011886E-3</v>
      </c>
      <c r="D235" s="80">
        <f t="shared" si="9"/>
        <v>1.0095584195157012</v>
      </c>
    </row>
    <row r="236" spans="1:4">
      <c r="A236" s="78" t="s">
        <v>244</v>
      </c>
      <c r="B236" s="79">
        <v>1036</v>
      </c>
      <c r="C236" s="80">
        <f t="shared" si="8"/>
        <v>-1.4850572323326067E-2</v>
      </c>
      <c r="D236" s="80">
        <f t="shared" si="9"/>
        <v>0.98514942767667391</v>
      </c>
    </row>
    <row r="237" spans="1:4">
      <c r="A237" s="78" t="s">
        <v>245</v>
      </c>
      <c r="B237" s="79">
        <v>1051.5</v>
      </c>
      <c r="C237" s="80">
        <f t="shared" si="8"/>
        <v>-1.2099589904244069E-2</v>
      </c>
      <c r="D237" s="80">
        <f t="shared" si="9"/>
        <v>0.98790041009575591</v>
      </c>
    </row>
    <row r="238" spans="1:4">
      <c r="A238" s="78" t="s">
        <v>246</v>
      </c>
      <c r="B238" s="79">
        <v>1064.3</v>
      </c>
      <c r="C238" s="80">
        <f t="shared" si="8"/>
        <v>5.1811146940523162E-3</v>
      </c>
      <c r="D238" s="80">
        <f t="shared" si="9"/>
        <v>1.0051811146940524</v>
      </c>
    </row>
    <row r="239" spans="1:4">
      <c r="A239" s="78" t="s">
        <v>247</v>
      </c>
      <c r="B239" s="79">
        <v>1058.8</v>
      </c>
      <c r="C239" s="80">
        <f t="shared" si="8"/>
        <v>9.4491172106656908E-4</v>
      </c>
      <c r="D239" s="80">
        <f t="shared" si="9"/>
        <v>1.0009449117210665</v>
      </c>
    </row>
    <row r="240" spans="1:4">
      <c r="A240" s="78" t="s">
        <v>248</v>
      </c>
      <c r="B240" s="79">
        <v>1057.8</v>
      </c>
      <c r="C240" s="80">
        <f t="shared" si="8"/>
        <v>-8.5191017190130326E-3</v>
      </c>
      <c r="D240" s="80">
        <f t="shared" si="9"/>
        <v>0.99148089828098696</v>
      </c>
    </row>
    <row r="241" spans="1:4">
      <c r="A241" s="78" t="s">
        <v>249</v>
      </c>
      <c r="B241" s="79">
        <v>1066.8499999999999</v>
      </c>
      <c r="C241" s="80">
        <f t="shared" si="8"/>
        <v>-1.1231622206401882E-2</v>
      </c>
      <c r="D241" s="80">
        <f t="shared" si="9"/>
        <v>0.98876837779359816</v>
      </c>
    </row>
    <row r="242" spans="1:4">
      <c r="A242" s="78" t="s">
        <v>250</v>
      </c>
      <c r="B242" s="79">
        <v>1078.9000000000001</v>
      </c>
      <c r="C242" s="80">
        <f t="shared" si="8"/>
        <v>-4.4852455374570551E-3</v>
      </c>
      <c r="D242" s="80">
        <f t="shared" si="9"/>
        <v>0.99551475446254289</v>
      </c>
    </row>
    <row r="243" spans="1:4">
      <c r="A243" s="78" t="s">
        <v>251</v>
      </c>
      <c r="B243" s="79">
        <v>1083.75</v>
      </c>
      <c r="C243" s="80">
        <f t="shared" si="8"/>
        <v>-1.7055804259077129E-3</v>
      </c>
      <c r="D243" s="80">
        <f t="shared" si="9"/>
        <v>0.99829441957409226</v>
      </c>
    </row>
    <row r="244" spans="1:4">
      <c r="A244" s="78" t="s">
        <v>252</v>
      </c>
      <c r="B244" s="79">
        <v>1085.5999999999999</v>
      </c>
      <c r="C244" s="80">
        <f t="shared" si="8"/>
        <v>-8.4388686458647076E-3</v>
      </c>
      <c r="D244" s="80">
        <f t="shared" si="9"/>
        <v>0.99156113135413526</v>
      </c>
    </row>
    <row r="245" spans="1:4">
      <c r="A245" s="78" t="s">
        <v>253</v>
      </c>
      <c r="B245" s="79">
        <v>1094.8</v>
      </c>
      <c r="C245" s="80">
        <f t="shared" si="8"/>
        <v>-4.6475683965470742E-3</v>
      </c>
      <c r="D245" s="80">
        <f t="shared" si="9"/>
        <v>0.99535243160345288</v>
      </c>
    </row>
    <row r="246" spans="1:4">
      <c r="A246" s="78" t="s">
        <v>254</v>
      </c>
      <c r="B246" s="79">
        <v>1099.9000000000001</v>
      </c>
      <c r="C246" s="80">
        <f t="shared" si="8"/>
        <v>-7.743376476891114E-3</v>
      </c>
      <c r="D246" s="80">
        <f t="shared" si="9"/>
        <v>0.99225662352310884</v>
      </c>
    </row>
    <row r="247" spans="1:4">
      <c r="A247" s="78" t="s">
        <v>255</v>
      </c>
      <c r="B247" s="79">
        <v>1108.45</v>
      </c>
      <c r="C247" s="80">
        <f t="shared" si="8"/>
        <v>1.4444998674767887E-3</v>
      </c>
      <c r="D247" s="80">
        <f t="shared" si="9"/>
        <v>1.0014444998674767</v>
      </c>
    </row>
    <row r="248" spans="1:4">
      <c r="A248" s="78" t="s">
        <v>256</v>
      </c>
      <c r="B248" s="79">
        <v>1106.8499999999999</v>
      </c>
      <c r="C248" s="80">
        <f t="shared" si="8"/>
        <v>-4.0068220871522585E-2</v>
      </c>
      <c r="D248" s="80">
        <f t="shared" si="9"/>
        <v>0.95993177912847738</v>
      </c>
    </row>
    <row r="249" spans="1:4">
      <c r="A249" s="78" t="s">
        <v>257</v>
      </c>
      <c r="B249" s="79">
        <v>1152.0999999999999</v>
      </c>
      <c r="C249" s="80">
        <f t="shared" si="8"/>
        <v>-2.1807182846564993E-2</v>
      </c>
      <c r="D249" s="80">
        <f t="shared" si="9"/>
        <v>0.97819281715343498</v>
      </c>
    </row>
    <row r="250" spans="1:4">
      <c r="A250" s="78" t="s">
        <v>258</v>
      </c>
      <c r="B250" s="79">
        <v>1177.5</v>
      </c>
      <c r="C250" s="80">
        <f t="shared" si="8"/>
        <v>4.9805351661567614E-3</v>
      </c>
      <c r="D250" s="80">
        <f t="shared" si="9"/>
        <v>1.0049805351661567</v>
      </c>
    </row>
    <row r="251" spans="1:4">
      <c r="A251" s="78" t="s">
        <v>259</v>
      </c>
      <c r="B251" s="79">
        <v>1171.6500000000001</v>
      </c>
      <c r="C251" s="80">
        <f t="shared" si="8"/>
        <v>-1.6629361043558307E-3</v>
      </c>
      <c r="D251" s="80">
        <f t="shared" si="9"/>
        <v>0.99833706389564414</v>
      </c>
    </row>
    <row r="252" spans="1:4">
      <c r="A252" s="78" t="s">
        <v>260</v>
      </c>
      <c r="B252" s="79">
        <v>1173.5999999999999</v>
      </c>
      <c r="C252" s="80">
        <f t="shared" si="8"/>
        <v>1.8706602384109757E-2</v>
      </c>
      <c r="D252" s="80">
        <f t="shared" si="9"/>
        <v>1.0187066023841098</v>
      </c>
    </row>
    <row r="253" spans="1:4">
      <c r="A253" s="78" t="s">
        <v>261</v>
      </c>
      <c r="B253" s="79">
        <v>1151.8499999999999</v>
      </c>
      <c r="C253" s="80">
        <f t="shared" si="8"/>
        <v>2.0435722566896609E-2</v>
      </c>
      <c r="D253" s="80">
        <f t="shared" si="9"/>
        <v>1.0204357225668965</v>
      </c>
    </row>
    <row r="254" spans="1:4">
      <c r="A254" s="78" t="s">
        <v>262</v>
      </c>
      <c r="B254" s="79">
        <v>1128.55</v>
      </c>
      <c r="C254" s="80">
        <f t="shared" si="8"/>
        <v>1.828678593548589E-2</v>
      </c>
      <c r="D254" s="80">
        <f t="shared" si="9"/>
        <v>1.0182867859354858</v>
      </c>
    </row>
    <row r="255" spans="1:4">
      <c r="A255" s="78" t="s">
        <v>263</v>
      </c>
      <c r="B255" s="79">
        <v>1108.0999999999999</v>
      </c>
      <c r="C255" s="80">
        <f t="shared" si="8"/>
        <v>-1.0815767950658689E-2</v>
      </c>
      <c r="D255" s="80">
        <f t="shared" si="9"/>
        <v>0.98918423204934136</v>
      </c>
    </row>
    <row r="256" spans="1:4">
      <c r="A256" s="78" t="s">
        <v>264</v>
      </c>
      <c r="B256" s="79">
        <v>1120.1500000000001</v>
      </c>
      <c r="C256" s="80">
        <f t="shared" si="8"/>
        <v>4.2943479101476747E-3</v>
      </c>
      <c r="D256" s="80">
        <f t="shared" si="9"/>
        <v>1.0042943479101476</v>
      </c>
    </row>
    <row r="257" spans="1:4">
      <c r="A257" s="78" t="s">
        <v>265</v>
      </c>
      <c r="B257" s="79">
        <v>1115.3499999999999</v>
      </c>
      <c r="C257" s="80">
        <f t="shared" si="8"/>
        <v>-1.1056240305714529E-2</v>
      </c>
      <c r="D257" s="80">
        <f t="shared" si="9"/>
        <v>0.9889437596942855</v>
      </c>
    </row>
    <row r="258" spans="1:4">
      <c r="A258" s="78" t="s">
        <v>266</v>
      </c>
      <c r="B258" s="79">
        <v>1127.75</v>
      </c>
      <c r="C258" s="80">
        <f t="shared" si="8"/>
        <v>2.4732515847147474E-2</v>
      </c>
      <c r="D258" s="80">
        <f t="shared" si="9"/>
        <v>1.0247325158471474</v>
      </c>
    </row>
    <row r="259" spans="1:4">
      <c r="A259" s="78" t="s">
        <v>267</v>
      </c>
      <c r="B259" s="79">
        <v>1100.2</v>
      </c>
      <c r="C259" s="80">
        <f t="shared" ref="C259:C322" si="10">LN(B259/B260)</f>
        <v>-2.1336973252191523E-3</v>
      </c>
      <c r="D259" s="80">
        <f t="shared" ref="D259:D322" si="11">C259+1</f>
        <v>0.99786630267478083</v>
      </c>
    </row>
    <row r="260" spans="1:4">
      <c r="A260" s="78" t="s">
        <v>268</v>
      </c>
      <c r="B260" s="79">
        <v>1102.55</v>
      </c>
      <c r="C260" s="80">
        <f t="shared" si="10"/>
        <v>-3.0371679278915105E-2</v>
      </c>
      <c r="D260" s="80">
        <f t="shared" si="11"/>
        <v>0.96962832072108485</v>
      </c>
    </row>
    <row r="261" spans="1:4">
      <c r="A261" s="78" t="s">
        <v>269</v>
      </c>
      <c r="B261" s="79">
        <v>1136.55</v>
      </c>
      <c r="C261" s="80">
        <f t="shared" si="10"/>
        <v>-4.8348043702215335E-2</v>
      </c>
      <c r="D261" s="80">
        <f t="shared" si="11"/>
        <v>0.95165195629778465</v>
      </c>
    </row>
    <row r="262" spans="1:4">
      <c r="A262" s="78" t="s">
        <v>270</v>
      </c>
      <c r="B262" s="79">
        <v>1192.8499999999999</v>
      </c>
      <c r="C262" s="80">
        <f t="shared" si="10"/>
        <v>-4.5584839407634432E-3</v>
      </c>
      <c r="D262" s="80">
        <f t="shared" si="11"/>
        <v>0.99544151605923659</v>
      </c>
    </row>
    <row r="263" spans="1:4">
      <c r="A263" s="78" t="s">
        <v>271</v>
      </c>
      <c r="B263" s="79">
        <v>1198.3</v>
      </c>
      <c r="C263" s="80">
        <f t="shared" si="10"/>
        <v>-5.5341865994603546E-3</v>
      </c>
      <c r="D263" s="80">
        <f t="shared" si="11"/>
        <v>0.99446581340053963</v>
      </c>
    </row>
    <row r="264" spans="1:4">
      <c r="A264" s="78" t="s">
        <v>272</v>
      </c>
      <c r="B264" s="79">
        <v>1204.95</v>
      </c>
      <c r="C264" s="80">
        <f t="shared" si="10"/>
        <v>4.1165155118394817E-3</v>
      </c>
      <c r="D264" s="80">
        <f t="shared" si="11"/>
        <v>1.0041165155118394</v>
      </c>
    </row>
    <row r="265" spans="1:4">
      <c r="A265" s="78" t="s">
        <v>273</v>
      </c>
      <c r="B265" s="79">
        <v>1200</v>
      </c>
      <c r="C265" s="80">
        <f t="shared" si="10"/>
        <v>-4.166579863518188E-5</v>
      </c>
      <c r="D265" s="80">
        <f t="shared" si="11"/>
        <v>0.99995833420136482</v>
      </c>
    </row>
    <row r="266" spans="1:4">
      <c r="A266" s="78" t="s">
        <v>274</v>
      </c>
      <c r="B266" s="79">
        <v>1200.05</v>
      </c>
      <c r="C266" s="80">
        <f t="shared" si="10"/>
        <v>2.5002083637186873E-4</v>
      </c>
      <c r="D266" s="80">
        <f t="shared" si="11"/>
        <v>1.0002500208363718</v>
      </c>
    </row>
    <row r="267" spans="1:4">
      <c r="A267" s="78" t="s">
        <v>275</v>
      </c>
      <c r="B267" s="79">
        <v>1199.75</v>
      </c>
      <c r="C267" s="80">
        <f t="shared" si="10"/>
        <v>-7.9284780528748964E-3</v>
      </c>
      <c r="D267" s="80">
        <f t="shared" si="11"/>
        <v>0.99207152194712511</v>
      </c>
    </row>
    <row r="268" spans="1:4">
      <c r="A268" s="78" t="s">
        <v>276</v>
      </c>
      <c r="B268" s="79">
        <v>1209.3</v>
      </c>
      <c r="C268" s="80">
        <f t="shared" si="10"/>
        <v>-1.5286416660111311E-3</v>
      </c>
      <c r="D268" s="80">
        <f t="shared" si="11"/>
        <v>0.99847135833398892</v>
      </c>
    </row>
    <row r="269" spans="1:4">
      <c r="A269" s="78" t="s">
        <v>277</v>
      </c>
      <c r="B269" s="79">
        <v>1211.1500000000001</v>
      </c>
      <c r="C269" s="80">
        <f t="shared" si="10"/>
        <v>6.128637344905704E-3</v>
      </c>
      <c r="D269" s="80">
        <f t="shared" si="11"/>
        <v>1.0061286373449057</v>
      </c>
    </row>
    <row r="270" spans="1:4">
      <c r="A270" s="78" t="s">
        <v>278</v>
      </c>
      <c r="B270" s="79">
        <v>1203.75</v>
      </c>
      <c r="C270" s="80">
        <f t="shared" si="10"/>
        <v>9.4316699500464063E-3</v>
      </c>
      <c r="D270" s="80">
        <f t="shared" si="11"/>
        <v>1.0094316699500463</v>
      </c>
    </row>
    <row r="271" spans="1:4">
      <c r="A271" s="78" t="s">
        <v>279</v>
      </c>
      <c r="B271" s="79">
        <v>1192.45</v>
      </c>
      <c r="C271" s="80">
        <f t="shared" si="10"/>
        <v>-1.4321047387507623E-2</v>
      </c>
      <c r="D271" s="80">
        <f t="shared" si="11"/>
        <v>0.98567895261249239</v>
      </c>
    </row>
    <row r="272" spans="1:4">
      <c r="A272" s="78" t="s">
        <v>280</v>
      </c>
      <c r="B272" s="79">
        <v>1209.6500000000001</v>
      </c>
      <c r="C272" s="80">
        <f t="shared" si="10"/>
        <v>-4.1333416006043502E-5</v>
      </c>
      <c r="D272" s="80">
        <f t="shared" si="11"/>
        <v>0.9999586665839939</v>
      </c>
    </row>
    <row r="273" spans="1:4">
      <c r="A273" s="78" t="s">
        <v>281</v>
      </c>
      <c r="B273" s="79">
        <v>1209.7</v>
      </c>
      <c r="C273" s="80">
        <f t="shared" si="10"/>
        <v>-1.5281365906123622E-3</v>
      </c>
      <c r="D273" s="80">
        <f t="shared" si="11"/>
        <v>0.99847186340938765</v>
      </c>
    </row>
    <row r="274" spans="1:4">
      <c r="A274" s="78" t="s">
        <v>282</v>
      </c>
      <c r="B274" s="79">
        <v>1211.55</v>
      </c>
      <c r="C274" s="80">
        <f t="shared" si="10"/>
        <v>8.8708921966431185E-3</v>
      </c>
      <c r="D274" s="80">
        <f t="shared" si="11"/>
        <v>1.0088708921966432</v>
      </c>
    </row>
    <row r="275" spans="1:4">
      <c r="A275" s="78" t="s">
        <v>283</v>
      </c>
      <c r="B275" s="79">
        <v>1200.8499999999999</v>
      </c>
      <c r="C275" s="80">
        <f t="shared" si="10"/>
        <v>-5.4396480025538946E-3</v>
      </c>
      <c r="D275" s="80">
        <f t="shared" si="11"/>
        <v>0.99456035199744608</v>
      </c>
    </row>
    <row r="276" spans="1:4">
      <c r="A276" s="78" t="s">
        <v>284</v>
      </c>
      <c r="B276" s="79">
        <v>1207.4000000000001</v>
      </c>
      <c r="C276" s="80">
        <f t="shared" si="10"/>
        <v>3.4430581791072053E-3</v>
      </c>
      <c r="D276" s="80">
        <f t="shared" si="11"/>
        <v>1.0034430581791072</v>
      </c>
    </row>
    <row r="277" spans="1:4">
      <c r="A277" s="78" t="s">
        <v>285</v>
      </c>
      <c r="B277" s="79">
        <v>1203.25</v>
      </c>
      <c r="C277" s="80">
        <f t="shared" si="10"/>
        <v>8.6808274355113287E-3</v>
      </c>
      <c r="D277" s="80">
        <f t="shared" si="11"/>
        <v>1.0086808274355112</v>
      </c>
    </row>
    <row r="278" spans="1:4">
      <c r="A278" s="78" t="s">
        <v>286</v>
      </c>
      <c r="B278" s="79">
        <v>1192.8499999999999</v>
      </c>
      <c r="C278" s="80">
        <f t="shared" si="10"/>
        <v>-6.4343833590782707E-3</v>
      </c>
      <c r="D278" s="80">
        <f t="shared" si="11"/>
        <v>0.99356561664092169</v>
      </c>
    </row>
    <row r="279" spans="1:4">
      <c r="A279" s="78" t="s">
        <v>287</v>
      </c>
      <c r="B279" s="79">
        <v>1200.55</v>
      </c>
      <c r="C279" s="80">
        <f t="shared" si="10"/>
        <v>-3.6034408028331751E-2</v>
      </c>
      <c r="D279" s="80">
        <f t="shared" si="11"/>
        <v>0.9639655919716682</v>
      </c>
    </row>
    <row r="280" spans="1:4">
      <c r="A280" s="78" t="s">
        <v>288</v>
      </c>
      <c r="B280" s="79">
        <v>1244.5999999999999</v>
      </c>
      <c r="C280" s="80">
        <f t="shared" si="10"/>
        <v>6.9338341174813734E-3</v>
      </c>
      <c r="D280" s="80">
        <f t="shared" si="11"/>
        <v>1.0069338341174814</v>
      </c>
    </row>
    <row r="281" spans="1:4">
      <c r="A281" s="78" t="s">
        <v>289</v>
      </c>
      <c r="B281" s="79">
        <v>1236</v>
      </c>
      <c r="C281" s="80">
        <f t="shared" si="10"/>
        <v>6.0050492878091612E-3</v>
      </c>
      <c r="D281" s="80">
        <f t="shared" si="11"/>
        <v>1.0060050492878092</v>
      </c>
    </row>
    <row r="282" spans="1:4">
      <c r="A282" s="78" t="s">
        <v>290</v>
      </c>
      <c r="B282" s="79">
        <v>1228.5999999999999</v>
      </c>
      <c r="C282" s="80">
        <f t="shared" si="10"/>
        <v>-1.3340538228539825E-2</v>
      </c>
      <c r="D282" s="80">
        <f t="shared" si="11"/>
        <v>0.98665946177146013</v>
      </c>
    </row>
    <row r="283" spans="1:4">
      <c r="A283" s="78" t="s">
        <v>291</v>
      </c>
      <c r="B283" s="79">
        <v>1245.0999999999999</v>
      </c>
      <c r="C283" s="80">
        <f t="shared" si="10"/>
        <v>-1.0982757811656986E-2</v>
      </c>
      <c r="D283" s="80">
        <f t="shared" si="11"/>
        <v>0.98901724218834297</v>
      </c>
    </row>
    <row r="284" spans="1:4">
      <c r="A284" s="78" t="s">
        <v>292</v>
      </c>
      <c r="B284" s="79">
        <v>1258.8499999999999</v>
      </c>
      <c r="C284" s="80">
        <f t="shared" si="10"/>
        <v>-3.4891594019942191E-3</v>
      </c>
      <c r="D284" s="80">
        <f t="shared" si="11"/>
        <v>0.99651084059800576</v>
      </c>
    </row>
    <row r="285" spans="1:4">
      <c r="A285" s="78" t="s">
        <v>293</v>
      </c>
      <c r="B285" s="79">
        <v>1263.25</v>
      </c>
      <c r="C285" s="80">
        <f t="shared" si="10"/>
        <v>3.7709881948440577E-2</v>
      </c>
      <c r="D285" s="80">
        <f t="shared" si="11"/>
        <v>1.0377098819484405</v>
      </c>
    </row>
    <row r="286" spans="1:4">
      <c r="A286" s="78" t="s">
        <v>294</v>
      </c>
      <c r="B286" s="79">
        <v>1216.5</v>
      </c>
      <c r="C286" s="80">
        <f t="shared" si="10"/>
        <v>4.1109969746499836E-4</v>
      </c>
      <c r="D286" s="80">
        <f t="shared" si="11"/>
        <v>1.0004110996974649</v>
      </c>
    </row>
    <row r="287" spans="1:4">
      <c r="A287" s="78" t="s">
        <v>295</v>
      </c>
      <c r="B287" s="79">
        <v>1216</v>
      </c>
      <c r="C287" s="80">
        <f t="shared" si="10"/>
        <v>-2.2162135068735579E-2</v>
      </c>
      <c r="D287" s="80">
        <f t="shared" si="11"/>
        <v>0.97783786493126446</v>
      </c>
    </row>
    <row r="288" spans="1:4">
      <c r="A288" s="78" t="s">
        <v>296</v>
      </c>
      <c r="B288" s="79">
        <v>1243.25</v>
      </c>
      <c r="C288" s="80">
        <f t="shared" si="10"/>
        <v>-2.0618466443771761E-2</v>
      </c>
      <c r="D288" s="80">
        <f t="shared" si="11"/>
        <v>0.97938153355622826</v>
      </c>
    </row>
    <row r="289" spans="1:4">
      <c r="A289" s="78" t="s">
        <v>297</v>
      </c>
      <c r="B289" s="79">
        <v>1269.1500000000001</v>
      </c>
      <c r="C289" s="80">
        <f t="shared" si="10"/>
        <v>-7.0888471777626563E-4</v>
      </c>
      <c r="D289" s="80">
        <f t="shared" si="11"/>
        <v>0.9992911152822237</v>
      </c>
    </row>
    <row r="290" spans="1:4">
      <c r="A290" s="78" t="s">
        <v>298</v>
      </c>
      <c r="B290" s="79">
        <v>1270.05</v>
      </c>
      <c r="C290" s="80">
        <f t="shared" si="10"/>
        <v>-1.1663537310054444E-2</v>
      </c>
      <c r="D290" s="80">
        <f t="shared" si="11"/>
        <v>0.98833646268994557</v>
      </c>
    </row>
    <row r="291" spans="1:4">
      <c r="A291" s="78" t="s">
        <v>299</v>
      </c>
      <c r="B291" s="79">
        <v>1284.95</v>
      </c>
      <c r="C291" s="80">
        <f t="shared" si="10"/>
        <v>-7.7793772642438899E-4</v>
      </c>
      <c r="D291" s="80">
        <f t="shared" si="11"/>
        <v>0.99922206227357557</v>
      </c>
    </row>
    <row r="292" spans="1:4">
      <c r="A292" s="78" t="s">
        <v>300</v>
      </c>
      <c r="B292" s="79">
        <v>1285.95</v>
      </c>
      <c r="C292" s="80">
        <f t="shared" si="10"/>
        <v>2.2576887752536884E-3</v>
      </c>
      <c r="D292" s="80">
        <f t="shared" si="11"/>
        <v>1.0022576887752537</v>
      </c>
    </row>
    <row r="293" spans="1:4">
      <c r="A293" s="78" t="s">
        <v>301</v>
      </c>
      <c r="B293" s="79">
        <v>1283.05</v>
      </c>
      <c r="C293" s="80">
        <f t="shared" si="10"/>
        <v>-7.6090277438968408E-3</v>
      </c>
      <c r="D293" s="80">
        <f t="shared" si="11"/>
        <v>0.99239097225610318</v>
      </c>
    </row>
    <row r="294" spans="1:4">
      <c r="A294" s="78" t="s">
        <v>302</v>
      </c>
      <c r="B294" s="79">
        <v>1292.8499999999999</v>
      </c>
      <c r="C294" s="80">
        <f t="shared" si="10"/>
        <v>1.3824476872021794E-2</v>
      </c>
      <c r="D294" s="80">
        <f t="shared" si="11"/>
        <v>1.0138244768720217</v>
      </c>
    </row>
    <row r="295" spans="1:4">
      <c r="A295" s="78" t="s">
        <v>303</v>
      </c>
      <c r="B295" s="79">
        <v>1275.0999999999999</v>
      </c>
      <c r="C295" s="80">
        <f t="shared" si="10"/>
        <v>5.7414920394301336E-3</v>
      </c>
      <c r="D295" s="80">
        <f t="shared" si="11"/>
        <v>1.0057414920394301</v>
      </c>
    </row>
    <row r="296" spans="1:4">
      <c r="A296" s="78" t="s">
        <v>304</v>
      </c>
      <c r="B296" s="79">
        <v>1267.8</v>
      </c>
      <c r="C296" s="80">
        <f t="shared" si="10"/>
        <v>-1.7397862444436935E-2</v>
      </c>
      <c r="D296" s="80">
        <f t="shared" si="11"/>
        <v>0.98260213755556303</v>
      </c>
    </row>
    <row r="297" spans="1:4">
      <c r="A297" s="78" t="s">
        <v>305</v>
      </c>
      <c r="B297" s="79">
        <v>1290.05</v>
      </c>
      <c r="C297" s="80">
        <f t="shared" si="10"/>
        <v>3.0277175524402603E-3</v>
      </c>
      <c r="D297" s="80">
        <f t="shared" si="11"/>
        <v>1.0030277175524402</v>
      </c>
    </row>
    <row r="298" spans="1:4">
      <c r="A298" s="78" t="s">
        <v>306</v>
      </c>
      <c r="B298" s="79">
        <v>1286.1500000000001</v>
      </c>
      <c r="C298" s="80">
        <f t="shared" si="10"/>
        <v>2.3742348410901301E-3</v>
      </c>
      <c r="D298" s="80">
        <f t="shared" si="11"/>
        <v>1.0023742348410902</v>
      </c>
    </row>
    <row r="299" spans="1:4">
      <c r="A299" s="78" t="s">
        <v>307</v>
      </c>
      <c r="B299" s="79">
        <v>1283.0999999999999</v>
      </c>
      <c r="C299" s="80">
        <f t="shared" si="10"/>
        <v>7.8634288171770782E-3</v>
      </c>
      <c r="D299" s="80">
        <f t="shared" si="11"/>
        <v>1.0078634288171771</v>
      </c>
    </row>
    <row r="300" spans="1:4">
      <c r="A300" s="78" t="s">
        <v>308</v>
      </c>
      <c r="B300" s="79">
        <v>1273.05</v>
      </c>
      <c r="C300" s="80">
        <f t="shared" si="10"/>
        <v>3.6199134551343935E-3</v>
      </c>
      <c r="D300" s="80">
        <f t="shared" si="11"/>
        <v>1.0036199134551345</v>
      </c>
    </row>
    <row r="301" spans="1:4">
      <c r="A301" s="78" t="s">
        <v>309</v>
      </c>
      <c r="B301" s="79">
        <v>1268.45</v>
      </c>
      <c r="C301" s="80">
        <f t="shared" si="10"/>
        <v>1.3932390407965461E-2</v>
      </c>
      <c r="D301" s="80">
        <f t="shared" si="11"/>
        <v>1.0139323904079656</v>
      </c>
    </row>
    <row r="302" spans="1:4">
      <c r="A302" s="78" t="s">
        <v>310</v>
      </c>
      <c r="B302" s="79">
        <v>1250.9000000000001</v>
      </c>
      <c r="C302" s="80">
        <f t="shared" si="10"/>
        <v>-4.7850797100961392E-3</v>
      </c>
      <c r="D302" s="80">
        <f t="shared" si="11"/>
        <v>0.99521492028990388</v>
      </c>
    </row>
    <row r="303" spans="1:4">
      <c r="A303" s="78" t="s">
        <v>311</v>
      </c>
      <c r="B303" s="79">
        <v>1256.9000000000001</v>
      </c>
      <c r="C303" s="80">
        <f t="shared" si="10"/>
        <v>7.1630390264793855E-4</v>
      </c>
      <c r="D303" s="80">
        <f t="shared" si="11"/>
        <v>1.0007163039026479</v>
      </c>
    </row>
    <row r="304" spans="1:4">
      <c r="A304" s="78" t="s">
        <v>312</v>
      </c>
      <c r="B304" s="79">
        <v>1256</v>
      </c>
      <c r="C304" s="80">
        <f t="shared" si="10"/>
        <v>2.5399470635921486E-2</v>
      </c>
      <c r="D304" s="80">
        <f t="shared" si="11"/>
        <v>1.0253994706359215</v>
      </c>
    </row>
    <row r="305" spans="1:4">
      <c r="A305" s="78" t="s">
        <v>313</v>
      </c>
      <c r="B305" s="79">
        <v>1224.5</v>
      </c>
      <c r="C305" s="80">
        <f t="shared" si="10"/>
        <v>-1.1045349034423339E-2</v>
      </c>
      <c r="D305" s="80">
        <f t="shared" si="11"/>
        <v>0.98895465096557666</v>
      </c>
    </row>
    <row r="306" spans="1:4">
      <c r="A306" s="78" t="s">
        <v>314</v>
      </c>
      <c r="B306" s="79">
        <v>1238.0999999999999</v>
      </c>
      <c r="C306" s="80">
        <f t="shared" si="10"/>
        <v>-1.1563607532374145E-2</v>
      </c>
      <c r="D306" s="80">
        <f t="shared" si="11"/>
        <v>0.98843639246762582</v>
      </c>
    </row>
    <row r="307" spans="1:4">
      <c r="A307" s="78" t="s">
        <v>315</v>
      </c>
      <c r="B307" s="79">
        <v>1252.5</v>
      </c>
      <c r="C307" s="80">
        <f t="shared" si="10"/>
        <v>-1.0760263435989577E-2</v>
      </c>
      <c r="D307" s="80">
        <f t="shared" si="11"/>
        <v>0.98923973656401043</v>
      </c>
    </row>
    <row r="308" spans="1:4">
      <c r="A308" s="78" t="s">
        <v>316</v>
      </c>
      <c r="B308" s="79">
        <v>1266.05</v>
      </c>
      <c r="C308" s="80">
        <f t="shared" si="10"/>
        <v>-1.1934346491708875E-2</v>
      </c>
      <c r="D308" s="80">
        <f t="shared" si="11"/>
        <v>0.98806565350829112</v>
      </c>
    </row>
    <row r="309" spans="1:4">
      <c r="A309" s="78" t="s">
        <v>317</v>
      </c>
      <c r="B309" s="79">
        <v>1281.25</v>
      </c>
      <c r="C309" s="80">
        <f t="shared" si="10"/>
        <v>-1.986001445868724E-2</v>
      </c>
      <c r="D309" s="80">
        <f t="shared" si="11"/>
        <v>0.98013998554131276</v>
      </c>
    </row>
    <row r="310" spans="1:4">
      <c r="A310" s="78" t="s">
        <v>318</v>
      </c>
      <c r="B310" s="79">
        <v>1306.95</v>
      </c>
      <c r="C310" s="80">
        <f t="shared" si="10"/>
        <v>-1.0541435260512686E-2</v>
      </c>
      <c r="D310" s="80">
        <f t="shared" si="11"/>
        <v>0.98945856473948735</v>
      </c>
    </row>
    <row r="311" spans="1:4">
      <c r="A311" s="78" t="s">
        <v>319</v>
      </c>
      <c r="B311" s="79">
        <v>1320.8</v>
      </c>
      <c r="C311" s="80">
        <f t="shared" si="10"/>
        <v>-6.4900990015633814E-3</v>
      </c>
      <c r="D311" s="80">
        <f t="shared" si="11"/>
        <v>0.99350990099843661</v>
      </c>
    </row>
    <row r="312" spans="1:4">
      <c r="A312" s="78" t="s">
        <v>320</v>
      </c>
      <c r="B312" s="79">
        <v>1329.4</v>
      </c>
      <c r="C312" s="80">
        <f t="shared" si="10"/>
        <v>-8.2030612621041988E-3</v>
      </c>
      <c r="D312" s="80">
        <f t="shared" si="11"/>
        <v>0.99179693873789576</v>
      </c>
    </row>
    <row r="313" spans="1:4">
      <c r="A313" s="78" t="s">
        <v>321</v>
      </c>
      <c r="B313" s="79">
        <v>1340.35</v>
      </c>
      <c r="C313" s="80">
        <f t="shared" si="10"/>
        <v>1.7308630928108304E-2</v>
      </c>
      <c r="D313" s="80">
        <f t="shared" si="11"/>
        <v>1.0173086309281083</v>
      </c>
    </row>
    <row r="314" spans="1:4">
      <c r="A314" s="78" t="s">
        <v>322</v>
      </c>
      <c r="B314" s="79">
        <v>1317.35</v>
      </c>
      <c r="C314" s="80">
        <f t="shared" si="10"/>
        <v>4.9463611998144287E-3</v>
      </c>
      <c r="D314" s="80">
        <f t="shared" si="11"/>
        <v>1.0049463611998144</v>
      </c>
    </row>
    <row r="315" spans="1:4">
      <c r="A315" s="78" t="s">
        <v>323</v>
      </c>
      <c r="B315" s="79">
        <v>1310.85</v>
      </c>
      <c r="C315" s="80">
        <f t="shared" si="10"/>
        <v>1.4406980013488325E-2</v>
      </c>
      <c r="D315" s="80">
        <f t="shared" si="11"/>
        <v>1.0144069800134883</v>
      </c>
    </row>
    <row r="316" spans="1:4">
      <c r="A316" s="78" t="s">
        <v>324</v>
      </c>
      <c r="B316" s="79">
        <v>1292.0999999999999</v>
      </c>
      <c r="C316" s="80">
        <f t="shared" si="10"/>
        <v>-7.4791204101123977E-3</v>
      </c>
      <c r="D316" s="80">
        <f t="shared" si="11"/>
        <v>0.99252087958988755</v>
      </c>
    </row>
    <row r="317" spans="1:4">
      <c r="A317" s="78" t="s">
        <v>325</v>
      </c>
      <c r="B317" s="79">
        <v>1301.8</v>
      </c>
      <c r="C317" s="80">
        <f t="shared" si="10"/>
        <v>-2.2145050811169562E-2</v>
      </c>
      <c r="D317" s="80">
        <f t="shared" si="11"/>
        <v>0.97785494918883042</v>
      </c>
    </row>
    <row r="318" spans="1:4">
      <c r="A318" s="78" t="s">
        <v>326</v>
      </c>
      <c r="B318" s="79">
        <v>1330.95</v>
      </c>
      <c r="C318" s="80">
        <f t="shared" si="10"/>
        <v>3.6185390527558162E-2</v>
      </c>
      <c r="D318" s="80">
        <f t="shared" si="11"/>
        <v>1.0361853905275582</v>
      </c>
    </row>
    <row r="319" spans="1:4">
      <c r="A319" s="78" t="s">
        <v>327</v>
      </c>
      <c r="B319" s="79">
        <v>1283.6500000000001</v>
      </c>
      <c r="C319" s="80">
        <f t="shared" si="10"/>
        <v>-1.7414576046658515E-2</v>
      </c>
      <c r="D319" s="80">
        <f t="shared" si="11"/>
        <v>0.98258542395334147</v>
      </c>
    </row>
    <row r="320" spans="1:4">
      <c r="A320" s="78" t="s">
        <v>328</v>
      </c>
      <c r="B320" s="79">
        <v>1306.2</v>
      </c>
      <c r="C320" s="80">
        <f t="shared" si="10"/>
        <v>7.6081058625596873E-3</v>
      </c>
      <c r="D320" s="80">
        <f t="shared" si="11"/>
        <v>1.0076081058625597</v>
      </c>
    </row>
    <row r="321" spans="1:4">
      <c r="A321" s="78" t="s">
        <v>329</v>
      </c>
      <c r="B321" s="79">
        <v>1296.3</v>
      </c>
      <c r="C321" s="80">
        <f t="shared" si="10"/>
        <v>3.3255358409504936E-2</v>
      </c>
      <c r="D321" s="80">
        <f t="shared" si="11"/>
        <v>1.033255358409505</v>
      </c>
    </row>
    <row r="322" spans="1:4">
      <c r="A322" s="78" t="s">
        <v>330</v>
      </c>
      <c r="B322" s="79">
        <v>1253.9000000000001</v>
      </c>
      <c r="C322" s="80">
        <f t="shared" si="10"/>
        <v>-1.8059092331261021E-2</v>
      </c>
      <c r="D322" s="80">
        <f t="shared" si="11"/>
        <v>0.98194090766873898</v>
      </c>
    </row>
    <row r="323" spans="1:4">
      <c r="A323" s="78" t="s">
        <v>331</v>
      </c>
      <c r="B323" s="79">
        <v>1276.75</v>
      </c>
      <c r="C323" s="80">
        <f t="shared" ref="C323:C386" si="12">LN(B323/B324)</f>
        <v>-1.0944394650053464E-2</v>
      </c>
      <c r="D323" s="80">
        <f t="shared" ref="D323:D386" si="13">C323+1</f>
        <v>0.98905560534994652</v>
      </c>
    </row>
    <row r="324" spans="1:4">
      <c r="A324" s="78" t="s">
        <v>332</v>
      </c>
      <c r="B324" s="79">
        <v>1290.8</v>
      </c>
      <c r="C324" s="80">
        <f t="shared" si="12"/>
        <v>-6.1400822356304612E-3</v>
      </c>
      <c r="D324" s="80">
        <f t="shared" si="13"/>
        <v>0.99385991776436955</v>
      </c>
    </row>
    <row r="325" spans="1:4">
      <c r="A325" s="78" t="s">
        <v>333</v>
      </c>
      <c r="B325" s="79">
        <v>1298.75</v>
      </c>
      <c r="C325" s="80">
        <f t="shared" si="12"/>
        <v>-5.3370320005558065E-3</v>
      </c>
      <c r="D325" s="80">
        <f t="shared" si="13"/>
        <v>0.9946629679994442</v>
      </c>
    </row>
    <row r="326" spans="1:4">
      <c r="A326" s="78" t="s">
        <v>334</v>
      </c>
      <c r="B326" s="79">
        <v>1305.7</v>
      </c>
      <c r="C326" s="80">
        <f t="shared" si="12"/>
        <v>-4.3940998810167277E-3</v>
      </c>
      <c r="D326" s="80">
        <f t="shared" si="13"/>
        <v>0.99560590011898331</v>
      </c>
    </row>
    <row r="327" spans="1:4">
      <c r="A327" s="78" t="s">
        <v>335</v>
      </c>
      <c r="B327" s="79">
        <v>1311.45</v>
      </c>
      <c r="C327" s="80">
        <f t="shared" si="12"/>
        <v>-1.0467725572905734E-2</v>
      </c>
      <c r="D327" s="80">
        <f t="shared" si="13"/>
        <v>0.98953227442709424</v>
      </c>
    </row>
    <row r="328" spans="1:4">
      <c r="A328" s="78" t="s">
        <v>336</v>
      </c>
      <c r="B328" s="79">
        <v>1325.25</v>
      </c>
      <c r="C328" s="80">
        <f t="shared" si="12"/>
        <v>1.5480755984886058E-3</v>
      </c>
      <c r="D328" s="80">
        <f t="shared" si="13"/>
        <v>1.0015480755984887</v>
      </c>
    </row>
    <row r="329" spans="1:4">
      <c r="A329" s="78" t="s">
        <v>337</v>
      </c>
      <c r="B329" s="79">
        <v>1323.2</v>
      </c>
      <c r="C329" s="80">
        <f t="shared" si="12"/>
        <v>-5.3890202211440983E-3</v>
      </c>
      <c r="D329" s="80">
        <f t="shared" si="13"/>
        <v>0.99461097977885593</v>
      </c>
    </row>
    <row r="330" spans="1:4">
      <c r="A330" s="78" t="s">
        <v>338</v>
      </c>
      <c r="B330" s="79">
        <v>1330.35</v>
      </c>
      <c r="C330" s="80">
        <f t="shared" si="12"/>
        <v>-2.8523194417812742E-3</v>
      </c>
      <c r="D330" s="80">
        <f t="shared" si="13"/>
        <v>0.99714768055821867</v>
      </c>
    </row>
    <row r="331" spans="1:4">
      <c r="A331" s="78" t="s">
        <v>339</v>
      </c>
      <c r="B331" s="79">
        <v>1334.15</v>
      </c>
      <c r="C331" s="80">
        <f t="shared" si="12"/>
        <v>-4.2632824483144691E-3</v>
      </c>
      <c r="D331" s="80">
        <f t="shared" si="13"/>
        <v>0.99573671755168558</v>
      </c>
    </row>
    <row r="332" spans="1:4">
      <c r="A332" s="78" t="s">
        <v>340</v>
      </c>
      <c r="B332" s="79">
        <v>1339.85</v>
      </c>
      <c r="C332" s="80">
        <f t="shared" si="12"/>
        <v>8.5824568780752362E-3</v>
      </c>
      <c r="D332" s="80">
        <f t="shared" si="13"/>
        <v>1.0085824568780752</v>
      </c>
    </row>
    <row r="333" spans="1:4">
      <c r="A333" s="78" t="s">
        <v>341</v>
      </c>
      <c r="B333" s="79">
        <v>1328.4</v>
      </c>
      <c r="C333" s="80">
        <f t="shared" si="12"/>
        <v>3.9221652331645814E-3</v>
      </c>
      <c r="D333" s="80">
        <f t="shared" si="13"/>
        <v>1.0039221652331647</v>
      </c>
    </row>
    <row r="334" spans="1:4">
      <c r="A334" s="78" t="s">
        <v>342</v>
      </c>
      <c r="B334" s="79">
        <v>1323.2</v>
      </c>
      <c r="C334" s="80">
        <f t="shared" si="12"/>
        <v>-7.5290221641577532E-3</v>
      </c>
      <c r="D334" s="80">
        <f t="shared" si="13"/>
        <v>0.99247097783584226</v>
      </c>
    </row>
    <row r="335" spans="1:4">
      <c r="A335" s="78" t="s">
        <v>343</v>
      </c>
      <c r="B335" s="79">
        <v>1333.2</v>
      </c>
      <c r="C335" s="80">
        <f t="shared" si="12"/>
        <v>1.602937692955023E-2</v>
      </c>
      <c r="D335" s="80">
        <f t="shared" si="13"/>
        <v>1.0160293769295503</v>
      </c>
    </row>
    <row r="336" spans="1:4">
      <c r="A336" s="78" t="s">
        <v>344</v>
      </c>
      <c r="B336" s="79">
        <v>1312</v>
      </c>
      <c r="C336" s="80">
        <f t="shared" si="12"/>
        <v>1.7181826791115098E-2</v>
      </c>
      <c r="D336" s="80">
        <f t="shared" si="13"/>
        <v>1.017181826791115</v>
      </c>
    </row>
    <row r="337" spans="1:4">
      <c r="A337" s="78" t="s">
        <v>345</v>
      </c>
      <c r="B337" s="79">
        <v>1289.6500000000001</v>
      </c>
      <c r="C337" s="80">
        <f t="shared" si="12"/>
        <v>4.429600031194577E-3</v>
      </c>
      <c r="D337" s="80">
        <f t="shared" si="13"/>
        <v>1.0044296000311945</v>
      </c>
    </row>
    <row r="338" spans="1:4">
      <c r="A338" s="78" t="s">
        <v>346</v>
      </c>
      <c r="B338" s="79">
        <v>1283.95</v>
      </c>
      <c r="C338" s="80">
        <f t="shared" si="12"/>
        <v>1.9880334768034211E-3</v>
      </c>
      <c r="D338" s="80">
        <f t="shared" si="13"/>
        <v>1.0019880334768034</v>
      </c>
    </row>
    <row r="339" spans="1:4">
      <c r="A339" s="78" t="s">
        <v>347</v>
      </c>
      <c r="B339" s="79">
        <v>1281.4000000000001</v>
      </c>
      <c r="C339" s="80">
        <f t="shared" si="12"/>
        <v>9.9604760583686894E-3</v>
      </c>
      <c r="D339" s="80">
        <f t="shared" si="13"/>
        <v>1.0099604760583687</v>
      </c>
    </row>
    <row r="340" spans="1:4">
      <c r="A340" s="78" t="s">
        <v>348</v>
      </c>
      <c r="B340" s="79">
        <v>1268.7</v>
      </c>
      <c r="C340" s="80">
        <f t="shared" si="12"/>
        <v>4.8988719970377015E-3</v>
      </c>
      <c r="D340" s="80">
        <f t="shared" si="13"/>
        <v>1.0048988719970378</v>
      </c>
    </row>
    <row r="341" spans="1:4">
      <c r="A341" s="78" t="s">
        <v>349</v>
      </c>
      <c r="B341" s="79">
        <v>1262.5</v>
      </c>
      <c r="C341" s="80">
        <f t="shared" si="12"/>
        <v>-3.7947709385035794E-3</v>
      </c>
      <c r="D341" s="80">
        <f t="shared" si="13"/>
        <v>0.99620522906149644</v>
      </c>
    </row>
    <row r="342" spans="1:4">
      <c r="A342" s="78" t="s">
        <v>350</v>
      </c>
      <c r="B342" s="79">
        <v>1267.3</v>
      </c>
      <c r="C342" s="80">
        <f t="shared" si="12"/>
        <v>-1.561950683823226E-2</v>
      </c>
      <c r="D342" s="80">
        <f t="shared" si="13"/>
        <v>0.98438049316176779</v>
      </c>
    </row>
    <row r="343" spans="1:4">
      <c r="A343" s="78" t="s">
        <v>351</v>
      </c>
      <c r="B343" s="79">
        <v>1287.25</v>
      </c>
      <c r="C343" s="80">
        <f t="shared" si="12"/>
        <v>-2.8702215034540268E-3</v>
      </c>
      <c r="D343" s="80">
        <f t="shared" si="13"/>
        <v>0.99712977849654594</v>
      </c>
    </row>
    <row r="344" spans="1:4">
      <c r="A344" s="78" t="s">
        <v>352</v>
      </c>
      <c r="B344" s="79">
        <v>1290.95</v>
      </c>
      <c r="C344" s="80">
        <f t="shared" si="12"/>
        <v>-3.2867419337206968E-3</v>
      </c>
      <c r="D344" s="80">
        <f t="shared" si="13"/>
        <v>0.99671325806627931</v>
      </c>
    </row>
    <row r="345" spans="1:4">
      <c r="A345" s="78" t="s">
        <v>353</v>
      </c>
      <c r="B345" s="79">
        <v>1295.2</v>
      </c>
      <c r="C345" s="80">
        <f t="shared" si="12"/>
        <v>2.3197822378246625E-2</v>
      </c>
      <c r="D345" s="80">
        <f t="shared" si="13"/>
        <v>1.0231978223782465</v>
      </c>
    </row>
    <row r="346" spans="1:4">
      <c r="A346" s="78" t="s">
        <v>354</v>
      </c>
      <c r="B346" s="79">
        <v>1265.5</v>
      </c>
      <c r="C346" s="80">
        <f t="shared" si="12"/>
        <v>1.2643800899757375E-2</v>
      </c>
      <c r="D346" s="80">
        <f t="shared" si="13"/>
        <v>1.0126438008997574</v>
      </c>
    </row>
    <row r="347" spans="1:4">
      <c r="A347" s="78" t="s">
        <v>355</v>
      </c>
      <c r="B347" s="79">
        <v>1249.5999999999999</v>
      </c>
      <c r="C347" s="80">
        <f t="shared" si="12"/>
        <v>-1.7413128637102745E-2</v>
      </c>
      <c r="D347" s="80">
        <f t="shared" si="13"/>
        <v>0.98258687136289724</v>
      </c>
    </row>
    <row r="348" spans="1:4">
      <c r="A348" s="78" t="s">
        <v>356</v>
      </c>
      <c r="B348" s="79">
        <v>1271.55</v>
      </c>
      <c r="C348" s="80">
        <f t="shared" si="12"/>
        <v>-5.2944414514517766E-3</v>
      </c>
      <c r="D348" s="80">
        <f t="shared" si="13"/>
        <v>0.99470555854854825</v>
      </c>
    </row>
    <row r="349" spans="1:4">
      <c r="A349" s="78" t="s">
        <v>357</v>
      </c>
      <c r="B349" s="79">
        <v>1278.3</v>
      </c>
      <c r="C349" s="80">
        <f t="shared" si="12"/>
        <v>2.5552522220785884E-2</v>
      </c>
      <c r="D349" s="80">
        <f t="shared" si="13"/>
        <v>1.025552522220786</v>
      </c>
    </row>
    <row r="350" spans="1:4">
      <c r="A350" s="78" t="s">
        <v>358</v>
      </c>
      <c r="B350" s="79">
        <v>1246.05</v>
      </c>
      <c r="C350" s="80">
        <f t="shared" si="12"/>
        <v>-1.1609250125819481E-2</v>
      </c>
      <c r="D350" s="80">
        <f t="shared" si="13"/>
        <v>0.98839074987418052</v>
      </c>
    </row>
    <row r="351" spans="1:4">
      <c r="A351" s="78" t="s">
        <v>359</v>
      </c>
      <c r="B351" s="79">
        <v>1260.5999999999999</v>
      </c>
      <c r="C351" s="80">
        <f t="shared" si="12"/>
        <v>2.2633877075818177E-3</v>
      </c>
      <c r="D351" s="80">
        <f t="shared" si="13"/>
        <v>1.0022633877075817</v>
      </c>
    </row>
    <row r="352" spans="1:4">
      <c r="A352" s="78" t="s">
        <v>360</v>
      </c>
      <c r="B352" s="79">
        <v>1257.75</v>
      </c>
      <c r="C352" s="80">
        <f t="shared" si="12"/>
        <v>1.5504186535965254E-2</v>
      </c>
      <c r="D352" s="80">
        <f t="shared" si="13"/>
        <v>1.0155041865359653</v>
      </c>
    </row>
    <row r="353" spans="1:4">
      <c r="A353" s="78" t="s">
        <v>361</v>
      </c>
      <c r="B353" s="79">
        <v>1238.4000000000001</v>
      </c>
      <c r="C353" s="80">
        <f t="shared" si="12"/>
        <v>-1.3036425372766832E-2</v>
      </c>
      <c r="D353" s="80">
        <f t="shared" si="13"/>
        <v>0.98696357462723316</v>
      </c>
    </row>
    <row r="354" spans="1:4">
      <c r="A354" s="78" t="s">
        <v>362</v>
      </c>
      <c r="B354" s="79">
        <v>1254.6500000000001</v>
      </c>
      <c r="C354" s="80">
        <f t="shared" si="12"/>
        <v>-2.9837725599199096E-2</v>
      </c>
      <c r="D354" s="80">
        <f t="shared" si="13"/>
        <v>0.97016227440080094</v>
      </c>
    </row>
    <row r="355" spans="1:4">
      <c r="A355" s="78" t="s">
        <v>363</v>
      </c>
      <c r="B355" s="79">
        <v>1292.6500000000001</v>
      </c>
      <c r="C355" s="80">
        <f t="shared" si="12"/>
        <v>2.0911043164646089E-2</v>
      </c>
      <c r="D355" s="80">
        <f t="shared" si="13"/>
        <v>1.020911043164646</v>
      </c>
    </row>
    <row r="356" spans="1:4">
      <c r="A356" s="78" t="s">
        <v>364</v>
      </c>
      <c r="B356" s="79">
        <v>1265.9000000000001</v>
      </c>
      <c r="C356" s="80">
        <f t="shared" si="12"/>
        <v>-7.8684802849149707E-3</v>
      </c>
      <c r="D356" s="80">
        <f t="shared" si="13"/>
        <v>0.99213151971508506</v>
      </c>
    </row>
    <row r="357" spans="1:4">
      <c r="A357" s="78" t="s">
        <v>365</v>
      </c>
      <c r="B357" s="79">
        <v>1275.9000000000001</v>
      </c>
      <c r="C357" s="80">
        <f t="shared" si="12"/>
        <v>-9.4007057451870202E-4</v>
      </c>
      <c r="D357" s="80">
        <f t="shared" si="13"/>
        <v>0.99905992942548127</v>
      </c>
    </row>
    <row r="358" spans="1:4">
      <c r="A358" s="78" t="s">
        <v>366</v>
      </c>
      <c r="B358" s="79">
        <v>1277.0999999999999</v>
      </c>
      <c r="C358" s="80">
        <f t="shared" si="12"/>
        <v>7.1115951058167764E-3</v>
      </c>
      <c r="D358" s="80">
        <f t="shared" si="13"/>
        <v>1.0071115951058167</v>
      </c>
    </row>
    <row r="359" spans="1:4">
      <c r="A359" s="78" t="s">
        <v>367</v>
      </c>
      <c r="B359" s="79">
        <v>1268.05</v>
      </c>
      <c r="C359" s="80">
        <f t="shared" si="12"/>
        <v>6.4479346798154372E-3</v>
      </c>
      <c r="D359" s="80">
        <f t="shared" si="13"/>
        <v>1.0064479346798154</v>
      </c>
    </row>
    <row r="360" spans="1:4">
      <c r="A360" s="78" t="s">
        <v>368</v>
      </c>
      <c r="B360" s="79">
        <v>1259.9000000000001</v>
      </c>
      <c r="C360" s="80">
        <f t="shared" si="12"/>
        <v>8.4467515652611722E-2</v>
      </c>
      <c r="D360" s="80">
        <f t="shared" si="13"/>
        <v>1.0844675156526118</v>
      </c>
    </row>
    <row r="361" spans="1:4">
      <c r="A361" s="78" t="s">
        <v>369</v>
      </c>
      <c r="B361" s="79">
        <v>1157.8499999999999</v>
      </c>
      <c r="C361" s="80">
        <f t="shared" si="12"/>
        <v>3.1184686041762309E-2</v>
      </c>
      <c r="D361" s="80">
        <f t="shared" si="13"/>
        <v>1.0311846860417624</v>
      </c>
    </row>
    <row r="362" spans="1:4">
      <c r="A362" s="78" t="s">
        <v>370</v>
      </c>
      <c r="B362" s="79">
        <v>1122.3</v>
      </c>
      <c r="C362" s="80">
        <f t="shared" si="12"/>
        <v>-1.1780994576605952E-2</v>
      </c>
      <c r="D362" s="80">
        <f t="shared" si="13"/>
        <v>0.98821900542339403</v>
      </c>
    </row>
    <row r="363" spans="1:4">
      <c r="A363" s="78" t="s">
        <v>371</v>
      </c>
      <c r="B363" s="79">
        <v>1135.5999999999999</v>
      </c>
      <c r="C363" s="80">
        <f t="shared" si="12"/>
        <v>-7.1949068823996976E-3</v>
      </c>
      <c r="D363" s="80">
        <f t="shared" si="13"/>
        <v>0.99280509311760035</v>
      </c>
    </row>
    <row r="364" spans="1:4">
      <c r="A364" s="78" t="s">
        <v>372</v>
      </c>
      <c r="B364" s="79">
        <v>1143.8</v>
      </c>
      <c r="C364" s="80">
        <f t="shared" si="12"/>
        <v>2.7926108883232149E-2</v>
      </c>
      <c r="D364" s="80">
        <f t="shared" si="13"/>
        <v>1.0279261088832321</v>
      </c>
    </row>
    <row r="365" spans="1:4">
      <c r="A365" s="78" t="s">
        <v>373</v>
      </c>
      <c r="B365" s="79">
        <v>1112.3</v>
      </c>
      <c r="C365" s="80">
        <f t="shared" si="12"/>
        <v>3.9636120713563731E-3</v>
      </c>
      <c r="D365" s="80">
        <f t="shared" si="13"/>
        <v>1.0039636120713564</v>
      </c>
    </row>
    <row r="366" spans="1:4">
      <c r="A366" s="78" t="s">
        <v>374</v>
      </c>
      <c r="B366" s="79">
        <v>1107.9000000000001</v>
      </c>
      <c r="C366" s="80">
        <f t="shared" si="12"/>
        <v>1.5417455257967835E-2</v>
      </c>
      <c r="D366" s="80">
        <f t="shared" si="13"/>
        <v>1.0154174552579678</v>
      </c>
    </row>
    <row r="367" spans="1:4">
      <c r="A367" s="78" t="s">
        <v>375</v>
      </c>
      <c r="B367" s="79">
        <v>1090.95</v>
      </c>
      <c r="C367" s="80">
        <f t="shared" si="12"/>
        <v>-1.1891071568381218E-2</v>
      </c>
      <c r="D367" s="80">
        <f t="shared" si="13"/>
        <v>0.98810892843161879</v>
      </c>
    </row>
    <row r="368" spans="1:4">
      <c r="A368" s="78" t="s">
        <v>376</v>
      </c>
      <c r="B368" s="79">
        <v>1104</v>
      </c>
      <c r="C368" s="80">
        <f t="shared" si="12"/>
        <v>2.0174979219249198E-2</v>
      </c>
      <c r="D368" s="80">
        <f t="shared" si="13"/>
        <v>1.0201749792192492</v>
      </c>
    </row>
    <row r="369" spans="1:4">
      <c r="A369" s="78" t="s">
        <v>377</v>
      </c>
      <c r="B369" s="79">
        <v>1081.95</v>
      </c>
      <c r="C369" s="80">
        <f t="shared" si="12"/>
        <v>-2.9993331669853286E-3</v>
      </c>
      <c r="D369" s="80">
        <f t="shared" si="13"/>
        <v>0.99700066683301469</v>
      </c>
    </row>
    <row r="370" spans="1:4">
      <c r="A370" s="78" t="s">
        <v>378</v>
      </c>
      <c r="B370" s="79">
        <v>1085.2</v>
      </c>
      <c r="C370" s="80">
        <f t="shared" si="12"/>
        <v>2.1280866423128989E-2</v>
      </c>
      <c r="D370" s="80">
        <f t="shared" si="13"/>
        <v>1.021280866423129</v>
      </c>
    </row>
    <row r="371" spans="1:4">
      <c r="A371" s="78" t="s">
        <v>379</v>
      </c>
      <c r="B371" s="79">
        <v>1062.3499999999999</v>
      </c>
      <c r="C371" s="80">
        <f t="shared" si="12"/>
        <v>-1.2023255407237553E-2</v>
      </c>
      <c r="D371" s="80">
        <f t="shared" si="13"/>
        <v>0.98797674459276241</v>
      </c>
    </row>
    <row r="372" spans="1:4">
      <c r="A372" s="78" t="s">
        <v>380</v>
      </c>
      <c r="B372" s="79">
        <v>1075.2</v>
      </c>
      <c r="C372" s="80">
        <f t="shared" si="12"/>
        <v>1.2541109619314176E-2</v>
      </c>
      <c r="D372" s="80">
        <f t="shared" si="13"/>
        <v>1.0125411096193142</v>
      </c>
    </row>
    <row r="373" spans="1:4">
      <c r="A373" s="78" t="s">
        <v>381</v>
      </c>
      <c r="B373" s="79">
        <v>1061.8</v>
      </c>
      <c r="C373" s="80">
        <f t="shared" si="12"/>
        <v>2.5564154450101628E-2</v>
      </c>
      <c r="D373" s="80">
        <f t="shared" si="13"/>
        <v>1.0255641544501017</v>
      </c>
    </row>
    <row r="374" spans="1:4">
      <c r="A374" s="78" t="s">
        <v>382</v>
      </c>
      <c r="B374" s="79">
        <v>1035</v>
      </c>
      <c r="C374" s="80">
        <f t="shared" si="12"/>
        <v>4.9882661489827947E-3</v>
      </c>
      <c r="D374" s="80">
        <f t="shared" si="13"/>
        <v>1.0049882661489828</v>
      </c>
    </row>
    <row r="375" spans="1:4">
      <c r="A375" s="78" t="s">
        <v>383</v>
      </c>
      <c r="B375" s="79">
        <v>1029.8499999999999</v>
      </c>
      <c r="C375" s="80">
        <f t="shared" si="12"/>
        <v>1.6102146508677185E-2</v>
      </c>
      <c r="D375" s="80">
        <f t="shared" si="13"/>
        <v>1.0161021465086773</v>
      </c>
    </row>
    <row r="376" spans="1:4">
      <c r="A376" s="78" t="s">
        <v>384</v>
      </c>
      <c r="B376" s="79">
        <v>1013.4</v>
      </c>
      <c r="C376" s="80">
        <f t="shared" si="12"/>
        <v>2.1238246691078766E-3</v>
      </c>
      <c r="D376" s="80">
        <f t="shared" si="13"/>
        <v>1.0021238246691078</v>
      </c>
    </row>
    <row r="377" spans="1:4">
      <c r="A377" s="78" t="s">
        <v>385</v>
      </c>
      <c r="B377" s="79">
        <v>1011.25</v>
      </c>
      <c r="C377" s="80">
        <f t="shared" si="12"/>
        <v>4.7579016256606771E-3</v>
      </c>
      <c r="D377" s="80">
        <f t="shared" si="13"/>
        <v>1.0047579016256607</v>
      </c>
    </row>
    <row r="378" spans="1:4">
      <c r="A378" s="78" t="s">
        <v>386</v>
      </c>
      <c r="B378" s="79">
        <v>1006.45</v>
      </c>
      <c r="C378" s="80">
        <f t="shared" si="12"/>
        <v>-4.6095593503125169E-3</v>
      </c>
      <c r="D378" s="80">
        <f t="shared" si="13"/>
        <v>0.99539044064968751</v>
      </c>
    </row>
    <row r="379" spans="1:4">
      <c r="A379" s="78" t="s">
        <v>387</v>
      </c>
      <c r="B379" s="79">
        <v>1011.1</v>
      </c>
      <c r="C379" s="80">
        <f t="shared" si="12"/>
        <v>2.0887183170030681E-2</v>
      </c>
      <c r="D379" s="80">
        <f t="shared" si="13"/>
        <v>1.0208871831700306</v>
      </c>
    </row>
    <row r="380" spans="1:4">
      <c r="A380" s="78" t="s">
        <v>388</v>
      </c>
      <c r="B380" s="78">
        <v>990.2</v>
      </c>
      <c r="C380" s="80">
        <f t="shared" si="12"/>
        <v>-9.6983248036892084E-3</v>
      </c>
      <c r="D380" s="80">
        <f t="shared" si="13"/>
        <v>0.99030167519631074</v>
      </c>
    </row>
    <row r="381" spans="1:4">
      <c r="A381" s="78" t="s">
        <v>389</v>
      </c>
      <c r="B381" s="78">
        <v>999.85</v>
      </c>
      <c r="C381" s="80">
        <f t="shared" si="12"/>
        <v>1.8625144075209054E-2</v>
      </c>
      <c r="D381" s="80">
        <f t="shared" si="13"/>
        <v>1.018625144075209</v>
      </c>
    </row>
    <row r="382" spans="1:4">
      <c r="A382" s="78" t="s">
        <v>390</v>
      </c>
      <c r="B382" s="78">
        <v>981.4</v>
      </c>
      <c r="C382" s="80">
        <f t="shared" si="12"/>
        <v>3.8283908835191672E-3</v>
      </c>
      <c r="D382" s="80">
        <f t="shared" si="13"/>
        <v>1.0038283908835193</v>
      </c>
    </row>
    <row r="383" spans="1:4">
      <c r="A383" s="78" t="s">
        <v>391</v>
      </c>
      <c r="B383" s="78">
        <v>977.65</v>
      </c>
      <c r="C383" s="80">
        <f t="shared" si="12"/>
        <v>-3.0681121124301103E-4</v>
      </c>
      <c r="D383" s="80">
        <f t="shared" si="13"/>
        <v>0.99969318878875701</v>
      </c>
    </row>
    <row r="384" spans="1:4">
      <c r="A384" s="78" t="s">
        <v>392</v>
      </c>
      <c r="B384" s="78">
        <v>977.95</v>
      </c>
      <c r="C384" s="80">
        <f t="shared" si="12"/>
        <v>-2.5021076704306515E-3</v>
      </c>
      <c r="D384" s="80">
        <f t="shared" si="13"/>
        <v>0.99749789232956931</v>
      </c>
    </row>
    <row r="385" spans="1:4">
      <c r="A385" s="78" t="s">
        <v>393</v>
      </c>
      <c r="B385" s="78">
        <v>980.4</v>
      </c>
      <c r="C385" s="80">
        <f t="shared" si="12"/>
        <v>1.0252294024117033E-2</v>
      </c>
      <c r="D385" s="80">
        <f t="shared" si="13"/>
        <v>1.010252294024117</v>
      </c>
    </row>
    <row r="386" spans="1:4">
      <c r="A386" s="78" t="s">
        <v>394</v>
      </c>
      <c r="B386" s="78">
        <v>970.4</v>
      </c>
      <c r="C386" s="80">
        <f t="shared" si="12"/>
        <v>-8.465713318692409E-3</v>
      </c>
      <c r="D386" s="80">
        <f t="shared" si="13"/>
        <v>0.99153428668130761</v>
      </c>
    </row>
    <row r="387" spans="1:4">
      <c r="A387" s="78" t="s">
        <v>395</v>
      </c>
      <c r="B387" s="78">
        <v>978.65</v>
      </c>
      <c r="C387" s="80">
        <f t="shared" ref="C387:C450" si="14">LN(B387/B388)</f>
        <v>-1.0166305218305772E-2</v>
      </c>
      <c r="D387" s="80">
        <f t="shared" ref="D387:D450" si="15">C387+1</f>
        <v>0.98983369478169425</v>
      </c>
    </row>
    <row r="388" spans="1:4">
      <c r="A388" s="78" t="s">
        <v>396</v>
      </c>
      <c r="B388" s="78">
        <v>988.65</v>
      </c>
      <c r="C388" s="80">
        <f t="shared" si="14"/>
        <v>1.272411303802729E-2</v>
      </c>
      <c r="D388" s="80">
        <f t="shared" si="15"/>
        <v>1.0127241130380273</v>
      </c>
    </row>
    <row r="389" spans="1:4">
      <c r="A389" s="78" t="s">
        <v>397</v>
      </c>
      <c r="B389" s="78">
        <v>976.15</v>
      </c>
      <c r="C389" s="80">
        <f t="shared" si="14"/>
        <v>5.8563816820751411E-3</v>
      </c>
      <c r="D389" s="80">
        <f t="shared" si="15"/>
        <v>1.0058563816820751</v>
      </c>
    </row>
    <row r="390" spans="1:4">
      <c r="A390" s="78" t="s">
        <v>398</v>
      </c>
      <c r="B390" s="78">
        <v>970.45</v>
      </c>
      <c r="C390" s="80">
        <f t="shared" si="14"/>
        <v>-9.0781492800125797E-3</v>
      </c>
      <c r="D390" s="80">
        <f t="shared" si="15"/>
        <v>0.9909218507199874</v>
      </c>
    </row>
    <row r="391" spans="1:4">
      <c r="A391" s="78" t="s">
        <v>399</v>
      </c>
      <c r="B391" s="78">
        <v>979.3</v>
      </c>
      <c r="C391" s="80">
        <f t="shared" si="14"/>
        <v>-1.2834672062032398E-2</v>
      </c>
      <c r="D391" s="80">
        <f t="shared" si="15"/>
        <v>0.98716532793796763</v>
      </c>
    </row>
    <row r="392" spans="1:4">
      <c r="A392" s="78" t="s">
        <v>400</v>
      </c>
      <c r="B392" s="78">
        <v>991.95</v>
      </c>
      <c r="C392" s="80">
        <f t="shared" si="14"/>
        <v>-3.7230874159030407E-3</v>
      </c>
      <c r="D392" s="80">
        <f t="shared" si="15"/>
        <v>0.99627691258409701</v>
      </c>
    </row>
    <row r="393" spans="1:4">
      <c r="A393" s="78" t="s">
        <v>401</v>
      </c>
      <c r="B393" s="78">
        <v>995.65</v>
      </c>
      <c r="C393" s="80">
        <f t="shared" si="14"/>
        <v>-1.4012745805591234E-2</v>
      </c>
      <c r="D393" s="80">
        <f t="shared" si="15"/>
        <v>0.9859872541944088</v>
      </c>
    </row>
    <row r="394" spans="1:4">
      <c r="A394" s="78" t="s">
        <v>402</v>
      </c>
      <c r="B394" s="79">
        <v>1009.7</v>
      </c>
      <c r="C394" s="80">
        <f t="shared" si="14"/>
        <v>-6.4169231493561999E-3</v>
      </c>
      <c r="D394" s="80">
        <f t="shared" si="15"/>
        <v>0.99358307685064384</v>
      </c>
    </row>
    <row r="395" spans="1:4">
      <c r="A395" s="78" t="s">
        <v>403</v>
      </c>
      <c r="B395" s="79">
        <v>1016.2</v>
      </c>
      <c r="C395" s="80">
        <f t="shared" si="14"/>
        <v>2.364533121382675E-3</v>
      </c>
      <c r="D395" s="80">
        <f t="shared" si="15"/>
        <v>1.0023645331213826</v>
      </c>
    </row>
    <row r="396" spans="1:4">
      <c r="A396" s="78" t="s">
        <v>404</v>
      </c>
      <c r="B396" s="79">
        <v>1013.8</v>
      </c>
      <c r="C396" s="80">
        <f t="shared" si="14"/>
        <v>-1.3666299739738872E-2</v>
      </c>
      <c r="D396" s="80">
        <f t="shared" si="15"/>
        <v>0.98633370026026113</v>
      </c>
    </row>
    <row r="397" spans="1:4">
      <c r="A397" s="78" t="s">
        <v>405</v>
      </c>
      <c r="B397" s="79">
        <v>1027.75</v>
      </c>
      <c r="C397" s="80">
        <f t="shared" si="14"/>
        <v>-1.1896842124849245E-2</v>
      </c>
      <c r="D397" s="80">
        <f t="shared" si="15"/>
        <v>0.98810315787515079</v>
      </c>
    </row>
    <row r="398" spans="1:4">
      <c r="A398" s="78" t="s">
        <v>406</v>
      </c>
      <c r="B398" s="79">
        <v>1040.05</v>
      </c>
      <c r="C398" s="80">
        <f t="shared" si="14"/>
        <v>3.4679336586892547E-2</v>
      </c>
      <c r="D398" s="80">
        <f t="shared" si="15"/>
        <v>1.0346793365868925</v>
      </c>
    </row>
    <row r="399" spans="1:4">
      <c r="A399" s="78" t="s">
        <v>407</v>
      </c>
      <c r="B399" s="79">
        <v>1004.6</v>
      </c>
      <c r="C399" s="80">
        <f t="shared" si="14"/>
        <v>3.2474655823343045E-2</v>
      </c>
      <c r="D399" s="80">
        <f t="shared" si="15"/>
        <v>1.0324746558233431</v>
      </c>
    </row>
    <row r="400" spans="1:4">
      <c r="A400" s="78" t="s">
        <v>408</v>
      </c>
      <c r="B400" s="78">
        <v>972.5</v>
      </c>
      <c r="C400" s="80">
        <f t="shared" si="14"/>
        <v>3.117501764000917E-2</v>
      </c>
      <c r="D400" s="80">
        <f t="shared" si="15"/>
        <v>1.0311750176400092</v>
      </c>
    </row>
    <row r="401" spans="1:4">
      <c r="A401" s="78" t="s">
        <v>409</v>
      </c>
      <c r="B401" s="78">
        <v>942.65</v>
      </c>
      <c r="C401" s="80">
        <f t="shared" si="14"/>
        <v>-4.354040947150814E-2</v>
      </c>
      <c r="D401" s="80">
        <f t="shared" si="15"/>
        <v>0.95645959052849183</v>
      </c>
    </row>
    <row r="402" spans="1:4">
      <c r="A402" s="78" t="s">
        <v>410</v>
      </c>
      <c r="B402" s="78">
        <v>984.6</v>
      </c>
      <c r="C402" s="80">
        <f t="shared" si="14"/>
        <v>-1.4819566543643433E-2</v>
      </c>
      <c r="D402" s="80">
        <f t="shared" si="15"/>
        <v>0.98518043345635653</v>
      </c>
    </row>
    <row r="403" spans="1:4">
      <c r="A403" s="78" t="s">
        <v>411</v>
      </c>
      <c r="B403" s="78">
        <v>999.3</v>
      </c>
      <c r="C403" s="80">
        <f t="shared" si="14"/>
        <v>-2.9044718123535946E-2</v>
      </c>
      <c r="D403" s="80">
        <f t="shared" si="15"/>
        <v>0.97095528187646407</v>
      </c>
    </row>
    <row r="404" spans="1:4">
      <c r="A404" s="78" t="s">
        <v>412</v>
      </c>
      <c r="B404" s="79">
        <v>1028.75</v>
      </c>
      <c r="C404" s="80">
        <f t="shared" si="14"/>
        <v>6.371261684693387E-2</v>
      </c>
      <c r="D404" s="80">
        <f t="shared" si="15"/>
        <v>1.063712616846934</v>
      </c>
    </row>
    <row r="405" spans="1:4">
      <c r="A405" s="78" t="s">
        <v>413</v>
      </c>
      <c r="B405" s="78">
        <v>965.25</v>
      </c>
      <c r="C405" s="80">
        <f t="shared" si="14"/>
        <v>-1.3224779152101504E-2</v>
      </c>
      <c r="D405" s="80">
        <f t="shared" si="15"/>
        <v>0.98677522084789848</v>
      </c>
    </row>
    <row r="406" spans="1:4">
      <c r="A406" s="78" t="s">
        <v>414</v>
      </c>
      <c r="B406" s="78">
        <v>978.1</v>
      </c>
      <c r="C406" s="80">
        <f t="shared" si="14"/>
        <v>-1.1486784497160951E-2</v>
      </c>
      <c r="D406" s="80">
        <f t="shared" si="15"/>
        <v>0.9885132155028391</v>
      </c>
    </row>
    <row r="407" spans="1:4">
      <c r="A407" s="78" t="s">
        <v>415</v>
      </c>
      <c r="B407" s="78">
        <v>989.4</v>
      </c>
      <c r="C407" s="80">
        <f t="shared" si="14"/>
        <v>-2.9821749449539799E-2</v>
      </c>
      <c r="D407" s="80">
        <f t="shared" si="15"/>
        <v>0.97017825055046025</v>
      </c>
    </row>
    <row r="408" spans="1:4">
      <c r="A408" s="78" t="s">
        <v>416</v>
      </c>
      <c r="B408" s="79">
        <v>1019.35</v>
      </c>
      <c r="C408" s="80">
        <f t="shared" si="14"/>
        <v>-9.956644311007656E-3</v>
      </c>
      <c r="D408" s="80">
        <f t="shared" si="15"/>
        <v>0.99004335568899238</v>
      </c>
    </row>
    <row r="409" spans="1:4">
      <c r="A409" s="78" t="s">
        <v>417</v>
      </c>
      <c r="B409" s="79">
        <v>1029.55</v>
      </c>
      <c r="C409" s="80">
        <f t="shared" si="14"/>
        <v>-3.6150813044177534E-2</v>
      </c>
      <c r="D409" s="80">
        <f t="shared" si="15"/>
        <v>0.96384918695582245</v>
      </c>
    </row>
    <row r="410" spans="1:4">
      <c r="A410" s="78" t="s">
        <v>418</v>
      </c>
      <c r="B410" s="79">
        <v>1067.45</v>
      </c>
      <c r="C410" s="80">
        <f t="shared" si="14"/>
        <v>6.9280648013734805E-2</v>
      </c>
      <c r="D410" s="80">
        <f t="shared" si="15"/>
        <v>1.0692806480137349</v>
      </c>
    </row>
    <row r="411" spans="1:4">
      <c r="A411" s="78" t="s">
        <v>419</v>
      </c>
      <c r="B411" s="78">
        <v>996</v>
      </c>
      <c r="C411" s="80">
        <f t="shared" si="14"/>
        <v>-1.40573572505403E-2</v>
      </c>
      <c r="D411" s="80">
        <f t="shared" si="15"/>
        <v>0.98594264274945975</v>
      </c>
    </row>
    <row r="412" spans="1:4">
      <c r="A412" s="78" t="s">
        <v>420</v>
      </c>
      <c r="B412" s="79">
        <v>1010.1</v>
      </c>
      <c r="C412" s="80">
        <f t="shared" si="14"/>
        <v>-3.4063238765319366E-2</v>
      </c>
      <c r="D412" s="80">
        <f t="shared" si="15"/>
        <v>0.96593676123468064</v>
      </c>
    </row>
    <row r="413" spans="1:4">
      <c r="A413" s="78" t="s">
        <v>421</v>
      </c>
      <c r="B413" s="79">
        <v>1045.0999999999999</v>
      </c>
      <c r="C413" s="80">
        <f t="shared" si="14"/>
        <v>-2.0925821560901361E-2</v>
      </c>
      <c r="D413" s="80">
        <f t="shared" si="15"/>
        <v>0.97907417843909861</v>
      </c>
    </row>
    <row r="414" spans="1:4">
      <c r="A414" s="78" t="s">
        <v>422</v>
      </c>
      <c r="B414" s="79">
        <v>1067.2</v>
      </c>
      <c r="C414" s="80">
        <f t="shared" si="14"/>
        <v>3.6499531372801299E-2</v>
      </c>
      <c r="D414" s="80">
        <f t="shared" si="15"/>
        <v>1.0364995313728014</v>
      </c>
    </row>
    <row r="415" spans="1:4">
      <c r="A415" s="78" t="s">
        <v>423</v>
      </c>
      <c r="B415" s="79">
        <v>1028.95</v>
      </c>
      <c r="C415" s="80">
        <f t="shared" si="14"/>
        <v>2.619162173807274E-2</v>
      </c>
      <c r="D415" s="80">
        <f t="shared" si="15"/>
        <v>1.0261916217380727</v>
      </c>
    </row>
    <row r="416" spans="1:4">
      <c r="A416" s="78" t="s">
        <v>424</v>
      </c>
      <c r="B416" s="79">
        <v>1002.35</v>
      </c>
      <c r="C416" s="80">
        <f t="shared" si="14"/>
        <v>-5.9680885353655556E-3</v>
      </c>
      <c r="D416" s="80">
        <f t="shared" si="15"/>
        <v>0.99403191146463443</v>
      </c>
    </row>
    <row r="417" spans="1:4">
      <c r="A417" s="78" t="s">
        <v>425</v>
      </c>
      <c r="B417" s="79">
        <v>1008.35</v>
      </c>
      <c r="C417" s="80">
        <f t="shared" si="14"/>
        <v>-6.376217139275997E-3</v>
      </c>
      <c r="D417" s="80">
        <f t="shared" si="15"/>
        <v>0.99362378286072395</v>
      </c>
    </row>
    <row r="418" spans="1:4">
      <c r="A418" s="78" t="s">
        <v>426</v>
      </c>
      <c r="B418" s="79">
        <v>1014.8</v>
      </c>
      <c r="C418" s="80">
        <f t="shared" si="14"/>
        <v>-2.116402906377724E-3</v>
      </c>
      <c r="D418" s="80">
        <f t="shared" si="15"/>
        <v>0.99788359709362229</v>
      </c>
    </row>
    <row r="419" spans="1:4">
      <c r="A419" s="78" t="s">
        <v>427</v>
      </c>
      <c r="B419" s="79">
        <v>1016.95</v>
      </c>
      <c r="C419" s="80">
        <f t="shared" si="14"/>
        <v>-1.8703969351992304E-2</v>
      </c>
      <c r="D419" s="80">
        <f t="shared" si="15"/>
        <v>0.98129603064800774</v>
      </c>
    </row>
    <row r="420" spans="1:4">
      <c r="A420" s="78" t="s">
        <v>428</v>
      </c>
      <c r="B420" s="79">
        <v>1036.1500000000001</v>
      </c>
      <c r="C420" s="80">
        <f t="shared" si="14"/>
        <v>-2.3039965948255726E-2</v>
      </c>
      <c r="D420" s="80">
        <f t="shared" si="15"/>
        <v>0.97696003405174425</v>
      </c>
    </row>
    <row r="421" spans="1:4">
      <c r="A421" s="78" t="s">
        <v>429</v>
      </c>
      <c r="B421" s="79">
        <v>1060.3</v>
      </c>
      <c r="C421" s="80">
        <f t="shared" si="14"/>
        <v>-1.6926574226290247E-2</v>
      </c>
      <c r="D421" s="80">
        <f t="shared" si="15"/>
        <v>0.98307342577370971</v>
      </c>
    </row>
    <row r="422" spans="1:4">
      <c r="A422" s="78" t="s">
        <v>430</v>
      </c>
      <c r="B422" s="79">
        <v>1078.4000000000001</v>
      </c>
      <c r="C422" s="80">
        <f t="shared" si="14"/>
        <v>9.8311799400507272E-3</v>
      </c>
      <c r="D422" s="80">
        <f t="shared" si="15"/>
        <v>1.0098311799400508</v>
      </c>
    </row>
    <row r="423" spans="1:4">
      <c r="A423" s="78" t="s">
        <v>431</v>
      </c>
      <c r="B423" s="79">
        <v>1067.8499999999999</v>
      </c>
      <c r="C423" s="80">
        <f t="shared" si="14"/>
        <v>-3.4379032831269592E-2</v>
      </c>
      <c r="D423" s="80">
        <f t="shared" si="15"/>
        <v>0.96562096716873036</v>
      </c>
    </row>
    <row r="424" spans="1:4">
      <c r="A424" s="78" t="s">
        <v>432</v>
      </c>
      <c r="B424" s="79">
        <v>1105.2</v>
      </c>
      <c r="C424" s="80">
        <f t="shared" si="14"/>
        <v>-2.2368294146481508E-2</v>
      </c>
      <c r="D424" s="80">
        <f t="shared" si="15"/>
        <v>0.97763170585351844</v>
      </c>
    </row>
    <row r="425" spans="1:4">
      <c r="A425" s="78" t="s">
        <v>433</v>
      </c>
      <c r="B425" s="79">
        <v>1130.2</v>
      </c>
      <c r="C425" s="80">
        <f t="shared" si="14"/>
        <v>-2.1186120263918199E-2</v>
      </c>
      <c r="D425" s="80">
        <f t="shared" si="15"/>
        <v>0.9788138797360818</v>
      </c>
    </row>
    <row r="426" spans="1:4">
      <c r="A426" s="78" t="s">
        <v>434</v>
      </c>
      <c r="B426" s="79">
        <v>1154.4000000000001</v>
      </c>
      <c r="C426" s="80">
        <f t="shared" si="14"/>
        <v>3.5579505576967189E-3</v>
      </c>
      <c r="D426" s="80">
        <f t="shared" si="15"/>
        <v>1.0035579505576968</v>
      </c>
    </row>
    <row r="427" spans="1:4">
      <c r="A427" s="78" t="s">
        <v>435</v>
      </c>
      <c r="B427" s="79">
        <v>1150.3</v>
      </c>
      <c r="C427" s="80">
        <f t="shared" si="14"/>
        <v>-6.4988747429396247E-3</v>
      </c>
      <c r="D427" s="80">
        <f t="shared" si="15"/>
        <v>0.99350112525706036</v>
      </c>
    </row>
    <row r="428" spans="1:4">
      <c r="A428" s="78" t="s">
        <v>436</v>
      </c>
      <c r="B428" s="79">
        <v>1157.8</v>
      </c>
      <c r="C428" s="80">
        <f t="shared" si="14"/>
        <v>-2.0982330780763763E-2</v>
      </c>
      <c r="D428" s="80">
        <f t="shared" si="15"/>
        <v>0.97901766921923628</v>
      </c>
    </row>
    <row r="429" spans="1:4">
      <c r="A429" s="78" t="s">
        <v>437</v>
      </c>
      <c r="B429" s="79">
        <v>1182.3499999999999</v>
      </c>
      <c r="C429" s="80">
        <f t="shared" si="14"/>
        <v>-2.6457894507098682E-2</v>
      </c>
      <c r="D429" s="80">
        <f t="shared" si="15"/>
        <v>0.97354210549290132</v>
      </c>
    </row>
    <row r="430" spans="1:4">
      <c r="A430" s="78" t="s">
        <v>438</v>
      </c>
      <c r="B430" s="79">
        <v>1214.05</v>
      </c>
      <c r="C430" s="80">
        <f t="shared" si="14"/>
        <v>1.0515953494965808E-2</v>
      </c>
      <c r="D430" s="80">
        <f t="shared" si="15"/>
        <v>1.0105159534949657</v>
      </c>
    </row>
    <row r="431" spans="1:4">
      <c r="A431" s="78" t="s">
        <v>439</v>
      </c>
      <c r="B431" s="79">
        <v>1201.3499999999999</v>
      </c>
      <c r="C431" s="80">
        <f t="shared" si="14"/>
        <v>2.9909719093462531E-2</v>
      </c>
      <c r="D431" s="80">
        <f t="shared" si="15"/>
        <v>1.0299097190934625</v>
      </c>
    </row>
    <row r="432" spans="1:4">
      <c r="A432" s="78" t="s">
        <v>440</v>
      </c>
      <c r="B432" s="79">
        <v>1165.95</v>
      </c>
      <c r="C432" s="80">
        <f t="shared" si="14"/>
        <v>2.7300108817059642E-2</v>
      </c>
      <c r="D432" s="80">
        <f t="shared" si="15"/>
        <v>1.0273001088170597</v>
      </c>
    </row>
    <row r="433" spans="1:4">
      <c r="A433" s="78" t="s">
        <v>441</v>
      </c>
      <c r="B433" s="79">
        <v>1134.55</v>
      </c>
      <c r="C433" s="80">
        <f t="shared" si="14"/>
        <v>6.8543395250613912E-3</v>
      </c>
      <c r="D433" s="80">
        <f t="shared" si="15"/>
        <v>1.0068543395250613</v>
      </c>
    </row>
    <row r="434" spans="1:4">
      <c r="A434" s="78" t="s">
        <v>442</v>
      </c>
      <c r="B434" s="79">
        <v>1126.8</v>
      </c>
      <c r="C434" s="80">
        <f t="shared" si="14"/>
        <v>-2.359241193102651E-2</v>
      </c>
      <c r="D434" s="80">
        <f t="shared" si="15"/>
        <v>0.97640758806897354</v>
      </c>
    </row>
    <row r="435" spans="1:4">
      <c r="A435" s="78" t="s">
        <v>443</v>
      </c>
      <c r="B435" s="79">
        <v>1153.7</v>
      </c>
      <c r="C435" s="80">
        <f t="shared" si="14"/>
        <v>1.4273173935373402E-2</v>
      </c>
      <c r="D435" s="80">
        <f t="shared" si="15"/>
        <v>1.0142731739353734</v>
      </c>
    </row>
    <row r="436" spans="1:4">
      <c r="A436" s="78" t="s">
        <v>444</v>
      </c>
      <c r="B436" s="79">
        <v>1137.3499999999999</v>
      </c>
      <c r="C436" s="80">
        <f t="shared" si="14"/>
        <v>8.6538577062832446E-3</v>
      </c>
      <c r="D436" s="80">
        <f t="shared" si="15"/>
        <v>1.0086538577062834</v>
      </c>
    </row>
    <row r="437" spans="1:4">
      <c r="A437" s="78" t="s">
        <v>445</v>
      </c>
      <c r="B437" s="79">
        <v>1127.55</v>
      </c>
      <c r="C437" s="80">
        <f t="shared" si="14"/>
        <v>-2.7122085907170145E-2</v>
      </c>
      <c r="D437" s="80">
        <f t="shared" si="15"/>
        <v>0.97287791409282987</v>
      </c>
    </row>
    <row r="438" spans="1:4">
      <c r="A438" s="78" t="s">
        <v>446</v>
      </c>
      <c r="B438" s="79">
        <v>1158.55</v>
      </c>
      <c r="C438" s="80">
        <f t="shared" si="14"/>
        <v>-3.3400800538527779E-2</v>
      </c>
      <c r="D438" s="80">
        <f t="shared" si="15"/>
        <v>0.96659919946147221</v>
      </c>
    </row>
    <row r="439" spans="1:4">
      <c r="A439" s="78" t="s">
        <v>447</v>
      </c>
      <c r="B439" s="79">
        <v>1197.9000000000001</v>
      </c>
      <c r="C439" s="80">
        <f t="shared" si="14"/>
        <v>-3.1714784224185451E-2</v>
      </c>
      <c r="D439" s="80">
        <f t="shared" si="15"/>
        <v>0.9682852157758145</v>
      </c>
    </row>
    <row r="440" spans="1:4">
      <c r="A440" s="78" t="s">
        <v>448</v>
      </c>
      <c r="B440" s="79">
        <v>1236.5</v>
      </c>
      <c r="C440" s="80">
        <f t="shared" si="14"/>
        <v>9.8338798902133234E-3</v>
      </c>
      <c r="D440" s="80">
        <f t="shared" si="15"/>
        <v>1.0098338798902133</v>
      </c>
    </row>
    <row r="441" spans="1:4">
      <c r="A441" s="78" t="s">
        <v>449</v>
      </c>
      <c r="B441" s="79">
        <v>1224.4000000000001</v>
      </c>
      <c r="C441" s="80">
        <f t="shared" si="14"/>
        <v>-7.8505152117914392E-3</v>
      </c>
      <c r="D441" s="80">
        <f t="shared" si="15"/>
        <v>0.99214948478820852</v>
      </c>
    </row>
    <row r="442" spans="1:4">
      <c r="A442" s="78" t="s">
        <v>450</v>
      </c>
      <c r="B442" s="79">
        <v>1234.05</v>
      </c>
      <c r="C442" s="80">
        <f t="shared" si="14"/>
        <v>-1.0528874383212525E-3</v>
      </c>
      <c r="D442" s="80">
        <f t="shared" si="15"/>
        <v>0.99894711256167878</v>
      </c>
    </row>
    <row r="443" spans="1:4">
      <c r="A443" s="78" t="s">
        <v>451</v>
      </c>
      <c r="B443" s="79">
        <v>1235.3499999999999</v>
      </c>
      <c r="C443" s="80">
        <f t="shared" si="14"/>
        <v>-2.062064816394398E-3</v>
      </c>
      <c r="D443" s="80">
        <f t="shared" si="15"/>
        <v>0.99793793518360563</v>
      </c>
    </row>
    <row r="444" spans="1:4">
      <c r="A444" s="78" t="s">
        <v>452</v>
      </c>
      <c r="B444" s="79">
        <v>1237.9000000000001</v>
      </c>
      <c r="C444" s="80">
        <f t="shared" si="14"/>
        <v>5.656337268499644E-4</v>
      </c>
      <c r="D444" s="80">
        <f t="shared" si="15"/>
        <v>1.00056563372685</v>
      </c>
    </row>
    <row r="445" spans="1:4">
      <c r="A445" s="78" t="s">
        <v>453</v>
      </c>
      <c r="B445" s="79">
        <v>1237.2</v>
      </c>
      <c r="C445" s="80">
        <f t="shared" si="14"/>
        <v>8.6861771123705189E-3</v>
      </c>
      <c r="D445" s="80">
        <f t="shared" si="15"/>
        <v>1.0086861771123705</v>
      </c>
    </row>
    <row r="446" spans="1:4">
      <c r="A446" s="78" t="s">
        <v>454</v>
      </c>
      <c r="B446" s="79">
        <v>1226.5</v>
      </c>
      <c r="C446" s="80">
        <f t="shared" si="14"/>
        <v>7.0365206054790221E-3</v>
      </c>
      <c r="D446" s="80">
        <f t="shared" si="15"/>
        <v>1.007036520605479</v>
      </c>
    </row>
    <row r="447" spans="1:4">
      <c r="A447" s="78" t="s">
        <v>455</v>
      </c>
      <c r="B447" s="79">
        <v>1217.9000000000001</v>
      </c>
      <c r="C447" s="80">
        <f t="shared" si="14"/>
        <v>1.048253583691868E-2</v>
      </c>
      <c r="D447" s="80">
        <f t="shared" si="15"/>
        <v>1.0104825358369187</v>
      </c>
    </row>
    <row r="448" spans="1:4">
      <c r="A448" s="78" t="s">
        <v>456</v>
      </c>
      <c r="B448" s="79">
        <v>1205.2</v>
      </c>
      <c r="C448" s="80">
        <f t="shared" si="14"/>
        <v>-6.2449798691796565E-3</v>
      </c>
      <c r="D448" s="80">
        <f t="shared" si="15"/>
        <v>0.99375502013082029</v>
      </c>
    </row>
    <row r="449" spans="1:4">
      <c r="A449" s="78" t="s">
        <v>457</v>
      </c>
      <c r="B449" s="79">
        <v>1212.75</v>
      </c>
      <c r="C449" s="80">
        <f t="shared" si="14"/>
        <v>4.1313836908097885E-3</v>
      </c>
      <c r="D449" s="80">
        <f t="shared" si="15"/>
        <v>1.0041313836908099</v>
      </c>
    </row>
    <row r="450" spans="1:4">
      <c r="A450" s="78" t="s">
        <v>458</v>
      </c>
      <c r="B450" s="79">
        <v>1207.75</v>
      </c>
      <c r="C450" s="80">
        <f t="shared" si="14"/>
        <v>-2.1917590396301981E-3</v>
      </c>
      <c r="D450" s="80">
        <f t="shared" si="15"/>
        <v>0.9978082409603698</v>
      </c>
    </row>
    <row r="451" spans="1:4">
      <c r="A451" s="78" t="s">
        <v>459</v>
      </c>
      <c r="B451" s="79">
        <v>1210.4000000000001</v>
      </c>
      <c r="C451" s="80">
        <f t="shared" ref="C451:C514" si="16">LN(B451/B452)</f>
        <v>-6.8338333553104548E-3</v>
      </c>
      <c r="D451" s="80">
        <f t="shared" ref="D451:D514" si="17">C451+1</f>
        <v>0.9931661666446896</v>
      </c>
    </row>
    <row r="452" spans="1:4">
      <c r="A452" s="78" t="s">
        <v>460</v>
      </c>
      <c r="B452" s="79">
        <v>1218.7</v>
      </c>
      <c r="C452" s="80">
        <f t="shared" si="16"/>
        <v>-1.3974275600251997E-2</v>
      </c>
      <c r="D452" s="80">
        <f t="shared" si="17"/>
        <v>0.986025724399748</v>
      </c>
    </row>
    <row r="453" spans="1:4">
      <c r="A453" s="78" t="s">
        <v>461</v>
      </c>
      <c r="B453" s="79">
        <v>1235.8499999999999</v>
      </c>
      <c r="C453" s="80">
        <f t="shared" si="16"/>
        <v>3.3612807064097659E-2</v>
      </c>
      <c r="D453" s="80">
        <f t="shared" si="17"/>
        <v>1.0336128070640977</v>
      </c>
    </row>
    <row r="454" spans="1:4">
      <c r="A454" s="78" t="s">
        <v>462</v>
      </c>
      <c r="B454" s="79">
        <v>1195</v>
      </c>
      <c r="C454" s="80">
        <f t="shared" si="16"/>
        <v>-7.7522999008231173E-3</v>
      </c>
      <c r="D454" s="80">
        <f t="shared" si="17"/>
        <v>0.99224770009917684</v>
      </c>
    </row>
    <row r="455" spans="1:4">
      <c r="A455" s="78" t="s">
        <v>463</v>
      </c>
      <c r="B455" s="79">
        <v>1204.3</v>
      </c>
      <c r="C455" s="80">
        <f t="shared" si="16"/>
        <v>3.6014035747005069E-2</v>
      </c>
      <c r="D455" s="80">
        <f t="shared" si="17"/>
        <v>1.0360140357470051</v>
      </c>
    </row>
    <row r="456" spans="1:4">
      <c r="A456" s="78" t="s">
        <v>464</v>
      </c>
      <c r="B456" s="79">
        <v>1161.7</v>
      </c>
      <c r="C456" s="80">
        <f t="shared" si="16"/>
        <v>-6.6918575048046016E-3</v>
      </c>
      <c r="D456" s="80">
        <f t="shared" si="17"/>
        <v>0.99330814249519539</v>
      </c>
    </row>
    <row r="457" spans="1:4">
      <c r="A457" s="78" t="s">
        <v>465</v>
      </c>
      <c r="B457" s="79">
        <v>1169.5</v>
      </c>
      <c r="C457" s="80">
        <f t="shared" si="16"/>
        <v>2.5655278714289221E-4</v>
      </c>
      <c r="D457" s="80">
        <f t="shared" si="17"/>
        <v>1.000256552787143</v>
      </c>
    </row>
    <row r="458" spans="1:4">
      <c r="A458" s="78" t="s">
        <v>466</v>
      </c>
      <c r="B458" s="79">
        <v>1169.2</v>
      </c>
      <c r="C458" s="80">
        <f t="shared" si="16"/>
        <v>-8.0923819954329262E-3</v>
      </c>
      <c r="D458" s="80">
        <f t="shared" si="17"/>
        <v>0.99190761800456706</v>
      </c>
    </row>
    <row r="459" spans="1:4">
      <c r="A459" s="78" t="s">
        <v>467</v>
      </c>
      <c r="B459" s="79">
        <v>1178.7</v>
      </c>
      <c r="C459" s="80">
        <f t="shared" si="16"/>
        <v>5.4018548657792124E-3</v>
      </c>
      <c r="D459" s="80">
        <f t="shared" si="17"/>
        <v>1.0054018548657793</v>
      </c>
    </row>
    <row r="460" spans="1:4">
      <c r="A460" s="78" t="s">
        <v>468</v>
      </c>
      <c r="B460" s="79">
        <v>1172.3499999999999</v>
      </c>
      <c r="C460" s="80">
        <f t="shared" si="16"/>
        <v>2.8069742124011639E-2</v>
      </c>
      <c r="D460" s="80">
        <f t="shared" si="17"/>
        <v>1.0280697421240117</v>
      </c>
    </row>
    <row r="461" spans="1:4">
      <c r="A461" s="78" t="s">
        <v>469</v>
      </c>
      <c r="B461" s="79">
        <v>1139.9000000000001</v>
      </c>
      <c r="C461" s="80">
        <f t="shared" si="16"/>
        <v>-2.4865911877603585E-2</v>
      </c>
      <c r="D461" s="80">
        <f t="shared" si="17"/>
        <v>0.97513408812239644</v>
      </c>
    </row>
    <row r="462" spans="1:4">
      <c r="A462" s="78" t="s">
        <v>470</v>
      </c>
      <c r="B462" s="79">
        <v>1168.5999999999999</v>
      </c>
      <c r="C462" s="80">
        <f t="shared" si="16"/>
        <v>3.9446650022004072E-2</v>
      </c>
      <c r="D462" s="80">
        <f t="shared" si="17"/>
        <v>1.0394466500220041</v>
      </c>
    </row>
    <row r="463" spans="1:4">
      <c r="A463" s="78" t="s">
        <v>471</v>
      </c>
      <c r="B463" s="79">
        <v>1123.4000000000001</v>
      </c>
      <c r="C463" s="80">
        <f t="shared" si="16"/>
        <v>7.4605541602054794E-3</v>
      </c>
      <c r="D463" s="80">
        <f t="shared" si="17"/>
        <v>1.0074605541602055</v>
      </c>
    </row>
    <row r="464" spans="1:4">
      <c r="A464" s="78" t="s">
        <v>472</v>
      </c>
      <c r="B464" s="79">
        <v>1115.05</v>
      </c>
      <c r="C464" s="80">
        <f t="shared" si="16"/>
        <v>-1.3804993019461597E-2</v>
      </c>
      <c r="D464" s="80">
        <f t="shared" si="17"/>
        <v>0.98619500698053841</v>
      </c>
    </row>
    <row r="465" spans="1:4">
      <c r="A465" s="78" t="s">
        <v>473</v>
      </c>
      <c r="B465" s="79">
        <v>1130.55</v>
      </c>
      <c r="C465" s="80">
        <f t="shared" si="16"/>
        <v>-1.6231274045326448E-2</v>
      </c>
      <c r="D465" s="80">
        <f t="shared" si="17"/>
        <v>0.98376872595467357</v>
      </c>
    </row>
    <row r="466" spans="1:4">
      <c r="A466" s="78" t="s">
        <v>474</v>
      </c>
      <c r="B466" s="79">
        <v>1149.05</v>
      </c>
      <c r="C466" s="80">
        <f t="shared" si="16"/>
        <v>-5.1648299529790231E-3</v>
      </c>
      <c r="D466" s="80">
        <f t="shared" si="17"/>
        <v>0.99483517004702093</v>
      </c>
    </row>
    <row r="467" spans="1:4">
      <c r="A467" s="78" t="s">
        <v>475</v>
      </c>
      <c r="B467" s="79">
        <v>1155</v>
      </c>
      <c r="C467" s="80">
        <f t="shared" si="16"/>
        <v>-3.0688792428636988E-3</v>
      </c>
      <c r="D467" s="80">
        <f t="shared" si="17"/>
        <v>0.9969311207571363</v>
      </c>
    </row>
    <row r="468" spans="1:4">
      <c r="A468" s="78" t="s">
        <v>476</v>
      </c>
      <c r="B468" s="79">
        <v>1158.55</v>
      </c>
      <c r="C468" s="80">
        <f t="shared" si="16"/>
        <v>-1.5587178082494034E-2</v>
      </c>
      <c r="D468" s="80">
        <f t="shared" si="17"/>
        <v>0.98441282191750601</v>
      </c>
    </row>
    <row r="469" spans="1:4">
      <c r="A469" s="78" t="s">
        <v>477</v>
      </c>
      <c r="B469" s="79">
        <v>1176.75</v>
      </c>
      <c r="C469" s="80">
        <f t="shared" si="16"/>
        <v>-5.297183697135068E-3</v>
      </c>
      <c r="D469" s="80">
        <f t="shared" si="17"/>
        <v>0.99470281630286495</v>
      </c>
    </row>
    <row r="470" spans="1:4">
      <c r="A470" s="78" t="s">
        <v>478</v>
      </c>
      <c r="B470" s="79">
        <v>1183</v>
      </c>
      <c r="C470" s="80">
        <f t="shared" si="16"/>
        <v>-5.3533544081306823E-3</v>
      </c>
      <c r="D470" s="80">
        <f t="shared" si="17"/>
        <v>0.99464664559186933</v>
      </c>
    </row>
    <row r="471" spans="1:4">
      <c r="A471" s="78" t="s">
        <v>479</v>
      </c>
      <c r="B471" s="79">
        <v>1189.3499999999999</v>
      </c>
      <c r="C471" s="80">
        <f t="shared" si="16"/>
        <v>-2.5238980309429043E-2</v>
      </c>
      <c r="D471" s="80">
        <f t="shared" si="17"/>
        <v>0.97476101969057094</v>
      </c>
    </row>
    <row r="472" spans="1:4">
      <c r="A472" s="78" t="s">
        <v>480</v>
      </c>
      <c r="B472" s="79">
        <v>1219.75</v>
      </c>
      <c r="C472" s="80">
        <f t="shared" si="16"/>
        <v>-1.145291807959165E-2</v>
      </c>
      <c r="D472" s="80">
        <f t="shared" si="17"/>
        <v>0.9885470819204083</v>
      </c>
    </row>
    <row r="473" spans="1:4">
      <c r="A473" s="78" t="s">
        <v>481</v>
      </c>
      <c r="B473" s="79">
        <v>1233.8</v>
      </c>
      <c r="C473" s="80">
        <f t="shared" si="16"/>
        <v>-1.0401222575391045E-2</v>
      </c>
      <c r="D473" s="80">
        <f t="shared" si="17"/>
        <v>0.989598777424609</v>
      </c>
    </row>
    <row r="474" spans="1:4">
      <c r="A474" s="78" t="s">
        <v>482</v>
      </c>
      <c r="B474" s="79">
        <v>1246.7</v>
      </c>
      <c r="C474" s="80">
        <f t="shared" si="16"/>
        <v>1.9847546890114066E-2</v>
      </c>
      <c r="D474" s="80">
        <f t="shared" si="17"/>
        <v>1.019847546890114</v>
      </c>
    </row>
    <row r="475" spans="1:4">
      <c r="A475" s="78" t="s">
        <v>483</v>
      </c>
      <c r="B475" s="79">
        <v>1222.2</v>
      </c>
      <c r="C475" s="80">
        <f t="shared" si="16"/>
        <v>-3.3082184187576257E-3</v>
      </c>
      <c r="D475" s="80">
        <f t="shared" si="17"/>
        <v>0.99669178158124239</v>
      </c>
    </row>
    <row r="476" spans="1:4">
      <c r="A476" s="78" t="s">
        <v>484</v>
      </c>
      <c r="B476" s="79">
        <v>1226.25</v>
      </c>
      <c r="C476" s="80">
        <f t="shared" si="16"/>
        <v>6.0939637680189869E-3</v>
      </c>
      <c r="D476" s="80">
        <f t="shared" si="17"/>
        <v>1.0060939637680191</v>
      </c>
    </row>
    <row r="477" spans="1:4">
      <c r="A477" s="78" t="s">
        <v>485</v>
      </c>
      <c r="B477" s="79">
        <v>1218.8</v>
      </c>
      <c r="C477" s="80">
        <f t="shared" si="16"/>
        <v>3.0815399202617859E-3</v>
      </c>
      <c r="D477" s="80">
        <f t="shared" si="17"/>
        <v>1.0030815399202617</v>
      </c>
    </row>
    <row r="478" spans="1:4">
      <c r="A478" s="78" t="s">
        <v>486</v>
      </c>
      <c r="B478" s="79">
        <v>1215.05</v>
      </c>
      <c r="C478" s="80">
        <f t="shared" si="16"/>
        <v>2.2246033727391732E-3</v>
      </c>
      <c r="D478" s="80">
        <f t="shared" si="17"/>
        <v>1.0022246033727391</v>
      </c>
    </row>
    <row r="479" spans="1:4">
      <c r="A479" s="78" t="s">
        <v>487</v>
      </c>
      <c r="B479" s="79">
        <v>1212.3499999999999</v>
      </c>
      <c r="C479" s="80">
        <f t="shared" si="16"/>
        <v>-1.1848528421543396E-2</v>
      </c>
      <c r="D479" s="80">
        <f t="shared" si="17"/>
        <v>0.98815147157845662</v>
      </c>
    </row>
    <row r="480" spans="1:4">
      <c r="A480" s="78" t="s">
        <v>488</v>
      </c>
      <c r="B480" s="79">
        <v>1226.8</v>
      </c>
      <c r="C480" s="80">
        <f t="shared" si="16"/>
        <v>1.6809881468640691E-2</v>
      </c>
      <c r="D480" s="80">
        <f t="shared" si="17"/>
        <v>1.0168098814686406</v>
      </c>
    </row>
    <row r="481" spans="1:4">
      <c r="A481" s="78" t="s">
        <v>489</v>
      </c>
      <c r="B481" s="79">
        <v>1206.3499999999999</v>
      </c>
      <c r="C481" s="80">
        <f t="shared" si="16"/>
        <v>2.1575876591205371E-3</v>
      </c>
      <c r="D481" s="80">
        <f t="shared" si="17"/>
        <v>1.0021575876591204</v>
      </c>
    </row>
    <row r="482" spans="1:4">
      <c r="A482" s="78" t="s">
        <v>490</v>
      </c>
      <c r="B482" s="79">
        <v>1203.75</v>
      </c>
      <c r="C482" s="80">
        <f t="shared" si="16"/>
        <v>-3.4002354869903176E-3</v>
      </c>
      <c r="D482" s="80">
        <f t="shared" si="17"/>
        <v>0.99659976451300969</v>
      </c>
    </row>
    <row r="483" spans="1:4">
      <c r="A483" s="78" t="s">
        <v>491</v>
      </c>
      <c r="B483" s="79">
        <v>1207.8499999999999</v>
      </c>
      <c r="C483" s="80">
        <f t="shared" si="16"/>
        <v>-2.2741848582611768E-3</v>
      </c>
      <c r="D483" s="80">
        <f t="shared" si="17"/>
        <v>0.99772581514173886</v>
      </c>
    </row>
    <row r="484" spans="1:4">
      <c r="A484" s="78" t="s">
        <v>492</v>
      </c>
      <c r="B484" s="79">
        <v>1210.5999999999999</v>
      </c>
      <c r="C484" s="80">
        <f t="shared" si="16"/>
        <v>1.9097440677392153E-2</v>
      </c>
      <c r="D484" s="80">
        <f t="shared" si="17"/>
        <v>1.0190974406773921</v>
      </c>
    </row>
    <row r="485" spans="1:4">
      <c r="A485" s="78" t="s">
        <v>493</v>
      </c>
      <c r="B485" s="79">
        <v>1187.7</v>
      </c>
      <c r="C485" s="80">
        <f t="shared" si="16"/>
        <v>7.9883769763543413E-3</v>
      </c>
      <c r="D485" s="80">
        <f t="shared" si="17"/>
        <v>1.0079883769763542</v>
      </c>
    </row>
    <row r="486" spans="1:4">
      <c r="A486" s="78" t="s">
        <v>494</v>
      </c>
      <c r="B486" s="79">
        <v>1178.25</v>
      </c>
      <c r="C486" s="80">
        <f t="shared" si="16"/>
        <v>-4.9527055330707932E-3</v>
      </c>
      <c r="D486" s="80">
        <f t="shared" si="17"/>
        <v>0.99504729446692919</v>
      </c>
    </row>
    <row r="487" spans="1:4">
      <c r="A487" s="78" t="s">
        <v>495</v>
      </c>
      <c r="B487" s="79">
        <v>1184.0999999999999</v>
      </c>
      <c r="C487" s="80">
        <f t="shared" si="16"/>
        <v>1.6476520640004957E-2</v>
      </c>
      <c r="D487" s="80">
        <f t="shared" si="17"/>
        <v>1.016476520640005</v>
      </c>
    </row>
    <row r="488" spans="1:4">
      <c r="A488" s="78" t="s">
        <v>496</v>
      </c>
      <c r="B488" s="79">
        <v>1164.75</v>
      </c>
      <c r="C488" s="80">
        <f t="shared" si="16"/>
        <v>1.3701508837586999E-2</v>
      </c>
      <c r="D488" s="80">
        <f t="shared" si="17"/>
        <v>1.0137015088375869</v>
      </c>
    </row>
    <row r="489" spans="1:4">
      <c r="A489" s="78" t="s">
        <v>497</v>
      </c>
      <c r="B489" s="79">
        <v>1148.9000000000001</v>
      </c>
      <c r="C489" s="80">
        <f t="shared" si="16"/>
        <v>4.536342072148032E-3</v>
      </c>
      <c r="D489" s="80">
        <f t="shared" si="17"/>
        <v>1.004536342072148</v>
      </c>
    </row>
    <row r="490" spans="1:4">
      <c r="A490" s="78" t="s">
        <v>498</v>
      </c>
      <c r="B490" s="79">
        <v>1143.7</v>
      </c>
      <c r="C490" s="80">
        <f t="shared" si="16"/>
        <v>-1.2771121844280954E-2</v>
      </c>
      <c r="D490" s="80">
        <f t="shared" si="17"/>
        <v>0.98722887815571903</v>
      </c>
    </row>
    <row r="491" spans="1:4">
      <c r="A491" s="78" t="s">
        <v>499</v>
      </c>
      <c r="B491" s="79">
        <v>1158.4000000000001</v>
      </c>
      <c r="C491" s="80">
        <f t="shared" si="16"/>
        <v>-3.6191336357980844E-3</v>
      </c>
      <c r="D491" s="80">
        <f t="shared" si="17"/>
        <v>0.99638086636420187</v>
      </c>
    </row>
    <row r="492" spans="1:4">
      <c r="A492" s="78" t="s">
        <v>500</v>
      </c>
      <c r="B492" s="79">
        <v>1162.5999999999999</v>
      </c>
      <c r="C492" s="80">
        <f t="shared" si="16"/>
        <v>-2.1480439586452162E-3</v>
      </c>
      <c r="D492" s="80">
        <f t="shared" si="17"/>
        <v>0.99785195604135479</v>
      </c>
    </row>
    <row r="493" spans="1:4">
      <c r="A493" s="78" t="s">
        <v>501</v>
      </c>
      <c r="B493" s="79">
        <v>1165.0999999999999</v>
      </c>
      <c r="C493" s="80">
        <f t="shared" si="16"/>
        <v>3.849657406634753E-2</v>
      </c>
      <c r="D493" s="80">
        <f t="shared" si="17"/>
        <v>1.0384965740663474</v>
      </c>
    </row>
    <row r="494" spans="1:4">
      <c r="A494" s="78" t="s">
        <v>502</v>
      </c>
      <c r="B494" s="79">
        <v>1121.0999999999999</v>
      </c>
      <c r="C494" s="80">
        <f t="shared" si="16"/>
        <v>-1.8864732975005519E-2</v>
      </c>
      <c r="D494" s="80">
        <f t="shared" si="17"/>
        <v>0.98113526702499443</v>
      </c>
    </row>
    <row r="495" spans="1:4">
      <c r="A495" s="78" t="s">
        <v>503</v>
      </c>
      <c r="B495" s="79">
        <v>1142.45</v>
      </c>
      <c r="C495" s="80">
        <f t="shared" si="16"/>
        <v>-1.9588925399212625E-2</v>
      </c>
      <c r="D495" s="80">
        <f t="shared" si="17"/>
        <v>0.98041107460078736</v>
      </c>
    </row>
    <row r="496" spans="1:4">
      <c r="A496" s="78" t="s">
        <v>504</v>
      </c>
      <c r="B496" s="79">
        <v>1165.05</v>
      </c>
      <c r="C496" s="80">
        <f t="shared" si="16"/>
        <v>-4.5061738778290929E-2</v>
      </c>
      <c r="D496" s="80">
        <f t="shared" si="17"/>
        <v>0.95493826122170911</v>
      </c>
    </row>
    <row r="497" spans="1:4">
      <c r="A497" s="78" t="s">
        <v>505</v>
      </c>
      <c r="B497" s="79">
        <v>1218.75</v>
      </c>
      <c r="C497" s="80">
        <f t="shared" si="16"/>
        <v>-3.9715899646913357E-3</v>
      </c>
      <c r="D497" s="80">
        <f t="shared" si="17"/>
        <v>0.99602841003530862</v>
      </c>
    </row>
    <row r="498" spans="1:4">
      <c r="A498" s="78" t="s">
        <v>506</v>
      </c>
      <c r="B498" s="79">
        <v>1223.5999999999999</v>
      </c>
      <c r="C498" s="80">
        <f t="shared" si="16"/>
        <v>6.518420128705885E-3</v>
      </c>
      <c r="D498" s="80">
        <f t="shared" si="17"/>
        <v>1.0065184201287058</v>
      </c>
    </row>
    <row r="499" spans="1:4">
      <c r="A499" s="78" t="s">
        <v>507</v>
      </c>
      <c r="B499" s="79">
        <v>1215.6500000000001</v>
      </c>
      <c r="C499" s="80">
        <f t="shared" si="16"/>
        <v>-8.5187065507667074E-3</v>
      </c>
      <c r="D499" s="80">
        <f t="shared" si="17"/>
        <v>0.9914812934492333</v>
      </c>
    </row>
    <row r="500" spans="1:4">
      <c r="A500" s="78" t="s">
        <v>508</v>
      </c>
      <c r="B500" s="79">
        <v>1226.05</v>
      </c>
      <c r="C500" s="80">
        <f t="shared" si="16"/>
        <v>3.0632899155919632E-3</v>
      </c>
      <c r="D500" s="80">
        <f t="shared" si="17"/>
        <v>1.003063289915592</v>
      </c>
    </row>
    <row r="501" spans="1:4">
      <c r="A501" s="78" t="s">
        <v>509</v>
      </c>
      <c r="B501" s="79">
        <v>1222.3</v>
      </c>
      <c r="C501" s="80">
        <f t="shared" si="16"/>
        <v>-1.0862817612757935E-2</v>
      </c>
      <c r="D501" s="80">
        <f t="shared" si="17"/>
        <v>0.98913718238724202</v>
      </c>
    </row>
    <row r="502" spans="1:4">
      <c r="A502" s="78" t="s">
        <v>510</v>
      </c>
      <c r="B502" s="79">
        <v>1235.6500000000001</v>
      </c>
      <c r="C502" s="80">
        <f t="shared" si="16"/>
        <v>1.6647330470410143E-2</v>
      </c>
      <c r="D502" s="80">
        <f t="shared" si="17"/>
        <v>1.0166473304704102</v>
      </c>
    </row>
    <row r="503" spans="1:4">
      <c r="A503" s="78" t="s">
        <v>511</v>
      </c>
      <c r="B503" s="79">
        <v>1215.25</v>
      </c>
      <c r="C503" s="80">
        <f t="shared" si="16"/>
        <v>-4.2288569169498099E-3</v>
      </c>
      <c r="D503" s="80">
        <f t="shared" si="17"/>
        <v>0.99577114308305015</v>
      </c>
    </row>
    <row r="504" spans="1:4">
      <c r="A504" s="78" t="s">
        <v>512</v>
      </c>
      <c r="B504" s="79">
        <v>1220.4000000000001</v>
      </c>
      <c r="C504" s="80">
        <f t="shared" si="16"/>
        <v>-9.8280106190797782E-4</v>
      </c>
      <c r="D504" s="80">
        <f t="shared" si="17"/>
        <v>0.99901719893809204</v>
      </c>
    </row>
    <row r="505" spans="1:4">
      <c r="A505" s="78" t="s">
        <v>513</v>
      </c>
      <c r="B505" s="79">
        <v>1221.5999999999999</v>
      </c>
      <c r="C505" s="80">
        <f t="shared" si="16"/>
        <v>-9.0005324572179615E-4</v>
      </c>
      <c r="D505" s="80">
        <f t="shared" si="17"/>
        <v>0.99909994675427816</v>
      </c>
    </row>
    <row r="506" spans="1:4">
      <c r="A506" s="78" t="s">
        <v>514</v>
      </c>
      <c r="B506" s="79">
        <v>1222.7</v>
      </c>
      <c r="C506" s="80">
        <f t="shared" si="16"/>
        <v>4.1387564968800852E-3</v>
      </c>
      <c r="D506" s="80">
        <f t="shared" si="17"/>
        <v>1.00413875649688</v>
      </c>
    </row>
    <row r="507" spans="1:4">
      <c r="A507" s="78" t="s">
        <v>515</v>
      </c>
      <c r="B507" s="79">
        <v>1217.6500000000001</v>
      </c>
      <c r="C507" s="80">
        <f t="shared" si="16"/>
        <v>-8.8304404390003085E-3</v>
      </c>
      <c r="D507" s="80">
        <f t="shared" si="17"/>
        <v>0.99116955956099972</v>
      </c>
    </row>
    <row r="508" spans="1:4">
      <c r="A508" s="78" t="s">
        <v>516</v>
      </c>
      <c r="B508" s="79">
        <v>1228.45</v>
      </c>
      <c r="C508" s="80">
        <f t="shared" si="16"/>
        <v>1.6290547164806577E-2</v>
      </c>
      <c r="D508" s="80">
        <f t="shared" si="17"/>
        <v>1.0162905471648065</v>
      </c>
    </row>
    <row r="509" spans="1:4">
      <c r="A509" s="78" t="s">
        <v>517</v>
      </c>
      <c r="B509" s="79">
        <v>1208.5999999999999</v>
      </c>
      <c r="C509" s="80">
        <f t="shared" si="16"/>
        <v>-2.2013081501206705E-2</v>
      </c>
      <c r="D509" s="80">
        <f t="shared" si="17"/>
        <v>0.97798691849879327</v>
      </c>
    </row>
    <row r="510" spans="1:4">
      <c r="A510" s="78" t="s">
        <v>518</v>
      </c>
      <c r="B510" s="79">
        <v>1235.5</v>
      </c>
      <c r="C510" s="80">
        <f t="shared" si="16"/>
        <v>3.6429135615677658E-4</v>
      </c>
      <c r="D510" s="80">
        <f t="shared" si="17"/>
        <v>1.0003642913561568</v>
      </c>
    </row>
    <row r="511" spans="1:4">
      <c r="A511" s="78" t="s">
        <v>519</v>
      </c>
      <c r="B511" s="79">
        <v>1235.05</v>
      </c>
      <c r="C511" s="80">
        <f t="shared" si="16"/>
        <v>1.5544671546395741E-2</v>
      </c>
      <c r="D511" s="80">
        <f t="shared" si="17"/>
        <v>1.0155446715463958</v>
      </c>
    </row>
    <row r="512" spans="1:4">
      <c r="A512" s="78" t="s">
        <v>520</v>
      </c>
      <c r="B512" s="79">
        <v>1216</v>
      </c>
      <c r="C512" s="80">
        <f t="shared" si="16"/>
        <v>-5.4129550685126432E-3</v>
      </c>
      <c r="D512" s="80">
        <f t="shared" si="17"/>
        <v>0.99458704493148731</v>
      </c>
    </row>
    <row r="513" spans="1:4">
      <c r="A513" s="78" t="s">
        <v>521</v>
      </c>
      <c r="B513" s="79">
        <v>1222.5999999999999</v>
      </c>
      <c r="C513" s="80">
        <f t="shared" si="16"/>
        <v>3.2770797802310807E-3</v>
      </c>
      <c r="D513" s="80">
        <f t="shared" si="17"/>
        <v>1.0032770797802311</v>
      </c>
    </row>
    <row r="514" spans="1:4">
      <c r="A514" s="78" t="s">
        <v>522</v>
      </c>
      <c r="B514" s="79">
        <v>1218.5999999999999</v>
      </c>
      <c r="C514" s="80">
        <f t="shared" si="16"/>
        <v>-2.9498546464212347E-3</v>
      </c>
      <c r="D514" s="80">
        <f t="shared" si="17"/>
        <v>0.99705014535357872</v>
      </c>
    </row>
    <row r="515" spans="1:4">
      <c r="A515" s="78" t="s">
        <v>523</v>
      </c>
      <c r="B515" s="79">
        <v>1222.2</v>
      </c>
      <c r="C515" s="80">
        <f t="shared" ref="C515:C578" si="18">LN(B515/B516)</f>
        <v>6.8965790590604587E-3</v>
      </c>
      <c r="D515" s="80">
        <f t="shared" ref="D515:D578" si="19">C515+1</f>
        <v>1.0068965790590605</v>
      </c>
    </row>
    <row r="516" spans="1:4">
      <c r="A516" s="78" t="s">
        <v>524</v>
      </c>
      <c r="B516" s="79">
        <v>1213.8</v>
      </c>
      <c r="C516" s="80">
        <f t="shared" si="18"/>
        <v>-3.4952849286421844E-3</v>
      </c>
      <c r="D516" s="80">
        <f t="shared" si="19"/>
        <v>0.99650471507135785</v>
      </c>
    </row>
    <row r="517" spans="1:4">
      <c r="A517" s="78" t="s">
        <v>525</v>
      </c>
      <c r="B517" s="79">
        <v>1218.05</v>
      </c>
      <c r="C517" s="80">
        <f t="shared" si="18"/>
        <v>-2.2366122189391612E-2</v>
      </c>
      <c r="D517" s="80">
        <f t="shared" si="19"/>
        <v>0.9776338778106084</v>
      </c>
    </row>
    <row r="518" spans="1:4">
      <c r="A518" s="78" t="s">
        <v>526</v>
      </c>
      <c r="B518" s="79">
        <v>1245.5999999999999</v>
      </c>
      <c r="C518" s="80">
        <f t="shared" si="18"/>
        <v>6.3221262782561533E-3</v>
      </c>
      <c r="D518" s="80">
        <f t="shared" si="19"/>
        <v>1.0063221262782562</v>
      </c>
    </row>
    <row r="519" spans="1:4">
      <c r="A519" s="78" t="s">
        <v>527</v>
      </c>
      <c r="B519" s="79">
        <v>1237.75</v>
      </c>
      <c r="C519" s="80">
        <f t="shared" si="18"/>
        <v>5.2653017552338035E-3</v>
      </c>
      <c r="D519" s="80">
        <f t="shared" si="19"/>
        <v>1.0052653017552338</v>
      </c>
    </row>
    <row r="520" spans="1:4">
      <c r="A520" s="78" t="s">
        <v>528</v>
      </c>
      <c r="B520" s="79">
        <v>1231.25</v>
      </c>
      <c r="C520" s="80">
        <f t="shared" si="18"/>
        <v>4.5178041391790462E-3</v>
      </c>
      <c r="D520" s="80">
        <f t="shared" si="19"/>
        <v>1.0045178041391791</v>
      </c>
    </row>
    <row r="521" spans="1:4">
      <c r="A521" s="78" t="s">
        <v>529</v>
      </c>
      <c r="B521" s="79">
        <v>1225.7</v>
      </c>
      <c r="C521" s="80">
        <f t="shared" si="18"/>
        <v>-6.7082966587377084E-3</v>
      </c>
      <c r="D521" s="80">
        <f t="shared" si="19"/>
        <v>0.99329170334126227</v>
      </c>
    </row>
    <row r="522" spans="1:4">
      <c r="A522" s="78" t="s">
        <v>530</v>
      </c>
      <c r="B522" s="79">
        <v>1233.95</v>
      </c>
      <c r="C522" s="80">
        <f t="shared" si="18"/>
        <v>7.1571205437022624E-3</v>
      </c>
      <c r="D522" s="80">
        <f t="shared" si="19"/>
        <v>1.0071571205437022</v>
      </c>
    </row>
    <row r="523" spans="1:4">
      <c r="A523" s="78" t="s">
        <v>531</v>
      </c>
      <c r="B523" s="79">
        <v>1225.1500000000001</v>
      </c>
      <c r="C523" s="80">
        <f t="shared" si="18"/>
        <v>2.8572011868086889E-4</v>
      </c>
      <c r="D523" s="80">
        <f t="shared" si="19"/>
        <v>1.0002857201186808</v>
      </c>
    </row>
    <row r="524" spans="1:4">
      <c r="A524" s="78" t="s">
        <v>532</v>
      </c>
      <c r="B524" s="79">
        <v>1224.8</v>
      </c>
      <c r="C524" s="80">
        <f t="shared" si="18"/>
        <v>-1.2246147581393809E-4</v>
      </c>
      <c r="D524" s="80">
        <f t="shared" si="19"/>
        <v>0.99987753852418604</v>
      </c>
    </row>
    <row r="525" spans="1:4">
      <c r="A525" s="78" t="s">
        <v>533</v>
      </c>
      <c r="B525" s="79">
        <v>1224.95</v>
      </c>
      <c r="C525" s="80">
        <f t="shared" si="18"/>
        <v>-4.6018284871019834E-3</v>
      </c>
      <c r="D525" s="80">
        <f t="shared" si="19"/>
        <v>0.995398171512898</v>
      </c>
    </row>
    <row r="526" spans="1:4">
      <c r="A526" s="78" t="s">
        <v>534</v>
      </c>
      <c r="B526" s="79">
        <v>1230.5999999999999</v>
      </c>
      <c r="C526" s="80">
        <f t="shared" si="18"/>
        <v>4.0638843165068767E-4</v>
      </c>
      <c r="D526" s="80">
        <f t="shared" si="19"/>
        <v>1.0004063884316508</v>
      </c>
    </row>
    <row r="527" spans="1:4">
      <c r="A527" s="78" t="s">
        <v>535</v>
      </c>
      <c r="B527" s="79">
        <v>1230.0999999999999</v>
      </c>
      <c r="C527" s="80">
        <f t="shared" si="18"/>
        <v>-1.4647103505979392E-2</v>
      </c>
      <c r="D527" s="80">
        <f t="shared" si="19"/>
        <v>0.98535289649402058</v>
      </c>
    </row>
    <row r="528" spans="1:4">
      <c r="A528" s="78" t="s">
        <v>536</v>
      </c>
      <c r="B528" s="79">
        <v>1248.25</v>
      </c>
      <c r="C528" s="80">
        <f t="shared" si="18"/>
        <v>-2.1203608211807872E-2</v>
      </c>
      <c r="D528" s="80">
        <f t="shared" si="19"/>
        <v>0.97879639178819211</v>
      </c>
    </row>
    <row r="529" spans="1:4">
      <c r="A529" s="78" t="s">
        <v>537</v>
      </c>
      <c r="B529" s="79">
        <v>1275</v>
      </c>
      <c r="C529" s="80">
        <f t="shared" si="18"/>
        <v>3.9223377635628039E-4</v>
      </c>
      <c r="D529" s="80">
        <f t="shared" si="19"/>
        <v>1.0003922337763562</v>
      </c>
    </row>
    <row r="530" spans="1:4">
      <c r="A530" s="78" t="s">
        <v>538</v>
      </c>
      <c r="B530" s="79">
        <v>1274.5</v>
      </c>
      <c r="C530" s="80">
        <f t="shared" si="18"/>
        <v>-8.3604034255333071E-3</v>
      </c>
      <c r="D530" s="80">
        <f t="shared" si="19"/>
        <v>0.99163959657446665</v>
      </c>
    </row>
    <row r="531" spans="1:4">
      <c r="A531" s="78" t="s">
        <v>539</v>
      </c>
      <c r="B531" s="79">
        <v>1285.2</v>
      </c>
      <c r="C531" s="80">
        <f t="shared" si="18"/>
        <v>3.7418191459953486E-3</v>
      </c>
      <c r="D531" s="80">
        <f t="shared" si="19"/>
        <v>1.0037418191459953</v>
      </c>
    </row>
    <row r="532" spans="1:4">
      <c r="A532" s="78" t="s">
        <v>540</v>
      </c>
      <c r="B532" s="79">
        <v>1280.4000000000001</v>
      </c>
      <c r="C532" s="80">
        <f t="shared" si="18"/>
        <v>-1.7918782808395154E-2</v>
      </c>
      <c r="D532" s="80">
        <f t="shared" si="19"/>
        <v>0.98208121719160479</v>
      </c>
    </row>
    <row r="533" spans="1:4">
      <c r="A533" s="78" t="s">
        <v>541</v>
      </c>
      <c r="B533" s="79">
        <v>1303.55</v>
      </c>
      <c r="C533" s="80">
        <f t="shared" si="18"/>
        <v>-2.9926289627961768E-2</v>
      </c>
      <c r="D533" s="80">
        <f t="shared" si="19"/>
        <v>0.97007371037203827</v>
      </c>
    </row>
    <row r="534" spans="1:4">
      <c r="A534" s="78" t="s">
        <v>542</v>
      </c>
      <c r="B534" s="79">
        <v>1343.15</v>
      </c>
      <c r="C534" s="80">
        <f t="shared" si="18"/>
        <v>-2.3072427073235285E-2</v>
      </c>
      <c r="D534" s="80">
        <f t="shared" si="19"/>
        <v>0.97692757292676469</v>
      </c>
    </row>
    <row r="535" spans="1:4">
      <c r="A535" s="78" t="s">
        <v>543</v>
      </c>
      <c r="B535" s="79">
        <v>1374.5</v>
      </c>
      <c r="C535" s="80">
        <f t="shared" si="18"/>
        <v>1.7022936561260003E-2</v>
      </c>
      <c r="D535" s="80">
        <f t="shared" si="19"/>
        <v>1.01702293656126</v>
      </c>
    </row>
    <row r="536" spans="1:4">
      <c r="A536" s="78" t="s">
        <v>544</v>
      </c>
      <c r="B536" s="79">
        <v>1351.3</v>
      </c>
      <c r="C536" s="80">
        <f t="shared" si="18"/>
        <v>-8.657743765425361E-3</v>
      </c>
      <c r="D536" s="80">
        <f t="shared" si="19"/>
        <v>0.99134225623457461</v>
      </c>
    </row>
    <row r="537" spans="1:4">
      <c r="A537" s="78" t="s">
        <v>545</v>
      </c>
      <c r="B537" s="79">
        <v>1363.05</v>
      </c>
      <c r="C537" s="80">
        <f t="shared" si="18"/>
        <v>1.9408735474904602E-2</v>
      </c>
      <c r="D537" s="80">
        <f t="shared" si="19"/>
        <v>1.0194087354749046</v>
      </c>
    </row>
    <row r="538" spans="1:4">
      <c r="A538" s="78" t="s">
        <v>546</v>
      </c>
      <c r="B538" s="79">
        <v>1336.85</v>
      </c>
      <c r="C538" s="80">
        <f t="shared" si="18"/>
        <v>-6.7839830776154492E-3</v>
      </c>
      <c r="D538" s="80">
        <f t="shared" si="19"/>
        <v>0.99321601692238459</v>
      </c>
    </row>
    <row r="539" spans="1:4">
      <c r="A539" s="78" t="s">
        <v>547</v>
      </c>
      <c r="B539" s="79">
        <v>1345.95</v>
      </c>
      <c r="C539" s="80">
        <f t="shared" si="18"/>
        <v>1.2861432756018847E-2</v>
      </c>
      <c r="D539" s="80">
        <f t="shared" si="19"/>
        <v>1.0128614327560188</v>
      </c>
    </row>
    <row r="540" spans="1:4">
      <c r="A540" s="78" t="s">
        <v>548</v>
      </c>
      <c r="B540" s="79">
        <v>1328.75</v>
      </c>
      <c r="C540" s="80">
        <f t="shared" si="18"/>
        <v>-4.8798895637220492E-3</v>
      </c>
      <c r="D540" s="80">
        <f t="shared" si="19"/>
        <v>0.9951201104362779</v>
      </c>
    </row>
    <row r="541" spans="1:4">
      <c r="A541" s="78" t="s">
        <v>549</v>
      </c>
      <c r="B541" s="79">
        <v>1335.25</v>
      </c>
      <c r="C541" s="80">
        <f t="shared" si="18"/>
        <v>-1.3759979095320701E-2</v>
      </c>
      <c r="D541" s="80">
        <f t="shared" si="19"/>
        <v>0.98624002090467933</v>
      </c>
    </row>
    <row r="542" spans="1:4">
      <c r="A542" s="78" t="s">
        <v>550</v>
      </c>
      <c r="B542" s="79">
        <v>1353.75</v>
      </c>
      <c r="C542" s="80">
        <f t="shared" si="18"/>
        <v>5.4441554386040359E-3</v>
      </c>
      <c r="D542" s="80">
        <f t="shared" si="19"/>
        <v>1.005444155438604</v>
      </c>
    </row>
    <row r="543" spans="1:4">
      <c r="A543" s="78" t="s">
        <v>551</v>
      </c>
      <c r="B543" s="79">
        <v>1346.4</v>
      </c>
      <c r="C543" s="80">
        <f t="shared" si="18"/>
        <v>-3.5587226169939952E-3</v>
      </c>
      <c r="D543" s="80">
        <f t="shared" si="19"/>
        <v>0.99644127738300603</v>
      </c>
    </row>
    <row r="544" spans="1:4">
      <c r="A544" s="78" t="s">
        <v>552</v>
      </c>
      <c r="B544" s="79">
        <v>1351.2</v>
      </c>
      <c r="C544" s="80">
        <f t="shared" si="18"/>
        <v>-7.410308753579886E-3</v>
      </c>
      <c r="D544" s="80">
        <f t="shared" si="19"/>
        <v>0.99258969124642016</v>
      </c>
    </row>
    <row r="545" spans="1:4">
      <c r="A545" s="78" t="s">
        <v>553</v>
      </c>
      <c r="B545" s="79">
        <v>1361.25</v>
      </c>
      <c r="C545" s="80">
        <f t="shared" si="18"/>
        <v>-1.1467513001606335E-2</v>
      </c>
      <c r="D545" s="80">
        <f t="shared" si="19"/>
        <v>0.98853248699839369</v>
      </c>
    </row>
    <row r="546" spans="1:4">
      <c r="A546" s="78" t="s">
        <v>554</v>
      </c>
      <c r="B546" s="79">
        <v>1376.95</v>
      </c>
      <c r="C546" s="80">
        <f t="shared" si="18"/>
        <v>-1.2485728020886579E-2</v>
      </c>
      <c r="D546" s="80">
        <f t="shared" si="19"/>
        <v>0.98751427197911346</v>
      </c>
    </row>
    <row r="547" spans="1:4">
      <c r="A547" s="78" t="s">
        <v>555</v>
      </c>
      <c r="B547" s="79">
        <v>1394.25</v>
      </c>
      <c r="C547" s="80">
        <f t="shared" si="18"/>
        <v>4.9972241829832871E-3</v>
      </c>
      <c r="D547" s="80">
        <f t="shared" si="19"/>
        <v>1.0049972241829832</v>
      </c>
    </row>
    <row r="548" spans="1:4">
      <c r="A548" s="78" t="s">
        <v>556</v>
      </c>
      <c r="B548" s="79">
        <v>1387.3</v>
      </c>
      <c r="C548" s="80">
        <f t="shared" si="18"/>
        <v>3.7191542987079843E-3</v>
      </c>
      <c r="D548" s="80">
        <f t="shared" si="19"/>
        <v>1.0037191542987081</v>
      </c>
    </row>
    <row r="549" spans="1:4">
      <c r="A549" s="78" t="s">
        <v>557</v>
      </c>
      <c r="B549" s="79">
        <v>1382.15</v>
      </c>
      <c r="C549" s="80">
        <f t="shared" si="18"/>
        <v>6.787808054274036E-3</v>
      </c>
      <c r="D549" s="80">
        <f t="shared" si="19"/>
        <v>1.006787808054274</v>
      </c>
    </row>
    <row r="550" spans="1:4">
      <c r="A550" s="78" t="s">
        <v>558</v>
      </c>
      <c r="B550" s="79">
        <v>1372.8</v>
      </c>
      <c r="C550" s="80">
        <f t="shared" si="18"/>
        <v>6.5775286471452801E-3</v>
      </c>
      <c r="D550" s="80">
        <f t="shared" si="19"/>
        <v>1.0065775286471452</v>
      </c>
    </row>
    <row r="551" spans="1:4">
      <c r="A551" s="78" t="s">
        <v>559</v>
      </c>
      <c r="B551" s="79">
        <v>1363.8</v>
      </c>
      <c r="C551" s="80">
        <f t="shared" si="18"/>
        <v>-6.8688614969845199E-3</v>
      </c>
      <c r="D551" s="80">
        <f t="shared" si="19"/>
        <v>0.99313113850301549</v>
      </c>
    </row>
    <row r="552" spans="1:4">
      <c r="A552" s="78" t="s">
        <v>560</v>
      </c>
      <c r="B552" s="79">
        <v>1373.2</v>
      </c>
      <c r="C552" s="80">
        <f t="shared" si="18"/>
        <v>-1.2411731406414229E-2</v>
      </c>
      <c r="D552" s="80">
        <f t="shared" si="19"/>
        <v>0.98758826859358573</v>
      </c>
    </row>
    <row r="553" spans="1:4">
      <c r="A553" s="78" t="s">
        <v>561</v>
      </c>
      <c r="B553" s="79">
        <v>1390.35</v>
      </c>
      <c r="C553" s="80">
        <f t="shared" si="18"/>
        <v>-1.6867053466566726E-2</v>
      </c>
      <c r="D553" s="80">
        <f t="shared" si="19"/>
        <v>0.98313294653343331</v>
      </c>
    </row>
    <row r="554" spans="1:4">
      <c r="A554" s="78" t="s">
        <v>562</v>
      </c>
      <c r="B554" s="79">
        <v>1414</v>
      </c>
      <c r="C554" s="80">
        <f t="shared" si="18"/>
        <v>6.5632164642104741E-3</v>
      </c>
      <c r="D554" s="80">
        <f t="shared" si="19"/>
        <v>1.0065632164642104</v>
      </c>
    </row>
    <row r="555" spans="1:4">
      <c r="A555" s="78" t="s">
        <v>563</v>
      </c>
      <c r="B555" s="79">
        <v>1404.75</v>
      </c>
      <c r="C555" s="80">
        <f t="shared" si="18"/>
        <v>-7.2701800850303979E-3</v>
      </c>
      <c r="D555" s="80">
        <f t="shared" si="19"/>
        <v>0.99272981991496956</v>
      </c>
    </row>
    <row r="556" spans="1:4">
      <c r="A556" s="78" t="s">
        <v>564</v>
      </c>
      <c r="B556" s="79">
        <v>1415</v>
      </c>
      <c r="C556" s="80">
        <f t="shared" si="18"/>
        <v>1.9157605685374418E-2</v>
      </c>
      <c r="D556" s="80">
        <f t="shared" si="19"/>
        <v>1.0191576056853744</v>
      </c>
    </row>
    <row r="557" spans="1:4">
      <c r="A557" s="78" t="s">
        <v>565</v>
      </c>
      <c r="B557" s="79">
        <v>1388.15</v>
      </c>
      <c r="C557" s="80">
        <f t="shared" si="18"/>
        <v>-1.267017665432821E-2</v>
      </c>
      <c r="D557" s="80">
        <f t="shared" si="19"/>
        <v>0.98732982334567176</v>
      </c>
    </row>
    <row r="558" spans="1:4">
      <c r="A558" s="78" t="s">
        <v>566</v>
      </c>
      <c r="B558" s="79">
        <v>1405.85</v>
      </c>
      <c r="C558" s="80">
        <f t="shared" si="18"/>
        <v>6.0437919468332608E-2</v>
      </c>
      <c r="D558" s="80">
        <f t="shared" si="19"/>
        <v>1.0604379194683327</v>
      </c>
    </row>
    <row r="559" spans="1:4">
      <c r="A559" s="78" t="s">
        <v>567</v>
      </c>
      <c r="B559" s="79">
        <v>1323.4</v>
      </c>
      <c r="C559" s="80">
        <f t="shared" si="18"/>
        <v>6.7097808548911364E-3</v>
      </c>
      <c r="D559" s="80">
        <f t="shared" si="19"/>
        <v>1.006709780854891</v>
      </c>
    </row>
    <row r="560" spans="1:4">
      <c r="A560" s="78" t="s">
        <v>568</v>
      </c>
      <c r="B560" s="79">
        <v>1314.55</v>
      </c>
      <c r="C560" s="80">
        <f t="shared" si="18"/>
        <v>-4.0236920366112962E-3</v>
      </c>
      <c r="D560" s="80">
        <f t="shared" si="19"/>
        <v>0.99597630796338865</v>
      </c>
    </row>
    <row r="561" spans="1:4">
      <c r="A561" s="78" t="s">
        <v>569</v>
      </c>
      <c r="B561" s="79">
        <v>1319.85</v>
      </c>
      <c r="C561" s="80">
        <f t="shared" si="18"/>
        <v>-5.6287098724772432E-3</v>
      </c>
      <c r="D561" s="80">
        <f t="shared" si="19"/>
        <v>0.99437129012752279</v>
      </c>
    </row>
    <row r="562" spans="1:4">
      <c r="A562" s="78" t="s">
        <v>570</v>
      </c>
      <c r="B562" s="79">
        <v>1327.3</v>
      </c>
      <c r="C562" s="80">
        <f t="shared" si="18"/>
        <v>-1.4844446152911903E-2</v>
      </c>
      <c r="D562" s="80">
        <f t="shared" si="19"/>
        <v>0.98515555384708808</v>
      </c>
    </row>
    <row r="563" spans="1:4">
      <c r="A563" s="78" t="s">
        <v>571</v>
      </c>
      <c r="B563" s="79">
        <v>1347.15</v>
      </c>
      <c r="C563" s="80">
        <f t="shared" si="18"/>
        <v>-2.8899516499130081E-2</v>
      </c>
      <c r="D563" s="80">
        <f t="shared" si="19"/>
        <v>0.97110048350086997</v>
      </c>
    </row>
    <row r="564" spans="1:4">
      <c r="A564" s="78" t="s">
        <v>572</v>
      </c>
      <c r="B564" s="79">
        <v>1386.65</v>
      </c>
      <c r="C564" s="80">
        <f t="shared" si="18"/>
        <v>5.3624605584641098E-2</v>
      </c>
      <c r="D564" s="80">
        <f t="shared" si="19"/>
        <v>1.053624605584641</v>
      </c>
    </row>
    <row r="565" spans="1:4">
      <c r="A565" s="78" t="s">
        <v>573</v>
      </c>
      <c r="B565" s="79">
        <v>1314.25</v>
      </c>
      <c r="C565" s="80">
        <f t="shared" si="18"/>
        <v>2.7774205739448877E-2</v>
      </c>
      <c r="D565" s="80">
        <f t="shared" si="19"/>
        <v>1.0277742057394488</v>
      </c>
    </row>
    <row r="566" spans="1:4">
      <c r="A566" s="78" t="s">
        <v>574</v>
      </c>
      <c r="B566" s="79">
        <v>1278.25</v>
      </c>
      <c r="C566" s="80">
        <f t="shared" si="18"/>
        <v>2.2948583735794319E-2</v>
      </c>
      <c r="D566" s="80">
        <f t="shared" si="19"/>
        <v>1.0229485837357943</v>
      </c>
    </row>
    <row r="567" spans="1:4">
      <c r="A567" s="78" t="s">
        <v>575</v>
      </c>
      <c r="B567" s="79">
        <v>1249.25</v>
      </c>
      <c r="C567" s="80">
        <f t="shared" si="18"/>
        <v>4.0908054160910378E-3</v>
      </c>
      <c r="D567" s="80">
        <f t="shared" si="19"/>
        <v>1.0040908054160911</v>
      </c>
    </row>
    <row r="568" spans="1:4">
      <c r="A568" s="78" t="s">
        <v>576</v>
      </c>
      <c r="B568" s="79">
        <v>1244.1500000000001</v>
      </c>
      <c r="C568" s="80">
        <f t="shared" si="18"/>
        <v>-5.9701669865036841E-3</v>
      </c>
      <c r="D568" s="80">
        <f t="shared" si="19"/>
        <v>0.99402983301349634</v>
      </c>
    </row>
    <row r="569" spans="1:4">
      <c r="A569" s="78" t="s">
        <v>577</v>
      </c>
      <c r="B569" s="79">
        <v>1251.5999999999999</v>
      </c>
      <c r="C569" s="80">
        <f t="shared" si="18"/>
        <v>8.5455174904253139E-3</v>
      </c>
      <c r="D569" s="80">
        <f t="shared" si="19"/>
        <v>1.0085455174904254</v>
      </c>
    </row>
    <row r="570" spans="1:4">
      <c r="A570" s="78" t="s">
        <v>578</v>
      </c>
      <c r="B570" s="79">
        <v>1240.95</v>
      </c>
      <c r="C570" s="80">
        <f t="shared" si="18"/>
        <v>8.8630459378385307E-3</v>
      </c>
      <c r="D570" s="80">
        <f t="shared" si="19"/>
        <v>1.0088630459378385</v>
      </c>
    </row>
    <row r="571" spans="1:4">
      <c r="A571" s="78" t="s">
        <v>579</v>
      </c>
      <c r="B571" s="79">
        <v>1230</v>
      </c>
      <c r="C571" s="80">
        <f t="shared" si="18"/>
        <v>-1.2362295360639592E-2</v>
      </c>
      <c r="D571" s="80">
        <f t="shared" si="19"/>
        <v>0.9876377046393604</v>
      </c>
    </row>
    <row r="572" spans="1:4">
      <c r="A572" s="78" t="s">
        <v>580</v>
      </c>
      <c r="B572" s="79">
        <v>1245.3</v>
      </c>
      <c r="C572" s="80">
        <f t="shared" si="18"/>
        <v>-1.845241006545409E-3</v>
      </c>
      <c r="D572" s="80">
        <f t="shared" si="19"/>
        <v>0.99815475899345463</v>
      </c>
    </row>
    <row r="573" spans="1:4">
      <c r="A573" s="78" t="s">
        <v>581</v>
      </c>
      <c r="B573" s="79">
        <v>1247.5999999999999</v>
      </c>
      <c r="C573" s="80">
        <f t="shared" si="18"/>
        <v>-8.8180122505400142E-3</v>
      </c>
      <c r="D573" s="80">
        <f t="shared" si="19"/>
        <v>0.99118198774945998</v>
      </c>
    </row>
    <row r="574" spans="1:4">
      <c r="A574" s="78" t="s">
        <v>582</v>
      </c>
      <c r="B574" s="79">
        <v>1258.6500000000001</v>
      </c>
      <c r="C574" s="80">
        <f t="shared" si="18"/>
        <v>2.7139691164900368E-2</v>
      </c>
      <c r="D574" s="80">
        <f t="shared" si="19"/>
        <v>1.0271396911649004</v>
      </c>
    </row>
    <row r="575" spans="1:4">
      <c r="A575" s="78" t="s">
        <v>583</v>
      </c>
      <c r="B575" s="79">
        <v>1224.95</v>
      </c>
      <c r="C575" s="80">
        <f t="shared" si="18"/>
        <v>3.3917034482376852E-2</v>
      </c>
      <c r="D575" s="80">
        <f t="shared" si="19"/>
        <v>1.0339170344823769</v>
      </c>
    </row>
    <row r="576" spans="1:4">
      <c r="A576" s="78" t="s">
        <v>584</v>
      </c>
      <c r="B576" s="79">
        <v>1184.0999999999999</v>
      </c>
      <c r="C576" s="80">
        <f t="shared" si="18"/>
        <v>-1.5336567101853714E-2</v>
      </c>
      <c r="D576" s="80">
        <f t="shared" si="19"/>
        <v>0.98466343289814628</v>
      </c>
    </row>
    <row r="577" spans="1:4">
      <c r="A577" s="78" t="s">
        <v>585</v>
      </c>
      <c r="B577" s="79">
        <v>1202.4000000000001</v>
      </c>
      <c r="C577" s="80">
        <f t="shared" si="18"/>
        <v>-1.4859114403749828E-2</v>
      </c>
      <c r="D577" s="80">
        <f t="shared" si="19"/>
        <v>0.98514088559625013</v>
      </c>
    </row>
    <row r="578" spans="1:4">
      <c r="A578" s="78" t="s">
        <v>586</v>
      </c>
      <c r="B578" s="79">
        <v>1220.4000000000001</v>
      </c>
      <c r="C578" s="80">
        <f t="shared" si="18"/>
        <v>1.2367211793570872E-2</v>
      </c>
      <c r="D578" s="80">
        <f t="shared" si="19"/>
        <v>1.0123672117935709</v>
      </c>
    </row>
    <row r="579" spans="1:4">
      <c r="A579" s="78" t="s">
        <v>587</v>
      </c>
      <c r="B579" s="79">
        <v>1205.4000000000001</v>
      </c>
      <c r="C579" s="80">
        <f t="shared" ref="C579:C642" si="20">LN(B579/B580)</f>
        <v>-2.7775586564282164E-2</v>
      </c>
      <c r="D579" s="80">
        <f t="shared" ref="D579:D642" si="21">C579+1</f>
        <v>0.97222441343571786</v>
      </c>
    </row>
    <row r="580" spans="1:4">
      <c r="A580" s="78" t="s">
        <v>588</v>
      </c>
      <c r="B580" s="79">
        <v>1239.3499999999999</v>
      </c>
      <c r="C580" s="80">
        <f t="shared" si="20"/>
        <v>9.1131244704170486E-2</v>
      </c>
      <c r="D580" s="80">
        <f t="shared" si="21"/>
        <v>1.0911312447041706</v>
      </c>
    </row>
    <row r="581" spans="1:4">
      <c r="A581" s="78" t="s">
        <v>589</v>
      </c>
      <c r="B581" s="79">
        <v>1131.4000000000001</v>
      </c>
      <c r="C581" s="80">
        <f t="shared" si="20"/>
        <v>1.366013810403415E-2</v>
      </c>
      <c r="D581" s="80">
        <f t="shared" si="21"/>
        <v>1.0136601381040342</v>
      </c>
    </row>
    <row r="582" spans="1:4">
      <c r="A582" s="78" t="s">
        <v>590</v>
      </c>
      <c r="B582" s="79">
        <v>1116.05</v>
      </c>
      <c r="C582" s="80">
        <f t="shared" si="20"/>
        <v>1.4258239113820419E-2</v>
      </c>
      <c r="D582" s="80">
        <f t="shared" si="21"/>
        <v>1.0142582391138204</v>
      </c>
    </row>
    <row r="583" spans="1:4">
      <c r="A583" s="78" t="s">
        <v>591</v>
      </c>
      <c r="B583" s="79">
        <v>1100.25</v>
      </c>
      <c r="C583" s="80">
        <f t="shared" si="20"/>
        <v>-4.0891433814525227E-4</v>
      </c>
      <c r="D583" s="80">
        <f t="shared" si="21"/>
        <v>0.99959108566185473</v>
      </c>
    </row>
    <row r="584" spans="1:4">
      <c r="A584" s="78" t="s">
        <v>592</v>
      </c>
      <c r="B584" s="79">
        <v>1100.7</v>
      </c>
      <c r="C584" s="80">
        <f t="shared" si="20"/>
        <v>7.0658785533347828E-3</v>
      </c>
      <c r="D584" s="80">
        <f t="shared" si="21"/>
        <v>1.0070658785533348</v>
      </c>
    </row>
    <row r="585" spans="1:4">
      <c r="A585" s="78" t="s">
        <v>593</v>
      </c>
      <c r="B585" s="79">
        <v>1092.95</v>
      </c>
      <c r="C585" s="80">
        <f t="shared" si="20"/>
        <v>-6.9295923521015676E-3</v>
      </c>
      <c r="D585" s="80">
        <f t="shared" si="21"/>
        <v>0.99307040764789845</v>
      </c>
    </row>
    <row r="586" spans="1:4">
      <c r="A586" s="78" t="s">
        <v>594</v>
      </c>
      <c r="B586" s="79">
        <v>1100.55</v>
      </c>
      <c r="C586" s="80">
        <f t="shared" si="20"/>
        <v>1.2274123600280937E-3</v>
      </c>
      <c r="D586" s="80">
        <f t="shared" si="21"/>
        <v>1.001227412360028</v>
      </c>
    </row>
    <row r="587" spans="1:4">
      <c r="A587" s="78" t="s">
        <v>595</v>
      </c>
      <c r="B587" s="79">
        <v>1099.2</v>
      </c>
      <c r="C587" s="80">
        <f t="shared" si="20"/>
        <v>-1.2656108183650788E-2</v>
      </c>
      <c r="D587" s="80">
        <f t="shared" si="21"/>
        <v>0.98734389181634918</v>
      </c>
    </row>
    <row r="588" spans="1:4">
      <c r="A588" s="78" t="s">
        <v>596</v>
      </c>
      <c r="B588" s="79">
        <v>1113.2</v>
      </c>
      <c r="C588" s="80">
        <f t="shared" si="20"/>
        <v>1.0565863409337874E-2</v>
      </c>
      <c r="D588" s="80">
        <f t="shared" si="21"/>
        <v>1.010565863409338</v>
      </c>
    </row>
    <row r="589" spans="1:4">
      <c r="A589" s="78" t="s">
        <v>597</v>
      </c>
      <c r="B589" s="79">
        <v>1101.5</v>
      </c>
      <c r="C589" s="80">
        <f t="shared" si="20"/>
        <v>7.6094505195011628E-3</v>
      </c>
      <c r="D589" s="80">
        <f t="shared" si="21"/>
        <v>1.0076094505195012</v>
      </c>
    </row>
    <row r="590" spans="1:4">
      <c r="A590" s="78" t="s">
        <v>598</v>
      </c>
      <c r="B590" s="79">
        <v>1093.1500000000001</v>
      </c>
      <c r="C590" s="80">
        <f t="shared" si="20"/>
        <v>-6.4285447184610038E-3</v>
      </c>
      <c r="D590" s="80">
        <f t="shared" si="21"/>
        <v>0.99357145528153901</v>
      </c>
    </row>
    <row r="591" spans="1:4">
      <c r="A591" s="78" t="s">
        <v>599</v>
      </c>
      <c r="B591" s="79">
        <v>1100.2</v>
      </c>
      <c r="C591" s="80">
        <f t="shared" si="20"/>
        <v>-2.315078543691308E-3</v>
      </c>
      <c r="D591" s="80">
        <f t="shared" si="21"/>
        <v>0.99768492145630872</v>
      </c>
    </row>
    <row r="592" spans="1:4">
      <c r="A592" s="78" t="s">
        <v>600</v>
      </c>
      <c r="B592" s="79">
        <v>1102.75</v>
      </c>
      <c r="C592" s="80">
        <f t="shared" si="20"/>
        <v>7.9663560031225274E-3</v>
      </c>
      <c r="D592" s="80">
        <f t="shared" si="21"/>
        <v>1.0079663560031225</v>
      </c>
    </row>
    <row r="593" spans="1:4">
      <c r="A593" s="78" t="s">
        <v>601</v>
      </c>
      <c r="B593" s="79">
        <v>1094</v>
      </c>
      <c r="C593" s="80">
        <f t="shared" si="20"/>
        <v>-4.3324660174602434E-3</v>
      </c>
      <c r="D593" s="80">
        <f t="shared" si="21"/>
        <v>0.99566753398253971</v>
      </c>
    </row>
    <row r="594" spans="1:4">
      <c r="A594" s="78" t="s">
        <v>602</v>
      </c>
      <c r="B594" s="79">
        <v>1098.75</v>
      </c>
      <c r="C594" s="80">
        <f t="shared" si="20"/>
        <v>-6.3898384553245202E-2</v>
      </c>
      <c r="D594" s="80">
        <f t="shared" si="21"/>
        <v>0.93610161544675474</v>
      </c>
    </row>
    <row r="595" spans="1:4">
      <c r="A595" s="78" t="s">
        <v>603</v>
      </c>
      <c r="B595" s="79">
        <v>1171.25</v>
      </c>
      <c r="C595" s="80">
        <f t="shared" si="20"/>
        <v>6.4054662166642404E-4</v>
      </c>
      <c r="D595" s="80">
        <f t="shared" si="21"/>
        <v>1.0006405466216663</v>
      </c>
    </row>
    <row r="596" spans="1:4">
      <c r="A596" s="78" t="s">
        <v>604</v>
      </c>
      <c r="B596" s="79">
        <v>1170.5</v>
      </c>
      <c r="C596" s="80">
        <f t="shared" si="20"/>
        <v>2.2157383891259222E-2</v>
      </c>
      <c r="D596" s="80">
        <f t="shared" si="21"/>
        <v>1.0221573838912592</v>
      </c>
    </row>
    <row r="597" spans="1:4">
      <c r="A597" s="78" t="s">
        <v>605</v>
      </c>
      <c r="B597" s="79">
        <v>1144.8499999999999</v>
      </c>
      <c r="C597" s="80">
        <f t="shared" si="20"/>
        <v>-5.4443828813101275E-3</v>
      </c>
      <c r="D597" s="80">
        <f t="shared" si="21"/>
        <v>0.99455561711868989</v>
      </c>
    </row>
    <row r="598" spans="1:4">
      <c r="A598" s="78" t="s">
        <v>606</v>
      </c>
      <c r="B598" s="79">
        <v>1151.0999999999999</v>
      </c>
      <c r="C598" s="80">
        <f t="shared" si="20"/>
        <v>-6.9421355240076379E-2</v>
      </c>
      <c r="D598" s="80">
        <f t="shared" si="21"/>
        <v>0.93057864475992358</v>
      </c>
    </row>
    <row r="599" spans="1:4">
      <c r="A599" s="78" t="s">
        <v>607</v>
      </c>
      <c r="B599" s="79">
        <v>1233.8499999999999</v>
      </c>
      <c r="C599" s="80">
        <f t="shared" si="20"/>
        <v>-9.785991103572006E-2</v>
      </c>
      <c r="D599" s="80">
        <f t="shared" si="21"/>
        <v>0.90214008896427988</v>
      </c>
    </row>
    <row r="600" spans="1:4">
      <c r="A600" s="78" t="s">
        <v>608</v>
      </c>
      <c r="B600" s="79">
        <v>1360.7</v>
      </c>
      <c r="C600" s="80">
        <f t="shared" si="20"/>
        <v>-3.6312325557333824E-3</v>
      </c>
      <c r="D600" s="80">
        <f t="shared" si="21"/>
        <v>0.99636876744426661</v>
      </c>
    </row>
    <row r="601" spans="1:4">
      <c r="A601" s="78" t="s">
        <v>609</v>
      </c>
      <c r="B601" s="79">
        <v>1365.65</v>
      </c>
      <c r="C601" s="80">
        <f t="shared" si="20"/>
        <v>-1.6341419639417324E-2</v>
      </c>
      <c r="D601" s="80">
        <f t="shared" si="21"/>
        <v>0.98365858036058262</v>
      </c>
    </row>
    <row r="602" spans="1:4">
      <c r="A602" s="78" t="s">
        <v>610</v>
      </c>
      <c r="B602" s="79">
        <v>1388.15</v>
      </c>
      <c r="C602" s="80">
        <f t="shared" si="20"/>
        <v>1.6221773172066412E-3</v>
      </c>
      <c r="D602" s="80">
        <f t="shared" si="21"/>
        <v>1.0016221773172067</v>
      </c>
    </row>
    <row r="603" spans="1:4">
      <c r="A603" s="78" t="s">
        <v>611</v>
      </c>
      <c r="B603" s="79">
        <v>1385.9</v>
      </c>
      <c r="C603" s="80">
        <f t="shared" si="20"/>
        <v>-3.8888137730741395E-3</v>
      </c>
      <c r="D603" s="80">
        <f t="shared" si="21"/>
        <v>0.99611118622692585</v>
      </c>
    </row>
    <row r="604" spans="1:4">
      <c r="A604" s="78" t="s">
        <v>612</v>
      </c>
      <c r="B604" s="79">
        <v>1391.3</v>
      </c>
      <c r="C604" s="80">
        <f t="shared" si="20"/>
        <v>-1.837396798299365E-2</v>
      </c>
      <c r="D604" s="80">
        <f t="shared" si="21"/>
        <v>0.98162603201700638</v>
      </c>
    </row>
    <row r="605" spans="1:4">
      <c r="A605" s="78" t="s">
        <v>613</v>
      </c>
      <c r="B605" s="79">
        <v>1417.1</v>
      </c>
      <c r="C605" s="80">
        <f t="shared" si="20"/>
        <v>1.4643423445593169E-2</v>
      </c>
      <c r="D605" s="80">
        <f t="shared" si="21"/>
        <v>1.0146434234455932</v>
      </c>
    </row>
    <row r="606" spans="1:4">
      <c r="A606" s="78" t="s">
        <v>614</v>
      </c>
      <c r="B606" s="79">
        <v>1396.5</v>
      </c>
      <c r="C606" s="80">
        <f t="shared" si="20"/>
        <v>-1.7321367258798272E-2</v>
      </c>
      <c r="D606" s="80">
        <f t="shared" si="21"/>
        <v>0.98267863274120171</v>
      </c>
    </row>
    <row r="607" spans="1:4">
      <c r="A607" s="78" t="s">
        <v>615</v>
      </c>
      <c r="B607" s="79">
        <v>1420.9</v>
      </c>
      <c r="C607" s="80">
        <f t="shared" si="20"/>
        <v>2.2193657498922339E-3</v>
      </c>
      <c r="D607" s="80">
        <f t="shared" si="21"/>
        <v>1.0022193657498923</v>
      </c>
    </row>
    <row r="608" spans="1:4">
      <c r="A608" s="78" t="s">
        <v>616</v>
      </c>
      <c r="B608" s="79">
        <v>1417.75</v>
      </c>
      <c r="C608" s="80">
        <f t="shared" si="20"/>
        <v>1.1206983273642411E-2</v>
      </c>
      <c r="D608" s="80">
        <f t="shared" si="21"/>
        <v>1.0112069832736423</v>
      </c>
    </row>
    <row r="609" spans="1:4">
      <c r="A609" s="78" t="s">
        <v>617</v>
      </c>
      <c r="B609" s="79">
        <v>1401.95</v>
      </c>
      <c r="C609" s="80">
        <f t="shared" si="20"/>
        <v>9.1720753361072063E-3</v>
      </c>
      <c r="D609" s="80">
        <f t="shared" si="21"/>
        <v>1.0091720753361073</v>
      </c>
    </row>
    <row r="610" spans="1:4">
      <c r="A610" s="78" t="s">
        <v>618</v>
      </c>
      <c r="B610" s="79">
        <v>1389.15</v>
      </c>
      <c r="C610" s="80">
        <f t="shared" si="20"/>
        <v>1.2969316694947722E-2</v>
      </c>
      <c r="D610" s="80">
        <f t="shared" si="21"/>
        <v>1.0129693166949478</v>
      </c>
    </row>
    <row r="611" spans="1:4">
      <c r="A611" s="78" t="s">
        <v>619</v>
      </c>
      <c r="B611" s="79">
        <v>1371.25</v>
      </c>
      <c r="C611" s="80">
        <f t="shared" si="20"/>
        <v>-4.8378684104174816E-3</v>
      </c>
      <c r="D611" s="80">
        <f t="shared" si="21"/>
        <v>0.99516213158958255</v>
      </c>
    </row>
    <row r="612" spans="1:4">
      <c r="A612" s="78" t="s">
        <v>620</v>
      </c>
      <c r="B612" s="79">
        <v>1377.9</v>
      </c>
      <c r="C612" s="80">
        <f t="shared" si="20"/>
        <v>-1.9583457635214616E-2</v>
      </c>
      <c r="D612" s="80">
        <f t="shared" si="21"/>
        <v>0.98041654236478537</v>
      </c>
    </row>
    <row r="613" spans="1:4">
      <c r="A613" s="78" t="s">
        <v>621</v>
      </c>
      <c r="B613" s="79">
        <v>1405.15</v>
      </c>
      <c r="C613" s="80">
        <f t="shared" si="20"/>
        <v>-6.5260029447237813E-3</v>
      </c>
      <c r="D613" s="80">
        <f t="shared" si="21"/>
        <v>0.99347399705527617</v>
      </c>
    </row>
    <row r="614" spans="1:4">
      <c r="A614" s="78" t="s">
        <v>622</v>
      </c>
      <c r="B614" s="79">
        <v>1414.35</v>
      </c>
      <c r="C614" s="80">
        <f t="shared" si="20"/>
        <v>-1.4836797973920234E-3</v>
      </c>
      <c r="D614" s="80">
        <f t="shared" si="21"/>
        <v>0.99851632020260794</v>
      </c>
    </row>
    <row r="615" spans="1:4">
      <c r="A615" s="78" t="s">
        <v>623</v>
      </c>
      <c r="B615" s="79">
        <v>1416.45</v>
      </c>
      <c r="C615" s="80">
        <f t="shared" si="20"/>
        <v>6.0027190587974284E-4</v>
      </c>
      <c r="D615" s="80">
        <f t="shared" si="21"/>
        <v>1.0006002719058797</v>
      </c>
    </row>
    <row r="616" spans="1:4">
      <c r="A616" s="78" t="s">
        <v>624</v>
      </c>
      <c r="B616" s="79">
        <v>1415.6</v>
      </c>
      <c r="C616" s="80">
        <f t="shared" si="20"/>
        <v>-9.94613432411731E-3</v>
      </c>
      <c r="D616" s="80">
        <f t="shared" si="21"/>
        <v>0.99005386567588272</v>
      </c>
    </row>
    <row r="617" spans="1:4">
      <c r="A617" s="78" t="s">
        <v>625</v>
      </c>
      <c r="B617" s="79">
        <v>1429.75</v>
      </c>
      <c r="C617" s="80">
        <f t="shared" si="20"/>
        <v>-9.3979111456173412E-3</v>
      </c>
      <c r="D617" s="80">
        <f t="shared" si="21"/>
        <v>0.99060208885438261</v>
      </c>
    </row>
    <row r="618" spans="1:4">
      <c r="A618" s="78" t="s">
        <v>626</v>
      </c>
      <c r="B618" s="79">
        <v>1443.25</v>
      </c>
      <c r="C618" s="80">
        <f t="shared" si="20"/>
        <v>-1.0956559441076328E-2</v>
      </c>
      <c r="D618" s="80">
        <f t="shared" si="21"/>
        <v>0.98904344055892368</v>
      </c>
    </row>
    <row r="619" spans="1:4">
      <c r="A619" s="78" t="s">
        <v>627</v>
      </c>
      <c r="B619" s="79">
        <v>1459.15</v>
      </c>
      <c r="C619" s="80">
        <f t="shared" si="20"/>
        <v>2.5121892944021191E-2</v>
      </c>
      <c r="D619" s="80">
        <f t="shared" si="21"/>
        <v>1.0251218929440211</v>
      </c>
    </row>
    <row r="620" spans="1:4">
      <c r="A620" s="78" t="s">
        <v>628</v>
      </c>
      <c r="B620" s="79">
        <v>1422.95</v>
      </c>
      <c r="C620" s="80">
        <f t="shared" si="20"/>
        <v>-1.0381986111673021E-2</v>
      </c>
      <c r="D620" s="80">
        <f t="shared" si="21"/>
        <v>0.98961801388832693</v>
      </c>
    </row>
    <row r="621" spans="1:4">
      <c r="A621" s="78" t="s">
        <v>629</v>
      </c>
      <c r="B621" s="79">
        <v>1437.8</v>
      </c>
      <c r="C621" s="80">
        <f t="shared" si="20"/>
        <v>-2.082082199016707E-2</v>
      </c>
      <c r="D621" s="80">
        <f t="shared" si="21"/>
        <v>0.9791791780098329</v>
      </c>
    </row>
    <row r="622" spans="1:4">
      <c r="A622" s="78" t="s">
        <v>630</v>
      </c>
      <c r="B622" s="79">
        <v>1468.05</v>
      </c>
      <c r="C622" s="80">
        <f t="shared" si="20"/>
        <v>3.2363043794972166E-2</v>
      </c>
      <c r="D622" s="80">
        <f t="shared" si="21"/>
        <v>1.0323630437949722</v>
      </c>
    </row>
    <row r="623" spans="1:4">
      <c r="A623" s="78" t="s">
        <v>631</v>
      </c>
      <c r="B623" s="79">
        <v>1421.3</v>
      </c>
      <c r="C623" s="80">
        <f t="shared" si="20"/>
        <v>-3.8136339732897061E-2</v>
      </c>
      <c r="D623" s="80">
        <f t="shared" si="21"/>
        <v>0.9618636602671029</v>
      </c>
    </row>
    <row r="624" spans="1:4">
      <c r="A624" s="78" t="s">
        <v>632</v>
      </c>
      <c r="B624" s="79">
        <v>1476.55</v>
      </c>
      <c r="C624" s="80">
        <f t="shared" si="20"/>
        <v>3.4133947001026836E-2</v>
      </c>
      <c r="D624" s="80">
        <f t="shared" si="21"/>
        <v>1.0341339470010269</v>
      </c>
    </row>
    <row r="625" spans="1:4">
      <c r="A625" s="78" t="s">
        <v>633</v>
      </c>
      <c r="B625" s="79">
        <v>1427</v>
      </c>
      <c r="C625" s="80">
        <f t="shared" si="20"/>
        <v>-2.8735227540673602E-2</v>
      </c>
      <c r="D625" s="80">
        <f t="shared" si="21"/>
        <v>0.97126477245932641</v>
      </c>
    </row>
    <row r="626" spans="1:4">
      <c r="A626" s="78" t="s">
        <v>634</v>
      </c>
      <c r="B626" s="79">
        <v>1468.6</v>
      </c>
      <c r="C626" s="80">
        <f t="shared" si="20"/>
        <v>-1.1610129229259957E-2</v>
      </c>
      <c r="D626" s="80">
        <f t="shared" si="21"/>
        <v>0.98838987077074003</v>
      </c>
    </row>
    <row r="627" spans="1:4">
      <c r="A627" s="78" t="s">
        <v>635</v>
      </c>
      <c r="B627" s="79">
        <v>1485.75</v>
      </c>
      <c r="C627" s="80">
        <f t="shared" si="20"/>
        <v>-4.5330744646320795E-2</v>
      </c>
      <c r="D627" s="80">
        <f t="shared" si="21"/>
        <v>0.95466925535367919</v>
      </c>
    </row>
    <row r="628" spans="1:4">
      <c r="A628" s="78" t="s">
        <v>636</v>
      </c>
      <c r="B628" s="79">
        <v>1554.65</v>
      </c>
      <c r="C628" s="80">
        <f t="shared" si="20"/>
        <v>-6.6034346889972655E-3</v>
      </c>
      <c r="D628" s="80">
        <f t="shared" si="21"/>
        <v>0.99339656531100273</v>
      </c>
    </row>
    <row r="629" spans="1:4">
      <c r="A629" s="78" t="s">
        <v>637</v>
      </c>
      <c r="B629" s="79">
        <v>1564.95</v>
      </c>
      <c r="C629" s="80">
        <f t="shared" si="20"/>
        <v>2.1429379232601902E-3</v>
      </c>
      <c r="D629" s="80">
        <f t="shared" si="21"/>
        <v>1.0021429379232603</v>
      </c>
    </row>
    <row r="630" spans="1:4">
      <c r="A630" s="78" t="s">
        <v>638</v>
      </c>
      <c r="B630" s="79">
        <v>1561.6</v>
      </c>
      <c r="C630" s="80">
        <f t="shared" si="20"/>
        <v>7.6873802632655729E-4</v>
      </c>
      <c r="D630" s="80">
        <f t="shared" si="21"/>
        <v>1.0007687380263266</v>
      </c>
    </row>
    <row r="631" spans="1:4">
      <c r="A631" s="78" t="s">
        <v>639</v>
      </c>
      <c r="B631" s="79">
        <v>1560.4</v>
      </c>
      <c r="C631" s="80">
        <f t="shared" si="20"/>
        <v>6.0900365681792416E-4</v>
      </c>
      <c r="D631" s="80">
        <f t="shared" si="21"/>
        <v>1.0006090036568178</v>
      </c>
    </row>
    <row r="632" spans="1:4">
      <c r="A632" s="78" t="s">
        <v>640</v>
      </c>
      <c r="B632" s="79">
        <v>1559.45</v>
      </c>
      <c r="C632" s="80">
        <f t="shared" si="20"/>
        <v>-1.9219071228621213E-3</v>
      </c>
      <c r="D632" s="80">
        <f t="shared" si="21"/>
        <v>0.99807809287713789</v>
      </c>
    </row>
    <row r="633" spans="1:4">
      <c r="A633" s="78" t="s">
        <v>641</v>
      </c>
      <c r="B633" s="79">
        <v>1562.45</v>
      </c>
      <c r="C633" s="80">
        <f t="shared" si="20"/>
        <v>3.1089270405558847E-3</v>
      </c>
      <c r="D633" s="80">
        <f t="shared" si="21"/>
        <v>1.003108927040556</v>
      </c>
    </row>
    <row r="634" spans="1:4">
      <c r="A634" s="78" t="s">
        <v>642</v>
      </c>
      <c r="B634" s="79">
        <v>1557.6</v>
      </c>
      <c r="C634" s="80">
        <f t="shared" si="20"/>
        <v>-1.8793779960290601E-2</v>
      </c>
      <c r="D634" s="80">
        <f t="shared" si="21"/>
        <v>0.98120622003970936</v>
      </c>
    </row>
    <row r="635" spans="1:4">
      <c r="A635" s="78" t="s">
        <v>643</v>
      </c>
      <c r="B635" s="79">
        <v>1587.15</v>
      </c>
      <c r="C635" s="80">
        <f t="shared" si="20"/>
        <v>2.3104547452873159E-2</v>
      </c>
      <c r="D635" s="80">
        <f t="shared" si="21"/>
        <v>1.0231045474528733</v>
      </c>
    </row>
    <row r="636" spans="1:4">
      <c r="A636" s="78" t="s">
        <v>644</v>
      </c>
      <c r="B636" s="79">
        <v>1550.9</v>
      </c>
      <c r="C636" s="80">
        <f t="shared" si="20"/>
        <v>1.25812555911933E-3</v>
      </c>
      <c r="D636" s="80">
        <f t="shared" si="21"/>
        <v>1.0012581255591193</v>
      </c>
    </row>
    <row r="637" spans="1:4">
      <c r="A637" s="78" t="s">
        <v>645</v>
      </c>
      <c r="B637" s="79">
        <v>1548.95</v>
      </c>
      <c r="C637" s="80">
        <f t="shared" si="20"/>
        <v>-2.7916191743698648E-2</v>
      </c>
      <c r="D637" s="80">
        <f t="shared" si="21"/>
        <v>0.97208380825630136</v>
      </c>
    </row>
    <row r="638" spans="1:4">
      <c r="A638" s="78" t="s">
        <v>646</v>
      </c>
      <c r="B638" s="79">
        <v>1592.8</v>
      </c>
      <c r="C638" s="80">
        <f t="shared" si="20"/>
        <v>3.6149091869741995E-2</v>
      </c>
      <c r="D638" s="80">
        <f t="shared" si="21"/>
        <v>1.036149091869742</v>
      </c>
    </row>
    <row r="639" spans="1:4">
      <c r="A639" s="78" t="s">
        <v>647</v>
      </c>
      <c r="B639" s="79">
        <v>1536.25</v>
      </c>
      <c r="C639" s="80">
        <f t="shared" si="20"/>
        <v>-1.1520044561917948E-2</v>
      </c>
      <c r="D639" s="80">
        <f t="shared" si="21"/>
        <v>0.98847995543808209</v>
      </c>
    </row>
    <row r="640" spans="1:4">
      <c r="A640" s="78" t="s">
        <v>648</v>
      </c>
      <c r="B640" s="79">
        <v>1554.05</v>
      </c>
      <c r="C640" s="80">
        <f t="shared" si="20"/>
        <v>-2.2817486158273445E-3</v>
      </c>
      <c r="D640" s="80">
        <f t="shared" si="21"/>
        <v>0.99771825138417269</v>
      </c>
    </row>
    <row r="641" spans="1:4">
      <c r="A641" s="78" t="s">
        <v>649</v>
      </c>
      <c r="B641" s="79">
        <v>1557.6</v>
      </c>
      <c r="C641" s="80">
        <f t="shared" si="20"/>
        <v>-1.5859699960341353E-2</v>
      </c>
      <c r="D641" s="80">
        <f t="shared" si="21"/>
        <v>0.98414030003965869</v>
      </c>
    </row>
    <row r="642" spans="1:4">
      <c r="A642" s="78" t="s">
        <v>650</v>
      </c>
      <c r="B642" s="79">
        <v>1582.5</v>
      </c>
      <c r="C642" s="80">
        <f t="shared" si="20"/>
        <v>-2.997084032228029E-3</v>
      </c>
      <c r="D642" s="80">
        <f t="shared" si="21"/>
        <v>0.99700291596777202</v>
      </c>
    </row>
    <row r="643" spans="1:4">
      <c r="A643" s="78" t="s">
        <v>651</v>
      </c>
      <c r="B643" s="79">
        <v>1587.25</v>
      </c>
      <c r="C643" s="80">
        <f t="shared" ref="C643:C706" si="22">LN(B643/B644)</f>
        <v>8.5416526920023324E-3</v>
      </c>
      <c r="D643" s="80">
        <f t="shared" ref="D643:D706" si="23">C643+1</f>
        <v>1.0085416526920024</v>
      </c>
    </row>
    <row r="644" spans="1:4">
      <c r="A644" s="78" t="s">
        <v>652</v>
      </c>
      <c r="B644" s="79">
        <v>1573.75</v>
      </c>
      <c r="C644" s="80">
        <f t="shared" si="22"/>
        <v>-8.1635689419489888E-3</v>
      </c>
      <c r="D644" s="80">
        <f t="shared" si="23"/>
        <v>0.99183643105805097</v>
      </c>
    </row>
    <row r="645" spans="1:4">
      <c r="A645" s="78" t="s">
        <v>653</v>
      </c>
      <c r="B645" s="79">
        <v>1586.65</v>
      </c>
      <c r="C645" s="80">
        <f t="shared" si="22"/>
        <v>2.0696102934635249E-2</v>
      </c>
      <c r="D645" s="80">
        <f t="shared" si="23"/>
        <v>1.0206961029346353</v>
      </c>
    </row>
    <row r="646" spans="1:4">
      <c r="A646" s="78" t="s">
        <v>654</v>
      </c>
      <c r="B646" s="79">
        <v>1554.15</v>
      </c>
      <c r="C646" s="80">
        <f t="shared" si="22"/>
        <v>3.3837708121572762E-3</v>
      </c>
      <c r="D646" s="80">
        <f t="shared" si="23"/>
        <v>1.0033837708121573</v>
      </c>
    </row>
    <row r="647" spans="1:4">
      <c r="A647" s="78" t="s">
        <v>655</v>
      </c>
      <c r="B647" s="79">
        <v>1548.9</v>
      </c>
      <c r="C647" s="80">
        <f t="shared" si="22"/>
        <v>9.7640869799966775E-3</v>
      </c>
      <c r="D647" s="80">
        <f t="shared" si="23"/>
        <v>1.0097640869799966</v>
      </c>
    </row>
    <row r="648" spans="1:4">
      <c r="A648" s="78" t="s">
        <v>656</v>
      </c>
      <c r="B648" s="79">
        <v>1533.85</v>
      </c>
      <c r="C648" s="80">
        <f t="shared" si="22"/>
        <v>-1.7481663390651148E-2</v>
      </c>
      <c r="D648" s="80">
        <f t="shared" si="23"/>
        <v>0.98251833660934884</v>
      </c>
    </row>
    <row r="649" spans="1:4">
      <c r="A649" s="78" t="s">
        <v>657</v>
      </c>
      <c r="B649" s="79">
        <v>1560.9</v>
      </c>
      <c r="C649" s="80">
        <f t="shared" si="22"/>
        <v>3.7200844026800101E-2</v>
      </c>
      <c r="D649" s="80">
        <f t="shared" si="23"/>
        <v>1.0372008440268001</v>
      </c>
    </row>
    <row r="650" spans="1:4">
      <c r="A650" s="78" t="s">
        <v>658</v>
      </c>
      <c r="B650" s="79">
        <v>1503.9</v>
      </c>
      <c r="C650" s="80">
        <f t="shared" si="22"/>
        <v>3.5705388415019405E-2</v>
      </c>
      <c r="D650" s="80">
        <f t="shared" si="23"/>
        <v>1.0357053884150194</v>
      </c>
    </row>
    <row r="651" spans="1:4">
      <c r="A651" s="78" t="s">
        <v>659</v>
      </c>
      <c r="B651" s="79">
        <v>1451.15</v>
      </c>
      <c r="C651" s="80">
        <f t="shared" si="22"/>
        <v>4.4892678475650554E-3</v>
      </c>
      <c r="D651" s="80">
        <f t="shared" si="23"/>
        <v>1.004489267847565</v>
      </c>
    </row>
    <row r="652" spans="1:4">
      <c r="A652" s="78" t="s">
        <v>660</v>
      </c>
      <c r="B652" s="79">
        <v>1444.65</v>
      </c>
      <c r="C652" s="80">
        <f t="shared" si="22"/>
        <v>1.3160630839072741E-3</v>
      </c>
      <c r="D652" s="80">
        <f t="shared" si="23"/>
        <v>1.0013160630839073</v>
      </c>
    </row>
    <row r="653" spans="1:4">
      <c r="A653" s="78" t="s">
        <v>661</v>
      </c>
      <c r="B653" s="79">
        <v>1442.75</v>
      </c>
      <c r="C653" s="80">
        <f t="shared" si="22"/>
        <v>1.0397352150354982E-4</v>
      </c>
      <c r="D653" s="80">
        <f t="shared" si="23"/>
        <v>1.0001039735215036</v>
      </c>
    </row>
    <row r="654" spans="1:4">
      <c r="A654" s="78" t="s">
        <v>662</v>
      </c>
      <c r="B654" s="79">
        <v>1442.6</v>
      </c>
      <c r="C654" s="80">
        <f t="shared" si="22"/>
        <v>0</v>
      </c>
      <c r="D654" s="80">
        <f t="shared" si="23"/>
        <v>1</v>
      </c>
    </row>
    <row r="655" spans="1:4">
      <c r="A655" s="78" t="s">
        <v>663</v>
      </c>
      <c r="B655" s="79">
        <v>1442.6</v>
      </c>
      <c r="C655" s="80">
        <f t="shared" si="22"/>
        <v>1.4136607783791038E-2</v>
      </c>
      <c r="D655" s="80">
        <f t="shared" si="23"/>
        <v>1.014136607783791</v>
      </c>
    </row>
    <row r="656" spans="1:4">
      <c r="A656" s="78" t="s">
        <v>664</v>
      </c>
      <c r="B656" s="79">
        <v>1422.35</v>
      </c>
      <c r="C656" s="80">
        <f t="shared" si="22"/>
        <v>-1.8977223002933665E-2</v>
      </c>
      <c r="D656" s="80">
        <f t="shared" si="23"/>
        <v>0.9810227769970663</v>
      </c>
    </row>
    <row r="657" spans="1:4">
      <c r="A657" s="78" t="s">
        <v>665</v>
      </c>
      <c r="B657" s="79">
        <v>1449.6</v>
      </c>
      <c r="C657" s="80">
        <f t="shared" si="22"/>
        <v>2.1753776642117659E-3</v>
      </c>
      <c r="D657" s="80">
        <f t="shared" si="23"/>
        <v>1.0021753776642117</v>
      </c>
    </row>
    <row r="658" spans="1:4">
      <c r="A658" s="78" t="s">
        <v>666</v>
      </c>
      <c r="B658" s="79">
        <v>1446.45</v>
      </c>
      <c r="C658" s="80">
        <f t="shared" si="22"/>
        <v>-4.1472266016913167E-4</v>
      </c>
      <c r="D658" s="80">
        <f t="shared" si="23"/>
        <v>0.99958527733983082</v>
      </c>
    </row>
    <row r="659" spans="1:4">
      <c r="A659" s="78" t="s">
        <v>667</v>
      </c>
      <c r="B659" s="79">
        <v>1447.05</v>
      </c>
      <c r="C659" s="80">
        <f t="shared" si="22"/>
        <v>2.0407111521527637E-3</v>
      </c>
      <c r="D659" s="80">
        <f t="shared" si="23"/>
        <v>1.0020407111521528</v>
      </c>
    </row>
    <row r="660" spans="1:4">
      <c r="A660" s="78" t="s">
        <v>668</v>
      </c>
      <c r="B660" s="79">
        <v>1444.1</v>
      </c>
      <c r="C660" s="80">
        <f t="shared" si="22"/>
        <v>-4.6633014265078749E-3</v>
      </c>
      <c r="D660" s="80">
        <f t="shared" si="23"/>
        <v>0.99533669857349216</v>
      </c>
    </row>
    <row r="661" spans="1:4">
      <c r="A661" s="78" t="s">
        <v>669</v>
      </c>
      <c r="B661" s="79">
        <v>1450.85</v>
      </c>
      <c r="C661" s="80">
        <f t="shared" si="22"/>
        <v>6.2572585885489465E-3</v>
      </c>
      <c r="D661" s="80">
        <f t="shared" si="23"/>
        <v>1.006257258588549</v>
      </c>
    </row>
    <row r="662" spans="1:4">
      <c r="A662" s="78" t="s">
        <v>670</v>
      </c>
      <c r="B662" s="79">
        <v>1441.8</v>
      </c>
      <c r="C662" s="80">
        <f t="shared" si="22"/>
        <v>2.0212615616215145E-2</v>
      </c>
      <c r="D662" s="80">
        <f t="shared" si="23"/>
        <v>1.0202126156162152</v>
      </c>
    </row>
    <row r="663" spans="1:4">
      <c r="A663" s="78" t="s">
        <v>671</v>
      </c>
      <c r="B663" s="79">
        <v>1412.95</v>
      </c>
      <c r="C663" s="80">
        <f t="shared" si="22"/>
        <v>7.7295149812329475E-2</v>
      </c>
      <c r="D663" s="80">
        <f t="shared" si="23"/>
        <v>1.0772951498123295</v>
      </c>
    </row>
    <row r="664" spans="1:4">
      <c r="A664" s="78" t="s">
        <v>672</v>
      </c>
      <c r="B664" s="79">
        <v>1307.8499999999999</v>
      </c>
      <c r="C664" s="80">
        <f t="shared" si="22"/>
        <v>2.6301506426192348E-2</v>
      </c>
      <c r="D664" s="80">
        <f t="shared" si="23"/>
        <v>1.0263015064261924</v>
      </c>
    </row>
    <row r="665" spans="1:4">
      <c r="A665" s="78" t="s">
        <v>673</v>
      </c>
      <c r="B665" s="79">
        <v>1273.9000000000001</v>
      </c>
      <c r="C665" s="80">
        <f t="shared" si="22"/>
        <v>-3.2817676953443724E-2</v>
      </c>
      <c r="D665" s="80">
        <f t="shared" si="23"/>
        <v>0.96718232304655627</v>
      </c>
    </row>
    <row r="666" spans="1:4">
      <c r="A666" s="78" t="s">
        <v>674</v>
      </c>
      <c r="B666" s="79">
        <v>1316.4</v>
      </c>
      <c r="C666" s="80">
        <f t="shared" si="22"/>
        <v>-1.7768875875772153E-2</v>
      </c>
      <c r="D666" s="80">
        <f t="shared" si="23"/>
        <v>0.98223112412422786</v>
      </c>
    </row>
    <row r="667" spans="1:4">
      <c r="A667" s="78" t="s">
        <v>675</v>
      </c>
      <c r="B667" s="79">
        <v>1340</v>
      </c>
      <c r="C667" s="80">
        <f t="shared" si="22"/>
        <v>-9.6547352258310182E-3</v>
      </c>
      <c r="D667" s="80">
        <f t="shared" si="23"/>
        <v>0.99034526477416895</v>
      </c>
    </row>
    <row r="668" spans="1:4">
      <c r="A668" s="78" t="s">
        <v>676</v>
      </c>
      <c r="B668" s="79">
        <v>1353</v>
      </c>
      <c r="C668" s="80">
        <f t="shared" si="22"/>
        <v>-8.79344874074592E-3</v>
      </c>
      <c r="D668" s="80">
        <f t="shared" si="23"/>
        <v>0.99120655125925405</v>
      </c>
    </row>
    <row r="669" spans="1:4">
      <c r="A669" s="78" t="s">
        <v>677</v>
      </c>
      <c r="B669" s="79">
        <v>1364.95</v>
      </c>
      <c r="C669" s="80">
        <f t="shared" si="22"/>
        <v>-2.9168584153772971E-2</v>
      </c>
      <c r="D669" s="80">
        <f t="shared" si="23"/>
        <v>0.97083141584622701</v>
      </c>
    </row>
    <row r="670" spans="1:4">
      <c r="A670" s="78" t="s">
        <v>678</v>
      </c>
      <c r="B670" s="79">
        <v>1405.35</v>
      </c>
      <c r="C670" s="80">
        <f t="shared" si="22"/>
        <v>2.5840672362174143E-2</v>
      </c>
      <c r="D670" s="80">
        <f t="shared" si="23"/>
        <v>1.0258406723621742</v>
      </c>
    </row>
    <row r="671" spans="1:4">
      <c r="A671" s="78" t="s">
        <v>679</v>
      </c>
      <c r="B671" s="79">
        <v>1369.5</v>
      </c>
      <c r="C671" s="80">
        <f t="shared" si="22"/>
        <v>-1.9666601608592779E-2</v>
      </c>
      <c r="D671" s="80">
        <f t="shared" si="23"/>
        <v>0.98033339839140721</v>
      </c>
    </row>
    <row r="672" spans="1:4">
      <c r="A672" s="78" t="s">
        <v>680</v>
      </c>
      <c r="B672" s="79">
        <v>1396.7</v>
      </c>
      <c r="C672" s="80">
        <f t="shared" si="22"/>
        <v>9.7488046584655909E-3</v>
      </c>
      <c r="D672" s="80">
        <f t="shared" si="23"/>
        <v>1.0097488046584655</v>
      </c>
    </row>
    <row r="673" spans="1:4">
      <c r="A673" s="78" t="s">
        <v>681</v>
      </c>
      <c r="B673" s="79">
        <v>1383.15</v>
      </c>
      <c r="C673" s="80">
        <f t="shared" si="22"/>
        <v>-3.5755499670164573E-2</v>
      </c>
      <c r="D673" s="80">
        <f t="shared" si="23"/>
        <v>0.96424450032983544</v>
      </c>
    </row>
    <row r="674" spans="1:4">
      <c r="A674" s="78" t="s">
        <v>682</v>
      </c>
      <c r="B674" s="79">
        <v>1433.5</v>
      </c>
      <c r="C674" s="80">
        <f t="shared" si="22"/>
        <v>-4.3711433090416321E-2</v>
      </c>
      <c r="D674" s="80">
        <f t="shared" si="23"/>
        <v>0.95628856690958364</v>
      </c>
    </row>
    <row r="675" spans="1:4">
      <c r="A675" s="78" t="s">
        <v>683</v>
      </c>
      <c r="B675" s="79">
        <v>1497.55</v>
      </c>
      <c r="C675" s="80">
        <f t="shared" si="22"/>
        <v>-2.7009975007688817E-2</v>
      </c>
      <c r="D675" s="80">
        <f t="shared" si="23"/>
        <v>0.97299002499231113</v>
      </c>
    </row>
    <row r="676" spans="1:4">
      <c r="A676" s="78" t="s">
        <v>684</v>
      </c>
      <c r="B676" s="79">
        <v>1538.55</v>
      </c>
      <c r="C676" s="80">
        <f t="shared" si="22"/>
        <v>-4.5549032005470426E-2</v>
      </c>
      <c r="D676" s="80">
        <f t="shared" si="23"/>
        <v>0.95445096799452955</v>
      </c>
    </row>
    <row r="677" spans="1:4">
      <c r="A677" s="78" t="s">
        <v>685</v>
      </c>
      <c r="B677" s="79">
        <v>1610.25</v>
      </c>
      <c r="C677" s="80">
        <f t="shared" si="22"/>
        <v>-2.4234314836530903E-2</v>
      </c>
      <c r="D677" s="80">
        <f t="shared" si="23"/>
        <v>0.97576568516346907</v>
      </c>
    </row>
    <row r="678" spans="1:4">
      <c r="A678" s="78" t="s">
        <v>686</v>
      </c>
      <c r="B678" s="79">
        <v>1649.75</v>
      </c>
      <c r="C678" s="80">
        <f t="shared" si="22"/>
        <v>5.5617326948816173E-3</v>
      </c>
      <c r="D678" s="80">
        <f t="shared" si="23"/>
        <v>1.0055617326948816</v>
      </c>
    </row>
    <row r="679" spans="1:4">
      <c r="A679" s="78" t="s">
        <v>687</v>
      </c>
      <c r="B679" s="79">
        <v>1640.6</v>
      </c>
      <c r="C679" s="80">
        <f t="shared" si="22"/>
        <v>-2.5486177327601629E-2</v>
      </c>
      <c r="D679" s="80">
        <f t="shared" si="23"/>
        <v>0.97451382267239839</v>
      </c>
    </row>
    <row r="680" spans="1:4">
      <c r="A680" s="78" t="s">
        <v>688</v>
      </c>
      <c r="B680" s="79">
        <v>1682.95</v>
      </c>
      <c r="C680" s="80">
        <f t="shared" si="22"/>
        <v>-6.2477141886294579E-2</v>
      </c>
      <c r="D680" s="80">
        <f t="shared" si="23"/>
        <v>0.93752285811370539</v>
      </c>
    </row>
    <row r="681" spans="1:4">
      <c r="A681" s="78" t="s">
        <v>689</v>
      </c>
      <c r="B681" s="79">
        <v>1791.45</v>
      </c>
      <c r="C681" s="80">
        <f t="shared" si="22"/>
        <v>-4.7890944936928546E-3</v>
      </c>
      <c r="D681" s="80">
        <f t="shared" si="23"/>
        <v>0.9952109055063072</v>
      </c>
    </row>
    <row r="682" spans="1:4">
      <c r="A682" s="78" t="s">
        <v>690</v>
      </c>
      <c r="B682" s="79">
        <v>1800.05</v>
      </c>
      <c r="C682" s="80">
        <f t="shared" si="22"/>
        <v>-1.1104634549410309E-3</v>
      </c>
      <c r="D682" s="80">
        <f t="shared" si="23"/>
        <v>0.99888953654505896</v>
      </c>
    </row>
    <row r="683" spans="1:4">
      <c r="A683" s="78" t="s">
        <v>691</v>
      </c>
      <c r="B683" s="79">
        <v>1802.05</v>
      </c>
      <c r="C683" s="80">
        <f t="shared" si="22"/>
        <v>-6.1407583982758642E-3</v>
      </c>
      <c r="D683" s="80">
        <f t="shared" si="23"/>
        <v>0.99385924160172412</v>
      </c>
    </row>
    <row r="684" spans="1:4">
      <c r="A684" s="78" t="s">
        <v>692</v>
      </c>
      <c r="B684" s="79">
        <v>1813.15</v>
      </c>
      <c r="C684" s="80">
        <f t="shared" si="22"/>
        <v>-9.2503027060113104E-3</v>
      </c>
      <c r="D684" s="80">
        <f t="shared" si="23"/>
        <v>0.99074969729398865</v>
      </c>
    </row>
    <row r="685" spans="1:4">
      <c r="A685" s="78" t="s">
        <v>693</v>
      </c>
      <c r="B685" s="79">
        <v>1830</v>
      </c>
      <c r="C685" s="80">
        <f t="shared" si="22"/>
        <v>-1.4646315517239189E-2</v>
      </c>
      <c r="D685" s="80">
        <f t="shared" si="23"/>
        <v>0.98535368448276084</v>
      </c>
    </row>
    <row r="686" spans="1:4">
      <c r="A686" s="78" t="s">
        <v>694</v>
      </c>
      <c r="B686" s="79">
        <v>1857</v>
      </c>
      <c r="C686" s="80">
        <f t="shared" si="22"/>
        <v>-1.6608750051780669E-2</v>
      </c>
      <c r="D686" s="80">
        <f t="shared" si="23"/>
        <v>0.98339124994821936</v>
      </c>
    </row>
    <row r="687" spans="1:4">
      <c r="A687" s="78" t="s">
        <v>695</v>
      </c>
      <c r="B687" s="79">
        <v>1888.1</v>
      </c>
      <c r="C687" s="80">
        <f t="shared" si="22"/>
        <v>-1.5876379287407198E-3</v>
      </c>
      <c r="D687" s="80">
        <f t="shared" si="23"/>
        <v>0.99841236207125927</v>
      </c>
    </row>
    <row r="688" spans="1:4">
      <c r="A688" s="78" t="s">
        <v>696</v>
      </c>
      <c r="B688" s="79">
        <v>1891.1</v>
      </c>
      <c r="C688" s="80">
        <f t="shared" si="22"/>
        <v>-1.2663385470481547E-2</v>
      </c>
      <c r="D688" s="80">
        <f t="shared" si="23"/>
        <v>0.98733661452951849</v>
      </c>
    </row>
    <row r="689" spans="1:4">
      <c r="A689" s="78" t="s">
        <v>697</v>
      </c>
      <c r="B689" s="79">
        <v>1915.2</v>
      </c>
      <c r="C689" s="80">
        <f t="shared" si="22"/>
        <v>1.1368681684273647E-2</v>
      </c>
      <c r="D689" s="80">
        <f t="shared" si="23"/>
        <v>1.0113686816842737</v>
      </c>
    </row>
    <row r="690" spans="1:4">
      <c r="A690" s="78" t="s">
        <v>698</v>
      </c>
      <c r="B690" s="79">
        <v>1893.55</v>
      </c>
      <c r="C690" s="80">
        <f t="shared" si="22"/>
        <v>2.8742151819387413E-2</v>
      </c>
      <c r="D690" s="80">
        <f t="shared" si="23"/>
        <v>1.0287421518193873</v>
      </c>
    </row>
    <row r="691" spans="1:4">
      <c r="A691" s="78" t="s">
        <v>699</v>
      </c>
      <c r="B691" s="79">
        <v>1839.9</v>
      </c>
      <c r="C691" s="80">
        <f t="shared" si="22"/>
        <v>-3.1744766392271038E-3</v>
      </c>
      <c r="D691" s="80">
        <f t="shared" si="23"/>
        <v>0.9968255233607729</v>
      </c>
    </row>
    <row r="692" spans="1:4">
      <c r="A692" s="78" t="s">
        <v>700</v>
      </c>
      <c r="B692" s="79">
        <v>1845.75</v>
      </c>
      <c r="C692" s="80">
        <f t="shared" si="22"/>
        <v>1.7930346163727601E-2</v>
      </c>
      <c r="D692" s="80">
        <f t="shared" si="23"/>
        <v>1.0179303461637277</v>
      </c>
    </row>
    <row r="693" spans="1:4">
      <c r="A693" s="78" t="s">
        <v>701</v>
      </c>
      <c r="B693" s="79">
        <v>1812.95</v>
      </c>
      <c r="C693" s="80">
        <f t="shared" si="22"/>
        <v>-3.6821615566656911E-2</v>
      </c>
      <c r="D693" s="80">
        <f t="shared" si="23"/>
        <v>0.96317838443334314</v>
      </c>
    </row>
    <row r="694" spans="1:4">
      <c r="A694" s="78" t="s">
        <v>702</v>
      </c>
      <c r="B694" s="79">
        <v>1880.95</v>
      </c>
      <c r="C694" s="80">
        <f t="shared" si="22"/>
        <v>6.0257207866725032E-3</v>
      </c>
      <c r="D694" s="80">
        <f t="shared" si="23"/>
        <v>1.0060257207866725</v>
      </c>
    </row>
    <row r="695" spans="1:4">
      <c r="A695" s="78" t="s">
        <v>703</v>
      </c>
      <c r="B695" s="79">
        <v>1869.65</v>
      </c>
      <c r="C695" s="80">
        <f t="shared" si="22"/>
        <v>-2.7693103633929187E-2</v>
      </c>
      <c r="D695" s="80">
        <f t="shared" si="23"/>
        <v>0.97230689636607082</v>
      </c>
    </row>
    <row r="696" spans="1:4">
      <c r="A696" s="78" t="s">
        <v>704</v>
      </c>
      <c r="B696" s="79">
        <v>1922.15</v>
      </c>
      <c r="C696" s="80">
        <f t="shared" si="22"/>
        <v>3.3351603389471709E-3</v>
      </c>
      <c r="D696" s="80">
        <f t="shared" si="23"/>
        <v>1.0033351603389471</v>
      </c>
    </row>
    <row r="697" spans="1:4">
      <c r="A697" s="78" t="s">
        <v>705</v>
      </c>
      <c r="B697" s="79">
        <v>1915.75</v>
      </c>
      <c r="C697" s="80">
        <f t="shared" si="22"/>
        <v>-1.353193605879187E-2</v>
      </c>
      <c r="D697" s="80">
        <f t="shared" si="23"/>
        <v>0.98646806394120812</v>
      </c>
    </row>
    <row r="698" spans="1:4">
      <c r="A698" s="78" t="s">
        <v>706</v>
      </c>
      <c r="B698" s="79">
        <v>1941.85</v>
      </c>
      <c r="C698" s="80">
        <f t="shared" si="22"/>
        <v>-4.6496776339102807E-3</v>
      </c>
      <c r="D698" s="80">
        <f t="shared" si="23"/>
        <v>0.99535032236608967</v>
      </c>
    </row>
    <row r="699" spans="1:4">
      <c r="A699" s="78" t="s">
        <v>707</v>
      </c>
      <c r="B699" s="79">
        <v>1950.9</v>
      </c>
      <c r="C699" s="80">
        <f t="shared" si="22"/>
        <v>4.5981816763315262E-3</v>
      </c>
      <c r="D699" s="80">
        <f t="shared" si="23"/>
        <v>1.0045981816763316</v>
      </c>
    </row>
    <row r="700" spans="1:4">
      <c r="A700" s="78" t="s">
        <v>708</v>
      </c>
      <c r="B700" s="79">
        <v>1941.95</v>
      </c>
      <c r="C700" s="80">
        <f t="shared" si="22"/>
        <v>2.1522997089669454E-2</v>
      </c>
      <c r="D700" s="80">
        <f t="shared" si="23"/>
        <v>1.0215229970896695</v>
      </c>
    </row>
    <row r="701" spans="1:4">
      <c r="A701" s="78" t="s">
        <v>709</v>
      </c>
      <c r="B701" s="79">
        <v>1900.6</v>
      </c>
      <c r="C701" s="80">
        <f t="shared" si="22"/>
        <v>-9.4662115930266983E-4</v>
      </c>
      <c r="D701" s="80">
        <f t="shared" si="23"/>
        <v>0.99905337884069734</v>
      </c>
    </row>
    <row r="702" spans="1:4">
      <c r="A702" s="78" t="s">
        <v>710</v>
      </c>
      <c r="B702" s="79">
        <v>1902.4</v>
      </c>
      <c r="C702" s="80">
        <f t="shared" si="22"/>
        <v>1.5868513171347659E-2</v>
      </c>
      <c r="D702" s="80">
        <f t="shared" si="23"/>
        <v>1.0158685131713476</v>
      </c>
    </row>
    <row r="703" spans="1:4">
      <c r="A703" s="78" t="s">
        <v>711</v>
      </c>
      <c r="B703" s="79">
        <v>1872.45</v>
      </c>
      <c r="C703" s="80">
        <f t="shared" si="22"/>
        <v>3.5386049727774621E-2</v>
      </c>
      <c r="D703" s="80">
        <f t="shared" si="23"/>
        <v>1.0353860497277747</v>
      </c>
    </row>
    <row r="704" spans="1:4">
      <c r="A704" s="78" t="s">
        <v>712</v>
      </c>
      <c r="B704" s="79">
        <v>1807.35</v>
      </c>
      <c r="C704" s="80">
        <f t="shared" si="22"/>
        <v>3.6626907321862072E-2</v>
      </c>
      <c r="D704" s="80">
        <f t="shared" si="23"/>
        <v>1.0366269073218621</v>
      </c>
    </row>
    <row r="705" spans="1:4">
      <c r="A705" s="78" t="s">
        <v>713</v>
      </c>
      <c r="B705" s="79">
        <v>1742.35</v>
      </c>
      <c r="C705" s="80">
        <f t="shared" si="22"/>
        <v>-2.5163550384555183E-2</v>
      </c>
      <c r="D705" s="80">
        <f t="shared" si="23"/>
        <v>0.9748364496154448</v>
      </c>
    </row>
    <row r="706" spans="1:4">
      <c r="A706" s="78" t="s">
        <v>714</v>
      </c>
      <c r="B706" s="79">
        <v>1786.75</v>
      </c>
      <c r="C706" s="80">
        <f t="shared" si="22"/>
        <v>6.6260736014107577E-3</v>
      </c>
      <c r="D706" s="80">
        <f t="shared" si="23"/>
        <v>1.0066260736014108</v>
      </c>
    </row>
    <row r="707" spans="1:4">
      <c r="A707" s="78" t="s">
        <v>715</v>
      </c>
      <c r="B707" s="79">
        <v>1774.95</v>
      </c>
      <c r="C707" s="80">
        <f t="shared" ref="C707:C743" si="24">LN(B707/B708)</f>
        <v>-1.4791886850964947E-2</v>
      </c>
      <c r="D707" s="80">
        <f t="shared" ref="D707:D744" si="25">C707+1</f>
        <v>0.985208113149035</v>
      </c>
    </row>
    <row r="708" spans="1:4">
      <c r="A708" s="78" t="s">
        <v>716</v>
      </c>
      <c r="B708" s="79">
        <v>1801.4</v>
      </c>
      <c r="C708" s="80">
        <f t="shared" si="24"/>
        <v>3.3874752955127242E-2</v>
      </c>
      <c r="D708" s="80">
        <f t="shared" si="25"/>
        <v>1.0338747529551273</v>
      </c>
    </row>
    <row r="709" spans="1:4">
      <c r="A709" s="78" t="s">
        <v>717</v>
      </c>
      <c r="B709" s="79">
        <v>1741.4</v>
      </c>
      <c r="C709" s="80">
        <f t="shared" si="24"/>
        <v>9.0276488109303169E-3</v>
      </c>
      <c r="D709" s="80">
        <f t="shared" si="25"/>
        <v>1.0090276488109302</v>
      </c>
    </row>
    <row r="710" spans="1:4">
      <c r="A710" s="78" t="s">
        <v>718</v>
      </c>
      <c r="B710" s="79">
        <v>1725.75</v>
      </c>
      <c r="C710" s="80">
        <f t="shared" si="24"/>
        <v>2.5886284315872525E-2</v>
      </c>
      <c r="D710" s="80">
        <f t="shared" si="25"/>
        <v>1.0258862843158725</v>
      </c>
    </row>
    <row r="711" spans="1:4">
      <c r="A711" s="78" t="s">
        <v>719</v>
      </c>
      <c r="B711" s="79">
        <v>1681.65</v>
      </c>
      <c r="C711" s="80">
        <f t="shared" si="24"/>
        <v>1.8969863801910604E-2</v>
      </c>
      <c r="D711" s="80">
        <f t="shared" si="25"/>
        <v>1.0189698638019107</v>
      </c>
    </row>
    <row r="712" spans="1:4">
      <c r="A712" s="78" t="s">
        <v>720</v>
      </c>
      <c r="B712" s="79">
        <v>1650.05</v>
      </c>
      <c r="C712" s="80">
        <f t="shared" si="24"/>
        <v>1.5769525633371887E-3</v>
      </c>
      <c r="D712" s="80">
        <f t="shared" si="25"/>
        <v>1.0015769525633371</v>
      </c>
    </row>
    <row r="713" spans="1:4">
      <c r="A713" s="78" t="s">
        <v>721</v>
      </c>
      <c r="B713" s="79">
        <v>1647.45</v>
      </c>
      <c r="C713" s="80">
        <f t="shared" si="24"/>
        <v>-8.8231422962676605E-3</v>
      </c>
      <c r="D713" s="80">
        <f t="shared" si="25"/>
        <v>0.99117685770373232</v>
      </c>
    </row>
    <row r="714" spans="1:4">
      <c r="A714" s="78" t="s">
        <v>722</v>
      </c>
      <c r="B714" s="79">
        <v>1662.05</v>
      </c>
      <c r="C714" s="80">
        <f t="shared" si="24"/>
        <v>-3.7580985054800925E-2</v>
      </c>
      <c r="D714" s="80">
        <f t="shared" si="25"/>
        <v>0.9624190149451991</v>
      </c>
    </row>
    <row r="715" spans="1:4">
      <c r="A715" s="78" t="s">
        <v>723</v>
      </c>
      <c r="B715" s="79">
        <v>1725.7</v>
      </c>
      <c r="C715" s="80">
        <f t="shared" si="24"/>
        <v>3.7460658970968848E-2</v>
      </c>
      <c r="D715" s="80">
        <f t="shared" si="25"/>
        <v>1.037460658970969</v>
      </c>
    </row>
    <row r="716" spans="1:4">
      <c r="A716" s="78" t="s">
        <v>724</v>
      </c>
      <c r="B716" s="79">
        <v>1662.25</v>
      </c>
      <c r="C716" s="80">
        <f t="shared" si="24"/>
        <v>1.8049455557099783E-4</v>
      </c>
      <c r="D716" s="80">
        <f t="shared" si="25"/>
        <v>1.000180494555571</v>
      </c>
    </row>
    <row r="717" spans="1:4">
      <c r="A717" s="78" t="s">
        <v>725</v>
      </c>
      <c r="B717" s="79">
        <v>1661.95</v>
      </c>
      <c r="C717" s="80">
        <f t="shared" si="24"/>
        <v>-2.7940112211129048E-3</v>
      </c>
      <c r="D717" s="80">
        <f t="shared" si="25"/>
        <v>0.99720598877888711</v>
      </c>
    </row>
    <row r="718" spans="1:4">
      <c r="A718" s="78" t="s">
        <v>726</v>
      </c>
      <c r="B718" s="79">
        <v>1666.6</v>
      </c>
      <c r="C718" s="80">
        <f t="shared" si="24"/>
        <v>-2.2779487769510821E-2</v>
      </c>
      <c r="D718" s="80">
        <f t="shared" si="25"/>
        <v>0.97722051223048922</v>
      </c>
    </row>
    <row r="719" spans="1:4">
      <c r="A719" s="78" t="s">
        <v>727</v>
      </c>
      <c r="B719" s="79">
        <v>1705</v>
      </c>
      <c r="C719" s="80">
        <f t="shared" si="24"/>
        <v>1.4979672358049265E-2</v>
      </c>
      <c r="D719" s="80">
        <f t="shared" si="25"/>
        <v>1.0149796723580493</v>
      </c>
    </row>
    <row r="720" spans="1:4">
      <c r="A720" s="78" t="s">
        <v>728</v>
      </c>
      <c r="B720" s="79">
        <v>1679.65</v>
      </c>
      <c r="C720" s="80">
        <f t="shared" si="24"/>
        <v>-1.6152005434872736E-2</v>
      </c>
      <c r="D720" s="80">
        <f t="shared" si="25"/>
        <v>0.98384799456512728</v>
      </c>
    </row>
    <row r="721" spans="1:4">
      <c r="A721" s="78" t="s">
        <v>729</v>
      </c>
      <c r="B721" s="79">
        <v>1707</v>
      </c>
      <c r="C721" s="80">
        <f t="shared" si="24"/>
        <v>-3.8006185202229142E-3</v>
      </c>
      <c r="D721" s="80">
        <f t="shared" si="25"/>
        <v>0.99619938147977705</v>
      </c>
    </row>
    <row r="722" spans="1:4">
      <c r="A722" s="78" t="s">
        <v>730</v>
      </c>
      <c r="B722" s="79">
        <v>1713.5</v>
      </c>
      <c r="C722" s="80">
        <f t="shared" si="24"/>
        <v>-4.8031531101440997E-3</v>
      </c>
      <c r="D722" s="80">
        <f t="shared" si="25"/>
        <v>0.99519684688985588</v>
      </c>
    </row>
    <row r="723" spans="1:4">
      <c r="A723" s="78" t="s">
        <v>731</v>
      </c>
      <c r="B723" s="79">
        <v>1721.75</v>
      </c>
      <c r="C723" s="80">
        <f t="shared" si="24"/>
        <v>-1.7844767662269431E-2</v>
      </c>
      <c r="D723" s="80">
        <f t="shared" si="25"/>
        <v>0.98215523233773061</v>
      </c>
    </row>
    <row r="724" spans="1:4">
      <c r="A724" s="78" t="s">
        <v>732</v>
      </c>
      <c r="B724" s="79">
        <v>1752.75</v>
      </c>
      <c r="C724" s="80">
        <f t="shared" si="24"/>
        <v>-1.9855763670697378E-2</v>
      </c>
      <c r="D724" s="80">
        <f t="shared" si="25"/>
        <v>0.98014423632930259</v>
      </c>
    </row>
    <row r="725" spans="1:4">
      <c r="A725" s="78" t="s">
        <v>733</v>
      </c>
      <c r="B725" s="79">
        <v>1787.9</v>
      </c>
      <c r="C725" s="80">
        <f t="shared" si="24"/>
        <v>3.8386687465180756E-3</v>
      </c>
      <c r="D725" s="80">
        <f t="shared" si="25"/>
        <v>1.0038386687465182</v>
      </c>
    </row>
    <row r="726" spans="1:4">
      <c r="A726" s="78" t="s">
        <v>734</v>
      </c>
      <c r="B726" s="79">
        <v>1781.05</v>
      </c>
      <c r="C726" s="80">
        <f t="shared" si="24"/>
        <v>6.5625719619707016E-3</v>
      </c>
      <c r="D726" s="80">
        <f t="shared" si="25"/>
        <v>1.0065625719619706</v>
      </c>
    </row>
    <row r="727" spans="1:4">
      <c r="A727" s="78" t="s">
        <v>735</v>
      </c>
      <c r="B727" s="79">
        <v>1769.4</v>
      </c>
      <c r="C727" s="80">
        <f t="shared" si="24"/>
        <v>-1.07088168709651E-2</v>
      </c>
      <c r="D727" s="80">
        <f t="shared" si="25"/>
        <v>0.98929118312903486</v>
      </c>
    </row>
    <row r="728" spans="1:4">
      <c r="A728" s="78" t="s">
        <v>736</v>
      </c>
      <c r="B728" s="79">
        <v>1788.45</v>
      </c>
      <c r="C728" s="80">
        <f t="shared" si="24"/>
        <v>1.8282354326459482E-2</v>
      </c>
      <c r="D728" s="80">
        <f t="shared" si="25"/>
        <v>1.0182823543264594</v>
      </c>
    </row>
    <row r="729" spans="1:4">
      <c r="A729" s="78" t="s">
        <v>737</v>
      </c>
      <c r="B729" s="79">
        <v>1756.05</v>
      </c>
      <c r="C729" s="80">
        <f t="shared" si="24"/>
        <v>3.5000820463261195E-2</v>
      </c>
      <c r="D729" s="80">
        <f t="shared" si="25"/>
        <v>1.0350008204632613</v>
      </c>
    </row>
    <row r="730" spans="1:4">
      <c r="A730" s="78" t="s">
        <v>738</v>
      </c>
      <c r="B730" s="79">
        <v>1695.65</v>
      </c>
      <c r="C730" s="80">
        <f t="shared" si="24"/>
        <v>-6.1146088151777904E-3</v>
      </c>
      <c r="D730" s="80">
        <f t="shared" si="25"/>
        <v>0.99388539118482222</v>
      </c>
    </row>
    <row r="731" spans="1:4">
      <c r="A731" s="78" t="s">
        <v>739</v>
      </c>
      <c r="B731" s="79">
        <v>1706.05</v>
      </c>
      <c r="C731" s="80">
        <f t="shared" si="24"/>
        <v>-6.2522115550779807E-3</v>
      </c>
      <c r="D731" s="80">
        <f t="shared" si="25"/>
        <v>0.99374778844492206</v>
      </c>
    </row>
    <row r="732" spans="1:4">
      <c r="A732" s="78" t="s">
        <v>740</v>
      </c>
      <c r="B732" s="79">
        <v>1716.75</v>
      </c>
      <c r="C732" s="80">
        <f t="shared" si="24"/>
        <v>-8.4107224348628461E-3</v>
      </c>
      <c r="D732" s="80">
        <f t="shared" si="25"/>
        <v>0.99158927756513715</v>
      </c>
    </row>
    <row r="733" spans="1:4">
      <c r="A733" s="78" t="s">
        <v>741</v>
      </c>
      <c r="B733" s="79">
        <v>1731.25</v>
      </c>
      <c r="C733" s="80">
        <f t="shared" si="24"/>
        <v>-2.363191112416882E-2</v>
      </c>
      <c r="D733" s="80">
        <f t="shared" si="25"/>
        <v>0.97636808887583115</v>
      </c>
    </row>
    <row r="734" spans="1:4">
      <c r="A734" s="78" t="s">
        <v>742</v>
      </c>
      <c r="B734" s="79">
        <v>1772.65</v>
      </c>
      <c r="C734" s="80">
        <f t="shared" si="24"/>
        <v>-1.0186845306993018E-2</v>
      </c>
      <c r="D734" s="80">
        <f t="shared" si="25"/>
        <v>0.98981315469300701</v>
      </c>
    </row>
    <row r="735" spans="1:4">
      <c r="A735" s="78" t="s">
        <v>743</v>
      </c>
      <c r="B735" s="79">
        <v>1790.8</v>
      </c>
      <c r="C735" s="80">
        <f t="shared" si="24"/>
        <v>-3.300955989586056E-2</v>
      </c>
      <c r="D735" s="80">
        <f t="shared" si="25"/>
        <v>0.96699044010413948</v>
      </c>
    </row>
    <row r="736" spans="1:4">
      <c r="A736" s="78" t="s">
        <v>744</v>
      </c>
      <c r="B736" s="79">
        <v>1850.9</v>
      </c>
      <c r="C736" s="80">
        <f t="shared" si="24"/>
        <v>-1.1175101522179381E-2</v>
      </c>
      <c r="D736" s="80">
        <f t="shared" si="25"/>
        <v>0.98882489847782062</v>
      </c>
    </row>
    <row r="737" spans="1:4">
      <c r="A737" s="78" t="s">
        <v>745</v>
      </c>
      <c r="B737" s="79">
        <v>1871.7</v>
      </c>
      <c r="C737" s="80">
        <f t="shared" si="24"/>
        <v>-1.3136608641166067E-2</v>
      </c>
      <c r="D737" s="80">
        <f t="shared" si="25"/>
        <v>0.98686339135883394</v>
      </c>
    </row>
    <row r="738" spans="1:4">
      <c r="A738" s="78" t="s">
        <v>746</v>
      </c>
      <c r="B738" s="79">
        <v>1896.45</v>
      </c>
      <c r="C738" s="80">
        <f t="shared" si="24"/>
        <v>-1.6214168337787431E-2</v>
      </c>
      <c r="D738" s="80">
        <f t="shared" si="25"/>
        <v>0.98378583166221256</v>
      </c>
    </row>
    <row r="739" spans="1:4">
      <c r="A739" s="78" t="s">
        <v>747</v>
      </c>
      <c r="B739" s="79">
        <v>1927.45</v>
      </c>
      <c r="C739" s="80">
        <f t="shared" si="24"/>
        <v>-3.3167151482818256E-2</v>
      </c>
      <c r="D739" s="80">
        <f t="shared" si="25"/>
        <v>0.96683284851718176</v>
      </c>
    </row>
    <row r="740" spans="1:4">
      <c r="A740" s="78" t="s">
        <v>748</v>
      </c>
      <c r="B740" s="79">
        <v>1992.45</v>
      </c>
      <c r="C740" s="80">
        <f t="shared" si="24"/>
        <v>-4.4069480643024392E-3</v>
      </c>
      <c r="D740" s="80">
        <f t="shared" si="25"/>
        <v>0.99559305193569758</v>
      </c>
    </row>
    <row r="741" spans="1:4">
      <c r="A741" s="78" t="s">
        <v>749</v>
      </c>
      <c r="B741" s="79">
        <v>2001.25</v>
      </c>
      <c r="C741" s="80">
        <f t="shared" si="24"/>
        <v>-7.3929668247410957E-3</v>
      </c>
      <c r="D741" s="80">
        <f t="shared" si="25"/>
        <v>0.99260703317525889</v>
      </c>
    </row>
    <row r="742" spans="1:4">
      <c r="A742" s="78" t="s">
        <v>750</v>
      </c>
      <c r="B742" s="79">
        <v>2016.1</v>
      </c>
      <c r="C742" s="80">
        <f t="shared" si="24"/>
        <v>-1.6089303749649987E-2</v>
      </c>
      <c r="D742" s="80">
        <f t="shared" si="25"/>
        <v>0.98391069625034999</v>
      </c>
    </row>
    <row r="743" spans="1:4">
      <c r="A743" s="78" t="s">
        <v>751</v>
      </c>
      <c r="B743" s="79">
        <v>2048.8000000000002</v>
      </c>
      <c r="C743" s="80">
        <f t="shared" si="24"/>
        <v>2.0463720428434719E-2</v>
      </c>
      <c r="D743" s="80">
        <f t="shared" si="25"/>
        <v>1.0204637204284348</v>
      </c>
    </row>
    <row r="744" spans="1:4">
      <c r="A744" s="78" t="s">
        <v>752</v>
      </c>
      <c r="B744" s="79">
        <v>2007.3</v>
      </c>
      <c r="C744" s="80">
        <v>0</v>
      </c>
      <c r="D744" s="80">
        <f t="shared" si="25"/>
        <v>1</v>
      </c>
    </row>
  </sheetData>
  <mergeCells count="3">
    <mergeCell ref="A1:D1"/>
    <mergeCell ref="F8:I8"/>
    <mergeCell ref="F9:I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S767"/>
  <sheetViews>
    <sheetView topLeftCell="D8" zoomScale="86" zoomScaleNormal="73" workbookViewId="0">
      <selection activeCell="Q30" sqref="Q30"/>
    </sheetView>
  </sheetViews>
  <sheetFormatPr defaultColWidth="8.88671875" defaultRowHeight="18"/>
  <cols>
    <col min="1" max="1" width="17.88671875" style="56" customWidth="1"/>
    <col min="2" max="2" width="20" style="56" customWidth="1"/>
    <col min="3" max="3" width="18.44140625" style="56" customWidth="1"/>
    <col min="4" max="4" width="17" style="56" customWidth="1"/>
    <col min="5" max="5" width="16.109375" style="56" customWidth="1"/>
    <col min="6" max="6" width="17.33203125" style="56" customWidth="1"/>
    <col min="7" max="7" width="21" style="56" customWidth="1"/>
    <col min="8" max="8" width="20.44140625" style="56" customWidth="1"/>
    <col min="9" max="10" width="8.88671875" style="56"/>
    <col min="11" max="11" width="20.77734375" style="56" customWidth="1"/>
    <col min="12" max="12" width="15" style="56" customWidth="1"/>
    <col min="13" max="13" width="14.6640625" style="56" customWidth="1"/>
    <col min="14" max="14" width="12.44140625" style="56" customWidth="1"/>
    <col min="15" max="15" width="46.109375" style="56" customWidth="1"/>
    <col min="16" max="16" width="42.33203125" style="56" customWidth="1"/>
    <col min="17" max="17" width="20.6640625" style="56" customWidth="1"/>
    <col min="18" max="18" width="14.77734375" style="56" customWidth="1"/>
    <col min="19" max="19" width="16.44140625" style="56" customWidth="1"/>
    <col min="20" max="16384" width="8.88671875" style="56"/>
  </cols>
  <sheetData>
    <row r="2" spans="1:16">
      <c r="A2" s="131" t="s">
        <v>753</v>
      </c>
      <c r="B2" s="131"/>
      <c r="C2" s="131"/>
      <c r="D2" s="131"/>
      <c r="E2" s="130" t="s">
        <v>3</v>
      </c>
      <c r="F2" s="130"/>
      <c r="G2" s="130"/>
      <c r="H2" s="130"/>
      <c r="K2" s="132" t="s">
        <v>756</v>
      </c>
      <c r="L2" s="133"/>
    </row>
    <row r="3" spans="1:16">
      <c r="A3" s="76" t="s">
        <v>4</v>
      </c>
      <c r="B3" s="57" t="s">
        <v>5</v>
      </c>
      <c r="C3" s="57" t="s">
        <v>754</v>
      </c>
      <c r="D3" s="57" t="s">
        <v>755</v>
      </c>
      <c r="E3" s="76" t="s">
        <v>4</v>
      </c>
      <c r="F3" s="77" t="s">
        <v>5</v>
      </c>
      <c r="G3" s="77" t="s">
        <v>6</v>
      </c>
      <c r="H3" s="77" t="s">
        <v>7</v>
      </c>
      <c r="O3" s="131" t="s">
        <v>1138</v>
      </c>
      <c r="P3" s="131"/>
    </row>
    <row r="4" spans="1:16" ht="18" customHeight="1">
      <c r="A4" s="78" t="s">
        <v>8</v>
      </c>
      <c r="B4" s="68">
        <v>24141.3</v>
      </c>
      <c r="C4" s="59">
        <f t="shared" ref="C4:C67" si="0">LN(B4/B5)</f>
        <v>-2.8577641296602402E-4</v>
      </c>
      <c r="D4" s="59">
        <f>C4+1</f>
        <v>0.99971422358703399</v>
      </c>
      <c r="E4" s="78" t="s">
        <v>8</v>
      </c>
      <c r="F4" s="79">
        <v>1641.15</v>
      </c>
      <c r="G4" s="80">
        <f t="shared" ref="G4:G67" si="1">LN(F4/F5)</f>
        <v>2.5174860285328799E-2</v>
      </c>
      <c r="H4" s="80">
        <f t="shared" ref="H4:H67" si="2">G4+1</f>
        <v>1.0251748602853299</v>
      </c>
      <c r="K4" s="134" t="s">
        <v>761</v>
      </c>
      <c r="L4" s="134"/>
      <c r="O4" s="129" t="s">
        <v>1217</v>
      </c>
      <c r="P4" s="129"/>
    </row>
    <row r="5" spans="1:16">
      <c r="A5" s="78" t="s">
        <v>10</v>
      </c>
      <c r="B5" s="68">
        <v>24148.2</v>
      </c>
      <c r="C5" s="59">
        <f t="shared" si="0"/>
        <v>-2.11593013850304E-3</v>
      </c>
      <c r="D5" s="59">
        <f t="shared" ref="D5:D68" si="3">C5+1</f>
        <v>0.99788406986149703</v>
      </c>
      <c r="E5" s="78" t="s">
        <v>10</v>
      </c>
      <c r="F5" s="79">
        <v>1600.35</v>
      </c>
      <c r="G5" s="80">
        <f t="shared" si="1"/>
        <v>-1.8265630720832999E-2</v>
      </c>
      <c r="H5" s="80">
        <f t="shared" si="2"/>
        <v>0.98173436927916702</v>
      </c>
      <c r="K5" s="56" t="s">
        <v>764</v>
      </c>
      <c r="L5" s="56">
        <v>0.33141509886826598</v>
      </c>
      <c r="O5" s="129"/>
      <c r="P5" s="129"/>
    </row>
    <row r="6" spans="1:16">
      <c r="A6" s="78" t="s">
        <v>12</v>
      </c>
      <c r="B6" s="68">
        <v>24199.35</v>
      </c>
      <c r="C6" s="59">
        <f t="shared" si="0"/>
        <v>-1.16961118389282E-2</v>
      </c>
      <c r="D6" s="59">
        <f t="shared" si="3"/>
        <v>0.98830388816107195</v>
      </c>
      <c r="E6" s="78" t="s">
        <v>12</v>
      </c>
      <c r="F6" s="79">
        <v>1629.85</v>
      </c>
      <c r="G6" s="80">
        <f t="shared" si="1"/>
        <v>4.5814516295487598E-3</v>
      </c>
      <c r="H6" s="80">
        <f t="shared" si="2"/>
        <v>1.0045814516295499</v>
      </c>
      <c r="K6" s="56" t="s">
        <v>767</v>
      </c>
      <c r="L6" s="56">
        <v>0.109835967757862</v>
      </c>
      <c r="O6" s="129"/>
      <c r="P6" s="129"/>
    </row>
    <row r="7" spans="1:16">
      <c r="A7" s="78" t="s">
        <v>14</v>
      </c>
      <c r="B7" s="68">
        <v>24484.05</v>
      </c>
      <c r="C7" s="59">
        <f t="shared" si="0"/>
        <v>1.1119816164715499E-2</v>
      </c>
      <c r="D7" s="59">
        <f t="shared" si="3"/>
        <v>1.0111198161647199</v>
      </c>
      <c r="E7" s="78" t="s">
        <v>14</v>
      </c>
      <c r="F7" s="79">
        <v>1622.4</v>
      </c>
      <c r="G7" s="80">
        <f t="shared" si="1"/>
        <v>2.75265368384572E-2</v>
      </c>
      <c r="H7" s="80">
        <f t="shared" si="2"/>
        <v>1.0275265368384601</v>
      </c>
      <c r="K7" s="56" t="s">
        <v>768</v>
      </c>
      <c r="L7" s="56">
        <v>0.108633043389967</v>
      </c>
      <c r="O7" s="83"/>
      <c r="P7" s="83"/>
    </row>
    <row r="8" spans="1:16">
      <c r="A8" s="78" t="s">
        <v>15</v>
      </c>
      <c r="B8" s="68">
        <v>24213.3</v>
      </c>
      <c r="C8" s="59">
        <f t="shared" si="0"/>
        <v>9.0420073960085397E-3</v>
      </c>
      <c r="D8" s="59">
        <f t="shared" si="3"/>
        <v>1.00904200739601</v>
      </c>
      <c r="E8" s="78" t="s">
        <v>15</v>
      </c>
      <c r="F8" s="79">
        <v>1578.35</v>
      </c>
      <c r="G8" s="80">
        <f t="shared" si="1"/>
        <v>-3.1673635131133698E-4</v>
      </c>
      <c r="H8" s="80">
        <f t="shared" si="2"/>
        <v>0.99968326364868898</v>
      </c>
      <c r="K8" s="56" t="s">
        <v>769</v>
      </c>
      <c r="L8" s="56">
        <v>1.93604184050215E-2</v>
      </c>
    </row>
    <row r="9" spans="1:16">
      <c r="A9" s="78" t="s">
        <v>16</v>
      </c>
      <c r="B9" s="68">
        <v>23995.35</v>
      </c>
      <c r="C9" s="59">
        <f t="shared" si="0"/>
        <v>-1.2795285095394101E-2</v>
      </c>
      <c r="D9" s="59">
        <f t="shared" si="3"/>
        <v>0.98720471490460604</v>
      </c>
      <c r="E9" s="78" t="s">
        <v>16</v>
      </c>
      <c r="F9" s="79">
        <v>1578.85</v>
      </c>
      <c r="G9" s="80">
        <f t="shared" si="1"/>
        <v>-1.4275176382702899E-2</v>
      </c>
      <c r="H9" s="80">
        <f t="shared" si="2"/>
        <v>0.98572482361729696</v>
      </c>
      <c r="K9" s="85" t="s">
        <v>771</v>
      </c>
      <c r="L9" s="85">
        <v>742</v>
      </c>
    </row>
    <row r="10" spans="1:16">
      <c r="A10" s="78" t="s">
        <v>17</v>
      </c>
      <c r="B10" s="68">
        <v>24304.35</v>
      </c>
      <c r="C10" s="59">
        <f t="shared" si="0"/>
        <v>4.0816635619174597E-3</v>
      </c>
      <c r="D10" s="59">
        <f t="shared" si="3"/>
        <v>1.0040816635619201</v>
      </c>
      <c r="E10" s="78" t="s">
        <v>17</v>
      </c>
      <c r="F10" s="79">
        <v>1601.55</v>
      </c>
      <c r="G10" s="80">
        <f t="shared" si="1"/>
        <v>-1.10220467870041E-2</v>
      </c>
      <c r="H10" s="80">
        <f t="shared" si="2"/>
        <v>0.98897795321299597</v>
      </c>
    </row>
    <row r="11" spans="1:16">
      <c r="A11" s="78" t="s">
        <v>18</v>
      </c>
      <c r="B11" s="68">
        <v>24205.35</v>
      </c>
      <c r="C11" s="59">
        <f t="shared" si="0"/>
        <v>-5.5823257793529302E-3</v>
      </c>
      <c r="D11" s="59">
        <f t="shared" si="3"/>
        <v>0.99441767422064697</v>
      </c>
      <c r="E11" s="78" t="s">
        <v>18</v>
      </c>
      <c r="F11" s="79">
        <v>1619.3</v>
      </c>
      <c r="G11" s="80">
        <f t="shared" si="1"/>
        <v>3.9457880780023803E-2</v>
      </c>
      <c r="H11" s="80">
        <f t="shared" si="2"/>
        <v>1.0394578807800201</v>
      </c>
      <c r="K11" s="81" t="s">
        <v>775</v>
      </c>
    </row>
    <row r="12" spans="1:16">
      <c r="A12" s="78" t="s">
        <v>19</v>
      </c>
      <c r="B12" s="68">
        <v>24340.85</v>
      </c>
      <c r="C12" s="59">
        <f t="shared" si="0"/>
        <v>-5.1631312234782104E-3</v>
      </c>
      <c r="D12" s="59">
        <f t="shared" si="3"/>
        <v>0.994836868776522</v>
      </c>
      <c r="E12" s="78" t="s">
        <v>19</v>
      </c>
      <c r="F12" s="79">
        <v>1556.65</v>
      </c>
      <c r="G12" s="80">
        <f t="shared" si="1"/>
        <v>6.6710958180165999E-3</v>
      </c>
      <c r="H12" s="80">
        <f t="shared" si="2"/>
        <v>1.0066710958180201</v>
      </c>
      <c r="K12" s="86"/>
      <c r="L12" s="86" t="s">
        <v>777</v>
      </c>
      <c r="M12" s="86" t="s">
        <v>778</v>
      </c>
      <c r="N12" s="86" t="s">
        <v>779</v>
      </c>
      <c r="O12" s="86" t="s">
        <v>780</v>
      </c>
      <c r="P12" s="86" t="s">
        <v>781</v>
      </c>
    </row>
    <row r="13" spans="1:16">
      <c r="A13" s="78" t="s">
        <v>20</v>
      </c>
      <c r="B13" s="68">
        <v>24466.85</v>
      </c>
      <c r="C13" s="59">
        <f t="shared" si="0"/>
        <v>5.2329751018960098E-3</v>
      </c>
      <c r="D13" s="59">
        <f t="shared" si="3"/>
        <v>1.0052329751019</v>
      </c>
      <c r="E13" s="78" t="s">
        <v>20</v>
      </c>
      <c r="F13" s="79">
        <v>1546.3</v>
      </c>
      <c r="G13" s="80">
        <f t="shared" si="1"/>
        <v>-1.45402872282166E-3</v>
      </c>
      <c r="H13" s="80">
        <f t="shared" si="2"/>
        <v>0.99854597127717803</v>
      </c>
      <c r="K13" s="56" t="s">
        <v>784</v>
      </c>
      <c r="L13" s="56">
        <v>1</v>
      </c>
      <c r="M13" s="56">
        <v>3.4224391551278703E-2</v>
      </c>
      <c r="N13" s="56">
        <v>3.4224391551278703E-2</v>
      </c>
      <c r="O13" s="56">
        <v>91.307459296118907</v>
      </c>
      <c r="P13" s="56">
        <v>1.7623815951274799E-20</v>
      </c>
    </row>
    <row r="14" spans="1:16">
      <c r="A14" s="78" t="s">
        <v>21</v>
      </c>
      <c r="B14" s="68">
        <v>24339.15</v>
      </c>
      <c r="C14" s="59">
        <f t="shared" si="0"/>
        <v>6.5272351766822402E-3</v>
      </c>
      <c r="D14" s="59">
        <f t="shared" si="3"/>
        <v>1.0065272351766801</v>
      </c>
      <c r="E14" s="78" t="s">
        <v>21</v>
      </c>
      <c r="F14" s="79">
        <v>1548.55</v>
      </c>
      <c r="G14" s="80">
        <f t="shared" si="1"/>
        <v>2.3125438550065401E-2</v>
      </c>
      <c r="H14" s="80">
        <f t="shared" si="2"/>
        <v>1.0231254385500701</v>
      </c>
      <c r="K14" s="56" t="s">
        <v>786</v>
      </c>
      <c r="L14" s="56">
        <v>740</v>
      </c>
      <c r="M14" s="56">
        <v>0.27737109260494702</v>
      </c>
      <c r="N14" s="56">
        <v>3.7482580081749599E-4</v>
      </c>
    </row>
    <row r="15" spans="1:16">
      <c r="A15" s="78" t="s">
        <v>22</v>
      </c>
      <c r="B15" s="68">
        <v>24180.799999999999</v>
      </c>
      <c r="C15" s="59">
        <f t="shared" si="0"/>
        <v>-8.9996119991596398E-3</v>
      </c>
      <c r="D15" s="59">
        <f t="shared" si="3"/>
        <v>0.99100038800084</v>
      </c>
      <c r="E15" s="78" t="s">
        <v>22</v>
      </c>
      <c r="F15" s="79">
        <v>1513.15</v>
      </c>
      <c r="G15" s="80">
        <f t="shared" si="1"/>
        <v>-3.4714095278996999E-2</v>
      </c>
      <c r="H15" s="80">
        <f t="shared" si="2"/>
        <v>0.96528590472100295</v>
      </c>
      <c r="K15" s="85" t="s">
        <v>789</v>
      </c>
      <c r="L15" s="85">
        <v>741</v>
      </c>
      <c r="M15" s="85">
        <v>0.31159548415622601</v>
      </c>
      <c r="N15" s="85"/>
      <c r="O15" s="85"/>
      <c r="P15" s="85"/>
    </row>
    <row r="16" spans="1:16">
      <c r="A16" s="78" t="s">
        <v>23</v>
      </c>
      <c r="B16" s="68">
        <v>24399.4</v>
      </c>
      <c r="C16" s="59">
        <f t="shared" si="0"/>
        <v>-1.47845113128792E-3</v>
      </c>
      <c r="D16" s="59">
        <f t="shared" si="3"/>
        <v>0.99852154886871203</v>
      </c>
      <c r="E16" s="78" t="s">
        <v>23</v>
      </c>
      <c r="F16" s="79">
        <v>1566.6</v>
      </c>
      <c r="G16" s="80">
        <f t="shared" si="1"/>
        <v>9.0733377632951692E-3</v>
      </c>
      <c r="H16" s="80">
        <f t="shared" si="2"/>
        <v>1.0090733377633001</v>
      </c>
    </row>
    <row r="17" spans="1:19">
      <c r="A17" s="78" t="s">
        <v>24</v>
      </c>
      <c r="B17" s="68">
        <v>24435.5</v>
      </c>
      <c r="C17" s="59">
        <f t="shared" si="0"/>
        <v>-1.4967001787999899E-3</v>
      </c>
      <c r="D17" s="59">
        <f t="shared" si="3"/>
        <v>0.99850329982120001</v>
      </c>
      <c r="E17" s="78" t="s">
        <v>24</v>
      </c>
      <c r="F17" s="79">
        <v>1552.45</v>
      </c>
      <c r="G17" s="80">
        <f t="shared" si="1"/>
        <v>1.1792665900636601E-2</v>
      </c>
      <c r="H17" s="80">
        <f t="shared" si="2"/>
        <v>1.01179266590064</v>
      </c>
      <c r="K17" s="86"/>
      <c r="L17" s="86" t="s">
        <v>790</v>
      </c>
      <c r="M17" s="86" t="s">
        <v>769</v>
      </c>
      <c r="N17" s="86" t="s">
        <v>791</v>
      </c>
      <c r="O17" s="86" t="s">
        <v>792</v>
      </c>
      <c r="P17" s="86" t="s">
        <v>793</v>
      </c>
      <c r="Q17" s="87" t="s">
        <v>794</v>
      </c>
      <c r="R17" s="87" t="s">
        <v>795</v>
      </c>
      <c r="S17" s="87" t="s">
        <v>796</v>
      </c>
    </row>
    <row r="18" spans="1:19">
      <c r="A18" s="78" t="s">
        <v>25</v>
      </c>
      <c r="B18" s="68">
        <v>24472.1</v>
      </c>
      <c r="C18" s="59">
        <f t="shared" si="0"/>
        <v>-1.2547572710405399E-2</v>
      </c>
      <c r="D18" s="59">
        <f t="shared" si="3"/>
        <v>0.98745242728959504</v>
      </c>
      <c r="E18" s="78" t="s">
        <v>25</v>
      </c>
      <c r="F18" s="79">
        <v>1534.25</v>
      </c>
      <c r="G18" s="80">
        <f t="shared" si="1"/>
        <v>-2.4784017180932601E-2</v>
      </c>
      <c r="H18" s="80">
        <f t="shared" si="2"/>
        <v>0.97521598281906696</v>
      </c>
      <c r="K18" s="56" t="s">
        <v>797</v>
      </c>
      <c r="L18" s="56">
        <v>-5.77077575513159E-4</v>
      </c>
      <c r="M18" s="56">
        <v>7.1146277275492705E-4</v>
      </c>
      <c r="N18" s="56">
        <v>-0.81111422496302699</v>
      </c>
      <c r="O18" s="56">
        <v>0.41756087474367098</v>
      </c>
      <c r="P18" s="56">
        <v>-1.97380344543081E-3</v>
      </c>
      <c r="Q18" s="56">
        <v>8.19648294404495E-4</v>
      </c>
      <c r="R18" s="56">
        <v>-1.97380344543081E-3</v>
      </c>
      <c r="S18" s="56">
        <v>8.19648294404495E-4</v>
      </c>
    </row>
    <row r="19" spans="1:19">
      <c r="A19" s="78" t="s">
        <v>26</v>
      </c>
      <c r="B19" s="68">
        <v>24781.1</v>
      </c>
      <c r="C19" s="59">
        <f t="shared" si="0"/>
        <v>-2.93945127701908E-3</v>
      </c>
      <c r="D19" s="59">
        <f t="shared" si="3"/>
        <v>0.997060548722981</v>
      </c>
      <c r="E19" s="78" t="s">
        <v>26</v>
      </c>
      <c r="F19" s="79">
        <v>1572.75</v>
      </c>
      <c r="G19" s="80">
        <f t="shared" si="1"/>
        <v>-3.2497503885565701E-2</v>
      </c>
      <c r="H19" s="80">
        <f t="shared" si="2"/>
        <v>0.96750249611443395</v>
      </c>
      <c r="K19" s="85" t="s">
        <v>798</v>
      </c>
      <c r="L19" s="61">
        <v>0.754486916529159</v>
      </c>
      <c r="M19" s="85">
        <v>7.8958444483158099E-2</v>
      </c>
      <c r="N19" s="85">
        <v>9.5554936709789295</v>
      </c>
      <c r="O19" s="85">
        <v>1.76238159512782E-20</v>
      </c>
      <c r="P19" s="85">
        <v>0.59947767882717096</v>
      </c>
      <c r="Q19" s="85">
        <v>0.90949615423114705</v>
      </c>
      <c r="R19" s="85">
        <v>0.59947767882717096</v>
      </c>
      <c r="S19" s="85">
        <v>0.90949615423114705</v>
      </c>
    </row>
    <row r="20" spans="1:19">
      <c r="A20" s="78" t="s">
        <v>27</v>
      </c>
      <c r="B20" s="68">
        <v>24854.05</v>
      </c>
      <c r="C20" s="59">
        <f t="shared" si="0"/>
        <v>4.20128874011815E-3</v>
      </c>
      <c r="D20" s="59">
        <f t="shared" si="3"/>
        <v>1.0042012887401199</v>
      </c>
      <c r="E20" s="78" t="s">
        <v>27</v>
      </c>
      <c r="F20" s="79">
        <v>1624.7</v>
      </c>
      <c r="G20" s="80">
        <f t="shared" si="1"/>
        <v>7.5374136657771302E-3</v>
      </c>
      <c r="H20" s="80">
        <f t="shared" si="2"/>
        <v>1.00753741366578</v>
      </c>
      <c r="L20" s="81" t="s">
        <v>799</v>
      </c>
    </row>
    <row r="21" spans="1:19">
      <c r="A21" s="78" t="s">
        <v>28</v>
      </c>
      <c r="B21" s="68">
        <v>24749.85</v>
      </c>
      <c r="C21" s="59">
        <f t="shared" si="0"/>
        <v>-8.9077370211750901E-3</v>
      </c>
      <c r="D21" s="59">
        <f t="shared" si="3"/>
        <v>0.99109226297882502</v>
      </c>
      <c r="E21" s="78" t="s">
        <v>28</v>
      </c>
      <c r="F21" s="79">
        <v>1612.5</v>
      </c>
      <c r="G21" s="80">
        <f t="shared" si="1"/>
        <v>-1.43462116309461E-2</v>
      </c>
      <c r="H21" s="80">
        <f t="shared" si="2"/>
        <v>0.98565378836905404</v>
      </c>
    </row>
    <row r="22" spans="1:19">
      <c r="A22" s="78" t="s">
        <v>29</v>
      </c>
      <c r="B22" s="68">
        <v>24971.3</v>
      </c>
      <c r="C22" s="59">
        <f t="shared" si="0"/>
        <v>-3.4400322558512798E-3</v>
      </c>
      <c r="D22" s="59">
        <f t="shared" si="3"/>
        <v>0.99655996774414901</v>
      </c>
      <c r="E22" s="78" t="s">
        <v>29</v>
      </c>
      <c r="F22" s="79">
        <v>1635.8</v>
      </c>
      <c r="G22" s="80">
        <f t="shared" si="1"/>
        <v>1.02615420081669E-2</v>
      </c>
      <c r="H22" s="80">
        <f t="shared" si="2"/>
        <v>1.01026154200817</v>
      </c>
    </row>
    <row r="23" spans="1:19">
      <c r="A23" s="78" t="s">
        <v>30</v>
      </c>
      <c r="B23" s="68">
        <v>25057.35</v>
      </c>
      <c r="C23" s="59">
        <f t="shared" si="0"/>
        <v>-2.8135747549046198E-3</v>
      </c>
      <c r="D23" s="59">
        <f t="shared" si="3"/>
        <v>0.99718642524509504</v>
      </c>
      <c r="E23" s="78" t="s">
        <v>30</v>
      </c>
      <c r="F23" s="79">
        <v>1619.1</v>
      </c>
      <c r="G23" s="80">
        <f t="shared" si="1"/>
        <v>1.0617590664402101E-2</v>
      </c>
      <c r="H23" s="80">
        <f t="shared" si="2"/>
        <v>1.0106175906643999</v>
      </c>
      <c r="K23" s="132" t="s">
        <v>800</v>
      </c>
      <c r="L23" s="135"/>
      <c r="M23" s="133"/>
      <c r="O23" s="131" t="s">
        <v>804</v>
      </c>
      <c r="P23" s="131"/>
      <c r="Q23" s="131"/>
    </row>
    <row r="24" spans="1:19">
      <c r="A24" s="78" t="s">
        <v>31</v>
      </c>
      <c r="B24" s="68">
        <v>25127.95</v>
      </c>
      <c r="C24" s="59">
        <f t="shared" si="0"/>
        <v>6.5359709797854501E-3</v>
      </c>
      <c r="D24" s="59">
        <f t="shared" si="3"/>
        <v>1.0065359709797901</v>
      </c>
      <c r="E24" s="78" t="s">
        <v>31</v>
      </c>
      <c r="F24" s="79">
        <v>1602</v>
      </c>
      <c r="G24" s="80">
        <f t="shared" si="1"/>
        <v>-1.03396198495478E-2</v>
      </c>
      <c r="H24" s="80">
        <f t="shared" si="2"/>
        <v>0.98966038015045199</v>
      </c>
      <c r="O24" s="59" t="s">
        <v>772</v>
      </c>
      <c r="P24" s="59" t="s">
        <v>773</v>
      </c>
      <c r="Q24" s="59">
        <f>_xlfn.VAR.P(G4:G745)</f>
        <v>4.1994000560138198E-4</v>
      </c>
    </row>
    <row r="25" spans="1:19">
      <c r="A25" s="78" t="s">
        <v>32</v>
      </c>
      <c r="B25" s="68">
        <v>24964.25</v>
      </c>
      <c r="C25" s="59">
        <f t="shared" si="0"/>
        <v>-1.36902150370285E-3</v>
      </c>
      <c r="D25" s="59">
        <f t="shared" si="3"/>
        <v>0.99863097849629701</v>
      </c>
      <c r="E25" s="78" t="s">
        <v>32</v>
      </c>
      <c r="F25" s="79">
        <v>1618.65</v>
      </c>
      <c r="G25" s="80">
        <f t="shared" si="1"/>
        <v>-1.8182319083190401E-2</v>
      </c>
      <c r="H25" s="80">
        <f t="shared" si="2"/>
        <v>0.98181768091680999</v>
      </c>
      <c r="K25" s="88" t="s">
        <v>801</v>
      </c>
      <c r="L25" s="88" t="s">
        <v>802</v>
      </c>
      <c r="M25" s="88" t="s">
        <v>803</v>
      </c>
      <c r="O25" s="59" t="s">
        <v>774</v>
      </c>
      <c r="P25" s="59" t="s">
        <v>773</v>
      </c>
      <c r="Q25" s="59">
        <f>_xlfn.VAR.P(C4:C745)</f>
        <v>8.1026747154317602E-5</v>
      </c>
    </row>
    <row r="26" spans="1:19">
      <c r="A26" s="78" t="s">
        <v>33</v>
      </c>
      <c r="B26" s="68">
        <v>24998.45</v>
      </c>
      <c r="C26" s="59">
        <f t="shared" si="0"/>
        <v>6.6025884544412198E-4</v>
      </c>
      <c r="D26" s="59">
        <f t="shared" si="3"/>
        <v>1.0006602588454401</v>
      </c>
      <c r="E26" s="78" t="s">
        <v>33</v>
      </c>
      <c r="F26" s="79">
        <v>1648.35</v>
      </c>
      <c r="G26" s="80">
        <f t="shared" si="1"/>
        <v>5.8410314831332097E-3</v>
      </c>
      <c r="H26" s="80">
        <f t="shared" si="2"/>
        <v>1.0058410314831301</v>
      </c>
      <c r="K26" s="59">
        <v>1</v>
      </c>
      <c r="L26" s="59">
        <v>-7.9269214014865798E-4</v>
      </c>
      <c r="M26" s="59">
        <v>2.5967552425477401E-2</v>
      </c>
      <c r="O26" s="59" t="s">
        <v>776</v>
      </c>
      <c r="P26" s="59" t="s">
        <v>773</v>
      </c>
      <c r="Q26" s="59">
        <f>L19^2</f>
        <v>0.56925050721367798</v>
      </c>
    </row>
    <row r="27" spans="1:19">
      <c r="A27" s="78" t="s">
        <v>34</v>
      </c>
      <c r="B27" s="68">
        <v>24981.95</v>
      </c>
      <c r="C27" s="59">
        <f t="shared" si="0"/>
        <v>-1.24812247801505E-3</v>
      </c>
      <c r="D27" s="59">
        <f t="shared" si="3"/>
        <v>0.99875187752198502</v>
      </c>
      <c r="E27" s="78" t="s">
        <v>34</v>
      </c>
      <c r="F27" s="79">
        <v>1638.75</v>
      </c>
      <c r="G27" s="80">
        <f t="shared" si="1"/>
        <v>2.2587278874095399E-2</v>
      </c>
      <c r="H27" s="80">
        <f t="shared" si="2"/>
        <v>1.0225872788740999</v>
      </c>
      <c r="K27" s="59">
        <v>2</v>
      </c>
      <c r="L27" s="59">
        <v>-2.1735191813034402E-3</v>
      </c>
      <c r="M27" s="59">
        <v>-1.6092111539529601E-2</v>
      </c>
      <c r="O27" s="59" t="s">
        <v>1147</v>
      </c>
      <c r="P27" s="59" t="s">
        <v>783</v>
      </c>
      <c r="Q27" s="59">
        <f>Q26*Q25</f>
        <v>4.61245169154698E-5</v>
      </c>
    </row>
    <row r="28" spans="1:19">
      <c r="A28" s="78" t="s">
        <v>35</v>
      </c>
      <c r="B28" s="68">
        <v>25013.15</v>
      </c>
      <c r="C28" s="59">
        <f t="shared" si="0"/>
        <v>8.7294190611797197E-3</v>
      </c>
      <c r="D28" s="59">
        <f t="shared" si="3"/>
        <v>1.00872941906118</v>
      </c>
      <c r="E28" s="78" t="s">
        <v>35</v>
      </c>
      <c r="F28" s="79">
        <v>1602.15</v>
      </c>
      <c r="G28" s="80">
        <f t="shared" si="1"/>
        <v>1.0303967938964001E-3</v>
      </c>
      <c r="H28" s="80">
        <f t="shared" si="2"/>
        <v>1.0010303967939</v>
      </c>
      <c r="K28" s="59">
        <v>3</v>
      </c>
      <c r="L28" s="59">
        <v>-9.4016409322462708E-3</v>
      </c>
      <c r="M28" s="59">
        <v>1.3983092561795E-2</v>
      </c>
      <c r="O28" s="59" t="s">
        <v>782</v>
      </c>
      <c r="P28" s="59" t="s">
        <v>1150</v>
      </c>
      <c r="Q28" s="59">
        <f>(Q27)^0.5</f>
        <v>6.7915032883353443E-3</v>
      </c>
    </row>
    <row r="29" spans="1:19">
      <c r="A29" s="78" t="s">
        <v>36</v>
      </c>
      <c r="B29" s="68">
        <v>24795.75</v>
      </c>
      <c r="C29" s="59">
        <f t="shared" si="0"/>
        <v>-8.7873868890513806E-3</v>
      </c>
      <c r="D29" s="59">
        <f t="shared" si="3"/>
        <v>0.99121261311094899</v>
      </c>
      <c r="E29" s="78" t="s">
        <v>36</v>
      </c>
      <c r="F29" s="79">
        <v>1600.5</v>
      </c>
      <c r="G29" s="80">
        <f t="shared" si="1"/>
        <v>-4.9816102658509602E-2</v>
      </c>
      <c r="H29" s="80">
        <f t="shared" si="2"/>
        <v>0.95018389734149</v>
      </c>
      <c r="K29" s="59">
        <v>4</v>
      </c>
      <c r="L29" s="59">
        <v>7.81267823497412E-3</v>
      </c>
      <c r="M29" s="59">
        <v>1.9713858603483E-2</v>
      </c>
      <c r="O29" s="55" t="s">
        <v>1148</v>
      </c>
      <c r="P29" s="55" t="s">
        <v>1152</v>
      </c>
      <c r="Q29" s="55">
        <f>Q24-Q27</f>
        <v>3.7381548868591199E-4</v>
      </c>
      <c r="R29" s="124">
        <f>Q29</f>
        <v>3.7381548868591199E-4</v>
      </c>
    </row>
    <row r="30" spans="1:19">
      <c r="A30" s="78" t="s">
        <v>37</v>
      </c>
      <c r="B30" s="68">
        <v>25014.6</v>
      </c>
      <c r="C30" s="59">
        <f t="shared" si="0"/>
        <v>-9.3704617030021201E-3</v>
      </c>
      <c r="D30" s="59">
        <f t="shared" si="3"/>
        <v>0.99062953829699796</v>
      </c>
      <c r="E30" s="78" t="s">
        <v>37</v>
      </c>
      <c r="F30" s="79">
        <v>1682.25</v>
      </c>
      <c r="G30" s="80">
        <f t="shared" si="1"/>
        <v>-3.8860344656834198E-3</v>
      </c>
      <c r="H30" s="80">
        <f t="shared" si="2"/>
        <v>0.99611396553431697</v>
      </c>
      <c r="K30" s="59">
        <v>5</v>
      </c>
      <c r="L30" s="59">
        <v>6.2449987039351696E-3</v>
      </c>
      <c r="M30" s="59">
        <v>-6.5617350552465096E-3</v>
      </c>
      <c r="O30" s="55" t="s">
        <v>1149</v>
      </c>
      <c r="P30" s="55" t="s">
        <v>788</v>
      </c>
      <c r="Q30" s="122">
        <f>_xlfn.VAR.P(M26:M767)</f>
        <v>3.73815488685914E-4</v>
      </c>
      <c r="R30" s="124">
        <f t="shared" ref="R30:R32" si="4">Q30</f>
        <v>3.73815488685914E-4</v>
      </c>
    </row>
    <row r="31" spans="1:19">
      <c r="A31" s="78" t="s">
        <v>38</v>
      </c>
      <c r="B31" s="68">
        <v>25250.1</v>
      </c>
      <c r="C31" s="59">
        <f t="shared" si="0"/>
        <v>-2.14242135600511E-2</v>
      </c>
      <c r="D31" s="59">
        <f t="shared" si="3"/>
        <v>0.97857578643994902</v>
      </c>
      <c r="E31" s="78" t="s">
        <v>38</v>
      </c>
      <c r="F31" s="79">
        <v>1688.8</v>
      </c>
      <c r="G31" s="80">
        <f t="shared" si="1"/>
        <v>-3.1331340093482603E-2</v>
      </c>
      <c r="H31" s="80">
        <f t="shared" si="2"/>
        <v>0.96866865990651696</v>
      </c>
      <c r="K31" s="59">
        <v>6</v>
      </c>
      <c r="L31" s="59">
        <v>-1.02309527732486E-2</v>
      </c>
      <c r="M31" s="59">
        <v>-4.0442236094543399E-3</v>
      </c>
      <c r="O31" s="61" t="s">
        <v>785</v>
      </c>
      <c r="P31" s="61" t="s">
        <v>1151</v>
      </c>
      <c r="Q31" s="61">
        <f>(Q29)^0.5</f>
        <v>1.9334308590842134E-2</v>
      </c>
      <c r="R31" s="110">
        <f t="shared" si="4"/>
        <v>1.9334308590842134E-2</v>
      </c>
    </row>
    <row r="32" spans="1:19">
      <c r="A32" s="78" t="s">
        <v>39</v>
      </c>
      <c r="B32" s="68">
        <v>25796.9</v>
      </c>
      <c r="C32" s="59">
        <f t="shared" si="0"/>
        <v>-5.4061649034323797E-4</v>
      </c>
      <c r="D32" s="59">
        <f t="shared" si="3"/>
        <v>0.99945938350965702</v>
      </c>
      <c r="E32" s="78" t="s">
        <v>39</v>
      </c>
      <c r="F32" s="79">
        <v>1742.55</v>
      </c>
      <c r="G32" s="80">
        <f t="shared" si="1"/>
        <v>2.8847454494458101E-2</v>
      </c>
      <c r="H32" s="80">
        <f t="shared" si="2"/>
        <v>1.0288474544944599</v>
      </c>
      <c r="K32" s="59">
        <v>7</v>
      </c>
      <c r="L32" s="59">
        <v>2.50248417962737E-3</v>
      </c>
      <c r="M32" s="59">
        <v>-1.35245309666315E-2</v>
      </c>
      <c r="O32" s="61" t="s">
        <v>787</v>
      </c>
      <c r="P32" s="61" t="s">
        <v>1151</v>
      </c>
      <c r="Q32" s="61">
        <f>(Q30)^0.5</f>
        <v>1.9334308590842186E-2</v>
      </c>
      <c r="R32" s="110">
        <f t="shared" si="4"/>
        <v>1.9334308590842186E-2</v>
      </c>
    </row>
    <row r="33" spans="1:13">
      <c r="A33" s="78" t="s">
        <v>40</v>
      </c>
      <c r="B33" s="68">
        <v>25810.85</v>
      </c>
      <c r="C33" s="59">
        <f t="shared" si="0"/>
        <v>-1.41607065656165E-2</v>
      </c>
      <c r="D33" s="59">
        <f t="shared" si="3"/>
        <v>0.98583929343438403</v>
      </c>
      <c r="E33" s="78" t="s">
        <v>40</v>
      </c>
      <c r="F33" s="79">
        <v>1693</v>
      </c>
      <c r="G33" s="80">
        <f t="shared" si="1"/>
        <v>-1.07219944695234E-2</v>
      </c>
      <c r="H33" s="80">
        <f t="shared" si="2"/>
        <v>0.98927800553047696</v>
      </c>
      <c r="K33" s="59">
        <v>8</v>
      </c>
      <c r="L33" s="59">
        <v>-4.7888693398383799E-3</v>
      </c>
      <c r="M33" s="59">
        <v>4.4246750119862198E-2</v>
      </c>
    </row>
    <row r="34" spans="1:13">
      <c r="A34" s="78" t="s">
        <v>41</v>
      </c>
      <c r="B34" s="68">
        <v>26178.95</v>
      </c>
      <c r="C34" s="59">
        <f t="shared" si="0"/>
        <v>-1.4161659013423699E-3</v>
      </c>
      <c r="D34" s="59">
        <f t="shared" si="3"/>
        <v>0.99858383409865803</v>
      </c>
      <c r="E34" s="78" t="s">
        <v>41</v>
      </c>
      <c r="F34" s="79">
        <v>1711.25</v>
      </c>
      <c r="G34" s="80">
        <f t="shared" si="1"/>
        <v>3.5782365164871897E-2</v>
      </c>
      <c r="H34" s="80">
        <f t="shared" si="2"/>
        <v>1.0357823651648701</v>
      </c>
      <c r="K34" s="59">
        <v>9</v>
      </c>
      <c r="L34" s="59">
        <v>-4.4725925319506598E-3</v>
      </c>
      <c r="M34" s="59">
        <v>1.11436883499673E-2</v>
      </c>
    </row>
    <row r="35" spans="1:13">
      <c r="A35" s="78" t="s">
        <v>42</v>
      </c>
      <c r="B35" s="68">
        <v>26216.05</v>
      </c>
      <c r="C35" s="59">
        <f t="shared" si="0"/>
        <v>8.1156779580020492E-3</v>
      </c>
      <c r="D35" s="59">
        <f t="shared" si="3"/>
        <v>1.0081156779580001</v>
      </c>
      <c r="E35" s="78" t="s">
        <v>42</v>
      </c>
      <c r="F35" s="79">
        <v>1651.1</v>
      </c>
      <c r="G35" s="80">
        <f t="shared" si="1"/>
        <v>-7.8126575688557201E-3</v>
      </c>
      <c r="H35" s="80">
        <f t="shared" si="2"/>
        <v>0.99218734243114404</v>
      </c>
      <c r="K35" s="59">
        <v>10</v>
      </c>
      <c r="L35" s="59">
        <v>3.37113367339022E-3</v>
      </c>
      <c r="M35" s="59">
        <v>-4.8251623962118897E-3</v>
      </c>
    </row>
    <row r="36" spans="1:13">
      <c r="A36" s="78" t="s">
        <v>43</v>
      </c>
      <c r="B36" s="68">
        <v>26004.15</v>
      </c>
      <c r="C36" s="59">
        <f t="shared" si="0"/>
        <v>2.4545416990469499E-3</v>
      </c>
      <c r="D36" s="59">
        <f t="shared" si="3"/>
        <v>1.00245454169905</v>
      </c>
      <c r="E36" s="78" t="s">
        <v>43</v>
      </c>
      <c r="F36" s="79">
        <v>1664.05</v>
      </c>
      <c r="G36" s="80">
        <f t="shared" si="1"/>
        <v>-1.9430798042251299E-2</v>
      </c>
      <c r="H36" s="80">
        <f t="shared" si="2"/>
        <v>0.98056920195774899</v>
      </c>
      <c r="K36" s="59">
        <v>11</v>
      </c>
      <c r="L36" s="59">
        <v>4.34763596640249E-3</v>
      </c>
      <c r="M36" s="59">
        <v>1.8777802583662899E-2</v>
      </c>
    </row>
    <row r="37" spans="1:13">
      <c r="A37" s="78" t="s">
        <v>44</v>
      </c>
      <c r="B37" s="68">
        <v>25940.400000000001</v>
      </c>
      <c r="C37" s="59">
        <f t="shared" si="0"/>
        <v>5.20437283088216E-5</v>
      </c>
      <c r="D37" s="59">
        <f t="shared" si="3"/>
        <v>1.00005204372831</v>
      </c>
      <c r="E37" s="78" t="s">
        <v>44</v>
      </c>
      <c r="F37" s="79">
        <v>1696.7</v>
      </c>
      <c r="G37" s="80">
        <f t="shared" si="1"/>
        <v>1.8289656777277001E-2</v>
      </c>
      <c r="H37" s="80">
        <f t="shared" si="2"/>
        <v>1.0182896567772799</v>
      </c>
      <c r="K37" s="59">
        <v>12</v>
      </c>
      <c r="L37" s="59">
        <v>-7.3671670827179401E-3</v>
      </c>
      <c r="M37" s="59">
        <v>-2.73469281962791E-2</v>
      </c>
    </row>
    <row r="38" spans="1:13">
      <c r="A38" s="78" t="s">
        <v>45</v>
      </c>
      <c r="B38" s="68">
        <v>25939.05</v>
      </c>
      <c r="C38" s="59">
        <f t="shared" si="0"/>
        <v>5.7259000437972097E-3</v>
      </c>
      <c r="D38" s="59">
        <f t="shared" si="3"/>
        <v>1.0057259000437999</v>
      </c>
      <c r="E38" s="78" t="s">
        <v>45</v>
      </c>
      <c r="F38" s="79">
        <v>1665.95</v>
      </c>
      <c r="G38" s="80">
        <f t="shared" si="1"/>
        <v>-2.0687491450194799E-3</v>
      </c>
      <c r="H38" s="80">
        <f t="shared" si="2"/>
        <v>0.99793125085498002</v>
      </c>
      <c r="K38" s="59">
        <v>13</v>
      </c>
      <c r="L38" s="59">
        <v>-1.6925496107976299E-3</v>
      </c>
      <c r="M38" s="59">
        <v>1.07658873740928E-2</v>
      </c>
    </row>
    <row r="39" spans="1:13">
      <c r="A39" s="78" t="s">
        <v>46</v>
      </c>
      <c r="B39" s="68">
        <v>25790.95</v>
      </c>
      <c r="C39" s="59">
        <f t="shared" si="0"/>
        <v>1.4652627320371101E-2</v>
      </c>
      <c r="D39" s="59">
        <f t="shared" si="3"/>
        <v>1.01465262732037</v>
      </c>
      <c r="E39" s="78" t="s">
        <v>46</v>
      </c>
      <c r="F39" s="79">
        <v>1669.4</v>
      </c>
      <c r="G39" s="80">
        <f t="shared" si="1"/>
        <v>2.7633616945594401E-2</v>
      </c>
      <c r="H39" s="80">
        <f t="shared" si="2"/>
        <v>1.02763361694559</v>
      </c>
      <c r="K39" s="59">
        <v>14</v>
      </c>
      <c r="L39" s="59">
        <v>-1.7063182783845999E-3</v>
      </c>
      <c r="M39" s="59">
        <v>1.3498984179021199E-2</v>
      </c>
    </row>
    <row r="40" spans="1:13">
      <c r="A40" s="78" t="s">
        <v>47</v>
      </c>
      <c r="B40" s="68">
        <v>25415.8</v>
      </c>
      <c r="C40" s="59">
        <f t="shared" si="0"/>
        <v>1.50610295364859E-3</v>
      </c>
      <c r="D40" s="59">
        <f t="shared" si="3"/>
        <v>1.0015061029536501</v>
      </c>
      <c r="E40" s="78" t="s">
        <v>47</v>
      </c>
      <c r="F40" s="79">
        <v>1623.9</v>
      </c>
      <c r="G40" s="80">
        <f t="shared" si="1"/>
        <v>-2.7903138546387301E-2</v>
      </c>
      <c r="H40" s="80">
        <f t="shared" si="2"/>
        <v>0.97209686145361296</v>
      </c>
      <c r="K40" s="59">
        <v>15</v>
      </c>
      <c r="L40" s="59">
        <v>-1.00440570197124E-2</v>
      </c>
      <c r="M40" s="59">
        <v>-1.4739960161220301E-2</v>
      </c>
    </row>
    <row r="41" spans="1:13">
      <c r="A41" s="78" t="s">
        <v>48</v>
      </c>
      <c r="B41" s="68">
        <v>25377.55</v>
      </c>
      <c r="C41" s="59">
        <f t="shared" si="0"/>
        <v>-1.6142975111744201E-3</v>
      </c>
      <c r="D41" s="59">
        <f t="shared" si="3"/>
        <v>0.99838570248882597</v>
      </c>
      <c r="E41" s="78" t="s">
        <v>48</v>
      </c>
      <c r="F41" s="79">
        <v>1669.85</v>
      </c>
      <c r="G41" s="80">
        <f t="shared" si="1"/>
        <v>1.5236608480634101E-2</v>
      </c>
      <c r="H41" s="80">
        <f t="shared" si="2"/>
        <v>1.0152366084806299</v>
      </c>
      <c r="K41" s="59">
        <v>16</v>
      </c>
      <c r="L41" s="59">
        <v>-2.79485510579899E-3</v>
      </c>
      <c r="M41" s="59">
        <v>-2.9702648779766701E-2</v>
      </c>
    </row>
    <row r="42" spans="1:13">
      <c r="A42" s="78" t="s">
        <v>49</v>
      </c>
      <c r="B42" s="68">
        <v>25418.55</v>
      </c>
      <c r="C42" s="59">
        <f t="shared" si="0"/>
        <v>1.3700169261289901E-3</v>
      </c>
      <c r="D42" s="59">
        <f t="shared" si="3"/>
        <v>1.0013700169261299</v>
      </c>
      <c r="E42" s="78" t="s">
        <v>49</v>
      </c>
      <c r="F42" s="79">
        <v>1644.6</v>
      </c>
      <c r="G42" s="80">
        <f t="shared" si="1"/>
        <v>4.0517336202034399E-3</v>
      </c>
      <c r="H42" s="80">
        <f t="shared" si="2"/>
        <v>1.0040517336201999</v>
      </c>
      <c r="K42" s="59">
        <v>17</v>
      </c>
      <c r="L42" s="59">
        <v>2.5927398114672599E-3</v>
      </c>
      <c r="M42" s="59">
        <v>4.94467385430986E-3</v>
      </c>
    </row>
    <row r="43" spans="1:13">
      <c r="A43" s="78" t="s">
        <v>50</v>
      </c>
      <c r="B43" s="68">
        <v>25383.75</v>
      </c>
      <c r="C43" s="59">
        <f t="shared" si="0"/>
        <v>1.07409808267909E-3</v>
      </c>
      <c r="D43" s="59">
        <f t="shared" si="3"/>
        <v>1.00107409808268</v>
      </c>
      <c r="E43" s="78" t="s">
        <v>50</v>
      </c>
      <c r="F43" s="79">
        <v>1637.95</v>
      </c>
      <c r="G43" s="80">
        <f t="shared" si="1"/>
        <v>9.3232190030134408E-3</v>
      </c>
      <c r="H43" s="80">
        <f t="shared" si="2"/>
        <v>1.0093232190030099</v>
      </c>
      <c r="K43" s="59">
        <v>18</v>
      </c>
      <c r="L43" s="59">
        <v>-7.2978486138721901E-3</v>
      </c>
      <c r="M43" s="59">
        <v>-7.0483630170739102E-3</v>
      </c>
    </row>
    <row r="44" spans="1:13">
      <c r="A44" s="78" t="s">
        <v>51</v>
      </c>
      <c r="B44" s="68">
        <v>25356.5</v>
      </c>
      <c r="C44" s="59">
        <f t="shared" si="0"/>
        <v>-1.2769632085949101E-3</v>
      </c>
      <c r="D44" s="59">
        <f t="shared" si="3"/>
        <v>0.99872303679140495</v>
      </c>
      <c r="E44" s="78" t="s">
        <v>51</v>
      </c>
      <c r="F44" s="79">
        <v>1622.75</v>
      </c>
      <c r="G44" s="80">
        <f t="shared" si="1"/>
        <v>-1.5701731955522101E-3</v>
      </c>
      <c r="H44" s="80">
        <f t="shared" si="2"/>
        <v>0.99842982680444803</v>
      </c>
      <c r="K44" s="59">
        <v>19</v>
      </c>
      <c r="L44" s="59">
        <v>-3.17253690499124E-3</v>
      </c>
      <c r="M44" s="59">
        <v>1.34340789131581E-2</v>
      </c>
    </row>
    <row r="45" spans="1:13">
      <c r="A45" s="78" t="s">
        <v>52</v>
      </c>
      <c r="B45" s="68">
        <v>25388.9</v>
      </c>
      <c r="C45" s="59">
        <f t="shared" si="0"/>
        <v>1.87035776868117E-2</v>
      </c>
      <c r="D45" s="59">
        <f t="shared" si="3"/>
        <v>1.0187035776868101</v>
      </c>
      <c r="E45" s="78" t="s">
        <v>52</v>
      </c>
      <c r="F45" s="79">
        <v>1625.3</v>
      </c>
      <c r="G45" s="80">
        <f t="shared" si="1"/>
        <v>1.4469332163470801E-3</v>
      </c>
      <c r="H45" s="80">
        <f t="shared" si="2"/>
        <v>1.00144693321635</v>
      </c>
      <c r="K45" s="59">
        <v>20</v>
      </c>
      <c r="L45" s="59">
        <v>-2.6998829167654299E-3</v>
      </c>
      <c r="M45" s="59">
        <v>1.3317473581167499E-2</v>
      </c>
    </row>
    <row r="46" spans="1:13">
      <c r="A46" s="78" t="s">
        <v>53</v>
      </c>
      <c r="B46" s="68">
        <v>24918.45</v>
      </c>
      <c r="C46" s="59">
        <f t="shared" si="0"/>
        <v>-4.9099820315822197E-3</v>
      </c>
      <c r="D46" s="59">
        <f t="shared" si="3"/>
        <v>0.99509001796841801</v>
      </c>
      <c r="E46" s="78" t="s">
        <v>53</v>
      </c>
      <c r="F46" s="79">
        <v>1622.95</v>
      </c>
      <c r="G46" s="80">
        <f t="shared" si="1"/>
        <v>-1.9162701527482399E-2</v>
      </c>
      <c r="H46" s="80">
        <f t="shared" si="2"/>
        <v>0.98083729847251799</v>
      </c>
      <c r="K46" s="59">
        <v>21</v>
      </c>
      <c r="L46" s="59">
        <v>4.3542270155492299E-3</v>
      </c>
      <c r="M46" s="59">
        <v>-1.4693846865096999E-2</v>
      </c>
    </row>
    <row r="47" spans="1:13">
      <c r="A47" s="78" t="s">
        <v>54</v>
      </c>
      <c r="B47" s="68">
        <v>25041.1</v>
      </c>
      <c r="C47" s="59">
        <f t="shared" si="0"/>
        <v>4.1898915779699404E-3</v>
      </c>
      <c r="D47" s="59">
        <f t="shared" si="3"/>
        <v>1.0041898915779699</v>
      </c>
      <c r="E47" s="78" t="s">
        <v>54</v>
      </c>
      <c r="F47" s="79">
        <v>1654.35</v>
      </c>
      <c r="G47" s="80">
        <f t="shared" si="1"/>
        <v>2.5116897500227701E-3</v>
      </c>
      <c r="H47" s="80">
        <f t="shared" si="2"/>
        <v>1.0025116897500199</v>
      </c>
      <c r="K47" s="59">
        <v>22</v>
      </c>
      <c r="L47" s="59">
        <v>-1.60998638850403E-3</v>
      </c>
      <c r="M47" s="59">
        <v>-1.65723326946863E-2</v>
      </c>
    </row>
    <row r="48" spans="1:13">
      <c r="A48" s="78" t="s">
        <v>55</v>
      </c>
      <c r="B48" s="68">
        <v>24936.400000000001</v>
      </c>
      <c r="C48" s="59">
        <f t="shared" si="0"/>
        <v>3.3843154867430202E-3</v>
      </c>
      <c r="D48" s="59">
        <f t="shared" si="3"/>
        <v>1.0033843154867399</v>
      </c>
      <c r="E48" s="78" t="s">
        <v>55</v>
      </c>
      <c r="F48" s="79">
        <v>1650.2</v>
      </c>
      <c r="G48" s="80">
        <f t="shared" si="1"/>
        <v>1.20711092017824E-2</v>
      </c>
      <c r="H48" s="80">
        <f t="shared" si="2"/>
        <v>1.01207110920178</v>
      </c>
      <c r="K48" s="59">
        <v>23</v>
      </c>
      <c r="L48" s="59">
        <v>-7.8920915102921103E-5</v>
      </c>
      <c r="M48" s="59">
        <v>5.9199523982361299E-3</v>
      </c>
    </row>
    <row r="49" spans="1:13">
      <c r="A49" s="78" t="s">
        <v>56</v>
      </c>
      <c r="B49" s="68">
        <v>24852.15</v>
      </c>
      <c r="C49" s="59">
        <f t="shared" si="0"/>
        <v>-1.1718778635040899E-2</v>
      </c>
      <c r="D49" s="59">
        <f t="shared" si="3"/>
        <v>0.98828122136495899</v>
      </c>
      <c r="E49" s="78" t="s">
        <v>56</v>
      </c>
      <c r="F49" s="79">
        <v>1630.4</v>
      </c>
      <c r="G49" s="80">
        <f t="shared" si="1"/>
        <v>1.44874110917835E-2</v>
      </c>
      <c r="H49" s="80">
        <f t="shared" si="2"/>
        <v>1.0144874110917801</v>
      </c>
      <c r="K49" s="59">
        <v>24</v>
      </c>
      <c r="L49" s="59">
        <v>-1.51876965540147E-3</v>
      </c>
      <c r="M49" s="59">
        <v>2.4106048529496899E-2</v>
      </c>
    </row>
    <row r="50" spans="1:13">
      <c r="A50" s="78" t="s">
        <v>57</v>
      </c>
      <c r="B50" s="68">
        <v>25145.1</v>
      </c>
      <c r="C50" s="59">
        <f t="shared" si="0"/>
        <v>-2.1293593353156502E-3</v>
      </c>
      <c r="D50" s="59">
        <f t="shared" si="3"/>
        <v>0.99787064066468401</v>
      </c>
      <c r="E50" s="78" t="s">
        <v>57</v>
      </c>
      <c r="F50" s="79">
        <v>1606.95</v>
      </c>
      <c r="G50" s="80">
        <f t="shared" si="1"/>
        <v>4.4280975436102104E-3</v>
      </c>
      <c r="H50" s="80">
        <f t="shared" si="2"/>
        <v>1.00442809754361</v>
      </c>
      <c r="K50" s="59">
        <v>25</v>
      </c>
      <c r="L50" s="59">
        <v>6.0091548950471996E-3</v>
      </c>
      <c r="M50" s="59">
        <v>-4.9787581011508002E-3</v>
      </c>
    </row>
    <row r="51" spans="1:13">
      <c r="A51" s="78" t="s">
        <v>58</v>
      </c>
      <c r="B51" s="68">
        <v>25198.7</v>
      </c>
      <c r="C51" s="59">
        <f t="shared" si="0"/>
        <v>-3.2152298316295101E-3</v>
      </c>
      <c r="D51" s="59">
        <f t="shared" si="3"/>
        <v>0.99678477016837097</v>
      </c>
      <c r="E51" s="78" t="s">
        <v>58</v>
      </c>
      <c r="F51" s="79">
        <v>1599.85</v>
      </c>
      <c r="G51" s="80">
        <f t="shared" si="1"/>
        <v>-3.08926337460442E-3</v>
      </c>
      <c r="H51" s="80">
        <f t="shared" si="2"/>
        <v>0.99691073662539598</v>
      </c>
      <c r="K51" s="59">
        <v>26</v>
      </c>
      <c r="L51" s="59">
        <v>-7.2070460137822999E-3</v>
      </c>
      <c r="M51" s="59">
        <v>-4.2609056644727299E-2</v>
      </c>
    </row>
    <row r="52" spans="1:13">
      <c r="A52" s="78" t="s">
        <v>59</v>
      </c>
      <c r="B52" s="68">
        <v>25279.85</v>
      </c>
      <c r="C52" s="59">
        <f t="shared" si="0"/>
        <v>4.5491810987265897E-5</v>
      </c>
      <c r="D52" s="59">
        <f t="shared" si="3"/>
        <v>1.00004549181099</v>
      </c>
      <c r="E52" s="78" t="s">
        <v>59</v>
      </c>
      <c r="F52" s="79">
        <v>1604.8</v>
      </c>
      <c r="G52" s="80">
        <f t="shared" si="1"/>
        <v>9.73693139115301E-3</v>
      </c>
      <c r="H52" s="80">
        <f t="shared" si="2"/>
        <v>1.0097369313911499</v>
      </c>
      <c r="K52" s="59">
        <v>27</v>
      </c>
      <c r="L52" s="59">
        <v>-7.64696833226581E-3</v>
      </c>
      <c r="M52" s="59">
        <v>3.7609338665823798E-3</v>
      </c>
    </row>
    <row r="53" spans="1:13">
      <c r="A53" s="78" t="s">
        <v>60</v>
      </c>
      <c r="B53" s="68">
        <v>25278.7</v>
      </c>
      <c r="C53" s="59">
        <f t="shared" si="0"/>
        <v>1.6945599981708799E-3</v>
      </c>
      <c r="D53" s="59">
        <f t="shared" si="3"/>
        <v>1.0016945599981699</v>
      </c>
      <c r="E53" s="78" t="s">
        <v>60</v>
      </c>
      <c r="F53" s="79">
        <v>1589.25</v>
      </c>
      <c r="G53" s="80">
        <f t="shared" si="1"/>
        <v>3.8223255769112702E-2</v>
      </c>
      <c r="H53" s="80">
        <f t="shared" si="2"/>
        <v>1.03822325576911</v>
      </c>
      <c r="K53" s="59">
        <v>28</v>
      </c>
      <c r="L53" s="59">
        <v>-1.6741366403498301E-2</v>
      </c>
      <c r="M53" s="59">
        <v>-1.4589973689984201E-2</v>
      </c>
    </row>
    <row r="54" spans="1:13">
      <c r="A54" s="78" t="s">
        <v>61</v>
      </c>
      <c r="B54" s="68">
        <v>25235.9</v>
      </c>
      <c r="C54" s="59">
        <f t="shared" si="0"/>
        <v>3.3321555762569799E-3</v>
      </c>
      <c r="D54" s="59">
        <f t="shared" si="3"/>
        <v>1.00333215557626</v>
      </c>
      <c r="E54" s="78" t="s">
        <v>61</v>
      </c>
      <c r="F54" s="79">
        <v>1529.65</v>
      </c>
      <c r="G54" s="80">
        <f t="shared" si="1"/>
        <v>2.4653388700402599E-2</v>
      </c>
      <c r="H54" s="80">
        <f t="shared" si="2"/>
        <v>1.0246533887003999</v>
      </c>
      <c r="K54" s="59">
        <v>29</v>
      </c>
      <c r="L54" s="59">
        <v>-9.8496564433704506E-4</v>
      </c>
      <c r="M54" s="59">
        <v>2.9832420138795099E-2</v>
      </c>
    </row>
    <row r="55" spans="1:13">
      <c r="A55" s="78" t="s">
        <v>62</v>
      </c>
      <c r="B55" s="68">
        <v>25151.95</v>
      </c>
      <c r="C55" s="59">
        <f t="shared" si="0"/>
        <v>3.9677928253165299E-3</v>
      </c>
      <c r="D55" s="59">
        <f t="shared" si="3"/>
        <v>1.0039677928253199</v>
      </c>
      <c r="E55" s="78" t="s">
        <v>62</v>
      </c>
      <c r="F55" s="79">
        <v>1492.4</v>
      </c>
      <c r="G55" s="80">
        <f t="shared" si="1"/>
        <v>-1.6184325475404399E-2</v>
      </c>
      <c r="H55" s="80">
        <f t="shared" si="2"/>
        <v>0.98381567452459595</v>
      </c>
      <c r="K55" s="59">
        <v>30</v>
      </c>
      <c r="L55" s="59">
        <v>-1.12611454080793E-2</v>
      </c>
      <c r="M55" s="59">
        <v>5.3915093855596598E-4</v>
      </c>
    </row>
    <row r="56" spans="1:13">
      <c r="A56" s="78" t="s">
        <v>63</v>
      </c>
      <c r="B56" s="68">
        <v>25052.35</v>
      </c>
      <c r="C56" s="59">
        <f t="shared" si="0"/>
        <v>1.3820625685767301E-3</v>
      </c>
      <c r="D56" s="59">
        <f t="shared" si="3"/>
        <v>1.0013820625685801</v>
      </c>
      <c r="E56" s="78" t="s">
        <v>63</v>
      </c>
      <c r="F56" s="79">
        <v>1516.75</v>
      </c>
      <c r="G56" s="80">
        <f t="shared" si="1"/>
        <v>-1.0297874028299601E-2</v>
      </c>
      <c r="H56" s="80">
        <f t="shared" si="2"/>
        <v>0.98970212597170004</v>
      </c>
      <c r="K56" s="59">
        <v>31</v>
      </c>
      <c r="L56" s="59">
        <v>-1.6455562197107E-3</v>
      </c>
      <c r="M56" s="59">
        <v>3.7427921384582598E-2</v>
      </c>
    </row>
    <row r="57" spans="1:13">
      <c r="A57" s="78" t="s">
        <v>64</v>
      </c>
      <c r="B57" s="68">
        <v>25017.75</v>
      </c>
      <c r="C57" s="59">
        <f t="shared" si="0"/>
        <v>2.8583793184004203E-4</v>
      </c>
      <c r="D57" s="59">
        <f t="shared" si="3"/>
        <v>1.00028583793184</v>
      </c>
      <c r="E57" s="78" t="s">
        <v>64</v>
      </c>
      <c r="F57" s="79">
        <v>1532.45</v>
      </c>
      <c r="G57" s="80">
        <f t="shared" si="1"/>
        <v>-8.8355293002045192E-3</v>
      </c>
      <c r="H57" s="80">
        <f t="shared" si="2"/>
        <v>0.99116447069979596</v>
      </c>
      <c r="K57" s="59">
        <v>32</v>
      </c>
      <c r="L57" s="59">
        <v>5.5460952625634701E-3</v>
      </c>
      <c r="M57" s="59">
        <v>-1.3358752831419201E-2</v>
      </c>
    </row>
    <row r="58" spans="1:13">
      <c r="A58" s="78" t="s">
        <v>65</v>
      </c>
      <c r="B58" s="68">
        <v>25010.6</v>
      </c>
      <c r="C58" s="59">
        <f t="shared" si="0"/>
        <v>7.5230495028018396E-3</v>
      </c>
      <c r="D58" s="59">
        <f t="shared" si="3"/>
        <v>1.0075230495028</v>
      </c>
      <c r="E58" s="78" t="s">
        <v>65</v>
      </c>
      <c r="F58" s="79">
        <v>1546.05</v>
      </c>
      <c r="G58" s="80">
        <f t="shared" si="1"/>
        <v>-1.4543959711283199E-2</v>
      </c>
      <c r="H58" s="80">
        <f t="shared" si="2"/>
        <v>0.98545604028871703</v>
      </c>
      <c r="K58" s="59">
        <v>33</v>
      </c>
      <c r="L58" s="59">
        <v>1.27484202249302E-3</v>
      </c>
      <c r="M58" s="59">
        <v>-2.0705640064744301E-2</v>
      </c>
    </row>
    <row r="59" spans="1:13">
      <c r="A59" s="78" t="s">
        <v>66</v>
      </c>
      <c r="B59" s="68">
        <v>24823.15</v>
      </c>
      <c r="C59" s="59">
        <f t="shared" si="0"/>
        <v>4.6943013455067497E-4</v>
      </c>
      <c r="D59" s="59">
        <f t="shared" si="3"/>
        <v>1.00046943013455</v>
      </c>
      <c r="E59" s="78" t="s">
        <v>66</v>
      </c>
      <c r="F59" s="79">
        <v>1568.7</v>
      </c>
      <c r="G59" s="80">
        <f t="shared" si="1"/>
        <v>3.6721897156771601E-3</v>
      </c>
      <c r="H59" s="80">
        <f t="shared" si="2"/>
        <v>1.00367218971568</v>
      </c>
      <c r="K59" s="59">
        <v>34</v>
      </c>
      <c r="L59" s="59">
        <v>-5.3781126341675501E-4</v>
      </c>
      <c r="M59" s="59">
        <v>1.8827468040693799E-2</v>
      </c>
    </row>
    <row r="60" spans="1:13">
      <c r="A60" s="78" t="s">
        <v>67</v>
      </c>
      <c r="B60" s="68">
        <v>24811.5</v>
      </c>
      <c r="C60" s="59">
        <f t="shared" si="0"/>
        <v>1.66593761616982E-3</v>
      </c>
      <c r="D60" s="59">
        <f t="shared" si="3"/>
        <v>1.0016659376161701</v>
      </c>
      <c r="E60" s="78" t="s">
        <v>67</v>
      </c>
      <c r="F60" s="79">
        <v>1562.95</v>
      </c>
      <c r="G60" s="80">
        <f t="shared" si="1"/>
        <v>-1.59826143215375E-3</v>
      </c>
      <c r="H60" s="80">
        <f t="shared" si="2"/>
        <v>0.99840173856784598</v>
      </c>
      <c r="K60" s="59">
        <v>35</v>
      </c>
      <c r="L60" s="59">
        <v>3.74303909288558E-3</v>
      </c>
      <c r="M60" s="59">
        <v>-5.8117882379050603E-3</v>
      </c>
    </row>
    <row r="61" spans="1:13">
      <c r="A61" s="78" t="s">
        <v>68</v>
      </c>
      <c r="B61" s="68">
        <v>24770.2</v>
      </c>
      <c r="C61" s="59">
        <f t="shared" si="0"/>
        <v>2.8846339064908899E-3</v>
      </c>
      <c r="D61" s="59">
        <f t="shared" si="3"/>
        <v>1.0028846339064901</v>
      </c>
      <c r="E61" s="78" t="s">
        <v>68</v>
      </c>
      <c r="F61" s="79">
        <v>1565.45</v>
      </c>
      <c r="G61" s="80">
        <f t="shared" si="1"/>
        <v>-6.0667019757473404E-4</v>
      </c>
      <c r="H61" s="80">
        <f t="shared" si="2"/>
        <v>0.99939332980242501</v>
      </c>
      <c r="K61" s="59">
        <v>36</v>
      </c>
      <c r="L61" s="59">
        <v>1.0478138030484601E-2</v>
      </c>
      <c r="M61" s="59">
        <v>1.7155478915109799E-2</v>
      </c>
    </row>
    <row r="62" spans="1:13">
      <c r="A62" s="78" t="s">
        <v>69</v>
      </c>
      <c r="B62" s="68">
        <v>24698.85</v>
      </c>
      <c r="C62" s="59">
        <f t="shared" si="0"/>
        <v>5.1226480205889399E-3</v>
      </c>
      <c r="D62" s="59">
        <f t="shared" si="3"/>
        <v>1.0051226480205899</v>
      </c>
      <c r="E62" s="78" t="s">
        <v>69</v>
      </c>
      <c r="F62" s="79">
        <v>1566.4</v>
      </c>
      <c r="G62" s="80">
        <f t="shared" si="1"/>
        <v>-1.5802719797144201E-2</v>
      </c>
      <c r="H62" s="80">
        <f t="shared" si="2"/>
        <v>0.98419728020285602</v>
      </c>
      <c r="K62" s="59">
        <v>37</v>
      </c>
      <c r="L62" s="59">
        <v>5.59257397960626E-4</v>
      </c>
      <c r="M62" s="59">
        <v>-2.8462395944348001E-2</v>
      </c>
    </row>
    <row r="63" spans="1:13">
      <c r="A63" s="78" t="s">
        <v>70</v>
      </c>
      <c r="B63" s="68">
        <v>24572.65</v>
      </c>
      <c r="C63" s="59">
        <f t="shared" si="0"/>
        <v>1.28273537454645E-3</v>
      </c>
      <c r="D63" s="59">
        <f t="shared" si="3"/>
        <v>1.0012827353745499</v>
      </c>
      <c r="E63" s="78" t="s">
        <v>70</v>
      </c>
      <c r="F63" s="79">
        <v>1591.35</v>
      </c>
      <c r="G63" s="80">
        <f t="shared" si="1"/>
        <v>-8.2294689765213605E-3</v>
      </c>
      <c r="H63" s="80">
        <f t="shared" si="2"/>
        <v>0.99177053102347901</v>
      </c>
      <c r="K63" s="59">
        <v>38</v>
      </c>
      <c r="L63" s="59">
        <v>-1.79504392707985E-3</v>
      </c>
      <c r="M63" s="59">
        <v>1.7031652407713999E-2</v>
      </c>
    </row>
    <row r="64" spans="1:13">
      <c r="A64" s="78" t="s">
        <v>71</v>
      </c>
      <c r="B64" s="68">
        <v>24541.15</v>
      </c>
      <c r="C64" s="59">
        <f t="shared" si="0"/>
        <v>1.6325753017998001E-2</v>
      </c>
      <c r="D64" s="59">
        <f t="shared" si="3"/>
        <v>1.0163257530180001</v>
      </c>
      <c r="E64" s="78" t="s">
        <v>71</v>
      </c>
      <c r="F64" s="79">
        <v>1604.5</v>
      </c>
      <c r="G64" s="80">
        <f t="shared" si="1"/>
        <v>1.7414704711401101E-2</v>
      </c>
      <c r="H64" s="80">
        <f t="shared" si="2"/>
        <v>1.0174147047113999</v>
      </c>
      <c r="K64" s="59">
        <v>39</v>
      </c>
      <c r="L64" s="59">
        <v>4.5658227067466001E-4</v>
      </c>
      <c r="M64" s="59">
        <v>3.59515134952878E-3</v>
      </c>
    </row>
    <row r="65" spans="1:13">
      <c r="A65" s="78" t="s">
        <v>72</v>
      </c>
      <c r="B65" s="68">
        <v>24143.75</v>
      </c>
      <c r="C65" s="59">
        <f t="shared" si="0"/>
        <v>1.9675764182123501E-4</v>
      </c>
      <c r="D65" s="59">
        <f t="shared" si="3"/>
        <v>1.00019675764182</v>
      </c>
      <c r="E65" s="78" t="s">
        <v>72</v>
      </c>
      <c r="F65" s="79">
        <v>1576.8</v>
      </c>
      <c r="G65" s="80">
        <f t="shared" si="1"/>
        <v>3.11239810431806E-3</v>
      </c>
      <c r="H65" s="80">
        <f t="shared" si="2"/>
        <v>1.00311239810432</v>
      </c>
      <c r="K65" s="59">
        <v>40</v>
      </c>
      <c r="L65" s="59">
        <v>2.3331537493727301E-4</v>
      </c>
      <c r="M65" s="59">
        <v>9.0899036280761708E-3</v>
      </c>
    </row>
    <row r="66" spans="1:13">
      <c r="A66" s="78" t="s">
        <v>73</v>
      </c>
      <c r="B66" s="68">
        <v>24139</v>
      </c>
      <c r="C66" s="59">
        <f t="shared" si="0"/>
        <v>-8.5798488623965701E-3</v>
      </c>
      <c r="D66" s="59">
        <f t="shared" si="3"/>
        <v>0.99142015113760296</v>
      </c>
      <c r="E66" s="78" t="s">
        <v>73</v>
      </c>
      <c r="F66" s="79">
        <v>1571.9</v>
      </c>
      <c r="G66" s="80">
        <f t="shared" si="1"/>
        <v>-1.6874444336296399E-2</v>
      </c>
      <c r="H66" s="80">
        <f t="shared" si="2"/>
        <v>0.98312555566370396</v>
      </c>
      <c r="K66" s="59">
        <v>41</v>
      </c>
      <c r="L66" s="59">
        <v>-1.54052960928712E-3</v>
      </c>
      <c r="M66" s="59">
        <v>-2.9643586265091999E-5</v>
      </c>
    </row>
    <row r="67" spans="1:13">
      <c r="A67" s="78" t="s">
        <v>74</v>
      </c>
      <c r="B67" s="68">
        <v>24347</v>
      </c>
      <c r="C67" s="59">
        <f t="shared" si="0"/>
        <v>-8.4163857619835001E-4</v>
      </c>
      <c r="D67" s="59">
        <f t="shared" si="3"/>
        <v>0.99915836142380199</v>
      </c>
      <c r="E67" s="78" t="s">
        <v>74</v>
      </c>
      <c r="F67" s="79">
        <v>1598.65</v>
      </c>
      <c r="G67" s="80">
        <f t="shared" si="1"/>
        <v>-2.6861585366911101E-3</v>
      </c>
      <c r="H67" s="80">
        <f t="shared" si="2"/>
        <v>0.99731384146330904</v>
      </c>
      <c r="K67" s="59">
        <v>42</v>
      </c>
      <c r="L67" s="59">
        <v>1.3534527081473E-2</v>
      </c>
      <c r="M67" s="59">
        <v>-1.20875938651259E-2</v>
      </c>
    </row>
    <row r="68" spans="1:13">
      <c r="A68" s="78" t="s">
        <v>75</v>
      </c>
      <c r="B68" s="68">
        <v>24367.5</v>
      </c>
      <c r="C68" s="59">
        <f t="shared" ref="C68:C131" si="5">LN(B68/B69)</f>
        <v>1.03332912152946E-2</v>
      </c>
      <c r="D68" s="59">
        <f t="shared" si="3"/>
        <v>1.01033329121529</v>
      </c>
      <c r="E68" s="78" t="s">
        <v>75</v>
      </c>
      <c r="F68" s="79">
        <v>1602.95</v>
      </c>
      <c r="G68" s="80">
        <f t="shared" ref="G68:G131" si="6">LN(F68/F69)</f>
        <v>-6.5910389389442397E-3</v>
      </c>
      <c r="H68" s="80">
        <f t="shared" ref="H68:H131" si="7">G68+1</f>
        <v>0.99340896106105603</v>
      </c>
      <c r="K68" s="59">
        <v>43</v>
      </c>
      <c r="L68" s="59">
        <v>-4.2815947787352001E-3</v>
      </c>
      <c r="M68" s="59">
        <v>-1.48811067487472E-2</v>
      </c>
    </row>
    <row r="69" spans="1:13">
      <c r="A69" s="78" t="s">
        <v>76</v>
      </c>
      <c r="B69" s="68">
        <v>24117</v>
      </c>
      <c r="C69" s="59">
        <f t="shared" si="5"/>
        <v>-7.4564783815551398E-3</v>
      </c>
      <c r="D69" s="59">
        <f t="shared" ref="D69:D132" si="8">C69+1</f>
        <v>0.99254352161844495</v>
      </c>
      <c r="E69" s="78" t="s">
        <v>76</v>
      </c>
      <c r="F69" s="79">
        <v>1613.55</v>
      </c>
      <c r="G69" s="80">
        <f t="shared" si="6"/>
        <v>-1.7338002423695001E-3</v>
      </c>
      <c r="H69" s="80">
        <f t="shared" si="7"/>
        <v>0.99826619975763098</v>
      </c>
      <c r="K69" s="59">
        <v>44</v>
      </c>
      <c r="L69" s="59">
        <v>2.5841408017408698E-3</v>
      </c>
      <c r="M69" s="59">
        <v>-7.2451051718102702E-5</v>
      </c>
    </row>
    <row r="70" spans="1:13">
      <c r="A70" s="78" t="s">
        <v>77</v>
      </c>
      <c r="B70" s="68">
        <v>24297.5</v>
      </c>
      <c r="C70" s="59">
        <f t="shared" si="5"/>
        <v>1.26300989034359E-2</v>
      </c>
      <c r="D70" s="59">
        <f t="shared" si="8"/>
        <v>1.01263009890344</v>
      </c>
      <c r="E70" s="78" t="s">
        <v>77</v>
      </c>
      <c r="F70" s="79">
        <v>1616.35</v>
      </c>
      <c r="G70" s="80">
        <f t="shared" si="6"/>
        <v>1.1198673664755399E-2</v>
      </c>
      <c r="H70" s="80">
        <f t="shared" si="7"/>
        <v>1.01119867366476</v>
      </c>
      <c r="K70" s="59">
        <v>45</v>
      </c>
      <c r="L70" s="59">
        <v>1.9763441806414598E-3</v>
      </c>
      <c r="M70" s="59">
        <v>1.00947650211409E-2</v>
      </c>
    </row>
    <row r="71" spans="1:13">
      <c r="A71" s="78" t="s">
        <v>78</v>
      </c>
      <c r="B71" s="68">
        <v>23992.55</v>
      </c>
      <c r="C71" s="59">
        <f t="shared" si="5"/>
        <v>-2.6244521876233602E-3</v>
      </c>
      <c r="D71" s="59">
        <f t="shared" si="8"/>
        <v>0.99737554781237703</v>
      </c>
      <c r="E71" s="78" t="s">
        <v>78</v>
      </c>
      <c r="F71" s="79">
        <v>1598.35</v>
      </c>
      <c r="G71" s="80">
        <f t="shared" si="6"/>
        <v>-2.5175463571576101E-2</v>
      </c>
      <c r="H71" s="80">
        <f t="shared" si="7"/>
        <v>0.97482453642842404</v>
      </c>
      <c r="K71" s="59">
        <v>46</v>
      </c>
      <c r="L71" s="59">
        <v>-9.4187427333529399E-3</v>
      </c>
      <c r="M71" s="59">
        <v>2.39061538251365E-2</v>
      </c>
    </row>
    <row r="72" spans="1:13">
      <c r="A72" s="78" t="s">
        <v>79</v>
      </c>
      <c r="B72" s="68">
        <v>24055.599999999999</v>
      </c>
      <c r="C72" s="59">
        <f t="shared" si="5"/>
        <v>-2.7151768509934601E-2</v>
      </c>
      <c r="D72" s="59">
        <f t="shared" si="8"/>
        <v>0.97284823149006505</v>
      </c>
      <c r="E72" s="78" t="s">
        <v>79</v>
      </c>
      <c r="F72" s="79">
        <v>1639.1</v>
      </c>
      <c r="G72" s="80">
        <f t="shared" si="6"/>
        <v>-2.49738100769204E-2</v>
      </c>
      <c r="H72" s="80">
        <f t="shared" si="7"/>
        <v>0.97502618992307999</v>
      </c>
      <c r="K72" s="59">
        <v>47</v>
      </c>
      <c r="L72" s="59">
        <v>-2.1836513345980398E-3</v>
      </c>
      <c r="M72" s="59">
        <v>6.6117488782082498E-3</v>
      </c>
    </row>
    <row r="73" spans="1:13">
      <c r="A73" s="78" t="s">
        <v>80</v>
      </c>
      <c r="B73" s="68">
        <v>24717.7</v>
      </c>
      <c r="C73" s="59">
        <f t="shared" si="5"/>
        <v>-1.17921436582085E-2</v>
      </c>
      <c r="D73" s="59">
        <f t="shared" si="8"/>
        <v>0.98820785634179198</v>
      </c>
      <c r="E73" s="78" t="s">
        <v>80</v>
      </c>
      <c r="F73" s="79">
        <v>1680.55</v>
      </c>
      <c r="G73" s="80">
        <f t="shared" si="6"/>
        <v>-5.1943167967632799E-2</v>
      </c>
      <c r="H73" s="80">
        <f t="shared" si="7"/>
        <v>0.94805683203236701</v>
      </c>
      <c r="K73" s="59">
        <v>48</v>
      </c>
      <c r="L73" s="59">
        <v>-3.0029264171118801E-3</v>
      </c>
      <c r="M73" s="59">
        <v>-8.6336957492538606E-5</v>
      </c>
    </row>
    <row r="74" spans="1:13">
      <c r="A74" s="78" t="s">
        <v>81</v>
      </c>
      <c r="B74" s="68">
        <v>25010.9</v>
      </c>
      <c r="C74" s="59">
        <f t="shared" si="5"/>
        <v>2.3918165281347601E-3</v>
      </c>
      <c r="D74" s="59">
        <f t="shared" si="8"/>
        <v>1.00239181652813</v>
      </c>
      <c r="E74" s="78" t="s">
        <v>81</v>
      </c>
      <c r="F74" s="79">
        <v>1770.15</v>
      </c>
      <c r="G74" s="80">
        <f t="shared" si="6"/>
        <v>-5.2681372103799001E-3</v>
      </c>
      <c r="H74" s="80">
        <f t="shared" si="7"/>
        <v>0.99473186278962</v>
      </c>
      <c r="K74" s="59">
        <v>49</v>
      </c>
      <c r="L74" s="59">
        <v>-5.4275459931404999E-4</v>
      </c>
      <c r="M74" s="59">
        <v>1.0279685990467099E-2</v>
      </c>
    </row>
    <row r="75" spans="1:13">
      <c r="A75" s="78" t="s">
        <v>82</v>
      </c>
      <c r="B75" s="68">
        <v>24951.15</v>
      </c>
      <c r="C75" s="59">
        <f t="shared" si="5"/>
        <v>3.7684413413710599E-3</v>
      </c>
      <c r="D75" s="59">
        <f t="shared" si="8"/>
        <v>1.0037684413413701</v>
      </c>
      <c r="E75" s="78" t="s">
        <v>82</v>
      </c>
      <c r="F75" s="79">
        <v>1779.5</v>
      </c>
      <c r="G75" s="80">
        <f t="shared" si="6"/>
        <v>2.66803975474483E-2</v>
      </c>
      <c r="H75" s="80">
        <f t="shared" si="7"/>
        <v>1.0266803975474501</v>
      </c>
      <c r="K75" s="59">
        <v>50</v>
      </c>
      <c r="L75" s="59">
        <v>7.0144577238044495E-4</v>
      </c>
      <c r="M75" s="59">
        <v>3.7521809996732297E-2</v>
      </c>
    </row>
    <row r="76" spans="1:13">
      <c r="A76" s="78" t="s">
        <v>83</v>
      </c>
      <c r="B76" s="68">
        <v>24857.3</v>
      </c>
      <c r="C76" s="59">
        <f t="shared" si="5"/>
        <v>8.5323207050211596E-4</v>
      </c>
      <c r="D76" s="59">
        <f t="shared" si="8"/>
        <v>1.0008532320704999</v>
      </c>
      <c r="E76" s="78" t="s">
        <v>83</v>
      </c>
      <c r="F76" s="79">
        <v>1732.65</v>
      </c>
      <c r="G76" s="80">
        <f t="shared" si="6"/>
        <v>1.4504592509605599E-2</v>
      </c>
      <c r="H76" s="80">
        <f t="shared" si="7"/>
        <v>1.0145045925096099</v>
      </c>
      <c r="K76" s="59">
        <v>51</v>
      </c>
      <c r="L76" s="59">
        <v>1.9369902106124101E-3</v>
      </c>
      <c r="M76" s="59">
        <v>2.27163984897902E-2</v>
      </c>
    </row>
    <row r="77" spans="1:13">
      <c r="A77" s="78" t="s">
        <v>84</v>
      </c>
      <c r="B77" s="68">
        <v>24836.1</v>
      </c>
      <c r="C77" s="59">
        <f t="shared" si="5"/>
        <v>5.0331229834195698E-5</v>
      </c>
      <c r="D77" s="59">
        <f t="shared" si="8"/>
        <v>1.0000503312298299</v>
      </c>
      <c r="E77" s="78" t="s">
        <v>84</v>
      </c>
      <c r="F77" s="79">
        <v>1707.7</v>
      </c>
      <c r="G77" s="80">
        <f t="shared" si="6"/>
        <v>-1.22896869893992E-3</v>
      </c>
      <c r="H77" s="80">
        <f t="shared" si="7"/>
        <v>0.99877103130106004</v>
      </c>
      <c r="K77" s="59">
        <v>52</v>
      </c>
      <c r="L77" s="59">
        <v>2.41657019868643E-3</v>
      </c>
      <c r="M77" s="59">
        <v>-1.86008956740908E-2</v>
      </c>
    </row>
    <row r="78" spans="1:13">
      <c r="A78" s="78" t="s">
        <v>85</v>
      </c>
      <c r="B78" s="68">
        <v>24834.85</v>
      </c>
      <c r="C78" s="59">
        <f t="shared" si="5"/>
        <v>1.74148076236138E-2</v>
      </c>
      <c r="D78" s="59">
        <f t="shared" si="8"/>
        <v>1.01741480762361</v>
      </c>
      <c r="E78" s="78" t="s">
        <v>85</v>
      </c>
      <c r="F78" s="79">
        <v>1709.8</v>
      </c>
      <c r="G78" s="80">
        <f t="shared" si="6"/>
        <v>6.83698139990516E-3</v>
      </c>
      <c r="H78" s="80">
        <f t="shared" si="7"/>
        <v>1.0068369813999101</v>
      </c>
      <c r="K78" s="59">
        <v>53</v>
      </c>
      <c r="L78" s="59">
        <v>4.65670550302671E-4</v>
      </c>
      <c r="M78" s="59">
        <v>-1.07635445786023E-2</v>
      </c>
    </row>
    <row r="79" spans="1:13">
      <c r="A79" s="78" t="s">
        <v>86</v>
      </c>
      <c r="B79" s="68">
        <v>24406.1</v>
      </c>
      <c r="C79" s="59">
        <f t="shared" si="5"/>
        <v>-3.0315693109630499E-4</v>
      </c>
      <c r="D79" s="59">
        <f t="shared" si="8"/>
        <v>0.99969684306890405</v>
      </c>
      <c r="E79" s="78" t="s">
        <v>86</v>
      </c>
      <c r="F79" s="79">
        <v>1698.15</v>
      </c>
      <c r="G79" s="80">
        <f t="shared" si="6"/>
        <v>7.9529894175542099E-4</v>
      </c>
      <c r="H79" s="80">
        <f t="shared" si="7"/>
        <v>1.0007952989417599</v>
      </c>
      <c r="K79" s="59">
        <v>54</v>
      </c>
      <c r="L79" s="59">
        <v>-3.6141659569209302E-4</v>
      </c>
      <c r="M79" s="59">
        <v>-8.4741127045124195E-3</v>
      </c>
    </row>
    <row r="80" spans="1:13">
      <c r="A80" s="78" t="s">
        <v>87</v>
      </c>
      <c r="B80" s="68">
        <v>24413.5</v>
      </c>
      <c r="C80" s="59">
        <f t="shared" si="5"/>
        <v>-2.6813917161045099E-3</v>
      </c>
      <c r="D80" s="59">
        <f t="shared" si="8"/>
        <v>0.99731860828389596</v>
      </c>
      <c r="E80" s="78" t="s">
        <v>87</v>
      </c>
      <c r="F80" s="79">
        <v>1696.8</v>
      </c>
      <c r="G80" s="80">
        <f t="shared" si="6"/>
        <v>-1.5729018909873001E-2</v>
      </c>
      <c r="H80" s="80">
        <f t="shared" si="7"/>
        <v>0.98427098109012701</v>
      </c>
      <c r="K80" s="59">
        <v>55</v>
      </c>
      <c r="L80" s="59">
        <v>5.0989648467520202E-3</v>
      </c>
      <c r="M80" s="59">
        <v>-1.96429245580352E-2</v>
      </c>
    </row>
    <row r="81" spans="1:13">
      <c r="A81" s="78" t="s">
        <v>88</v>
      </c>
      <c r="B81" s="68">
        <v>24479.05</v>
      </c>
      <c r="C81" s="59">
        <f t="shared" si="5"/>
        <v>-1.23294761507284E-3</v>
      </c>
      <c r="D81" s="59">
        <f t="shared" si="8"/>
        <v>0.99876705238492702</v>
      </c>
      <c r="E81" s="78" t="s">
        <v>88</v>
      </c>
      <c r="F81" s="79">
        <v>1723.7</v>
      </c>
      <c r="G81" s="80">
        <f t="shared" si="6"/>
        <v>2.69003329549755E-2</v>
      </c>
      <c r="H81" s="80">
        <f t="shared" si="7"/>
        <v>1.02690033295498</v>
      </c>
      <c r="K81" s="59">
        <v>56</v>
      </c>
      <c r="L81" s="59">
        <v>-2.2289868077015199E-4</v>
      </c>
      <c r="M81" s="59">
        <v>3.89508839644732E-3</v>
      </c>
    </row>
    <row r="82" spans="1:13">
      <c r="A82" s="78" t="s">
        <v>89</v>
      </c>
      <c r="B82" s="68">
        <v>24509.25</v>
      </c>
      <c r="C82" s="59">
        <f t="shared" si="5"/>
        <v>-8.8295004833916098E-4</v>
      </c>
      <c r="D82" s="59">
        <f t="shared" si="8"/>
        <v>0.99911704995166095</v>
      </c>
      <c r="E82" s="78" t="s">
        <v>89</v>
      </c>
      <c r="F82" s="79">
        <v>1677.95</v>
      </c>
      <c r="G82" s="80">
        <f t="shared" si="6"/>
        <v>-1.18782776659226E-2</v>
      </c>
      <c r="H82" s="80">
        <f t="shared" si="7"/>
        <v>0.98812172233407702</v>
      </c>
      <c r="K82" s="59">
        <v>57</v>
      </c>
      <c r="L82" s="59">
        <v>6.7985055964074604E-4</v>
      </c>
      <c r="M82" s="59">
        <v>-2.27811199179449E-3</v>
      </c>
    </row>
    <row r="83" spans="1:13">
      <c r="A83" s="78" t="s">
        <v>90</v>
      </c>
      <c r="B83" s="68">
        <v>24530.9</v>
      </c>
      <c r="C83" s="59">
        <f t="shared" si="5"/>
        <v>-1.0944379412161601E-2</v>
      </c>
      <c r="D83" s="59">
        <f t="shared" si="8"/>
        <v>0.98905562058783802</v>
      </c>
      <c r="E83" s="78" t="s">
        <v>90</v>
      </c>
      <c r="F83" s="79">
        <v>1698</v>
      </c>
      <c r="G83" s="80">
        <f t="shared" si="6"/>
        <v>-1.5631024554925502E-2</v>
      </c>
      <c r="H83" s="80">
        <f t="shared" si="7"/>
        <v>0.98436897544507496</v>
      </c>
      <c r="K83" s="59">
        <v>58</v>
      </c>
      <c r="L83" s="59">
        <v>1.5993409659106101E-3</v>
      </c>
      <c r="M83" s="59">
        <v>-2.2060111634853502E-3</v>
      </c>
    </row>
    <row r="84" spans="1:13">
      <c r="A84" s="78" t="s">
        <v>91</v>
      </c>
      <c r="B84" s="68">
        <v>24800.85</v>
      </c>
      <c r="C84" s="59">
        <f t="shared" si="5"/>
        <v>7.6031681375885599E-3</v>
      </c>
      <c r="D84" s="59">
        <f t="shared" si="8"/>
        <v>1.0076031681375901</v>
      </c>
      <c r="E84" s="78" t="s">
        <v>91</v>
      </c>
      <c r="F84" s="79">
        <v>1724.75</v>
      </c>
      <c r="G84" s="80">
        <f t="shared" si="6"/>
        <v>-3.0660085988239098E-2</v>
      </c>
      <c r="H84" s="80">
        <f t="shared" si="7"/>
        <v>0.96933991401176101</v>
      </c>
      <c r="K84" s="59">
        <v>59</v>
      </c>
      <c r="L84" s="59">
        <v>3.2878933340051899E-3</v>
      </c>
      <c r="M84" s="59">
        <v>-1.90906131311494E-2</v>
      </c>
    </row>
    <row r="85" spans="1:13">
      <c r="A85" s="78" t="s">
        <v>92</v>
      </c>
      <c r="B85" s="68">
        <v>24613</v>
      </c>
      <c r="C85" s="59">
        <f t="shared" si="5"/>
        <v>1.0691123118668001E-3</v>
      </c>
      <c r="D85" s="59">
        <f t="shared" si="8"/>
        <v>1.00106911231187</v>
      </c>
      <c r="E85" s="78" t="s">
        <v>92</v>
      </c>
      <c r="F85" s="79">
        <v>1778.45</v>
      </c>
      <c r="G85" s="80">
        <f t="shared" si="6"/>
        <v>1.9044951010272999E-2</v>
      </c>
      <c r="H85" s="80">
        <f t="shared" si="7"/>
        <v>1.0190449510102699</v>
      </c>
      <c r="K85" s="59">
        <v>60</v>
      </c>
      <c r="L85" s="59">
        <v>3.9072948195126501E-4</v>
      </c>
      <c r="M85" s="59">
        <v>-8.6201984584726304E-3</v>
      </c>
    </row>
    <row r="86" spans="1:13">
      <c r="A86" s="78" t="s">
        <v>93</v>
      </c>
      <c r="B86" s="68">
        <v>24586.7</v>
      </c>
      <c r="C86" s="59">
        <f t="shared" si="5"/>
        <v>3.4447775252144201E-3</v>
      </c>
      <c r="D86" s="59">
        <f t="shared" si="8"/>
        <v>1.00344477752521</v>
      </c>
      <c r="E86" s="78" t="s">
        <v>93</v>
      </c>
      <c r="F86" s="79">
        <v>1744.9</v>
      </c>
      <c r="G86" s="80">
        <f t="shared" si="6"/>
        <v>1.1586145689506401E-2</v>
      </c>
      <c r="H86" s="80">
        <f t="shared" si="7"/>
        <v>1.0115861456895101</v>
      </c>
      <c r="K86" s="59">
        <v>61</v>
      </c>
      <c r="L86" s="59">
        <v>1.17404894790527E-2</v>
      </c>
      <c r="M86" s="59">
        <v>5.6742152323483097E-3</v>
      </c>
    </row>
    <row r="87" spans="1:13">
      <c r="A87" s="78" t="s">
        <v>94</v>
      </c>
      <c r="B87" s="68">
        <v>24502.15</v>
      </c>
      <c r="C87" s="59">
        <f t="shared" si="5"/>
        <v>7.6283551773595601E-3</v>
      </c>
      <c r="D87" s="59">
        <f t="shared" si="8"/>
        <v>1.0076283551773599</v>
      </c>
      <c r="E87" s="78" t="s">
        <v>94</v>
      </c>
      <c r="F87" s="79">
        <v>1724.8</v>
      </c>
      <c r="G87" s="80">
        <f t="shared" si="6"/>
        <v>-1.9378504118995402E-2</v>
      </c>
      <c r="H87" s="80">
        <f t="shared" si="7"/>
        <v>0.980621495881005</v>
      </c>
      <c r="K87" s="59">
        <v>62</v>
      </c>
      <c r="L87" s="59">
        <v>-4.28626509031907E-4</v>
      </c>
      <c r="M87" s="59">
        <v>3.54102461334997E-3</v>
      </c>
    </row>
    <row r="88" spans="1:13">
      <c r="A88" s="78" t="s">
        <v>95</v>
      </c>
      <c r="B88" s="68">
        <v>24315.95</v>
      </c>
      <c r="C88" s="59">
        <f t="shared" si="5"/>
        <v>-3.4950370829703802E-4</v>
      </c>
      <c r="D88" s="59">
        <f t="shared" si="8"/>
        <v>0.99965049629170299</v>
      </c>
      <c r="E88" s="78" t="s">
        <v>95</v>
      </c>
      <c r="F88" s="79">
        <v>1758.55</v>
      </c>
      <c r="G88" s="80">
        <f t="shared" si="6"/>
        <v>5.3310652949078796E-3</v>
      </c>
      <c r="H88" s="80">
        <f t="shared" si="7"/>
        <v>1.0053310652949099</v>
      </c>
      <c r="K88" s="59">
        <v>63</v>
      </c>
      <c r="L88" s="59">
        <v>-7.05046128798896E-3</v>
      </c>
      <c r="M88" s="59">
        <v>-9.8239830483074497E-3</v>
      </c>
    </row>
    <row r="89" spans="1:13">
      <c r="A89" s="78" t="s">
        <v>96</v>
      </c>
      <c r="B89" s="68">
        <v>24324.45</v>
      </c>
      <c r="C89" s="59">
        <f t="shared" si="5"/>
        <v>-4.4608458502798298E-3</v>
      </c>
      <c r="D89" s="59">
        <f t="shared" si="8"/>
        <v>0.99553915414972005</v>
      </c>
      <c r="E89" s="78" t="s">
        <v>96</v>
      </c>
      <c r="F89" s="79">
        <v>1749.2</v>
      </c>
      <c r="G89" s="80">
        <f t="shared" si="6"/>
        <v>-2.3559746233928199E-2</v>
      </c>
      <c r="H89" s="80">
        <f t="shared" si="7"/>
        <v>0.97644025376607202</v>
      </c>
      <c r="K89" s="59">
        <v>64</v>
      </c>
      <c r="L89" s="59">
        <v>-1.2120828697010401E-3</v>
      </c>
      <c r="M89" s="59">
        <v>-1.47407566699006E-3</v>
      </c>
    </row>
    <row r="90" spans="1:13">
      <c r="A90" s="78" t="s">
        <v>97</v>
      </c>
      <c r="B90" s="68">
        <v>24433.200000000001</v>
      </c>
      <c r="C90" s="59">
        <f t="shared" si="5"/>
        <v>4.6211912098586003E-3</v>
      </c>
      <c r="D90" s="59">
        <f t="shared" si="8"/>
        <v>1.0046211912098599</v>
      </c>
      <c r="E90" s="78" t="s">
        <v>97</v>
      </c>
      <c r="F90" s="79">
        <v>1790.9</v>
      </c>
      <c r="G90" s="80">
        <f t="shared" si="6"/>
        <v>1.9025108435109898E-2</v>
      </c>
      <c r="H90" s="80">
        <f t="shared" si="7"/>
        <v>1.0190251084351101</v>
      </c>
      <c r="K90" s="59">
        <v>65</v>
      </c>
      <c r="L90" s="59">
        <v>7.2192554511123401E-3</v>
      </c>
      <c r="M90" s="59">
        <v>-1.3810294390056601E-2</v>
      </c>
    </row>
    <row r="91" spans="1:13">
      <c r="A91" s="78" t="s">
        <v>98</v>
      </c>
      <c r="B91" s="68">
        <v>24320.55</v>
      </c>
      <c r="C91" s="59">
        <f t="shared" si="5"/>
        <v>-1.35678516131808E-4</v>
      </c>
      <c r="D91" s="59">
        <f t="shared" si="8"/>
        <v>0.99986432148386795</v>
      </c>
      <c r="E91" s="78" t="s">
        <v>98</v>
      </c>
      <c r="F91" s="79">
        <v>1757.15</v>
      </c>
      <c r="G91" s="80">
        <f t="shared" si="6"/>
        <v>-1.7851825623196201E-2</v>
      </c>
      <c r="H91" s="80">
        <f t="shared" si="7"/>
        <v>0.98214817437680402</v>
      </c>
      <c r="K91" s="59">
        <v>66</v>
      </c>
      <c r="L91" s="59">
        <v>-6.2028929577790303E-3</v>
      </c>
      <c r="M91" s="59">
        <v>4.4690927154095303E-3</v>
      </c>
    </row>
    <row r="92" spans="1:13">
      <c r="A92" s="78" t="s">
        <v>99</v>
      </c>
      <c r="B92" s="68">
        <v>24323.85</v>
      </c>
      <c r="C92" s="59">
        <f t="shared" si="5"/>
        <v>8.9252669109216097E-4</v>
      </c>
      <c r="D92" s="59">
        <f t="shared" si="8"/>
        <v>1.00089252669109</v>
      </c>
      <c r="E92" s="78" t="s">
        <v>99</v>
      </c>
      <c r="F92" s="79">
        <v>1788.8</v>
      </c>
      <c r="G92" s="80">
        <f t="shared" si="6"/>
        <v>-5.1855478768119802E-3</v>
      </c>
      <c r="H92" s="80">
        <f t="shared" si="7"/>
        <v>0.99481445212318798</v>
      </c>
      <c r="K92" s="59">
        <v>67</v>
      </c>
      <c r="L92" s="59">
        <v>8.9521668015985108E-3</v>
      </c>
      <c r="M92" s="59">
        <v>2.2465068631568699E-3</v>
      </c>
    </row>
    <row r="93" spans="1:13">
      <c r="A93" s="78" t="s">
        <v>100</v>
      </c>
      <c r="B93" s="68">
        <v>24302.15</v>
      </c>
      <c r="C93" s="59">
        <f t="shared" si="5"/>
        <v>6.4418338608693596E-4</v>
      </c>
      <c r="D93" s="59">
        <f t="shared" si="8"/>
        <v>1.00064418338609</v>
      </c>
      <c r="E93" s="78" t="s">
        <v>100</v>
      </c>
      <c r="F93" s="79">
        <v>1798.1</v>
      </c>
      <c r="G93" s="80">
        <f t="shared" si="6"/>
        <v>-5.1587966302635499E-3</v>
      </c>
      <c r="H93" s="80">
        <f t="shared" si="7"/>
        <v>0.99484120336973603</v>
      </c>
      <c r="K93" s="59">
        <v>68</v>
      </c>
      <c r="L93" s="59">
        <v>-2.5571924141313202E-3</v>
      </c>
      <c r="M93" s="59">
        <v>-2.2618271157444799E-2</v>
      </c>
    </row>
    <row r="94" spans="1:13">
      <c r="A94" s="78" t="s">
        <v>101</v>
      </c>
      <c r="B94" s="68">
        <v>24286.5</v>
      </c>
      <c r="C94" s="59">
        <f t="shared" si="5"/>
        <v>6.7196627176867099E-3</v>
      </c>
      <c r="D94" s="59">
        <f t="shared" si="8"/>
        <v>1.00671966271769</v>
      </c>
      <c r="E94" s="78" t="s">
        <v>101</v>
      </c>
      <c r="F94" s="79">
        <v>1807.4</v>
      </c>
      <c r="G94" s="80">
        <f t="shared" si="6"/>
        <v>4.9594127850332501E-2</v>
      </c>
      <c r="H94" s="80">
        <f t="shared" si="7"/>
        <v>1.04959412785033</v>
      </c>
      <c r="K94" s="59">
        <v>69</v>
      </c>
      <c r="L94" s="59">
        <v>-2.10627316768872E-2</v>
      </c>
      <c r="M94" s="59">
        <v>-3.91107840003315E-3</v>
      </c>
    </row>
    <row r="95" spans="1:13">
      <c r="A95" s="78" t="s">
        <v>102</v>
      </c>
      <c r="B95" s="68">
        <v>24123.85</v>
      </c>
      <c r="C95" s="59">
        <f t="shared" si="5"/>
        <v>-7.5001350225091805E-4</v>
      </c>
      <c r="D95" s="59">
        <f t="shared" si="8"/>
        <v>0.99924998649774899</v>
      </c>
      <c r="E95" s="78" t="s">
        <v>102</v>
      </c>
      <c r="F95" s="79">
        <v>1719.95</v>
      </c>
      <c r="G95" s="80">
        <f t="shared" si="6"/>
        <v>-1.59760683480053E-3</v>
      </c>
      <c r="H95" s="80">
        <f t="shared" si="7"/>
        <v>0.99840239316519996</v>
      </c>
      <c r="K95" s="59">
        <v>70</v>
      </c>
      <c r="L95" s="59">
        <v>-9.4740956834637492E-3</v>
      </c>
      <c r="M95" s="59">
        <v>-4.2469072284168997E-2</v>
      </c>
    </row>
    <row r="96" spans="1:13">
      <c r="A96" s="78" t="s">
        <v>103</v>
      </c>
      <c r="B96" s="68">
        <v>24141.95</v>
      </c>
      <c r="C96" s="59">
        <f t="shared" si="5"/>
        <v>5.4555916887449301E-3</v>
      </c>
      <c r="D96" s="59">
        <f t="shared" si="8"/>
        <v>1.00545559168874</v>
      </c>
      <c r="E96" s="78" t="s">
        <v>103</v>
      </c>
      <c r="F96" s="79">
        <v>1722.7</v>
      </c>
      <c r="G96" s="80">
        <f t="shared" si="6"/>
        <v>-1.0021020975574699E-2</v>
      </c>
      <c r="H96" s="80">
        <f t="shared" si="7"/>
        <v>0.989978979024425</v>
      </c>
      <c r="K96" s="59">
        <v>71</v>
      </c>
      <c r="L96" s="59">
        <v>1.2275167017027099E-3</v>
      </c>
      <c r="M96" s="59">
        <v>-6.49565391208262E-3</v>
      </c>
    </row>
    <row r="97" spans="1:13">
      <c r="A97" s="78" t="s">
        <v>104</v>
      </c>
      <c r="B97" s="68">
        <v>24010.6</v>
      </c>
      <c r="C97" s="59">
        <f t="shared" si="5"/>
        <v>-1.4108806608831099E-3</v>
      </c>
      <c r="D97" s="59">
        <f t="shared" si="8"/>
        <v>0.99858911933911698</v>
      </c>
      <c r="E97" s="78" t="s">
        <v>104</v>
      </c>
      <c r="F97" s="79">
        <v>1740.05</v>
      </c>
      <c r="G97" s="80">
        <f t="shared" si="6"/>
        <v>-5.5590721417507899E-3</v>
      </c>
      <c r="H97" s="80">
        <f t="shared" si="7"/>
        <v>0.994440927858249</v>
      </c>
      <c r="K97" s="59">
        <v>72</v>
      </c>
      <c r="L97" s="59">
        <v>2.2661621122589E-3</v>
      </c>
      <c r="M97" s="59">
        <v>2.4414235435189401E-2</v>
      </c>
    </row>
    <row r="98" spans="1:13">
      <c r="A98" s="78" t="s">
        <v>105</v>
      </c>
      <c r="B98" s="68">
        <v>24044.5</v>
      </c>
      <c r="C98" s="59">
        <f t="shared" si="5"/>
        <v>7.3341133907751897E-3</v>
      </c>
      <c r="D98" s="59">
        <f t="shared" si="8"/>
        <v>1.0073341133907801</v>
      </c>
      <c r="E98" s="78" t="s">
        <v>105</v>
      </c>
      <c r="F98" s="79">
        <v>1749.75</v>
      </c>
      <c r="G98" s="80">
        <f t="shared" si="6"/>
        <v>-5.0102415548455403E-2</v>
      </c>
      <c r="H98" s="80">
        <f t="shared" si="7"/>
        <v>0.94989758445154504</v>
      </c>
      <c r="K98" s="59">
        <v>73</v>
      </c>
      <c r="L98" s="59">
        <v>6.6674858443772399E-5</v>
      </c>
      <c r="M98" s="59">
        <v>1.44379176511619E-2</v>
      </c>
    </row>
    <row r="99" spans="1:13">
      <c r="A99" s="78" t="s">
        <v>106</v>
      </c>
      <c r="B99" s="68">
        <v>23868.799999999999</v>
      </c>
      <c r="C99" s="59">
        <f t="shared" si="5"/>
        <v>6.1987880801539098E-3</v>
      </c>
      <c r="D99" s="59">
        <f t="shared" si="8"/>
        <v>1.00619878808015</v>
      </c>
      <c r="E99" s="78" t="s">
        <v>106</v>
      </c>
      <c r="F99" s="79">
        <v>1839.65</v>
      </c>
      <c r="G99" s="80">
        <f t="shared" si="6"/>
        <v>4.9416838351322503E-2</v>
      </c>
      <c r="H99" s="80">
        <f t="shared" si="7"/>
        <v>1.04941683835132</v>
      </c>
      <c r="K99" s="59">
        <v>74</v>
      </c>
      <c r="L99" s="59">
        <v>-5.3910332111043596E-4</v>
      </c>
      <c r="M99" s="59">
        <v>-6.8986537782948797E-4</v>
      </c>
    </row>
    <row r="100" spans="1:13">
      <c r="A100" s="78" t="s">
        <v>107</v>
      </c>
      <c r="B100" s="68">
        <v>23721.3</v>
      </c>
      <c r="C100" s="59">
        <f t="shared" si="5"/>
        <v>7.7636149373623599E-3</v>
      </c>
      <c r="D100" s="59">
        <f t="shared" si="8"/>
        <v>1.0077636149373601</v>
      </c>
      <c r="E100" s="78" t="s">
        <v>107</v>
      </c>
      <c r="F100" s="79">
        <v>1750.95</v>
      </c>
      <c r="G100" s="80">
        <f t="shared" si="6"/>
        <v>2.2847351234609099E-4</v>
      </c>
      <c r="H100" s="80">
        <f t="shared" si="7"/>
        <v>1.0002284735123499</v>
      </c>
      <c r="K100" s="59">
        <v>75</v>
      </c>
      <c r="L100" s="59">
        <v>1.25621669303757E-2</v>
      </c>
      <c r="M100" s="59">
        <v>-5.7251855304705796E-3</v>
      </c>
    </row>
    <row r="101" spans="1:13">
      <c r="A101" s="78" t="s">
        <v>108</v>
      </c>
      <c r="B101" s="68">
        <v>23537.85</v>
      </c>
      <c r="C101" s="59">
        <f t="shared" si="5"/>
        <v>1.5625351959234399E-3</v>
      </c>
      <c r="D101" s="59">
        <f t="shared" si="8"/>
        <v>1.0015625351959201</v>
      </c>
      <c r="E101" s="78" t="s">
        <v>108</v>
      </c>
      <c r="F101" s="79">
        <v>1750.55</v>
      </c>
      <c r="G101" s="80">
        <f t="shared" si="6"/>
        <v>-3.7631540831479498E-3</v>
      </c>
      <c r="H101" s="80">
        <f t="shared" si="7"/>
        <v>0.99623684591685202</v>
      </c>
      <c r="K101" s="59">
        <v>76</v>
      </c>
      <c r="L101" s="59">
        <v>-8.0580551368045303E-4</v>
      </c>
      <c r="M101" s="59">
        <v>1.6011044554358699E-3</v>
      </c>
    </row>
    <row r="102" spans="1:13">
      <c r="A102" s="78" t="s">
        <v>109</v>
      </c>
      <c r="B102" s="68">
        <v>23501.1</v>
      </c>
      <c r="C102" s="59">
        <f t="shared" si="5"/>
        <v>-2.8001998406907702E-3</v>
      </c>
      <c r="D102" s="59">
        <f t="shared" si="8"/>
        <v>0.99719980015930898</v>
      </c>
      <c r="E102" s="78" t="s">
        <v>109</v>
      </c>
      <c r="F102" s="79">
        <v>1757.15</v>
      </c>
      <c r="G102" s="80">
        <f t="shared" si="6"/>
        <v>3.6203520208436201E-3</v>
      </c>
      <c r="H102" s="80">
        <f t="shared" si="7"/>
        <v>1.00362035202084</v>
      </c>
      <c r="K102" s="59">
        <v>77</v>
      </c>
      <c r="L102" s="59">
        <v>-2.6001525434036798E-3</v>
      </c>
      <c r="M102" s="59">
        <v>-1.3128866366469301E-2</v>
      </c>
    </row>
    <row r="103" spans="1:13">
      <c r="A103" s="78" t="s">
        <v>110</v>
      </c>
      <c r="B103" s="68">
        <v>23567</v>
      </c>
      <c r="C103" s="59">
        <f t="shared" si="5"/>
        <v>2.16638786594956E-3</v>
      </c>
      <c r="D103" s="59">
        <f t="shared" si="8"/>
        <v>1.0021663878659499</v>
      </c>
      <c r="E103" s="78" t="s">
        <v>110</v>
      </c>
      <c r="F103" s="79">
        <v>1750.8</v>
      </c>
      <c r="G103" s="80">
        <f t="shared" si="6"/>
        <v>2.2848728714081501E-2</v>
      </c>
      <c r="H103" s="80">
        <f t="shared" si="7"/>
        <v>1.0228487287140799</v>
      </c>
      <c r="K103" s="59">
        <v>78</v>
      </c>
      <c r="L103" s="59">
        <v>-1.50732041985144E-3</v>
      </c>
      <c r="M103" s="59">
        <v>2.8407653374827001E-2</v>
      </c>
    </row>
    <row r="104" spans="1:13">
      <c r="A104" s="78" t="s">
        <v>111</v>
      </c>
      <c r="B104" s="68">
        <v>23516</v>
      </c>
      <c r="C104" s="59">
        <f t="shared" si="5"/>
        <v>-1.78018014505863E-3</v>
      </c>
      <c r="D104" s="59">
        <f t="shared" si="8"/>
        <v>0.99821981985494102</v>
      </c>
      <c r="E104" s="78" t="s">
        <v>111</v>
      </c>
      <c r="F104" s="79">
        <v>1711.25</v>
      </c>
      <c r="G104" s="80">
        <f t="shared" si="6"/>
        <v>1.90100225414343E-3</v>
      </c>
      <c r="H104" s="80">
        <f t="shared" si="7"/>
        <v>1.0019010022541399</v>
      </c>
      <c r="K104" s="59">
        <v>79</v>
      </c>
      <c r="L104" s="59">
        <v>-1.2432518349338401E-3</v>
      </c>
      <c r="M104" s="59">
        <v>-1.0635025830988701E-2</v>
      </c>
    </row>
    <row r="105" spans="1:13">
      <c r="A105" s="78" t="s">
        <v>112</v>
      </c>
      <c r="B105" s="68">
        <v>23557.9</v>
      </c>
      <c r="C105" s="59">
        <f t="shared" si="5"/>
        <v>3.9257017677237702E-3</v>
      </c>
      <c r="D105" s="59">
        <f t="shared" si="8"/>
        <v>1.0039257017677199</v>
      </c>
      <c r="E105" s="78" t="s">
        <v>112</v>
      </c>
      <c r="F105" s="79">
        <v>1708</v>
      </c>
      <c r="G105" s="80">
        <f t="shared" si="6"/>
        <v>1.3290504902305E-2</v>
      </c>
      <c r="H105" s="80">
        <f t="shared" si="7"/>
        <v>1.01329050490231</v>
      </c>
      <c r="K105" s="59">
        <v>80</v>
      </c>
      <c r="L105" s="59">
        <v>-8.8344686515201901E-3</v>
      </c>
      <c r="M105" s="59">
        <v>-6.7965559034052804E-3</v>
      </c>
    </row>
    <row r="106" spans="1:13">
      <c r="A106" s="78" t="s">
        <v>113</v>
      </c>
      <c r="B106" s="68">
        <v>23465.599999999999</v>
      </c>
      <c r="C106" s="59">
        <f t="shared" si="5"/>
        <v>2.8465062056323201E-3</v>
      </c>
      <c r="D106" s="59">
        <f t="shared" si="8"/>
        <v>1.00284650620563</v>
      </c>
      <c r="E106" s="78" t="s">
        <v>113</v>
      </c>
      <c r="F106" s="79">
        <v>1685.45</v>
      </c>
      <c r="G106" s="80">
        <f t="shared" si="6"/>
        <v>1.16970867873132E-2</v>
      </c>
      <c r="H106" s="80">
        <f t="shared" si="7"/>
        <v>1.0116970867873101</v>
      </c>
      <c r="K106" s="59">
        <v>81</v>
      </c>
      <c r="L106" s="59">
        <v>5.1594133084687799E-3</v>
      </c>
      <c r="M106" s="59">
        <v>-3.5819499296707899E-2</v>
      </c>
    </row>
    <row r="107" spans="1:13">
      <c r="A107" s="78" t="s">
        <v>114</v>
      </c>
      <c r="B107" s="68">
        <v>23398.9</v>
      </c>
      <c r="C107" s="59">
        <f t="shared" si="5"/>
        <v>3.2511583723450399E-3</v>
      </c>
      <c r="D107" s="59">
        <f t="shared" si="8"/>
        <v>1.00325115837235</v>
      </c>
      <c r="E107" s="78" t="s">
        <v>114</v>
      </c>
      <c r="F107" s="79">
        <v>1665.85</v>
      </c>
      <c r="G107" s="80">
        <f t="shared" si="6"/>
        <v>-2.84943164988282E-2</v>
      </c>
      <c r="H107" s="80">
        <f t="shared" si="7"/>
        <v>0.97150568350117195</v>
      </c>
      <c r="K107" s="59">
        <v>82</v>
      </c>
      <c r="L107" s="59">
        <v>2.29553676090583E-4</v>
      </c>
      <c r="M107" s="59">
        <v>1.8815397334182402E-2</v>
      </c>
    </row>
    <row r="108" spans="1:13">
      <c r="A108" s="78" t="s">
        <v>115</v>
      </c>
      <c r="B108" s="68">
        <v>23322.95</v>
      </c>
      <c r="C108" s="59">
        <f t="shared" si="5"/>
        <v>2.4942165167948799E-3</v>
      </c>
      <c r="D108" s="59">
        <f t="shared" si="8"/>
        <v>1.00249421651679</v>
      </c>
      <c r="E108" s="78" t="s">
        <v>115</v>
      </c>
      <c r="F108" s="79">
        <v>1714</v>
      </c>
      <c r="G108" s="80">
        <f t="shared" si="6"/>
        <v>1.00562291089652E-2</v>
      </c>
      <c r="H108" s="80">
        <f t="shared" si="7"/>
        <v>1.0100562291089701</v>
      </c>
      <c r="K108" s="59">
        <v>83</v>
      </c>
      <c r="L108" s="59">
        <v>2.0219619976148198E-3</v>
      </c>
      <c r="M108" s="59">
        <v>9.5641836918915393E-3</v>
      </c>
    </row>
    <row r="109" spans="1:13">
      <c r="A109" s="78" t="s">
        <v>116</v>
      </c>
      <c r="B109" s="68">
        <v>23264.85</v>
      </c>
      <c r="C109" s="59">
        <f t="shared" si="5"/>
        <v>2.4288513264755001E-4</v>
      </c>
      <c r="D109" s="59">
        <f t="shared" si="8"/>
        <v>1.0002428851326499</v>
      </c>
      <c r="E109" s="78" t="s">
        <v>116</v>
      </c>
      <c r="F109" s="79">
        <v>1696.85</v>
      </c>
      <c r="G109" s="80">
        <f t="shared" si="6"/>
        <v>3.1519647330726798E-2</v>
      </c>
      <c r="H109" s="80">
        <f t="shared" si="7"/>
        <v>1.03151964733073</v>
      </c>
      <c r="K109" s="59">
        <v>84</v>
      </c>
      <c r="L109" s="59">
        <v>5.17841660044211E-3</v>
      </c>
      <c r="M109" s="59">
        <v>-2.4556920719437499E-2</v>
      </c>
    </row>
    <row r="110" spans="1:13">
      <c r="A110" s="78" t="s">
        <v>117</v>
      </c>
      <c r="B110" s="68">
        <v>23259.200000000001</v>
      </c>
      <c r="C110" s="59">
        <f t="shared" si="5"/>
        <v>-1.3297717180034501E-3</v>
      </c>
      <c r="D110" s="59">
        <f t="shared" si="8"/>
        <v>0.99867022828199703</v>
      </c>
      <c r="E110" s="78" t="s">
        <v>117</v>
      </c>
      <c r="F110" s="79">
        <v>1644.2</v>
      </c>
      <c r="G110" s="80">
        <f t="shared" si="6"/>
        <v>6.77468411474937E-2</v>
      </c>
      <c r="H110" s="80">
        <f t="shared" si="7"/>
        <v>1.06774684114749</v>
      </c>
      <c r="K110" s="59">
        <v>85</v>
      </c>
      <c r="L110" s="59">
        <v>-8.4077355070169796E-4</v>
      </c>
      <c r="M110" s="59">
        <v>6.1718388456095804E-3</v>
      </c>
    </row>
    <row r="111" spans="1:13">
      <c r="A111" s="78" t="s">
        <v>118</v>
      </c>
      <c r="B111" s="68">
        <v>23290.15</v>
      </c>
      <c r="C111" s="59">
        <f t="shared" si="5"/>
        <v>2.0331832162561202E-2</v>
      </c>
      <c r="D111" s="59">
        <f t="shared" si="8"/>
        <v>1.0203318321625601</v>
      </c>
      <c r="E111" s="78" t="s">
        <v>118</v>
      </c>
      <c r="F111" s="79">
        <v>1536.5</v>
      </c>
      <c r="G111" s="80">
        <f t="shared" si="6"/>
        <v>-2.7946594733217799E-3</v>
      </c>
      <c r="H111" s="80">
        <f t="shared" si="7"/>
        <v>0.99720534052667797</v>
      </c>
      <c r="K111" s="59">
        <v>86</v>
      </c>
      <c r="L111" s="59">
        <v>-3.94272740620268E-3</v>
      </c>
      <c r="M111" s="59">
        <v>-1.9617018827725499E-2</v>
      </c>
    </row>
    <row r="112" spans="1:13">
      <c r="A112" s="78" t="s">
        <v>119</v>
      </c>
      <c r="B112" s="68">
        <v>22821.4</v>
      </c>
      <c r="C112" s="59">
        <f t="shared" si="5"/>
        <v>8.8487486443831597E-3</v>
      </c>
      <c r="D112" s="59">
        <f t="shared" si="8"/>
        <v>1.00884874864438</v>
      </c>
      <c r="E112" s="78" t="s">
        <v>119</v>
      </c>
      <c r="F112" s="79">
        <v>1540.8</v>
      </c>
      <c r="G112" s="80">
        <f t="shared" si="6"/>
        <v>3.5238517634398898E-2</v>
      </c>
      <c r="H112" s="80">
        <f t="shared" si="7"/>
        <v>1.0352385176343999</v>
      </c>
      <c r="K112" s="59">
        <v>87</v>
      </c>
      <c r="L112" s="59">
        <v>2.9095507311047101E-3</v>
      </c>
      <c r="M112" s="59">
        <v>1.61155577040052E-2</v>
      </c>
    </row>
    <row r="113" spans="1:13">
      <c r="A113" s="78" t="s">
        <v>120</v>
      </c>
      <c r="B113" s="68">
        <v>22620.35</v>
      </c>
      <c r="C113" s="59">
        <f t="shared" si="5"/>
        <v>3.3071319917765803E-2</v>
      </c>
      <c r="D113" s="59">
        <f t="shared" si="8"/>
        <v>1.0330713199177699</v>
      </c>
      <c r="E113" s="78" t="s">
        <v>120</v>
      </c>
      <c r="F113" s="79">
        <v>1487.45</v>
      </c>
      <c r="G113" s="80">
        <f t="shared" si="6"/>
        <v>-7.1343941138739802E-3</v>
      </c>
      <c r="H113" s="80">
        <f t="shared" si="7"/>
        <v>0.99286560588612605</v>
      </c>
      <c r="K113" s="59">
        <v>88</v>
      </c>
      <c r="L113" s="59">
        <v>-6.7944524078869897E-4</v>
      </c>
      <c r="M113" s="59">
        <v>-1.7172380382407499E-2</v>
      </c>
    </row>
    <row r="114" spans="1:13">
      <c r="A114" s="78" t="s">
        <v>121</v>
      </c>
      <c r="B114" s="68">
        <v>21884.5</v>
      </c>
      <c r="C114" s="59">
        <f t="shared" si="5"/>
        <v>-6.1124179171720999E-2</v>
      </c>
      <c r="D114" s="59">
        <f t="shared" si="8"/>
        <v>0.93887582082827903</v>
      </c>
      <c r="E114" s="78" t="s">
        <v>121</v>
      </c>
      <c r="F114" s="79">
        <v>1498.1</v>
      </c>
      <c r="G114" s="80">
        <f t="shared" si="6"/>
        <v>-8.8239956911513595E-2</v>
      </c>
      <c r="H114" s="80">
        <f t="shared" si="7"/>
        <v>0.91176004308848602</v>
      </c>
      <c r="K114" s="59">
        <v>89</v>
      </c>
      <c r="L114" s="59">
        <v>9.6322135568939E-5</v>
      </c>
      <c r="M114" s="59">
        <v>-5.2818700123809202E-3</v>
      </c>
    </row>
    <row r="115" spans="1:13">
      <c r="A115" s="78" t="s">
        <v>122</v>
      </c>
      <c r="B115" s="68">
        <v>23263.9</v>
      </c>
      <c r="C115" s="59">
        <f t="shared" si="5"/>
        <v>3.2023979208572799E-2</v>
      </c>
      <c r="D115" s="59">
        <f t="shared" si="8"/>
        <v>1.0320239792085699</v>
      </c>
      <c r="E115" s="78" t="s">
        <v>122</v>
      </c>
      <c r="F115" s="79">
        <v>1636.3</v>
      </c>
      <c r="G115" s="80">
        <f t="shared" si="6"/>
        <v>1.55204199379089E-2</v>
      </c>
      <c r="H115" s="80">
        <f t="shared" si="7"/>
        <v>1.01552041993791</v>
      </c>
      <c r="K115" s="59">
        <v>90</v>
      </c>
      <c r="L115" s="59">
        <v>-9.1049638865114201E-5</v>
      </c>
      <c r="M115" s="59">
        <v>-5.0677469913984301E-3</v>
      </c>
    </row>
    <row r="116" spans="1:13">
      <c r="A116" s="78" t="s">
        <v>123</v>
      </c>
      <c r="B116" s="68">
        <v>22530.7</v>
      </c>
      <c r="C116" s="59">
        <f t="shared" si="5"/>
        <v>1.8680861553376101E-3</v>
      </c>
      <c r="D116" s="59">
        <f t="shared" si="8"/>
        <v>1.00186808615534</v>
      </c>
      <c r="E116" s="78" t="s">
        <v>123</v>
      </c>
      <c r="F116" s="79">
        <v>1611.1</v>
      </c>
      <c r="G116" s="80">
        <f t="shared" si="6"/>
        <v>3.4092058649562003E-2</v>
      </c>
      <c r="H116" s="80">
        <f t="shared" si="7"/>
        <v>1.0340920586495601</v>
      </c>
      <c r="K116" s="59">
        <v>91</v>
      </c>
      <c r="L116" s="59">
        <v>4.4928200284702303E-3</v>
      </c>
      <c r="M116" s="59">
        <v>4.5101307821862197E-2</v>
      </c>
    </row>
    <row r="117" spans="1:13">
      <c r="A117" s="78" t="s">
        <v>124</v>
      </c>
      <c r="B117" s="68">
        <v>22488.65</v>
      </c>
      <c r="C117" s="59">
        <f t="shared" si="5"/>
        <v>-9.5612140229056203E-3</v>
      </c>
      <c r="D117" s="59">
        <f t="shared" si="8"/>
        <v>0.99043878597709401</v>
      </c>
      <c r="E117" s="78" t="s">
        <v>124</v>
      </c>
      <c r="F117" s="79">
        <v>1557.1</v>
      </c>
      <c r="G117" s="80">
        <f t="shared" si="6"/>
        <v>-1.95872716846727E-2</v>
      </c>
      <c r="H117" s="80">
        <f t="shared" si="7"/>
        <v>0.980412728315327</v>
      </c>
      <c r="K117" s="59">
        <v>92</v>
      </c>
      <c r="L117" s="59">
        <v>-1.1429529501816901E-3</v>
      </c>
      <c r="M117" s="59">
        <v>-4.5465388461884097E-4</v>
      </c>
    </row>
    <row r="118" spans="1:13">
      <c r="A118" s="78" t="s">
        <v>125</v>
      </c>
      <c r="B118" s="68">
        <v>22704.7</v>
      </c>
      <c r="C118" s="59">
        <f t="shared" si="5"/>
        <v>-8.0473578649701907E-3</v>
      </c>
      <c r="D118" s="59">
        <f t="shared" si="8"/>
        <v>0.99195264213502998</v>
      </c>
      <c r="E118" s="78" t="s">
        <v>125</v>
      </c>
      <c r="F118" s="79">
        <v>1587.9</v>
      </c>
      <c r="G118" s="80">
        <f t="shared" si="6"/>
        <v>2.4931951009739099E-2</v>
      </c>
      <c r="H118" s="80">
        <f t="shared" si="7"/>
        <v>1.0249319510097401</v>
      </c>
      <c r="K118" s="59">
        <v>93</v>
      </c>
      <c r="L118" s="59">
        <v>3.5390949755701099E-3</v>
      </c>
      <c r="M118" s="59">
        <v>-1.35601159511449E-2</v>
      </c>
    </row>
    <row r="119" spans="1:13">
      <c r="A119" s="78" t="s">
        <v>126</v>
      </c>
      <c r="B119" s="68">
        <v>22888.15</v>
      </c>
      <c r="C119" s="59">
        <f t="shared" si="5"/>
        <v>-1.9336287086089499E-3</v>
      </c>
      <c r="D119" s="59">
        <f t="shared" si="8"/>
        <v>0.99806637129139097</v>
      </c>
      <c r="E119" s="78" t="s">
        <v>126</v>
      </c>
      <c r="F119" s="79">
        <v>1548.8</v>
      </c>
      <c r="G119" s="80">
        <f t="shared" si="6"/>
        <v>-1.12357125623039E-2</v>
      </c>
      <c r="H119" s="80">
        <f t="shared" si="7"/>
        <v>0.98876428743769595</v>
      </c>
      <c r="K119" s="59">
        <v>94</v>
      </c>
      <c r="L119" s="59">
        <v>-1.6415685749334801E-3</v>
      </c>
      <c r="M119" s="59">
        <v>-3.9175035668173102E-3</v>
      </c>
    </row>
    <row r="120" spans="1:13">
      <c r="A120" s="78" t="s">
        <v>127</v>
      </c>
      <c r="B120" s="68">
        <v>22932.45</v>
      </c>
      <c r="C120" s="59">
        <f t="shared" si="5"/>
        <v>-1.0743187662915199E-3</v>
      </c>
      <c r="D120" s="59">
        <f t="shared" si="8"/>
        <v>0.99892568123370895</v>
      </c>
      <c r="E120" s="78" t="s">
        <v>127</v>
      </c>
      <c r="F120" s="79">
        <v>1566.3</v>
      </c>
      <c r="G120" s="80">
        <f t="shared" si="6"/>
        <v>-2.9720570461507799E-2</v>
      </c>
      <c r="H120" s="80">
        <f t="shared" si="7"/>
        <v>0.970279429538492</v>
      </c>
      <c r="K120" s="59">
        <v>95</v>
      </c>
      <c r="L120" s="59">
        <v>4.95641502216803E-3</v>
      </c>
      <c r="M120" s="59">
        <v>-5.5058830570623399E-2</v>
      </c>
    </row>
    <row r="121" spans="1:13">
      <c r="A121" s="78" t="s">
        <v>128</v>
      </c>
      <c r="B121" s="68">
        <v>22957.1</v>
      </c>
      <c r="C121" s="59">
        <f t="shared" si="5"/>
        <v>-4.59447256025936E-4</v>
      </c>
      <c r="D121" s="59">
        <f t="shared" si="8"/>
        <v>0.99954055274397402</v>
      </c>
      <c r="E121" s="78" t="s">
        <v>128</v>
      </c>
      <c r="F121" s="79">
        <v>1613.55</v>
      </c>
      <c r="G121" s="80">
        <f t="shared" si="6"/>
        <v>1.0122016750213301E-2</v>
      </c>
      <c r="H121" s="80">
        <f t="shared" si="7"/>
        <v>1.0101220167502101</v>
      </c>
      <c r="K121" s="59">
        <v>96</v>
      </c>
      <c r="L121" s="59">
        <v>4.0998269292998697E-3</v>
      </c>
      <c r="M121" s="59">
        <v>4.5317011422022699E-2</v>
      </c>
    </row>
    <row r="122" spans="1:13">
      <c r="A122" s="78" t="s">
        <v>129</v>
      </c>
      <c r="B122" s="68">
        <v>22967.65</v>
      </c>
      <c r="C122" s="59">
        <f t="shared" si="5"/>
        <v>1.6234147702677601E-2</v>
      </c>
      <c r="D122" s="59">
        <f t="shared" si="8"/>
        <v>1.0162341477026799</v>
      </c>
      <c r="E122" s="78" t="s">
        <v>129</v>
      </c>
      <c r="F122" s="79">
        <v>1597.3</v>
      </c>
      <c r="G122" s="80">
        <f t="shared" si="6"/>
        <v>-1.55301916204423E-2</v>
      </c>
      <c r="H122" s="80">
        <f t="shared" si="7"/>
        <v>0.984469808379558</v>
      </c>
      <c r="K122" s="59">
        <v>97</v>
      </c>
      <c r="L122" s="59">
        <v>5.2804683196970899E-3</v>
      </c>
      <c r="M122" s="59">
        <v>-5.051994807351E-3</v>
      </c>
    </row>
    <row r="123" spans="1:13">
      <c r="A123" s="78" t="s">
        <v>130</v>
      </c>
      <c r="B123" s="68">
        <v>22597.8</v>
      </c>
      <c r="C123" s="59">
        <f t="shared" si="5"/>
        <v>3.04696885289723E-3</v>
      </c>
      <c r="D123" s="59">
        <f t="shared" si="8"/>
        <v>1.0030469688529</v>
      </c>
      <c r="E123" s="78" t="s">
        <v>130</v>
      </c>
      <c r="F123" s="79">
        <v>1622.3</v>
      </c>
      <c r="G123" s="80">
        <f t="shared" si="6"/>
        <v>3.2514531454101797E-2</v>
      </c>
      <c r="H123" s="80">
        <f t="shared" si="7"/>
        <v>1.0325145314541</v>
      </c>
      <c r="K123" s="59">
        <v>98</v>
      </c>
      <c r="L123" s="59">
        <v>6.0183478642740105E-4</v>
      </c>
      <c r="M123" s="59">
        <v>-4.3649888695753598E-3</v>
      </c>
    </row>
    <row r="124" spans="1:13">
      <c r="A124" s="78" t="s">
        <v>131</v>
      </c>
      <c r="B124" s="68">
        <v>22529.05</v>
      </c>
      <c r="C124" s="59">
        <f t="shared" si="5"/>
        <v>2.79808117412569E-3</v>
      </c>
      <c r="D124" s="59">
        <f t="shared" si="8"/>
        <v>1.0027980811741299</v>
      </c>
      <c r="E124" s="78" t="s">
        <v>131</v>
      </c>
      <c r="F124" s="79">
        <v>1570.4</v>
      </c>
      <c r="G124" s="80">
        <f t="shared" si="6"/>
        <v>6.1638890203977699E-3</v>
      </c>
      <c r="H124" s="80">
        <f t="shared" si="7"/>
        <v>1.0061638890204001</v>
      </c>
      <c r="K124" s="59">
        <v>99</v>
      </c>
      <c r="L124" s="59">
        <v>-2.68979171898138E-3</v>
      </c>
      <c r="M124" s="59">
        <v>6.3101437398249997E-3</v>
      </c>
    </row>
    <row r="125" spans="1:13">
      <c r="A125" s="78" t="s">
        <v>132</v>
      </c>
      <c r="B125" s="68">
        <v>22466.1</v>
      </c>
      <c r="C125" s="59">
        <f t="shared" si="5"/>
        <v>2.7746872879504101E-3</v>
      </c>
      <c r="D125" s="59">
        <f t="shared" si="8"/>
        <v>1.0027746872879499</v>
      </c>
      <c r="E125" s="78" t="s">
        <v>132</v>
      </c>
      <c r="F125" s="79">
        <v>1560.75</v>
      </c>
      <c r="G125" s="80">
        <f t="shared" si="6"/>
        <v>1.8788245271345198E-2</v>
      </c>
      <c r="H125" s="80">
        <f t="shared" si="7"/>
        <v>1.0187882452713499</v>
      </c>
      <c r="K125" s="59">
        <v>100</v>
      </c>
      <c r="L125" s="59">
        <v>1.0574337254733101E-3</v>
      </c>
      <c r="M125" s="59">
        <v>2.1791294988608201E-2</v>
      </c>
    </row>
    <row r="126" spans="1:13">
      <c r="A126" s="78" t="s">
        <v>133</v>
      </c>
      <c r="B126" s="68">
        <v>22403.85</v>
      </c>
      <c r="C126" s="59">
        <f t="shared" si="5"/>
        <v>9.1157557460597397E-3</v>
      </c>
      <c r="D126" s="59">
        <f t="shared" si="8"/>
        <v>1.0091157557460599</v>
      </c>
      <c r="E126" s="78" t="s">
        <v>133</v>
      </c>
      <c r="F126" s="79">
        <v>1531.7</v>
      </c>
      <c r="G126" s="80">
        <f t="shared" si="6"/>
        <v>4.6504471247116201E-2</v>
      </c>
      <c r="H126" s="80">
        <f t="shared" si="7"/>
        <v>1.0465044712471201</v>
      </c>
      <c r="K126" s="59">
        <v>101</v>
      </c>
      <c r="L126" s="59">
        <v>-1.9202002040248801E-3</v>
      </c>
      <c r="M126" s="59">
        <v>3.8212024581683098E-3</v>
      </c>
    </row>
    <row r="127" spans="1:13">
      <c r="A127" s="78" t="s">
        <v>134</v>
      </c>
      <c r="B127" s="68">
        <v>22200.55</v>
      </c>
      <c r="C127" s="59">
        <f t="shared" si="5"/>
        <v>-7.7895650787794795E-4</v>
      </c>
      <c r="D127" s="59">
        <f t="shared" si="8"/>
        <v>0.99922104349212204</v>
      </c>
      <c r="E127" s="78" t="s">
        <v>134</v>
      </c>
      <c r="F127" s="79">
        <v>1462.1</v>
      </c>
      <c r="G127" s="80">
        <f t="shared" si="6"/>
        <v>7.3051042462090598E-2</v>
      </c>
      <c r="H127" s="80">
        <f t="shared" si="7"/>
        <v>1.07305104246209</v>
      </c>
      <c r="K127" s="59">
        <v>102</v>
      </c>
      <c r="L127" s="59">
        <v>2.38481304642982E-3</v>
      </c>
      <c r="M127" s="59">
        <v>1.0905691855875199E-2</v>
      </c>
    </row>
    <row r="128" spans="1:13">
      <c r="A128" s="78" t="s">
        <v>135</v>
      </c>
      <c r="B128" s="68">
        <v>22217.85</v>
      </c>
      <c r="C128" s="59">
        <f t="shared" si="5"/>
        <v>5.13517020141887E-3</v>
      </c>
      <c r="D128" s="59">
        <f t="shared" si="8"/>
        <v>1.00513517020142</v>
      </c>
      <c r="E128" s="78" t="s">
        <v>135</v>
      </c>
      <c r="F128" s="79">
        <v>1359.1</v>
      </c>
      <c r="G128" s="80">
        <f t="shared" si="6"/>
        <v>2.57876862491771E-2</v>
      </c>
      <c r="H128" s="80">
        <f t="shared" si="7"/>
        <v>1.0257876862491799</v>
      </c>
      <c r="K128" s="59">
        <v>103</v>
      </c>
      <c r="L128" s="59">
        <v>1.5705741144554899E-3</v>
      </c>
      <c r="M128" s="59">
        <v>1.0126512672857701E-2</v>
      </c>
    </row>
    <row r="129" spans="1:13">
      <c r="A129" s="78" t="s">
        <v>136</v>
      </c>
      <c r="B129" s="68">
        <v>22104.05</v>
      </c>
      <c r="C129" s="59">
        <f t="shared" si="5"/>
        <v>2.2124478982964001E-3</v>
      </c>
      <c r="D129" s="59">
        <f t="shared" si="8"/>
        <v>1.0022124478983001</v>
      </c>
      <c r="E129" s="78" t="s">
        <v>136</v>
      </c>
      <c r="F129" s="79">
        <v>1324.5</v>
      </c>
      <c r="G129" s="80">
        <f t="shared" si="6"/>
        <v>-4.5197817056195199E-3</v>
      </c>
      <c r="H129" s="80">
        <f t="shared" si="7"/>
        <v>0.99548021829438005</v>
      </c>
      <c r="K129" s="59">
        <v>104</v>
      </c>
      <c r="L129" s="59">
        <v>1.8758788799854099E-3</v>
      </c>
      <c r="M129" s="59">
        <v>-3.0370195378813601E-2</v>
      </c>
    </row>
    <row r="130" spans="1:13">
      <c r="A130" s="78" t="s">
        <v>137</v>
      </c>
      <c r="B130" s="68">
        <v>22055.200000000001</v>
      </c>
      <c r="C130" s="59">
        <f t="shared" si="5"/>
        <v>4.4396349451461103E-3</v>
      </c>
      <c r="D130" s="59">
        <f t="shared" si="8"/>
        <v>1.0044396349451501</v>
      </c>
      <c r="E130" s="78" t="s">
        <v>137</v>
      </c>
      <c r="F130" s="79">
        <v>1330.5</v>
      </c>
      <c r="G130" s="80">
        <f t="shared" si="6"/>
        <v>1.3316380477679199E-2</v>
      </c>
      <c r="H130" s="80">
        <f t="shared" si="7"/>
        <v>1.0133163804776799</v>
      </c>
      <c r="K130" s="59">
        <v>105</v>
      </c>
      <c r="L130" s="59">
        <v>1.30477615339951E-3</v>
      </c>
      <c r="M130" s="59">
        <v>8.7514529555657306E-3</v>
      </c>
    </row>
    <row r="131" spans="1:13">
      <c r="A131" s="78" t="s">
        <v>138</v>
      </c>
      <c r="B131" s="68">
        <v>21957.5</v>
      </c>
      <c r="C131" s="59">
        <f t="shared" si="5"/>
        <v>-1.5590012996666101E-2</v>
      </c>
      <c r="D131" s="59">
        <f t="shared" si="8"/>
        <v>0.98440998700333404</v>
      </c>
      <c r="E131" s="78" t="s">
        <v>138</v>
      </c>
      <c r="F131" s="79">
        <v>1312.9</v>
      </c>
      <c r="G131" s="80">
        <f t="shared" si="6"/>
        <v>-2.55301016948625E-2</v>
      </c>
      <c r="H131" s="80">
        <f t="shared" si="7"/>
        <v>0.97446989830513797</v>
      </c>
      <c r="K131" s="59">
        <v>106</v>
      </c>
      <c r="L131" s="59">
        <v>-3.93823920711133E-4</v>
      </c>
      <c r="M131" s="59">
        <v>3.1913471251437897E-2</v>
      </c>
    </row>
    <row r="132" spans="1:13">
      <c r="A132" s="78" t="s">
        <v>139</v>
      </c>
      <c r="B132" s="68">
        <v>22302.5</v>
      </c>
      <c r="C132" s="59">
        <f t="shared" ref="C132:C195" si="9">LN(B132/B133)</f>
        <v>0</v>
      </c>
      <c r="D132" s="59">
        <f t="shared" si="8"/>
        <v>1</v>
      </c>
      <c r="E132" s="78" t="s">
        <v>139</v>
      </c>
      <c r="F132" s="79">
        <v>1346.85</v>
      </c>
      <c r="G132" s="80">
        <f t="shared" ref="G132:G195" si="10">LN(F132/F133)</f>
        <v>1.01489621542157E-2</v>
      </c>
      <c r="H132" s="80">
        <f t="shared" ref="H132:H195" si="11">G132+1</f>
        <v>1.0101489621542199</v>
      </c>
      <c r="K132" s="59">
        <v>107</v>
      </c>
      <c r="L132" s="59">
        <v>-1.58037293871727E-3</v>
      </c>
      <c r="M132" s="59">
        <v>6.9327214086210995E-2</v>
      </c>
    </row>
    <row r="133" spans="1:13">
      <c r="A133" s="78" t="s">
        <v>140</v>
      </c>
      <c r="B133" s="68">
        <v>22302.5</v>
      </c>
      <c r="C133" s="59">
        <f t="shared" si="9"/>
        <v>-6.2666144663355598E-3</v>
      </c>
      <c r="D133" s="59">
        <f t="shared" ref="D133:D196" si="12">C133+1</f>
        <v>0.99373338553366397</v>
      </c>
      <c r="E133" s="78" t="s">
        <v>140</v>
      </c>
      <c r="F133" s="79">
        <v>1333.25</v>
      </c>
      <c r="G133" s="80">
        <f t="shared" si="10"/>
        <v>-2.7081674296000401E-2</v>
      </c>
      <c r="H133" s="80">
        <f t="shared" si="11"/>
        <v>0.97291832570400005</v>
      </c>
      <c r="K133" s="59">
        <v>108</v>
      </c>
      <c r="L133" s="59">
        <v>1.4763023780206001E-2</v>
      </c>
      <c r="M133" s="59">
        <v>-1.75576832535278E-2</v>
      </c>
    </row>
    <row r="134" spans="1:13">
      <c r="A134" s="78" t="s">
        <v>141</v>
      </c>
      <c r="B134" s="68">
        <v>22442.7</v>
      </c>
      <c r="C134" s="59">
        <f t="shared" si="9"/>
        <v>-1.4760051701738701E-3</v>
      </c>
      <c r="D134" s="59">
        <f t="shared" si="12"/>
        <v>0.99852399482982601</v>
      </c>
      <c r="E134" s="78" t="s">
        <v>141</v>
      </c>
      <c r="F134" s="79">
        <v>1369.85</v>
      </c>
      <c r="G134" s="80">
        <f t="shared" si="10"/>
        <v>-1.7224959978719302E-2</v>
      </c>
      <c r="H134" s="80">
        <f t="shared" si="11"/>
        <v>0.98277504002128102</v>
      </c>
      <c r="K134" s="59">
        <v>109</v>
      </c>
      <c r="L134" s="59">
        <v>6.0991875043290697E-3</v>
      </c>
      <c r="M134" s="59">
        <v>2.91393301300698E-2</v>
      </c>
    </row>
    <row r="135" spans="1:13">
      <c r="A135" s="78" t="s">
        <v>142</v>
      </c>
      <c r="B135" s="68">
        <v>22475.85</v>
      </c>
      <c r="C135" s="59">
        <f t="shared" si="9"/>
        <v>-7.6389791301331297E-3</v>
      </c>
      <c r="D135" s="59">
        <f t="shared" si="12"/>
        <v>0.99236102086986699</v>
      </c>
      <c r="E135" s="78" t="s">
        <v>142</v>
      </c>
      <c r="F135" s="79">
        <v>1393.65</v>
      </c>
      <c r="G135" s="80">
        <f t="shared" si="10"/>
        <v>-8.7514623304305005E-3</v>
      </c>
      <c r="H135" s="80">
        <f t="shared" si="11"/>
        <v>0.99124853766957</v>
      </c>
      <c r="K135" s="59">
        <v>110</v>
      </c>
      <c r="L135" s="59">
        <v>2.43748006147914E-2</v>
      </c>
      <c r="M135" s="59">
        <v>-3.1509194728665299E-2</v>
      </c>
    </row>
    <row r="136" spans="1:13">
      <c r="A136" s="78" t="s">
        <v>143</v>
      </c>
      <c r="B136" s="68">
        <v>22648.2</v>
      </c>
      <c r="C136" s="59">
        <f t="shared" si="9"/>
        <v>1.9158935479583401E-3</v>
      </c>
      <c r="D136" s="59">
        <f t="shared" si="12"/>
        <v>1.00191589354796</v>
      </c>
      <c r="E136" s="78" t="s">
        <v>143</v>
      </c>
      <c r="F136" s="79">
        <v>1405.9</v>
      </c>
      <c r="G136" s="80">
        <f t="shared" si="10"/>
        <v>2.6122434355402999E-2</v>
      </c>
      <c r="H136" s="80">
        <f t="shared" si="11"/>
        <v>1.0261224343554001</v>
      </c>
      <c r="K136" s="59">
        <v>111</v>
      </c>
      <c r="L136" s="59">
        <v>-4.6694471044160801E-2</v>
      </c>
      <c r="M136" s="59">
        <v>-4.1545485867352898E-2</v>
      </c>
    </row>
    <row r="137" spans="1:13">
      <c r="A137" s="78" t="s">
        <v>144</v>
      </c>
      <c r="B137" s="68">
        <v>22604.85</v>
      </c>
      <c r="C137" s="59">
        <f t="shared" si="9"/>
        <v>-1.7039337135533099E-3</v>
      </c>
      <c r="D137" s="59">
        <f t="shared" si="12"/>
        <v>0.99829606628644696</v>
      </c>
      <c r="E137" s="78" t="s">
        <v>144</v>
      </c>
      <c r="F137" s="79">
        <v>1369.65</v>
      </c>
      <c r="G137" s="80">
        <f t="shared" si="10"/>
        <v>1.06799804017907E-2</v>
      </c>
      <c r="H137" s="80">
        <f t="shared" si="11"/>
        <v>1.0106799804017901</v>
      </c>
      <c r="K137" s="59">
        <v>112</v>
      </c>
      <c r="L137" s="59">
        <v>2.3584595752556899E-2</v>
      </c>
      <c r="M137" s="59">
        <v>-8.0641758146479201E-3</v>
      </c>
    </row>
    <row r="138" spans="1:13">
      <c r="A138" s="78" t="s">
        <v>145</v>
      </c>
      <c r="B138" s="68">
        <v>22643.4</v>
      </c>
      <c r="C138" s="59">
        <f t="shared" si="9"/>
        <v>9.9172312481621908E-3</v>
      </c>
      <c r="D138" s="59">
        <f t="shared" si="12"/>
        <v>1.0099172312481599</v>
      </c>
      <c r="E138" s="78" t="s">
        <v>145</v>
      </c>
      <c r="F138" s="79">
        <v>1355.1</v>
      </c>
      <c r="G138" s="80">
        <f t="shared" si="10"/>
        <v>-5.3358974050709404E-3</v>
      </c>
      <c r="H138" s="80">
        <f t="shared" si="11"/>
        <v>0.99466410259492899</v>
      </c>
      <c r="K138" s="59">
        <v>113</v>
      </c>
      <c r="L138" s="59">
        <v>8.32368987638328E-4</v>
      </c>
      <c r="M138" s="59">
        <v>3.3259689661923698E-2</v>
      </c>
    </row>
    <row r="139" spans="1:13">
      <c r="A139" s="78" t="s">
        <v>146</v>
      </c>
      <c r="B139" s="68">
        <v>22419.95</v>
      </c>
      <c r="C139" s="59">
        <f t="shared" si="9"/>
        <v>-6.6859105299196704E-3</v>
      </c>
      <c r="D139" s="59">
        <f t="shared" si="12"/>
        <v>0.99331408947008004</v>
      </c>
      <c r="E139" s="78" t="s">
        <v>146</v>
      </c>
      <c r="F139" s="79">
        <v>1362.35</v>
      </c>
      <c r="G139" s="80">
        <f t="shared" si="10"/>
        <v>9.5140477216165992E-3</v>
      </c>
      <c r="H139" s="80">
        <f t="shared" si="11"/>
        <v>1.00951404772162</v>
      </c>
      <c r="K139" s="59">
        <v>114</v>
      </c>
      <c r="L139" s="59">
        <v>-7.7908884619305799E-3</v>
      </c>
      <c r="M139" s="59">
        <v>-1.17963832227421E-2</v>
      </c>
    </row>
    <row r="140" spans="1:13">
      <c r="A140" s="78" t="s">
        <v>147</v>
      </c>
      <c r="B140" s="68">
        <v>22570.35</v>
      </c>
      <c r="C140" s="59">
        <f t="shared" si="9"/>
        <v>7.4690020410453101E-3</v>
      </c>
      <c r="D140" s="59">
        <f t="shared" si="12"/>
        <v>1.0074690020410499</v>
      </c>
      <c r="E140" s="78" t="s">
        <v>147</v>
      </c>
      <c r="F140" s="79">
        <v>1349.45</v>
      </c>
      <c r="G140" s="80">
        <f t="shared" si="10"/>
        <v>1.2234685000058699E-3</v>
      </c>
      <c r="H140" s="80">
        <f t="shared" si="11"/>
        <v>1.0012234685000101</v>
      </c>
      <c r="K140" s="59">
        <v>115</v>
      </c>
      <c r="L140" s="59">
        <v>-6.64870379726119E-3</v>
      </c>
      <c r="M140" s="59">
        <v>3.15806548070003E-2</v>
      </c>
    </row>
    <row r="141" spans="1:13">
      <c r="A141" s="78" t="s">
        <v>148</v>
      </c>
      <c r="B141" s="68">
        <v>22402.400000000001</v>
      </c>
      <c r="C141" s="59">
        <f t="shared" si="9"/>
        <v>1.5367299273513801E-3</v>
      </c>
      <c r="D141" s="59">
        <f t="shared" si="12"/>
        <v>1.0015367299273501</v>
      </c>
      <c r="E141" s="78" t="s">
        <v>148</v>
      </c>
      <c r="F141" s="79">
        <v>1347.8</v>
      </c>
      <c r="G141" s="80">
        <f t="shared" si="10"/>
        <v>9.2786764130955003E-4</v>
      </c>
      <c r="H141" s="80">
        <f t="shared" si="11"/>
        <v>1.00092786764131</v>
      </c>
      <c r="K141" s="59">
        <v>116</v>
      </c>
      <c r="L141" s="59">
        <v>-2.03597513758379E-3</v>
      </c>
      <c r="M141" s="59">
        <v>-9.1997374247200694E-3</v>
      </c>
    </row>
    <row r="142" spans="1:13">
      <c r="A142" s="78" t="s">
        <v>149</v>
      </c>
      <c r="B142" s="68">
        <v>22368</v>
      </c>
      <c r="C142" s="59">
        <f t="shared" si="9"/>
        <v>1.4137313223340801E-3</v>
      </c>
      <c r="D142" s="59">
        <f t="shared" si="12"/>
        <v>1.0014137313223299</v>
      </c>
      <c r="E142" s="78" t="s">
        <v>149</v>
      </c>
      <c r="F142" s="79">
        <v>1346.55</v>
      </c>
      <c r="G142" s="80">
        <f t="shared" si="10"/>
        <v>-3.2622827820169699E-3</v>
      </c>
      <c r="H142" s="80">
        <f t="shared" si="11"/>
        <v>0.99673771721798299</v>
      </c>
      <c r="K142" s="59">
        <v>117</v>
      </c>
      <c r="L142" s="59">
        <v>-1.3876370288618599E-3</v>
      </c>
      <c r="M142" s="59">
        <v>-2.8332933432646E-2</v>
      </c>
    </row>
    <row r="143" spans="1:13">
      <c r="A143" s="78" t="s">
        <v>150</v>
      </c>
      <c r="B143" s="68">
        <v>22336.400000000001</v>
      </c>
      <c r="C143" s="59">
        <f t="shared" si="9"/>
        <v>8.5155875913575305E-3</v>
      </c>
      <c r="D143" s="59">
        <f t="shared" si="12"/>
        <v>1.0085155875913601</v>
      </c>
      <c r="E143" s="78" t="s">
        <v>150</v>
      </c>
      <c r="F143" s="79">
        <v>1350.95</v>
      </c>
      <c r="G143" s="80">
        <f t="shared" si="10"/>
        <v>2.2116268057038702E-2</v>
      </c>
      <c r="H143" s="80">
        <f t="shared" si="11"/>
        <v>1.0221162680570399</v>
      </c>
      <c r="K143" s="59">
        <v>118</v>
      </c>
      <c r="L143" s="59">
        <v>-9.2372451901995105E-4</v>
      </c>
      <c r="M143" s="59">
        <v>1.10457412692332E-2</v>
      </c>
    </row>
    <row r="144" spans="1:13">
      <c r="A144" s="78" t="s">
        <v>151</v>
      </c>
      <c r="B144" s="68">
        <v>22147</v>
      </c>
      <c r="C144" s="59">
        <f t="shared" si="9"/>
        <v>6.84824793710531E-3</v>
      </c>
      <c r="D144" s="59">
        <f t="shared" si="12"/>
        <v>1.0068482479371099</v>
      </c>
      <c r="E144" s="78" t="s">
        <v>151</v>
      </c>
      <c r="F144" s="79">
        <v>1321.4</v>
      </c>
      <c r="G144" s="80">
        <f t="shared" si="10"/>
        <v>-2.56972403520985E-3</v>
      </c>
      <c r="H144" s="80">
        <f t="shared" si="11"/>
        <v>0.99743027596478995</v>
      </c>
      <c r="K144" s="59">
        <v>119</v>
      </c>
      <c r="L144" s="59">
        <v>1.1671374467159001E-2</v>
      </c>
      <c r="M144" s="59">
        <v>-2.7201566087601398E-2</v>
      </c>
    </row>
    <row r="145" spans="1:13">
      <c r="A145" s="78" t="s">
        <v>152</v>
      </c>
      <c r="B145" s="68">
        <v>21995.85</v>
      </c>
      <c r="C145" s="59">
        <f t="shared" si="9"/>
        <v>-6.88888466955656E-3</v>
      </c>
      <c r="D145" s="59">
        <f t="shared" si="12"/>
        <v>0.99311111533044305</v>
      </c>
      <c r="E145" s="78" t="s">
        <v>152</v>
      </c>
      <c r="F145" s="79">
        <v>1324.8</v>
      </c>
      <c r="G145" s="80">
        <f t="shared" si="10"/>
        <v>-2.2619326540637402E-3</v>
      </c>
      <c r="H145" s="80">
        <f t="shared" si="11"/>
        <v>0.99773806734593595</v>
      </c>
      <c r="K145" s="59">
        <v>120</v>
      </c>
      <c r="L145" s="59">
        <v>1.7218205590696599E-3</v>
      </c>
      <c r="M145" s="59">
        <v>3.0792710895032101E-2</v>
      </c>
    </row>
    <row r="146" spans="1:13">
      <c r="A146" s="78" t="s">
        <v>153</v>
      </c>
      <c r="B146" s="68">
        <v>22147.9</v>
      </c>
      <c r="C146" s="59">
        <f t="shared" si="9"/>
        <v>-5.6100497425024499E-3</v>
      </c>
      <c r="D146" s="59">
        <f t="shared" si="12"/>
        <v>0.99438995025749799</v>
      </c>
      <c r="E146" s="78" t="s">
        <v>153</v>
      </c>
      <c r="F146" s="79">
        <v>1327.8</v>
      </c>
      <c r="G146" s="80">
        <f t="shared" si="10"/>
        <v>-7.90469241092023E-4</v>
      </c>
      <c r="H146" s="80">
        <f t="shared" si="11"/>
        <v>0.99920953075890795</v>
      </c>
      <c r="K146" s="59">
        <v>121</v>
      </c>
      <c r="L146" s="59">
        <v>1.53403806175122E-3</v>
      </c>
      <c r="M146" s="59">
        <v>4.6298509586465498E-3</v>
      </c>
    </row>
    <row r="147" spans="1:13">
      <c r="A147" s="78" t="s">
        <v>154</v>
      </c>
      <c r="B147" s="68">
        <v>22272.5</v>
      </c>
      <c r="C147" s="59">
        <f t="shared" si="9"/>
        <v>-1.10244263198831E-2</v>
      </c>
      <c r="D147" s="59">
        <f t="shared" si="12"/>
        <v>0.98897557368011701</v>
      </c>
      <c r="E147" s="78" t="s">
        <v>154</v>
      </c>
      <c r="F147" s="79">
        <v>1328.85</v>
      </c>
      <c r="G147" s="80">
        <f t="shared" si="10"/>
        <v>-1.8453803325807702E-2</v>
      </c>
      <c r="H147" s="80">
        <f t="shared" si="11"/>
        <v>0.98154619667419196</v>
      </c>
      <c r="K147" s="59">
        <v>122</v>
      </c>
      <c r="L147" s="59">
        <v>1.5163876807052E-3</v>
      </c>
      <c r="M147" s="59">
        <v>1.727185759064E-2</v>
      </c>
    </row>
    <row r="148" spans="1:13">
      <c r="A148" s="78" t="s">
        <v>155</v>
      </c>
      <c r="B148" s="68">
        <v>22519.4</v>
      </c>
      <c r="C148" s="59">
        <f t="shared" si="9"/>
        <v>-1.03550044829946E-2</v>
      </c>
      <c r="D148" s="59">
        <f t="shared" si="12"/>
        <v>0.98964499551700502</v>
      </c>
      <c r="E148" s="78" t="s">
        <v>155</v>
      </c>
      <c r="F148" s="79">
        <v>1353.6</v>
      </c>
      <c r="G148" s="80">
        <f t="shared" si="10"/>
        <v>-8.4922559426482995E-4</v>
      </c>
      <c r="H148" s="80">
        <f t="shared" si="11"/>
        <v>0.99915077440573496</v>
      </c>
      <c r="K148" s="59">
        <v>123</v>
      </c>
      <c r="L148" s="59">
        <v>6.3006408691644198E-3</v>
      </c>
      <c r="M148" s="59">
        <v>4.0203830377951701E-2</v>
      </c>
    </row>
    <row r="149" spans="1:13">
      <c r="A149" s="78" t="s">
        <v>156</v>
      </c>
      <c r="B149" s="68">
        <v>22753.8</v>
      </c>
      <c r="C149" s="59">
        <f t="shared" si="9"/>
        <v>4.8924520259116299E-3</v>
      </c>
      <c r="D149" s="59">
        <f t="shared" si="12"/>
        <v>1.0048924520259099</v>
      </c>
      <c r="E149" s="78" t="s">
        <v>156</v>
      </c>
      <c r="F149" s="79">
        <v>1354.75</v>
      </c>
      <c r="G149" s="80">
        <f t="shared" si="10"/>
        <v>1.01267627293292E-2</v>
      </c>
      <c r="H149" s="80">
        <f t="shared" si="11"/>
        <v>1.01012676272933</v>
      </c>
      <c r="K149" s="59">
        <v>124</v>
      </c>
      <c r="L149" s="59">
        <v>-1.16479006925231E-3</v>
      </c>
      <c r="M149" s="59">
        <v>7.4215832531342896E-2</v>
      </c>
    </row>
    <row r="150" spans="1:13">
      <c r="A150" s="78" t="s">
        <v>157</v>
      </c>
      <c r="B150" s="68">
        <v>22642.75</v>
      </c>
      <c r="C150" s="59">
        <f t="shared" si="9"/>
        <v>-1.03952751694028E-3</v>
      </c>
      <c r="D150" s="59">
        <f t="shared" si="12"/>
        <v>0.99896047248305997</v>
      </c>
      <c r="E150" s="78" t="s">
        <v>157</v>
      </c>
      <c r="F150" s="79">
        <v>1341.1</v>
      </c>
      <c r="G150" s="80">
        <f t="shared" si="10"/>
        <v>7.4593469071169104E-4</v>
      </c>
      <c r="H150" s="80">
        <f t="shared" si="11"/>
        <v>1.0007459346907099</v>
      </c>
      <c r="K150" s="59">
        <v>125</v>
      </c>
      <c r="L150" s="59">
        <v>3.2973411556077802E-3</v>
      </c>
      <c r="M150" s="59">
        <v>2.2490345093569401E-2</v>
      </c>
    </row>
    <row r="151" spans="1:13">
      <c r="A151" s="78" t="s">
        <v>158</v>
      </c>
      <c r="B151" s="68">
        <v>22666.3</v>
      </c>
      <c r="C151" s="59">
        <f t="shared" si="9"/>
        <v>6.7552271049311297E-3</v>
      </c>
      <c r="D151" s="59">
        <f t="shared" si="12"/>
        <v>1.00675522710493</v>
      </c>
      <c r="E151" s="78" t="s">
        <v>158</v>
      </c>
      <c r="F151" s="79">
        <v>1340.1</v>
      </c>
      <c r="G151" s="80">
        <f t="shared" si="10"/>
        <v>-1.13892644745504E-2</v>
      </c>
      <c r="H151" s="80">
        <f t="shared" si="11"/>
        <v>0.98861073552544998</v>
      </c>
      <c r="K151" s="59">
        <v>126</v>
      </c>
      <c r="L151" s="59">
        <v>1.0921854172539101E-3</v>
      </c>
      <c r="M151" s="59">
        <v>-5.61196712287343E-3</v>
      </c>
    </row>
    <row r="152" spans="1:13">
      <c r="A152" s="78" t="s">
        <v>159</v>
      </c>
      <c r="B152" s="68">
        <v>22513.7</v>
      </c>
      <c r="C152" s="59">
        <f t="shared" si="9"/>
        <v>-4.2195638976008401E-5</v>
      </c>
      <c r="D152" s="59">
        <f t="shared" si="12"/>
        <v>0.99995780436102399</v>
      </c>
      <c r="E152" s="78" t="s">
        <v>159</v>
      </c>
      <c r="F152" s="79">
        <v>1355.45</v>
      </c>
      <c r="G152" s="80">
        <f t="shared" si="10"/>
        <v>-2.9467036681672899E-3</v>
      </c>
      <c r="H152" s="80">
        <f t="shared" si="11"/>
        <v>0.99705329633183304</v>
      </c>
      <c r="K152" s="59">
        <v>127</v>
      </c>
      <c r="L152" s="59">
        <v>2.7725689047652302E-3</v>
      </c>
      <c r="M152" s="59">
        <v>1.0543811572913901E-2</v>
      </c>
    </row>
    <row r="153" spans="1:13">
      <c r="A153" s="78" t="s">
        <v>160</v>
      </c>
      <c r="B153" s="68">
        <v>22514.65</v>
      </c>
      <c r="C153" s="59">
        <f t="shared" si="9"/>
        <v>3.5595697583823901E-3</v>
      </c>
      <c r="D153" s="59">
        <f t="shared" si="12"/>
        <v>1.0035595697583799</v>
      </c>
      <c r="E153" s="78" t="s">
        <v>160</v>
      </c>
      <c r="F153" s="79">
        <v>1359.45</v>
      </c>
      <c r="G153" s="80">
        <f t="shared" si="10"/>
        <v>-9.9179205990706596E-3</v>
      </c>
      <c r="H153" s="80">
        <f t="shared" si="11"/>
        <v>0.99008207940092896</v>
      </c>
      <c r="K153" s="59">
        <v>128</v>
      </c>
      <c r="L153" s="59">
        <v>-1.23395384100173E-2</v>
      </c>
      <c r="M153" s="59">
        <v>-1.31905632848452E-2</v>
      </c>
    </row>
    <row r="154" spans="1:13">
      <c r="A154" s="78" t="s">
        <v>161</v>
      </c>
      <c r="B154" s="68">
        <v>22434.65</v>
      </c>
      <c r="C154" s="59">
        <f t="shared" si="9"/>
        <v>-8.3095802205875404E-4</v>
      </c>
      <c r="D154" s="59">
        <f t="shared" si="12"/>
        <v>0.99916904197794099</v>
      </c>
      <c r="E154" s="78" t="s">
        <v>161</v>
      </c>
      <c r="F154" s="79">
        <v>1373</v>
      </c>
      <c r="G154" s="80">
        <f t="shared" si="10"/>
        <v>-1.5717060957666701E-2</v>
      </c>
      <c r="H154" s="80">
        <f t="shared" si="11"/>
        <v>0.98428293904233299</v>
      </c>
      <c r="K154" s="59">
        <v>129</v>
      </c>
      <c r="L154" s="59">
        <v>-5.77077575513159E-4</v>
      </c>
      <c r="M154" s="59">
        <v>1.07260397297289E-2</v>
      </c>
    </row>
    <row r="155" spans="1:13">
      <c r="A155" s="78" t="s">
        <v>162</v>
      </c>
      <c r="B155" s="68">
        <v>22453.3</v>
      </c>
      <c r="C155" s="59">
        <f t="shared" si="9"/>
        <v>-3.8739583655484299E-4</v>
      </c>
      <c r="D155" s="59">
        <f t="shared" si="12"/>
        <v>0.999612604163445</v>
      </c>
      <c r="E155" s="78" t="s">
        <v>162</v>
      </c>
      <c r="F155" s="79">
        <v>1394.75</v>
      </c>
      <c r="G155" s="80">
        <f t="shared" si="10"/>
        <v>8.0263896626241605E-3</v>
      </c>
      <c r="H155" s="80">
        <f t="shared" si="11"/>
        <v>1.00802638966262</v>
      </c>
      <c r="K155" s="59">
        <v>130</v>
      </c>
      <c r="L155" s="59">
        <v>-5.3051562012956998E-3</v>
      </c>
      <c r="M155" s="59">
        <v>-2.1776518094704701E-2</v>
      </c>
    </row>
    <row r="156" spans="1:13">
      <c r="A156" s="78" t="s">
        <v>163</v>
      </c>
      <c r="B156" s="68">
        <v>22462</v>
      </c>
      <c r="C156" s="59">
        <f t="shared" si="9"/>
        <v>6.0327630166456302E-3</v>
      </c>
      <c r="D156" s="59">
        <f t="shared" si="12"/>
        <v>1.0060327630166499</v>
      </c>
      <c r="E156" s="78" t="s">
        <v>163</v>
      </c>
      <c r="F156" s="79">
        <v>1383.6</v>
      </c>
      <c r="G156" s="80">
        <f t="shared" si="10"/>
        <v>5.6036651535901302E-2</v>
      </c>
      <c r="H156" s="80">
        <f t="shared" si="11"/>
        <v>1.0560366515359001</v>
      </c>
      <c r="K156" s="59">
        <v>131</v>
      </c>
      <c r="L156" s="59">
        <v>-1.69070416513874E-3</v>
      </c>
      <c r="M156" s="59">
        <v>-1.55342558135805E-2</v>
      </c>
    </row>
    <row r="157" spans="1:13">
      <c r="A157" s="78" t="s">
        <v>164</v>
      </c>
      <c r="B157" s="68">
        <v>22326.9</v>
      </c>
      <c r="C157" s="59">
        <f t="shared" si="9"/>
        <v>9.14505744096792E-3</v>
      </c>
      <c r="D157" s="59">
        <f t="shared" si="12"/>
        <v>1.0091450574409699</v>
      </c>
      <c r="E157" s="78" t="s">
        <v>164</v>
      </c>
      <c r="F157" s="79">
        <v>1308.2</v>
      </c>
      <c r="G157" s="80">
        <f t="shared" si="10"/>
        <v>2.78258603784577E-2</v>
      </c>
      <c r="H157" s="80">
        <f t="shared" si="11"/>
        <v>1.02782586037846</v>
      </c>
      <c r="K157" s="59">
        <v>132</v>
      </c>
      <c r="L157" s="59">
        <v>-6.3405873848379002E-3</v>
      </c>
      <c r="M157" s="59">
        <v>-2.4108749455925998E-3</v>
      </c>
    </row>
    <row r="158" spans="1:13">
      <c r="A158" s="78" t="s">
        <v>165</v>
      </c>
      <c r="B158" s="68">
        <v>22123.65</v>
      </c>
      <c r="C158" s="59">
        <f t="shared" si="9"/>
        <v>5.3911051782769897E-3</v>
      </c>
      <c r="D158" s="59">
        <f t="shared" si="12"/>
        <v>1.00539110517828</v>
      </c>
      <c r="E158" s="78" t="s">
        <v>165</v>
      </c>
      <c r="F158" s="79">
        <v>1272.3</v>
      </c>
      <c r="G158" s="80">
        <f t="shared" si="10"/>
        <v>-1.41376083868044E-3</v>
      </c>
      <c r="H158" s="80">
        <f t="shared" si="11"/>
        <v>0.99858623916132006</v>
      </c>
      <c r="K158" s="59">
        <v>133</v>
      </c>
      <c r="L158" s="59">
        <v>8.6843903988403697E-4</v>
      </c>
      <c r="M158" s="59">
        <v>2.5253995315518901E-2</v>
      </c>
    </row>
    <row r="159" spans="1:13">
      <c r="A159" s="78" t="s">
        <v>166</v>
      </c>
      <c r="B159" s="68">
        <v>22004.7</v>
      </c>
      <c r="C159" s="59">
        <f t="shared" si="9"/>
        <v>-4.1744719810147199E-3</v>
      </c>
      <c r="D159" s="59">
        <f t="shared" si="12"/>
        <v>0.99582552801898505</v>
      </c>
      <c r="E159" s="78" t="s">
        <v>166</v>
      </c>
      <c r="F159" s="79">
        <v>1274.0999999999999</v>
      </c>
      <c r="G159" s="80">
        <f t="shared" si="10"/>
        <v>-2.7596232300994099E-2</v>
      </c>
      <c r="H159" s="80">
        <f t="shared" si="11"/>
        <v>0.97240376769900605</v>
      </c>
      <c r="K159" s="59">
        <v>134</v>
      </c>
      <c r="L159" s="59">
        <v>-1.86267326902208E-3</v>
      </c>
      <c r="M159" s="59">
        <v>1.25426536708128E-2</v>
      </c>
    </row>
    <row r="160" spans="1:13">
      <c r="A160" s="78" t="s">
        <v>167</v>
      </c>
      <c r="B160" s="68">
        <v>22096.75</v>
      </c>
      <c r="C160" s="59">
        <f t="shared" si="9"/>
        <v>3.8450511793153498E-3</v>
      </c>
      <c r="D160" s="59">
        <f t="shared" si="12"/>
        <v>1.00384505117932</v>
      </c>
      <c r="E160" s="78" t="s">
        <v>167</v>
      </c>
      <c r="F160" s="79">
        <v>1309.75</v>
      </c>
      <c r="G160" s="80">
        <f t="shared" si="10"/>
        <v>1.8571852275327601E-2</v>
      </c>
      <c r="H160" s="80">
        <f t="shared" si="11"/>
        <v>1.01857185227533</v>
      </c>
      <c r="K160" s="59">
        <v>135</v>
      </c>
      <c r="L160" s="59">
        <v>6.9053436494193599E-3</v>
      </c>
      <c r="M160" s="59">
        <v>-1.2241241054490299E-2</v>
      </c>
    </row>
    <row r="161" spans="1:13">
      <c r="A161" s="78" t="s">
        <v>168</v>
      </c>
      <c r="B161" s="68">
        <v>22011.95</v>
      </c>
      <c r="C161" s="59">
        <f t="shared" si="9"/>
        <v>7.8835464702635503E-3</v>
      </c>
      <c r="D161" s="59">
        <f t="shared" si="12"/>
        <v>1.00788354647026</v>
      </c>
      <c r="E161" s="78" t="s">
        <v>168</v>
      </c>
      <c r="F161" s="79">
        <v>1285.6500000000001</v>
      </c>
      <c r="G161" s="80">
        <f t="shared" si="10"/>
        <v>1.7695410233072102E-2</v>
      </c>
      <c r="H161" s="80">
        <f t="shared" si="11"/>
        <v>1.01769541023307</v>
      </c>
      <c r="K161" s="59">
        <v>136</v>
      </c>
      <c r="L161" s="59">
        <v>-5.6215095954220903E-3</v>
      </c>
      <c r="M161" s="59">
        <v>1.51355573170387E-2</v>
      </c>
    </row>
    <row r="162" spans="1:13">
      <c r="A162" s="78" t="s">
        <v>169</v>
      </c>
      <c r="B162" s="68">
        <v>21839.1</v>
      </c>
      <c r="C162" s="59">
        <f t="shared" si="9"/>
        <v>9.9183292197013392E-4</v>
      </c>
      <c r="D162" s="59">
        <f t="shared" si="12"/>
        <v>1.00099183292197</v>
      </c>
      <c r="E162" s="78" t="s">
        <v>169</v>
      </c>
      <c r="F162" s="79">
        <v>1263.0999999999999</v>
      </c>
      <c r="G162" s="80">
        <f t="shared" si="10"/>
        <v>2.5763505401836602E-3</v>
      </c>
      <c r="H162" s="80">
        <f t="shared" si="11"/>
        <v>1.0025763505401799</v>
      </c>
      <c r="K162" s="59">
        <v>137</v>
      </c>
      <c r="L162" s="59">
        <v>5.0581867439851201E-3</v>
      </c>
      <c r="M162" s="59">
        <v>-3.83471824397925E-3</v>
      </c>
    </row>
    <row r="163" spans="1:13">
      <c r="A163" s="78" t="s">
        <v>170</v>
      </c>
      <c r="B163" s="68">
        <v>21817.45</v>
      </c>
      <c r="C163" s="59">
        <f t="shared" si="9"/>
        <v>-1.08609635735485E-2</v>
      </c>
      <c r="D163" s="59">
        <f t="shared" si="12"/>
        <v>0.98913903642645196</v>
      </c>
      <c r="E163" s="78" t="s">
        <v>170</v>
      </c>
      <c r="F163" s="79">
        <v>1259.8499999999999</v>
      </c>
      <c r="G163" s="80">
        <f t="shared" si="10"/>
        <v>3.4587666421061198E-3</v>
      </c>
      <c r="H163" s="80">
        <f t="shared" si="11"/>
        <v>1.00345876664211</v>
      </c>
      <c r="K163" s="59">
        <v>138</v>
      </c>
      <c r="L163" s="59">
        <v>5.8236504891226296E-4</v>
      </c>
      <c r="M163" s="59">
        <v>3.4550259239728701E-4</v>
      </c>
    </row>
    <row r="164" spans="1:13">
      <c r="A164" s="78" t="s">
        <v>171</v>
      </c>
      <c r="B164" s="68">
        <v>22055.7</v>
      </c>
      <c r="C164" s="59">
        <f t="shared" si="9"/>
        <v>1.46781774145072E-3</v>
      </c>
      <c r="D164" s="59">
        <f t="shared" si="12"/>
        <v>1.00146781774145</v>
      </c>
      <c r="E164" s="78" t="s">
        <v>171</v>
      </c>
      <c r="F164" s="79">
        <v>1255.5</v>
      </c>
      <c r="G164" s="80">
        <f t="shared" si="10"/>
        <v>1.44406841547944E-2</v>
      </c>
      <c r="H164" s="80">
        <f t="shared" si="11"/>
        <v>1.0144406841547899</v>
      </c>
      <c r="K164" s="59">
        <v>139</v>
      </c>
      <c r="L164" s="59">
        <v>4.8956421067537E-4</v>
      </c>
      <c r="M164" s="59">
        <v>-3.7518469926923399E-3</v>
      </c>
    </row>
    <row r="165" spans="1:13">
      <c r="A165" s="78" t="s">
        <v>172</v>
      </c>
      <c r="B165" s="68">
        <v>22023.35</v>
      </c>
      <c r="C165" s="59">
        <f t="shared" si="9"/>
        <v>-5.5829893714841499E-3</v>
      </c>
      <c r="D165" s="59">
        <f t="shared" si="12"/>
        <v>0.99441701062851595</v>
      </c>
      <c r="E165" s="78" t="s">
        <v>172</v>
      </c>
      <c r="F165" s="79">
        <v>1237.5</v>
      </c>
      <c r="G165" s="80">
        <f t="shared" si="10"/>
        <v>8.0729024061879893E-3</v>
      </c>
      <c r="H165" s="80">
        <f t="shared" si="11"/>
        <v>1.0080729024061901</v>
      </c>
      <c r="K165" s="59">
        <v>140</v>
      </c>
      <c r="L165" s="59">
        <v>5.8478218487241504E-3</v>
      </c>
      <c r="M165" s="59">
        <v>1.6268446208314601E-2</v>
      </c>
    </row>
    <row r="166" spans="1:13">
      <c r="A166" s="78" t="s">
        <v>173</v>
      </c>
      <c r="B166" s="68">
        <v>22146.65</v>
      </c>
      <c r="C166" s="59">
        <f t="shared" si="9"/>
        <v>6.7483410794881701E-3</v>
      </c>
      <c r="D166" s="59">
        <f t="shared" si="12"/>
        <v>1.00674834107949</v>
      </c>
      <c r="E166" s="78" t="s">
        <v>173</v>
      </c>
      <c r="F166" s="79">
        <v>1227.55</v>
      </c>
      <c r="G166" s="80">
        <f t="shared" si="10"/>
        <v>1.15527708503117E-2</v>
      </c>
      <c r="H166" s="80">
        <f t="shared" si="11"/>
        <v>1.01155277085031</v>
      </c>
      <c r="K166" s="59">
        <v>141</v>
      </c>
      <c r="L166" s="59">
        <v>4.5898358941805998E-3</v>
      </c>
      <c r="M166" s="59">
        <v>-7.1595599293904598E-3</v>
      </c>
    </row>
    <row r="167" spans="1:13">
      <c r="A167" s="78" t="s">
        <v>174</v>
      </c>
      <c r="B167" s="68">
        <v>21997.7</v>
      </c>
      <c r="C167" s="59">
        <f t="shared" si="9"/>
        <v>-1.5248392819157E-2</v>
      </c>
      <c r="D167" s="59">
        <f t="shared" si="12"/>
        <v>0.98475160718084298</v>
      </c>
      <c r="E167" s="78" t="s">
        <v>174</v>
      </c>
      <c r="F167" s="79">
        <v>1213.45</v>
      </c>
      <c r="G167" s="80">
        <f t="shared" si="10"/>
        <v>-2.8915720163592201E-2</v>
      </c>
      <c r="H167" s="80">
        <f t="shared" si="11"/>
        <v>0.97108427983640799</v>
      </c>
      <c r="K167" s="59">
        <v>142</v>
      </c>
      <c r="L167" s="59">
        <v>-5.7746509281718797E-3</v>
      </c>
      <c r="M167" s="59">
        <v>3.51271827410814E-3</v>
      </c>
    </row>
    <row r="168" spans="1:13">
      <c r="A168" s="78" t="s">
        <v>175</v>
      </c>
      <c r="B168" s="68">
        <v>22335.7</v>
      </c>
      <c r="C168" s="59">
        <f t="shared" si="9"/>
        <v>1.36562017837663E-4</v>
      </c>
      <c r="D168" s="59">
        <f t="shared" si="12"/>
        <v>1.00013656201784</v>
      </c>
      <c r="E168" s="78" t="s">
        <v>175</v>
      </c>
      <c r="F168" s="79">
        <v>1249.05</v>
      </c>
      <c r="G168" s="80">
        <f t="shared" si="10"/>
        <v>5.5797667997901099E-3</v>
      </c>
      <c r="H168" s="80">
        <f t="shared" si="11"/>
        <v>1.0055797667997901</v>
      </c>
      <c r="K168" s="59">
        <v>143</v>
      </c>
      <c r="L168" s="59">
        <v>-4.8097867073090403E-3</v>
      </c>
      <c r="M168" s="59">
        <v>4.01931746621701E-3</v>
      </c>
    </row>
    <row r="169" spans="1:13">
      <c r="A169" s="78" t="s">
        <v>176</v>
      </c>
      <c r="B169" s="68">
        <v>22332.65</v>
      </c>
      <c r="C169" s="59">
        <f t="shared" si="9"/>
        <v>-7.1788682071318097E-3</v>
      </c>
      <c r="D169" s="59">
        <f t="shared" si="12"/>
        <v>0.99282113179286802</v>
      </c>
      <c r="E169" s="78" t="s">
        <v>176</v>
      </c>
      <c r="F169" s="79">
        <v>1242.0999999999999</v>
      </c>
      <c r="G169" s="80">
        <f t="shared" si="10"/>
        <v>-9.3355647259972599E-3</v>
      </c>
      <c r="H169" s="80">
        <f t="shared" si="11"/>
        <v>0.99066443527400305</v>
      </c>
      <c r="K169" s="59">
        <v>144</v>
      </c>
      <c r="L169" s="59">
        <v>-8.8948629961046501E-3</v>
      </c>
      <c r="M169" s="59">
        <v>-9.5589403297030896E-3</v>
      </c>
    </row>
    <row r="170" spans="1:13">
      <c r="A170" s="78" t="s">
        <v>177</v>
      </c>
      <c r="B170" s="68">
        <v>22493.55</v>
      </c>
      <c r="C170" s="59">
        <f t="shared" si="9"/>
        <v>8.6729117063467302E-4</v>
      </c>
      <c r="D170" s="59">
        <f t="shared" si="12"/>
        <v>1.00086729117063</v>
      </c>
      <c r="E170" s="78" t="s">
        <v>177</v>
      </c>
      <c r="F170" s="79">
        <v>1253.75</v>
      </c>
      <c r="G170" s="80">
        <f t="shared" si="10"/>
        <v>2.57320359536687E-2</v>
      </c>
      <c r="H170" s="80">
        <f t="shared" si="11"/>
        <v>1.0257320359536699</v>
      </c>
      <c r="K170" s="59">
        <v>145</v>
      </c>
      <c r="L170" s="59">
        <v>-8.3897929785333794E-3</v>
      </c>
      <c r="M170" s="59">
        <v>7.5405673842685499E-3</v>
      </c>
    </row>
    <row r="171" spans="1:13">
      <c r="A171" s="78" t="s">
        <v>178</v>
      </c>
      <c r="B171" s="68">
        <v>22474.05</v>
      </c>
      <c r="C171" s="59">
        <f t="shared" si="9"/>
        <v>5.2531497425974804E-3</v>
      </c>
      <c r="D171" s="59">
        <f t="shared" si="12"/>
        <v>1.0052531497426</v>
      </c>
      <c r="E171" s="78" t="s">
        <v>178</v>
      </c>
      <c r="F171" s="79">
        <v>1221.9000000000001</v>
      </c>
      <c r="G171" s="80">
        <f t="shared" si="10"/>
        <v>1.3922446047246199E-3</v>
      </c>
      <c r="H171" s="80">
        <f t="shared" si="11"/>
        <v>1.0013922446047201</v>
      </c>
      <c r="K171" s="59">
        <v>146</v>
      </c>
      <c r="L171" s="59">
        <v>3.1142134677837499E-3</v>
      </c>
      <c r="M171" s="59">
        <v>7.0125492615454596E-3</v>
      </c>
    </row>
    <row r="172" spans="1:13">
      <c r="A172" s="78" t="s">
        <v>179</v>
      </c>
      <c r="B172" s="68">
        <v>22356.3</v>
      </c>
      <c r="C172" s="59">
        <f t="shared" si="9"/>
        <v>-2.2027670824689102E-3</v>
      </c>
      <c r="D172" s="59">
        <f t="shared" si="12"/>
        <v>0.99779723291753097</v>
      </c>
      <c r="E172" s="78" t="s">
        <v>179</v>
      </c>
      <c r="F172" s="79">
        <v>1220.2</v>
      </c>
      <c r="G172" s="80">
        <f t="shared" si="10"/>
        <v>-1.9076027941943199E-2</v>
      </c>
      <c r="H172" s="80">
        <f t="shared" si="11"/>
        <v>0.98092397205805704</v>
      </c>
      <c r="K172" s="59">
        <v>147</v>
      </c>
      <c r="L172" s="59">
        <v>-1.36138748641664E-3</v>
      </c>
      <c r="M172" s="59">
        <v>2.1073221771283398E-3</v>
      </c>
    </row>
    <row r="173" spans="1:13">
      <c r="A173" s="78" t="s">
        <v>180</v>
      </c>
      <c r="B173" s="68">
        <v>22405.599999999999</v>
      </c>
      <c r="C173" s="59">
        <f t="shared" si="9"/>
        <v>2.9880889873316E-3</v>
      </c>
      <c r="D173" s="59">
        <f t="shared" si="12"/>
        <v>1.0029880889873299</v>
      </c>
      <c r="E173" s="78" t="s">
        <v>180</v>
      </c>
      <c r="F173" s="79">
        <v>1243.7</v>
      </c>
      <c r="G173" s="80">
        <f t="shared" si="10"/>
        <v>1.30704946230378E-2</v>
      </c>
      <c r="H173" s="80">
        <f t="shared" si="11"/>
        <v>1.01307049462304</v>
      </c>
      <c r="K173" s="59">
        <v>148</v>
      </c>
      <c r="L173" s="59">
        <v>4.5196528933405299E-3</v>
      </c>
      <c r="M173" s="59">
        <v>-1.5908917367891E-2</v>
      </c>
    </row>
    <row r="174" spans="1:13">
      <c r="A174" s="78" t="s">
        <v>181</v>
      </c>
      <c r="B174" s="68">
        <v>22338.75</v>
      </c>
      <c r="C174" s="59">
        <f t="shared" si="9"/>
        <v>1.6062509231593199E-2</v>
      </c>
      <c r="D174" s="59">
        <f t="shared" si="12"/>
        <v>1.01606250923159</v>
      </c>
      <c r="E174" s="78" t="s">
        <v>181</v>
      </c>
      <c r="F174" s="79">
        <v>1227.55</v>
      </c>
      <c r="G174" s="80">
        <f t="shared" si="10"/>
        <v>1.20473510854275E-2</v>
      </c>
      <c r="H174" s="80">
        <f t="shared" si="11"/>
        <v>1.01204735108543</v>
      </c>
      <c r="K174" s="59">
        <v>149</v>
      </c>
      <c r="L174" s="59">
        <v>-6.0891363305514497E-4</v>
      </c>
      <c r="M174" s="59">
        <v>-2.3377900351121499E-3</v>
      </c>
    </row>
    <row r="175" spans="1:13">
      <c r="A175" s="78" t="s">
        <v>182</v>
      </c>
      <c r="B175" s="68">
        <v>21982.799999999999</v>
      </c>
      <c r="C175" s="59">
        <f t="shared" si="9"/>
        <v>1.4407994489542099E-3</v>
      </c>
      <c r="D175" s="59">
        <f t="shared" si="12"/>
        <v>1.00144079944895</v>
      </c>
      <c r="E175" s="78" t="s">
        <v>182</v>
      </c>
      <c r="F175" s="79">
        <v>1212.8499999999999</v>
      </c>
      <c r="G175" s="80">
        <f t="shared" si="10"/>
        <v>-1.24952976651082E-2</v>
      </c>
      <c r="H175" s="80">
        <f t="shared" si="11"/>
        <v>0.98750470233489196</v>
      </c>
      <c r="K175" s="59">
        <v>150</v>
      </c>
      <c r="L175" s="59">
        <v>2.1085712356592201E-3</v>
      </c>
      <c r="M175" s="59">
        <v>-1.20264918347299E-2</v>
      </c>
    </row>
    <row r="176" spans="1:13">
      <c r="A176" s="78" t="s">
        <v>183</v>
      </c>
      <c r="B176" s="68">
        <v>21951.15</v>
      </c>
      <c r="C176" s="59">
        <f t="shared" si="9"/>
        <v>-1.1198431843397499E-2</v>
      </c>
      <c r="D176" s="59">
        <f t="shared" si="12"/>
        <v>0.98880156815660303</v>
      </c>
      <c r="E176" s="78" t="s">
        <v>183</v>
      </c>
      <c r="F176" s="79">
        <v>1228.0999999999999</v>
      </c>
      <c r="G176" s="80">
        <f t="shared" si="10"/>
        <v>-3.7124915501321597E-2</v>
      </c>
      <c r="H176" s="80">
        <f t="shared" si="11"/>
        <v>0.96287508449867798</v>
      </c>
      <c r="K176" s="59">
        <v>151</v>
      </c>
      <c r="L176" s="59">
        <v>-1.20402453134144E-3</v>
      </c>
      <c r="M176" s="59">
        <v>-1.4513036426325201E-2</v>
      </c>
    </row>
    <row r="177" spans="1:13">
      <c r="A177" s="78" t="s">
        <v>184</v>
      </c>
      <c r="B177" s="68">
        <v>22198.35</v>
      </c>
      <c r="C177" s="59">
        <f t="shared" si="9"/>
        <v>3.4431131207392001E-3</v>
      </c>
      <c r="D177" s="59">
        <f t="shared" si="12"/>
        <v>1.00344311312074</v>
      </c>
      <c r="E177" s="78" t="s">
        <v>184</v>
      </c>
      <c r="F177" s="79">
        <v>1274.55</v>
      </c>
      <c r="G177" s="80">
        <f t="shared" si="10"/>
        <v>2.8853703896607099E-2</v>
      </c>
      <c r="H177" s="80">
        <f t="shared" si="11"/>
        <v>1.0288537038966099</v>
      </c>
      <c r="K177" s="59">
        <v>152</v>
      </c>
      <c r="L177" s="59">
        <v>-8.6936266571165696E-4</v>
      </c>
      <c r="M177" s="59">
        <v>8.8957523283358202E-3</v>
      </c>
    </row>
    <row r="178" spans="1:13">
      <c r="A178" s="78" t="s">
        <v>185</v>
      </c>
      <c r="B178" s="68">
        <v>22122.05</v>
      </c>
      <c r="C178" s="59">
        <f t="shared" si="9"/>
        <v>-4.0893487084772001E-3</v>
      </c>
      <c r="D178" s="59">
        <f t="shared" si="12"/>
        <v>0.99591065129152301</v>
      </c>
      <c r="E178" s="78" t="s">
        <v>185</v>
      </c>
      <c r="F178" s="79">
        <v>1238.3</v>
      </c>
      <c r="G178" s="80">
        <f t="shared" si="10"/>
        <v>-2.37408161753466E-2</v>
      </c>
      <c r="H178" s="80">
        <f t="shared" si="11"/>
        <v>0.97625918382465304</v>
      </c>
      <c r="K178" s="59">
        <v>153</v>
      </c>
      <c r="L178" s="59">
        <v>3.97456319106695E-3</v>
      </c>
      <c r="M178" s="59">
        <v>5.2062088344834299E-2</v>
      </c>
    </row>
    <row r="179" spans="1:13">
      <c r="A179" s="78" t="s">
        <v>186</v>
      </c>
      <c r="B179" s="68">
        <v>22212.7</v>
      </c>
      <c r="C179" s="59">
        <f t="shared" si="9"/>
        <v>-2.1381877027633599E-4</v>
      </c>
      <c r="D179" s="59">
        <f t="shared" si="12"/>
        <v>0.99978618122972396</v>
      </c>
      <c r="E179" s="78" t="s">
        <v>186</v>
      </c>
      <c r="F179" s="79">
        <v>1268.05</v>
      </c>
      <c r="G179" s="80">
        <f t="shared" si="10"/>
        <v>-4.3364280339721901E-4</v>
      </c>
      <c r="H179" s="80">
        <f t="shared" si="11"/>
        <v>0.99956635719660303</v>
      </c>
      <c r="K179" s="59">
        <v>154</v>
      </c>
      <c r="L179" s="59">
        <v>6.3227486146047703E-3</v>
      </c>
      <c r="M179" s="59">
        <v>2.1503111763852899E-2</v>
      </c>
    </row>
    <row r="180" spans="1:13">
      <c r="A180" s="78" t="s">
        <v>187</v>
      </c>
      <c r="B180" s="68">
        <v>22217.45</v>
      </c>
      <c r="C180" s="59">
        <f t="shared" si="9"/>
        <v>7.3364155357774404E-3</v>
      </c>
      <c r="D180" s="59">
        <f t="shared" si="12"/>
        <v>1.00733641553578</v>
      </c>
      <c r="E180" s="78" t="s">
        <v>187</v>
      </c>
      <c r="F180" s="79">
        <v>1268.5999999999999</v>
      </c>
      <c r="G180" s="80">
        <f t="shared" si="10"/>
        <v>7.0156246984184295E-2</v>
      </c>
      <c r="H180" s="80">
        <f t="shared" si="11"/>
        <v>1.0701562469841801</v>
      </c>
      <c r="K180" s="59">
        <v>155</v>
      </c>
      <c r="L180" s="59">
        <v>3.49044074712943E-3</v>
      </c>
      <c r="M180" s="59">
        <v>-4.9042015858098698E-3</v>
      </c>
    </row>
    <row r="181" spans="1:13">
      <c r="A181" s="78" t="s">
        <v>188</v>
      </c>
      <c r="B181" s="68">
        <v>22055.05</v>
      </c>
      <c r="C181" s="59">
        <f t="shared" si="9"/>
        <v>-6.4132914383778902E-3</v>
      </c>
      <c r="D181" s="59">
        <f t="shared" si="12"/>
        <v>0.99358670856162201</v>
      </c>
      <c r="E181" s="78" t="s">
        <v>188</v>
      </c>
      <c r="F181" s="79">
        <v>1182.6500000000001</v>
      </c>
      <c r="G181" s="80">
        <f t="shared" si="10"/>
        <v>-4.6494918097769901E-4</v>
      </c>
      <c r="H181" s="80">
        <f t="shared" si="11"/>
        <v>0.99953505081902205</v>
      </c>
      <c r="K181" s="59">
        <v>156</v>
      </c>
      <c r="L181" s="59">
        <v>-3.7266620686063302E-3</v>
      </c>
      <c r="M181" s="59">
        <v>-2.3869570232387699E-2</v>
      </c>
    </row>
    <row r="182" spans="1:13">
      <c r="A182" s="78" t="s">
        <v>189</v>
      </c>
      <c r="B182" s="68">
        <v>22196.95</v>
      </c>
      <c r="C182" s="59">
        <f t="shared" si="9"/>
        <v>3.3710026687649398E-3</v>
      </c>
      <c r="D182" s="59">
        <f t="shared" si="12"/>
        <v>1.0033710026687599</v>
      </c>
      <c r="E182" s="78" t="s">
        <v>189</v>
      </c>
      <c r="F182" s="79">
        <v>1183.2</v>
      </c>
      <c r="G182" s="80">
        <f t="shared" si="10"/>
        <v>-1.0676407578171799E-2</v>
      </c>
      <c r="H182" s="80">
        <f t="shared" si="11"/>
        <v>0.98932359242182799</v>
      </c>
      <c r="K182" s="59">
        <v>157</v>
      </c>
      <c r="L182" s="59">
        <v>2.3239632326652899E-3</v>
      </c>
      <c r="M182" s="59">
        <v>1.6247889042662399E-2</v>
      </c>
    </row>
    <row r="183" spans="1:13">
      <c r="A183" s="78" t="s">
        <v>190</v>
      </c>
      <c r="B183" s="68">
        <v>22122.25</v>
      </c>
      <c r="C183" s="59">
        <f t="shared" si="9"/>
        <v>3.6931451676362301E-3</v>
      </c>
      <c r="D183" s="59">
        <f t="shared" si="12"/>
        <v>1.0036931451676401</v>
      </c>
      <c r="E183" s="78" t="s">
        <v>190</v>
      </c>
      <c r="F183" s="79">
        <v>1195.9000000000001</v>
      </c>
      <c r="G183" s="80">
        <f t="shared" si="10"/>
        <v>7.6384305580951299E-3</v>
      </c>
      <c r="H183" s="80">
        <f t="shared" si="11"/>
        <v>1.0076384305581001</v>
      </c>
      <c r="K183" s="59">
        <v>158</v>
      </c>
      <c r="L183" s="59">
        <v>5.3709550921503197E-3</v>
      </c>
      <c r="M183" s="59">
        <v>1.23244551409218E-2</v>
      </c>
    </row>
    <row r="184" spans="1:13">
      <c r="A184" s="78" t="s">
        <v>191</v>
      </c>
      <c r="B184" s="68">
        <v>22040.7</v>
      </c>
      <c r="C184" s="59">
        <f t="shared" si="9"/>
        <v>5.9133602496496502E-3</v>
      </c>
      <c r="D184" s="59">
        <f t="shared" si="12"/>
        <v>1.0059133602496499</v>
      </c>
      <c r="E184" s="78" t="s">
        <v>191</v>
      </c>
      <c r="F184" s="79">
        <v>1186.8</v>
      </c>
      <c r="G184" s="80">
        <f t="shared" si="10"/>
        <v>-2.1836020527383398E-2</v>
      </c>
      <c r="H184" s="80">
        <f t="shared" si="11"/>
        <v>0.97816397947261702</v>
      </c>
      <c r="K184" s="59">
        <v>159</v>
      </c>
      <c r="L184" s="59">
        <v>1.7124738749619401E-4</v>
      </c>
      <c r="M184" s="59">
        <v>2.4051031526874599E-3</v>
      </c>
    </row>
    <row r="185" spans="1:13">
      <c r="A185" s="78" t="s">
        <v>192</v>
      </c>
      <c r="B185" s="68">
        <v>21910.75</v>
      </c>
      <c r="C185" s="59">
        <f t="shared" si="9"/>
        <v>3.2319437149108299E-3</v>
      </c>
      <c r="D185" s="59">
        <f t="shared" si="12"/>
        <v>1.00323194371491</v>
      </c>
      <c r="E185" s="78" t="s">
        <v>192</v>
      </c>
      <c r="F185" s="79">
        <v>1213</v>
      </c>
      <c r="G185" s="80">
        <f t="shared" si="10"/>
        <v>1.9815817820107499E-2</v>
      </c>
      <c r="H185" s="80">
        <f t="shared" si="11"/>
        <v>1.01981581782011</v>
      </c>
      <c r="K185" s="59">
        <v>160</v>
      </c>
      <c r="L185" s="59">
        <v>-8.7715324926552502E-3</v>
      </c>
      <c r="M185" s="59">
        <v>1.22302991347614E-2</v>
      </c>
    </row>
    <row r="186" spans="1:13">
      <c r="A186" s="78" t="s">
        <v>193</v>
      </c>
      <c r="B186" s="68">
        <v>21840.05</v>
      </c>
      <c r="C186" s="59">
        <f t="shared" si="9"/>
        <v>4.4420757111879898E-3</v>
      </c>
      <c r="D186" s="59">
        <f t="shared" si="12"/>
        <v>1.00444207571119</v>
      </c>
      <c r="E186" s="78" t="s">
        <v>193</v>
      </c>
      <c r="F186" s="79">
        <v>1189.2</v>
      </c>
      <c r="G186" s="80">
        <f t="shared" si="10"/>
        <v>-1.19116197438321E-2</v>
      </c>
      <c r="H186" s="80">
        <f t="shared" si="11"/>
        <v>0.98808838025616796</v>
      </c>
      <c r="K186" s="59">
        <v>161</v>
      </c>
      <c r="L186" s="59">
        <v>5.3037170626078799E-4</v>
      </c>
      <c r="M186" s="59">
        <v>1.39103124485336E-2</v>
      </c>
    </row>
    <row r="187" spans="1:13">
      <c r="A187" s="78" t="s">
        <v>194</v>
      </c>
      <c r="B187" s="68">
        <v>21743.25</v>
      </c>
      <c r="C187" s="59">
        <f t="shared" si="9"/>
        <v>5.8672702236109899E-3</v>
      </c>
      <c r="D187" s="59">
        <f t="shared" si="12"/>
        <v>1.00586727022361</v>
      </c>
      <c r="E187" s="78" t="s">
        <v>194</v>
      </c>
      <c r="F187" s="79">
        <v>1203.45</v>
      </c>
      <c r="G187" s="80">
        <f t="shared" si="10"/>
        <v>-2.0723573761946001E-2</v>
      </c>
      <c r="H187" s="80">
        <f t="shared" si="11"/>
        <v>0.979276426238054</v>
      </c>
      <c r="K187" s="59">
        <v>162</v>
      </c>
      <c r="L187" s="59">
        <v>-4.7893700114192998E-3</v>
      </c>
      <c r="M187" s="59">
        <v>1.28622724176073E-2</v>
      </c>
    </row>
    <row r="188" spans="1:13">
      <c r="A188" s="78" t="s">
        <v>195</v>
      </c>
      <c r="B188" s="68">
        <v>21616.05</v>
      </c>
      <c r="C188" s="59">
        <f t="shared" si="9"/>
        <v>-7.6708008067306703E-3</v>
      </c>
      <c r="D188" s="59">
        <f t="shared" si="12"/>
        <v>0.99232919919326901</v>
      </c>
      <c r="E188" s="78" t="s">
        <v>195</v>
      </c>
      <c r="F188" s="79">
        <v>1228.6500000000001</v>
      </c>
      <c r="G188" s="80">
        <f t="shared" si="10"/>
        <v>-4.9810895562645903E-2</v>
      </c>
      <c r="H188" s="80">
        <f t="shared" si="11"/>
        <v>0.95018910443735405</v>
      </c>
      <c r="K188" s="59">
        <v>163</v>
      </c>
      <c r="L188" s="59">
        <v>4.51445747723693E-3</v>
      </c>
      <c r="M188" s="59">
        <v>7.0383133730747803E-3</v>
      </c>
    </row>
    <row r="189" spans="1:13">
      <c r="A189" s="78" t="s">
        <v>196</v>
      </c>
      <c r="B189" s="68">
        <v>21782.5</v>
      </c>
      <c r="C189" s="59">
        <f t="shared" si="9"/>
        <v>2.9677875690214601E-3</v>
      </c>
      <c r="D189" s="59">
        <f t="shared" si="12"/>
        <v>1.0029677875690199</v>
      </c>
      <c r="E189" s="78" t="s">
        <v>196</v>
      </c>
      <c r="F189" s="79">
        <v>1291.4000000000001</v>
      </c>
      <c r="G189" s="80">
        <f t="shared" si="10"/>
        <v>-1.8907924892117699E-2</v>
      </c>
      <c r="H189" s="80">
        <f t="shared" si="11"/>
        <v>0.98109207510788199</v>
      </c>
      <c r="K189" s="59">
        <v>164</v>
      </c>
      <c r="L189" s="59">
        <v>-1.20817904556643E-2</v>
      </c>
      <c r="M189" s="59">
        <v>-1.6833929707927901E-2</v>
      </c>
    </row>
    <row r="190" spans="1:13">
      <c r="A190" s="78" t="s">
        <v>197</v>
      </c>
      <c r="B190" s="68">
        <v>21717.95</v>
      </c>
      <c r="C190" s="59">
        <f t="shared" si="9"/>
        <v>-9.7392544332028999E-3</v>
      </c>
      <c r="D190" s="59">
        <f t="shared" si="12"/>
        <v>0.990260745566797</v>
      </c>
      <c r="E190" s="78" t="s">
        <v>197</v>
      </c>
      <c r="F190" s="79">
        <v>1316.05</v>
      </c>
      <c r="G190" s="80">
        <f t="shared" si="10"/>
        <v>-1.93026405119416E-2</v>
      </c>
      <c r="H190" s="80">
        <f t="shared" si="11"/>
        <v>0.98069735948805803</v>
      </c>
      <c r="K190" s="59">
        <v>165</v>
      </c>
      <c r="L190" s="59">
        <v>-4.74043319759821E-4</v>
      </c>
      <c r="M190" s="59">
        <v>6.0538101195499296E-3</v>
      </c>
    </row>
    <row r="191" spans="1:13">
      <c r="A191" s="78" t="s">
        <v>198</v>
      </c>
      <c r="B191" s="68">
        <v>21930.5</v>
      </c>
      <c r="C191" s="59">
        <f t="shared" si="9"/>
        <v>5.0159713096876902E-5</v>
      </c>
      <c r="D191" s="59">
        <f t="shared" si="12"/>
        <v>1.0000501597131</v>
      </c>
      <c r="E191" s="78" t="s">
        <v>198</v>
      </c>
      <c r="F191" s="79">
        <v>1341.7</v>
      </c>
      <c r="G191" s="80">
        <f t="shared" si="10"/>
        <v>1.2678526514689899E-3</v>
      </c>
      <c r="H191" s="80">
        <f t="shared" si="11"/>
        <v>1.00126785265147</v>
      </c>
      <c r="K191" s="59">
        <v>166</v>
      </c>
      <c r="L191" s="59">
        <v>-5.9934397132812497E-3</v>
      </c>
      <c r="M191" s="59">
        <v>-3.3421250127160101E-3</v>
      </c>
    </row>
    <row r="192" spans="1:13">
      <c r="A192" s="78" t="s">
        <v>199</v>
      </c>
      <c r="B192" s="68">
        <v>21929.4</v>
      </c>
      <c r="C192" s="59">
        <f t="shared" si="9"/>
        <v>7.2172409632704996E-3</v>
      </c>
      <c r="D192" s="59">
        <f t="shared" si="12"/>
        <v>1.00721724096327</v>
      </c>
      <c r="E192" s="78" t="s">
        <v>199</v>
      </c>
      <c r="F192" s="79">
        <v>1340</v>
      </c>
      <c r="G192" s="80">
        <f t="shared" si="10"/>
        <v>1.9137177115481199E-2</v>
      </c>
      <c r="H192" s="80">
        <f t="shared" si="11"/>
        <v>1.01913717711548</v>
      </c>
      <c r="K192" s="59">
        <v>167</v>
      </c>
      <c r="L192" s="59">
        <v>7.7282265551960504E-5</v>
      </c>
      <c r="M192" s="59">
        <v>2.5654753688116701E-2</v>
      </c>
    </row>
    <row r="193" spans="1:13">
      <c r="A193" s="78" t="s">
        <v>200</v>
      </c>
      <c r="B193" s="68">
        <v>21771.7</v>
      </c>
      <c r="C193" s="59">
        <f t="shared" si="9"/>
        <v>-3.7638581528382999E-3</v>
      </c>
      <c r="D193" s="59">
        <f t="shared" si="12"/>
        <v>0.99623614184716203</v>
      </c>
      <c r="E193" s="78" t="s">
        <v>200</v>
      </c>
      <c r="F193" s="79">
        <v>1314.6</v>
      </c>
      <c r="G193" s="80">
        <f t="shared" si="10"/>
        <v>3.8144159116691702E-2</v>
      </c>
      <c r="H193" s="80">
        <f t="shared" si="11"/>
        <v>1.03814415911669</v>
      </c>
      <c r="K193" s="59">
        <v>168</v>
      </c>
      <c r="L193" s="59">
        <v>3.3863551758451598E-3</v>
      </c>
      <c r="M193" s="59">
        <v>-1.9941105711205401E-3</v>
      </c>
    </row>
    <row r="194" spans="1:13">
      <c r="A194" s="78" t="s">
        <v>201</v>
      </c>
      <c r="B194" s="68">
        <v>21853.8</v>
      </c>
      <c r="C194" s="59">
        <f t="shared" si="9"/>
        <v>7.18007734330033E-3</v>
      </c>
      <c r="D194" s="59">
        <f t="shared" si="12"/>
        <v>1.0071800773433</v>
      </c>
      <c r="E194" s="78" t="s">
        <v>201</v>
      </c>
      <c r="F194" s="79">
        <v>1265.4000000000001</v>
      </c>
      <c r="G194" s="80">
        <f t="shared" si="10"/>
        <v>2.6789997858473E-2</v>
      </c>
      <c r="H194" s="80">
        <f t="shared" si="11"/>
        <v>1.02678999785847</v>
      </c>
      <c r="K194" s="59">
        <v>169</v>
      </c>
      <c r="L194" s="59">
        <v>-2.2390365193970599E-3</v>
      </c>
      <c r="M194" s="59">
        <v>-1.6836991422546198E-2</v>
      </c>
    </row>
    <row r="195" spans="1:13">
      <c r="A195" s="78" t="s">
        <v>202</v>
      </c>
      <c r="B195" s="68">
        <v>21697.45</v>
      </c>
      <c r="C195" s="59">
        <f t="shared" si="9"/>
        <v>-1.3011494553287399E-3</v>
      </c>
      <c r="D195" s="59">
        <f t="shared" si="12"/>
        <v>0.998698850544671</v>
      </c>
      <c r="E195" s="78" t="s">
        <v>202</v>
      </c>
      <c r="F195" s="79">
        <v>1231.95</v>
      </c>
      <c r="G195" s="80">
        <f t="shared" si="10"/>
        <v>1.3895356189814301E-2</v>
      </c>
      <c r="H195" s="80">
        <f t="shared" si="11"/>
        <v>1.0138953561898101</v>
      </c>
      <c r="K195" s="59">
        <v>170</v>
      </c>
      <c r="L195" s="59">
        <v>1.6773964708533999E-3</v>
      </c>
      <c r="M195" s="59">
        <v>1.13930981521844E-2</v>
      </c>
    </row>
    <row r="196" spans="1:13">
      <c r="A196" s="78" t="s">
        <v>203</v>
      </c>
      <c r="B196" s="68">
        <v>21725.7</v>
      </c>
      <c r="C196" s="59">
        <f t="shared" ref="C196:C259" si="13">LN(B196/B197)</f>
        <v>9.4155774002533995E-3</v>
      </c>
      <c r="D196" s="59">
        <f t="shared" si="12"/>
        <v>1.00941557740025</v>
      </c>
      <c r="E196" s="78" t="s">
        <v>203</v>
      </c>
      <c r="F196" s="79">
        <v>1214.95</v>
      </c>
      <c r="G196" s="80">
        <f t="shared" ref="G196:G259" si="14">LN(F196/F197)</f>
        <v>2.6987519277767401E-2</v>
      </c>
      <c r="H196" s="80">
        <f t="shared" ref="H196:H259" si="15">G196+1</f>
        <v>1.02698751927777</v>
      </c>
      <c r="K196" s="59">
        <v>171</v>
      </c>
      <c r="L196" s="59">
        <v>1.15418754863528E-2</v>
      </c>
      <c r="M196" s="59">
        <v>5.0547559907467704E-4</v>
      </c>
    </row>
    <row r="197" spans="1:13">
      <c r="A197" s="78" t="s">
        <v>204</v>
      </c>
      <c r="B197" s="68">
        <v>21522.1</v>
      </c>
      <c r="C197" s="59">
        <f t="shared" si="13"/>
        <v>-9.9631658391133304E-3</v>
      </c>
      <c r="D197" s="59">
        <f t="shared" ref="D197:D260" si="16">C197+1</f>
        <v>0.99003683416088695</v>
      </c>
      <c r="E197" s="78" t="s">
        <v>204</v>
      </c>
      <c r="F197" s="79">
        <v>1182.5999999999999</v>
      </c>
      <c r="G197" s="80">
        <f t="shared" si="14"/>
        <v>-1.6053402121106999E-3</v>
      </c>
      <c r="H197" s="80">
        <f t="shared" si="15"/>
        <v>0.99839465978788899</v>
      </c>
      <c r="K197" s="59">
        <v>172</v>
      </c>
      <c r="L197" s="59">
        <v>5.0998675806521198E-4</v>
      </c>
      <c r="M197" s="59">
        <v>-1.30052844231734E-2</v>
      </c>
    </row>
    <row r="198" spans="1:13">
      <c r="A198" s="78" t="s">
        <v>205</v>
      </c>
      <c r="B198" s="68">
        <v>21737.599999999999</v>
      </c>
      <c r="C198" s="59">
        <f t="shared" si="13"/>
        <v>1.78699678952925E-2</v>
      </c>
      <c r="D198" s="59">
        <f t="shared" si="16"/>
        <v>1.0178699678952901</v>
      </c>
      <c r="E198" s="78" t="s">
        <v>205</v>
      </c>
      <c r="F198" s="79">
        <v>1184.5</v>
      </c>
      <c r="G198" s="80">
        <f t="shared" si="14"/>
        <v>1.8317871080175799E-2</v>
      </c>
      <c r="H198" s="80">
        <f t="shared" si="15"/>
        <v>1.0183178710801799</v>
      </c>
      <c r="K198" s="59">
        <v>173</v>
      </c>
      <c r="L198" s="59">
        <v>-9.0261478870000498E-3</v>
      </c>
      <c r="M198" s="59">
        <v>-2.8098767614321601E-2</v>
      </c>
    </row>
    <row r="199" spans="1:13">
      <c r="A199" s="78" t="s">
        <v>206</v>
      </c>
      <c r="B199" s="68">
        <v>21352.6</v>
      </c>
      <c r="C199" s="59">
        <f t="shared" si="13"/>
        <v>-4.7352654852423296E-3</v>
      </c>
      <c r="D199" s="59">
        <f t="shared" si="16"/>
        <v>0.99526473451475805</v>
      </c>
      <c r="E199" s="78" t="s">
        <v>206</v>
      </c>
      <c r="F199" s="79">
        <v>1163</v>
      </c>
      <c r="G199" s="80">
        <f t="shared" si="14"/>
        <v>-5.6161859050542296E-3</v>
      </c>
      <c r="H199" s="80">
        <f t="shared" si="15"/>
        <v>0.99438381409494603</v>
      </c>
      <c r="K199" s="59">
        <v>174</v>
      </c>
      <c r="L199" s="59">
        <v>2.0207062262144501E-3</v>
      </c>
      <c r="M199" s="59">
        <v>2.68329976703926E-2</v>
      </c>
    </row>
    <row r="200" spans="1:13">
      <c r="A200" s="78" t="s">
        <v>207</v>
      </c>
      <c r="B200" s="68">
        <v>21453.95</v>
      </c>
      <c r="C200" s="59">
        <f t="shared" si="13"/>
        <v>1.00790800022241E-2</v>
      </c>
      <c r="D200" s="59">
        <f t="shared" si="16"/>
        <v>1.0100790800022199</v>
      </c>
      <c r="E200" s="78" t="s">
        <v>207</v>
      </c>
      <c r="F200" s="79">
        <v>1169.55</v>
      </c>
      <c r="G200" s="80">
        <f t="shared" si="14"/>
        <v>3.5109642044384298E-2</v>
      </c>
      <c r="H200" s="80">
        <f t="shared" si="15"/>
        <v>1.0351096420443799</v>
      </c>
      <c r="K200" s="59">
        <v>175</v>
      </c>
      <c r="L200" s="59">
        <v>-3.6624376731846202E-3</v>
      </c>
      <c r="M200" s="59">
        <v>-2.0078378502162E-2</v>
      </c>
    </row>
    <row r="201" spans="1:13">
      <c r="A201" s="78" t="s">
        <v>208</v>
      </c>
      <c r="B201" s="68">
        <v>21238.799999999999</v>
      </c>
      <c r="C201" s="59">
        <f t="shared" si="13"/>
        <v>-1.7900116773147099E-2</v>
      </c>
      <c r="D201" s="59">
        <f t="shared" si="16"/>
        <v>0.98209988322685304</v>
      </c>
      <c r="E201" s="78" t="s">
        <v>208</v>
      </c>
      <c r="F201" s="79">
        <v>1129.2</v>
      </c>
      <c r="G201" s="80">
        <f t="shared" si="14"/>
        <v>-1.9556022881405601E-2</v>
      </c>
      <c r="H201" s="80">
        <f t="shared" si="15"/>
        <v>0.98044397711859399</v>
      </c>
      <c r="K201" s="59">
        <v>176</v>
      </c>
      <c r="L201" s="59">
        <v>-7.3840104019500896E-4</v>
      </c>
      <c r="M201" s="59">
        <v>3.0475823679779001E-4</v>
      </c>
    </row>
    <row r="202" spans="1:13">
      <c r="A202" s="78" t="s">
        <v>209</v>
      </c>
      <c r="B202" s="68">
        <v>21622.400000000001</v>
      </c>
      <c r="C202" s="59">
        <f t="shared" si="13"/>
        <v>7.4342364436114899E-3</v>
      </c>
      <c r="D202" s="59">
        <f t="shared" si="16"/>
        <v>1.00743423644361</v>
      </c>
      <c r="E202" s="78" t="s">
        <v>209</v>
      </c>
      <c r="F202" s="79">
        <v>1151.5</v>
      </c>
      <c r="G202" s="80">
        <f t="shared" si="14"/>
        <v>2.60869713158702E-3</v>
      </c>
      <c r="H202" s="80">
        <f t="shared" si="15"/>
        <v>1.00260869713159</v>
      </c>
      <c r="K202" s="59">
        <v>177</v>
      </c>
      <c r="L202" s="59">
        <v>4.9581519604521796E-3</v>
      </c>
      <c r="M202" s="59">
        <v>6.5198095023732097E-2</v>
      </c>
    </row>
    <row r="203" spans="1:13">
      <c r="A203" s="78" t="s">
        <v>210</v>
      </c>
      <c r="B203" s="68">
        <v>21462.25</v>
      </c>
      <c r="C203" s="59">
        <f t="shared" si="13"/>
        <v>-5.0982817207920099E-3</v>
      </c>
      <c r="D203" s="59">
        <f t="shared" si="16"/>
        <v>0.99490171827920804</v>
      </c>
      <c r="E203" s="78" t="s">
        <v>210</v>
      </c>
      <c r="F203" s="79">
        <v>1148.5</v>
      </c>
      <c r="G203" s="80">
        <f t="shared" si="14"/>
        <v>-2.9126023155091798E-3</v>
      </c>
      <c r="H203" s="80">
        <f t="shared" si="15"/>
        <v>0.99708739768449095</v>
      </c>
      <c r="K203" s="59">
        <v>178</v>
      </c>
      <c r="L203" s="59">
        <v>-5.4158220576577499E-3</v>
      </c>
      <c r="M203" s="59">
        <v>4.95087287668005E-3</v>
      </c>
    </row>
    <row r="204" spans="1:13">
      <c r="A204" s="78" t="s">
        <v>211</v>
      </c>
      <c r="B204" s="68">
        <v>21571.95</v>
      </c>
      <c r="C204" s="59">
        <f t="shared" si="13"/>
        <v>-2.11156987984298E-2</v>
      </c>
      <c r="D204" s="59">
        <f t="shared" si="16"/>
        <v>0.97888430120157</v>
      </c>
      <c r="E204" s="78" t="s">
        <v>211</v>
      </c>
      <c r="F204" s="79">
        <v>1151.8499999999999</v>
      </c>
      <c r="G204" s="80">
        <f t="shared" si="14"/>
        <v>1.08675373983669E-2</v>
      </c>
      <c r="H204" s="80">
        <f t="shared" si="15"/>
        <v>1.01086753739837</v>
      </c>
      <c r="K204" s="59">
        <v>179</v>
      </c>
      <c r="L204" s="59">
        <v>1.9662998336548599E-3</v>
      </c>
      <c r="M204" s="59">
        <v>-1.2642707411826701E-2</v>
      </c>
    </row>
    <row r="205" spans="1:13">
      <c r="A205" s="78" t="s">
        <v>212</v>
      </c>
      <c r="B205" s="68">
        <v>22032.3</v>
      </c>
      <c r="C205" s="59">
        <f t="shared" si="13"/>
        <v>-2.95265879967697E-3</v>
      </c>
      <c r="D205" s="59">
        <f t="shared" si="16"/>
        <v>0.99704734120032301</v>
      </c>
      <c r="E205" s="78" t="s">
        <v>212</v>
      </c>
      <c r="F205" s="79">
        <v>1139.4000000000001</v>
      </c>
      <c r="G205" s="80">
        <f t="shared" si="14"/>
        <v>9.3909823151002107E-3</v>
      </c>
      <c r="H205" s="80">
        <f t="shared" si="15"/>
        <v>1.0093909823150999</v>
      </c>
      <c r="K205" s="59">
        <v>180</v>
      </c>
      <c r="L205" s="59">
        <v>2.20935213431126E-3</v>
      </c>
      <c r="M205" s="59">
        <v>5.4290784237838704E-3</v>
      </c>
    </row>
    <row r="206" spans="1:13">
      <c r="A206" s="78" t="s">
        <v>213</v>
      </c>
      <c r="B206" s="68">
        <v>22097.45</v>
      </c>
      <c r="C206" s="59">
        <f t="shared" si="13"/>
        <v>9.22446984644088E-3</v>
      </c>
      <c r="D206" s="59">
        <f t="shared" si="16"/>
        <v>1.0092244698464401</v>
      </c>
      <c r="E206" s="78" t="s">
        <v>213</v>
      </c>
      <c r="F206" s="79">
        <v>1128.75</v>
      </c>
      <c r="G206" s="80">
        <f t="shared" si="14"/>
        <v>0</v>
      </c>
      <c r="H206" s="80">
        <f t="shared" si="15"/>
        <v>1</v>
      </c>
      <c r="K206" s="59">
        <v>181</v>
      </c>
      <c r="L206" s="59">
        <v>3.8844753655711099E-3</v>
      </c>
      <c r="M206" s="59">
        <v>-2.5720495892954501E-2</v>
      </c>
    </row>
    <row r="207" spans="1:13">
      <c r="A207" s="78" t="s">
        <v>214</v>
      </c>
      <c r="B207" s="68">
        <v>21894.55</v>
      </c>
      <c r="C207" s="59">
        <f t="shared" si="13"/>
        <v>1.1361631573986E-2</v>
      </c>
      <c r="D207" s="59">
        <f t="shared" si="16"/>
        <v>1.0113616315739899</v>
      </c>
      <c r="E207" s="78" t="s">
        <v>214</v>
      </c>
      <c r="F207" s="79">
        <v>1128.75</v>
      </c>
      <c r="G207" s="80">
        <f t="shared" si="14"/>
        <v>1.10803335436186E-3</v>
      </c>
      <c r="H207" s="80">
        <f t="shared" si="15"/>
        <v>1.00110803335436</v>
      </c>
      <c r="K207" s="59">
        <v>182</v>
      </c>
      <c r="L207" s="59">
        <v>1.86138167234571E-3</v>
      </c>
      <c r="M207" s="59">
        <v>1.79544361477618E-2</v>
      </c>
    </row>
    <row r="208" spans="1:13">
      <c r="A208" s="78" t="s">
        <v>215</v>
      </c>
      <c r="B208" s="68">
        <v>21647.200000000001</v>
      </c>
      <c r="C208" s="59">
        <f t="shared" si="13"/>
        <v>1.3174349370812001E-3</v>
      </c>
      <c r="D208" s="59">
        <f t="shared" si="16"/>
        <v>1.0013174349370799</v>
      </c>
      <c r="E208" s="78" t="s">
        <v>215</v>
      </c>
      <c r="F208" s="79">
        <v>1127.5</v>
      </c>
      <c r="G208" s="80">
        <f t="shared" si="14"/>
        <v>-2.2590871382589602E-3</v>
      </c>
      <c r="H208" s="80">
        <f t="shared" si="15"/>
        <v>0.99774091286174105</v>
      </c>
      <c r="K208" s="59">
        <v>183</v>
      </c>
      <c r="L208" s="59">
        <v>2.7744104308101399E-3</v>
      </c>
      <c r="M208" s="59">
        <v>-1.4686030174642199E-2</v>
      </c>
    </row>
    <row r="209" spans="1:13">
      <c r="A209" s="78" t="s">
        <v>216</v>
      </c>
      <c r="B209" s="68">
        <v>21618.7</v>
      </c>
      <c r="C209" s="59">
        <f t="shared" si="13"/>
        <v>3.42187202212998E-3</v>
      </c>
      <c r="D209" s="59">
        <f t="shared" si="16"/>
        <v>1.00342187202213</v>
      </c>
      <c r="E209" s="78" t="s">
        <v>216</v>
      </c>
      <c r="F209" s="79">
        <v>1130.05</v>
      </c>
      <c r="G209" s="80">
        <f t="shared" si="14"/>
        <v>4.4788438765717602E-3</v>
      </c>
      <c r="H209" s="80">
        <f t="shared" si="15"/>
        <v>1.0044788438765699</v>
      </c>
      <c r="K209" s="59">
        <v>184</v>
      </c>
      <c r="L209" s="59">
        <v>3.84970104394245E-3</v>
      </c>
      <c r="M209" s="59">
        <v>-2.4573274805888501E-2</v>
      </c>
    </row>
    <row r="210" spans="1:13">
      <c r="A210" s="78" t="s">
        <v>217</v>
      </c>
      <c r="B210" s="68">
        <v>21544.85</v>
      </c>
      <c r="C210" s="59">
        <f t="shared" si="13"/>
        <v>1.4794053028200299E-3</v>
      </c>
      <c r="D210" s="59">
        <f t="shared" si="16"/>
        <v>1.00147940530282</v>
      </c>
      <c r="E210" s="78" t="s">
        <v>217</v>
      </c>
      <c r="F210" s="79">
        <v>1125</v>
      </c>
      <c r="G210" s="80">
        <f t="shared" si="14"/>
        <v>2.35643604174018E-2</v>
      </c>
      <c r="H210" s="80">
        <f t="shared" si="15"/>
        <v>1.0235643604174001</v>
      </c>
      <c r="K210" s="59">
        <v>185</v>
      </c>
      <c r="L210" s="59">
        <v>-6.3645964234927696E-3</v>
      </c>
      <c r="M210" s="59">
        <v>-4.3446299139153099E-2</v>
      </c>
    </row>
    <row r="211" spans="1:13">
      <c r="A211" s="78" t="s">
        <v>218</v>
      </c>
      <c r="B211" s="68">
        <v>21513</v>
      </c>
      <c r="C211" s="59">
        <f t="shared" si="13"/>
        <v>-9.1524290208980594E-3</v>
      </c>
      <c r="D211" s="59">
        <f t="shared" si="16"/>
        <v>0.99084757097910203</v>
      </c>
      <c r="E211" s="78" t="s">
        <v>218</v>
      </c>
      <c r="F211" s="79">
        <v>1098.8</v>
      </c>
      <c r="G211" s="80">
        <f t="shared" si="14"/>
        <v>-5.7171533736176802E-3</v>
      </c>
      <c r="H211" s="80">
        <f t="shared" si="15"/>
        <v>0.994282846626382</v>
      </c>
      <c r="K211" s="59">
        <v>186</v>
      </c>
      <c r="L211" s="59">
        <v>1.66207931635141E-3</v>
      </c>
      <c r="M211" s="59">
        <v>-2.0570004208469099E-2</v>
      </c>
    </row>
    <row r="212" spans="1:13">
      <c r="A212" s="78" t="s">
        <v>219</v>
      </c>
      <c r="B212" s="68">
        <v>21710.799999999999</v>
      </c>
      <c r="C212" s="59">
        <f t="shared" si="13"/>
        <v>2.4072283779417898E-3</v>
      </c>
      <c r="D212" s="59">
        <f t="shared" si="16"/>
        <v>1.0024072283779399</v>
      </c>
      <c r="E212" s="78" t="s">
        <v>219</v>
      </c>
      <c r="F212" s="79">
        <v>1105.0999999999999</v>
      </c>
      <c r="G212" s="80">
        <f t="shared" si="14"/>
        <v>1.6560219691548399E-2</v>
      </c>
      <c r="H212" s="80">
        <f t="shared" si="15"/>
        <v>1.01656021969155</v>
      </c>
      <c r="K212" s="59">
        <v>187</v>
      </c>
      <c r="L212" s="59">
        <v>-7.9252176221133609E-3</v>
      </c>
      <c r="M212" s="59">
        <v>-1.1377422889828201E-2</v>
      </c>
    </row>
    <row r="213" spans="1:13">
      <c r="A213" s="78" t="s">
        <v>220</v>
      </c>
      <c r="B213" s="68">
        <v>21658.6</v>
      </c>
      <c r="C213" s="59">
        <f t="shared" si="13"/>
        <v>6.5430177643685597E-3</v>
      </c>
      <c r="D213" s="59">
        <f t="shared" si="16"/>
        <v>1.0065430177643699</v>
      </c>
      <c r="E213" s="78" t="s">
        <v>220</v>
      </c>
      <c r="F213" s="79">
        <v>1086.95</v>
      </c>
      <c r="G213" s="80">
        <f t="shared" si="14"/>
        <v>-9.0668264685083606E-3</v>
      </c>
      <c r="H213" s="80">
        <f t="shared" si="15"/>
        <v>0.99093317353149202</v>
      </c>
      <c r="K213" s="59">
        <v>188</v>
      </c>
      <c r="L213" s="59">
        <v>-5.3923272824470895E-4</v>
      </c>
      <c r="M213" s="59">
        <v>1.8070853797137001E-3</v>
      </c>
    </row>
    <row r="214" spans="1:13">
      <c r="A214" s="78" t="s">
        <v>221</v>
      </c>
      <c r="B214" s="68">
        <v>21517.35</v>
      </c>
      <c r="C214" s="59">
        <f t="shared" si="13"/>
        <v>-6.8753939803709299E-3</v>
      </c>
      <c r="D214" s="59">
        <f t="shared" si="16"/>
        <v>0.99312460601962904</v>
      </c>
      <c r="E214" s="78" t="s">
        <v>221</v>
      </c>
      <c r="F214" s="79">
        <v>1096.8499999999999</v>
      </c>
      <c r="G214" s="80">
        <f t="shared" si="14"/>
        <v>-1.2457974435810299E-2</v>
      </c>
      <c r="H214" s="80">
        <f t="shared" si="15"/>
        <v>0.98754202556419002</v>
      </c>
      <c r="K214" s="59">
        <v>189</v>
      </c>
      <c r="L214" s="59">
        <v>4.86823630471274E-3</v>
      </c>
      <c r="M214" s="59">
        <v>1.42689408107685E-2</v>
      </c>
    </row>
    <row r="215" spans="1:13">
      <c r="A215" s="78" t="s">
        <v>222</v>
      </c>
      <c r="B215" s="68">
        <v>21665.8</v>
      </c>
      <c r="C215" s="59">
        <f t="shared" si="13"/>
        <v>-3.5062939508453102E-3</v>
      </c>
      <c r="D215" s="59">
        <f t="shared" si="16"/>
        <v>0.99649370604915499</v>
      </c>
      <c r="E215" s="78" t="s">
        <v>222</v>
      </c>
      <c r="F215" s="79">
        <v>1110.5999999999999</v>
      </c>
      <c r="G215" s="80">
        <f t="shared" si="14"/>
        <v>-2.0233320931396001E-2</v>
      </c>
      <c r="H215" s="80">
        <f t="shared" si="15"/>
        <v>0.97976667906860404</v>
      </c>
      <c r="K215" s="59">
        <v>190</v>
      </c>
      <c r="L215" s="59">
        <v>-3.4168593075012601E-3</v>
      </c>
      <c r="M215" s="59">
        <v>4.1561018424192901E-2</v>
      </c>
    </row>
    <row r="216" spans="1:13">
      <c r="A216" s="78" t="s">
        <v>223</v>
      </c>
      <c r="B216" s="68">
        <v>21741.9</v>
      </c>
      <c r="C216" s="59">
        <f t="shared" si="13"/>
        <v>4.8305512598190999E-4</v>
      </c>
      <c r="D216" s="59">
        <f t="shared" si="16"/>
        <v>1.00048305512598</v>
      </c>
      <c r="E216" s="78" t="s">
        <v>223</v>
      </c>
      <c r="F216" s="79">
        <v>1133.3</v>
      </c>
      <c r="G216" s="80">
        <f t="shared" si="14"/>
        <v>-9.5719720955256601E-3</v>
      </c>
      <c r="H216" s="80">
        <f t="shared" si="15"/>
        <v>0.99042802790447404</v>
      </c>
      <c r="K216" s="59">
        <v>191</v>
      </c>
      <c r="L216" s="59">
        <v>4.8401968396743801E-3</v>
      </c>
      <c r="M216" s="59">
        <v>2.19498010187986E-2</v>
      </c>
    </row>
    <row r="217" spans="1:13">
      <c r="A217" s="78" t="s">
        <v>224</v>
      </c>
      <c r="B217" s="68">
        <v>21731.4</v>
      </c>
      <c r="C217" s="59">
        <f t="shared" si="13"/>
        <v>-2.17420868409765E-3</v>
      </c>
      <c r="D217" s="59">
        <f t="shared" si="16"/>
        <v>0.99782579131590199</v>
      </c>
      <c r="E217" s="78" t="s">
        <v>224</v>
      </c>
      <c r="F217" s="79">
        <v>1144.2</v>
      </c>
      <c r="G217" s="80">
        <f t="shared" si="14"/>
        <v>-8.3984741161596509E-3</v>
      </c>
      <c r="H217" s="80">
        <f t="shared" si="15"/>
        <v>0.99160152588383998</v>
      </c>
      <c r="K217" s="59">
        <v>192</v>
      </c>
      <c r="L217" s="59">
        <v>-1.55877781600774E-3</v>
      </c>
      <c r="M217" s="59">
        <v>1.5454134005822E-2</v>
      </c>
    </row>
    <row r="218" spans="1:13">
      <c r="A218" s="78" t="s">
        <v>225</v>
      </c>
      <c r="B218" s="68">
        <v>21778.7</v>
      </c>
      <c r="C218" s="59">
        <f t="shared" si="13"/>
        <v>5.7075980144208702E-3</v>
      </c>
      <c r="D218" s="59">
        <f t="shared" si="16"/>
        <v>1.0057075980144199</v>
      </c>
      <c r="E218" s="78" t="s">
        <v>225</v>
      </c>
      <c r="F218" s="79">
        <v>1153.8499999999999</v>
      </c>
      <c r="G218" s="80">
        <f t="shared" si="14"/>
        <v>-6.3497761998867596E-3</v>
      </c>
      <c r="H218" s="80">
        <f t="shared" si="15"/>
        <v>0.99365022380011303</v>
      </c>
      <c r="K218" s="59">
        <v>193</v>
      </c>
      <c r="L218" s="59">
        <v>6.5268523845456597E-3</v>
      </c>
      <c r="M218" s="59">
        <v>2.04606668932217E-2</v>
      </c>
    </row>
    <row r="219" spans="1:13">
      <c r="A219" s="78" t="s">
        <v>226</v>
      </c>
      <c r="B219" s="68">
        <v>21654.75</v>
      </c>
      <c r="C219" s="59">
        <f t="shared" si="13"/>
        <v>9.9035292838362595E-3</v>
      </c>
      <c r="D219" s="59">
        <f t="shared" si="16"/>
        <v>1.0099035292838401</v>
      </c>
      <c r="E219" s="78" t="s">
        <v>226</v>
      </c>
      <c r="F219" s="79">
        <v>1161.2</v>
      </c>
      <c r="G219" s="80">
        <f t="shared" si="14"/>
        <v>-2.0288821418756701E-2</v>
      </c>
      <c r="H219" s="80">
        <f t="shared" si="15"/>
        <v>0.97971117858124301</v>
      </c>
      <c r="K219" s="59">
        <v>194</v>
      </c>
      <c r="L219" s="59">
        <v>-8.0941558483344292E-3</v>
      </c>
      <c r="M219" s="59">
        <v>6.4888156362237302E-3</v>
      </c>
    </row>
    <row r="220" spans="1:13">
      <c r="A220" s="78" t="s">
        <v>227</v>
      </c>
      <c r="B220" s="68">
        <v>21441.35</v>
      </c>
      <c r="C220" s="59">
        <f t="shared" si="13"/>
        <v>4.2976644029708404E-3</v>
      </c>
      <c r="D220" s="59">
        <f t="shared" si="16"/>
        <v>1.00429766440297</v>
      </c>
      <c r="E220" s="78" t="s">
        <v>227</v>
      </c>
      <c r="F220" s="79">
        <v>1185</v>
      </c>
      <c r="G220" s="80">
        <f t="shared" si="14"/>
        <v>-4.54661050959595E-3</v>
      </c>
      <c r="H220" s="80">
        <f t="shared" si="15"/>
        <v>0.99545338949040396</v>
      </c>
      <c r="K220" s="59">
        <v>195</v>
      </c>
      <c r="L220" s="59">
        <v>1.2905579400281199E-2</v>
      </c>
      <c r="M220" s="59">
        <v>5.4122916798946602E-3</v>
      </c>
    </row>
    <row r="221" spans="1:13">
      <c r="A221" s="78" t="s">
        <v>228</v>
      </c>
      <c r="B221" s="68">
        <v>21349.4</v>
      </c>
      <c r="C221" s="59">
        <f t="shared" si="13"/>
        <v>4.4291220395791297E-3</v>
      </c>
      <c r="D221" s="59">
        <f t="shared" si="16"/>
        <v>1.00442912203958</v>
      </c>
      <c r="E221" s="78" t="s">
        <v>228</v>
      </c>
      <c r="F221" s="79">
        <v>1190.4000000000001</v>
      </c>
      <c r="G221" s="80">
        <f t="shared" si="14"/>
        <v>-7.5576272648797405E-4</v>
      </c>
      <c r="H221" s="80">
        <f t="shared" si="15"/>
        <v>0.99924423727351197</v>
      </c>
      <c r="K221" s="59">
        <v>196</v>
      </c>
      <c r="L221" s="59">
        <v>-4.1497734304206E-3</v>
      </c>
      <c r="M221" s="59">
        <v>-1.46641247463364E-3</v>
      </c>
    </row>
    <row r="222" spans="1:13">
      <c r="A222" s="78" t="s">
        <v>229</v>
      </c>
      <c r="B222" s="68">
        <v>21255.05</v>
      </c>
      <c r="C222" s="59">
        <f t="shared" si="13"/>
        <v>4.9475165299410597E-3</v>
      </c>
      <c r="D222" s="59">
        <f t="shared" si="16"/>
        <v>1.00494751652994</v>
      </c>
      <c r="E222" s="78" t="s">
        <v>229</v>
      </c>
      <c r="F222" s="79">
        <v>1191.3</v>
      </c>
      <c r="G222" s="80">
        <f t="shared" si="14"/>
        <v>2.5462026283689501E-2</v>
      </c>
      <c r="H222" s="80">
        <f t="shared" si="15"/>
        <v>1.02546202628369</v>
      </c>
      <c r="K222" s="59">
        <v>197</v>
      </c>
      <c r="L222" s="59">
        <v>7.0274564168156103E-3</v>
      </c>
      <c r="M222" s="59">
        <v>2.8082185627568701E-2</v>
      </c>
    </row>
    <row r="223" spans="1:13">
      <c r="A223" s="78" t="s">
        <v>230</v>
      </c>
      <c r="B223" s="68">
        <v>21150.15</v>
      </c>
      <c r="C223" s="59">
        <f t="shared" si="13"/>
        <v>-1.42221594105099E-2</v>
      </c>
      <c r="D223" s="59">
        <f t="shared" si="16"/>
        <v>0.98577784058949003</v>
      </c>
      <c r="E223" s="78" t="s">
        <v>230</v>
      </c>
      <c r="F223" s="79">
        <v>1161.3499999999999</v>
      </c>
      <c r="G223" s="80">
        <f t="shared" si="14"/>
        <v>-5.7999991656665098E-2</v>
      </c>
      <c r="H223" s="80">
        <f t="shared" si="15"/>
        <v>0.94200000834333497</v>
      </c>
      <c r="K223" s="59">
        <v>198</v>
      </c>
      <c r="L223" s="59">
        <v>-1.40824814851968E-2</v>
      </c>
      <c r="M223" s="59">
        <v>-5.4735413962087396E-3</v>
      </c>
    </row>
    <row r="224" spans="1:13">
      <c r="A224" s="78" t="s">
        <v>231</v>
      </c>
      <c r="B224" s="68">
        <v>21453.1</v>
      </c>
      <c r="C224" s="59">
        <f t="shared" si="13"/>
        <v>1.6071192528823101E-3</v>
      </c>
      <c r="D224" s="59">
        <f t="shared" si="16"/>
        <v>1.0016071192528799</v>
      </c>
      <c r="E224" s="78" t="s">
        <v>231</v>
      </c>
      <c r="F224" s="79">
        <v>1230.7</v>
      </c>
      <c r="G224" s="80">
        <f t="shared" si="14"/>
        <v>-1.3718743238684701E-2</v>
      </c>
      <c r="H224" s="80">
        <f t="shared" si="15"/>
        <v>0.98628125676131495</v>
      </c>
      <c r="K224" s="59">
        <v>199</v>
      </c>
      <c r="L224" s="59">
        <v>5.0319565555759799E-3</v>
      </c>
      <c r="M224" s="59">
        <v>-2.4232594239889599E-3</v>
      </c>
    </row>
    <row r="225" spans="1:13">
      <c r="A225" s="78" t="s">
        <v>232</v>
      </c>
      <c r="B225" s="68">
        <v>21418.65</v>
      </c>
      <c r="C225" s="59">
        <f t="shared" si="13"/>
        <v>-1.77258281340654E-3</v>
      </c>
      <c r="D225" s="59">
        <f t="shared" si="16"/>
        <v>0.99822741718659302</v>
      </c>
      <c r="E225" s="78" t="s">
        <v>232</v>
      </c>
      <c r="F225" s="79">
        <v>1247.7</v>
      </c>
      <c r="G225" s="80">
        <f t="shared" si="14"/>
        <v>9.7856413616084093E-3</v>
      </c>
      <c r="H225" s="80">
        <f t="shared" si="15"/>
        <v>1.00978564136161</v>
      </c>
      <c r="K225" s="59">
        <v>200</v>
      </c>
      <c r="L225" s="59">
        <v>-4.4236644306304999E-3</v>
      </c>
      <c r="M225" s="59">
        <v>1.5110621151213199E-3</v>
      </c>
    </row>
    <row r="226" spans="1:13">
      <c r="A226" s="78" t="s">
        <v>233</v>
      </c>
      <c r="B226" s="68">
        <v>21456.65</v>
      </c>
      <c r="C226" s="59">
        <f t="shared" si="13"/>
        <v>1.28498098346776E-2</v>
      </c>
      <c r="D226" s="59">
        <f t="shared" si="16"/>
        <v>1.0128498098346801</v>
      </c>
      <c r="E226" s="78" t="s">
        <v>233</v>
      </c>
      <c r="F226" s="79">
        <v>1235.55</v>
      </c>
      <c r="G226" s="80">
        <f t="shared" si="14"/>
        <v>1.5661643996691399E-2</v>
      </c>
      <c r="H226" s="80">
        <f t="shared" si="15"/>
        <v>1.0156616439966899</v>
      </c>
      <c r="K226" s="59">
        <v>201</v>
      </c>
      <c r="L226" s="59">
        <v>-1.6508596052298902E-2</v>
      </c>
      <c r="M226" s="59">
        <v>2.7376133450665901E-2</v>
      </c>
    </row>
    <row r="227" spans="1:13">
      <c r="A227" s="78" t="s">
        <v>234</v>
      </c>
      <c r="B227" s="68">
        <v>21182.7</v>
      </c>
      <c r="C227" s="59">
        <f t="shared" si="13"/>
        <v>1.21756803785805E-2</v>
      </c>
      <c r="D227" s="59">
        <f t="shared" si="16"/>
        <v>1.01217568037858</v>
      </c>
      <c r="E227" s="78" t="s">
        <v>234</v>
      </c>
      <c r="F227" s="79">
        <v>1216.3499999999999</v>
      </c>
      <c r="G227" s="80">
        <f t="shared" si="14"/>
        <v>2.9874139495703399E-2</v>
      </c>
      <c r="H227" s="80">
        <f t="shared" si="15"/>
        <v>1.0298741394957001</v>
      </c>
      <c r="K227" s="59">
        <v>202</v>
      </c>
      <c r="L227" s="59">
        <v>-2.8048200088441199E-3</v>
      </c>
      <c r="M227" s="59">
        <v>1.2195802323944301E-2</v>
      </c>
    </row>
    <row r="228" spans="1:13">
      <c r="A228" s="78" t="s">
        <v>235</v>
      </c>
      <c r="B228" s="68">
        <v>20926.349999999999</v>
      </c>
      <c r="C228" s="59">
        <f t="shared" si="13"/>
        <v>9.5379823284038104E-4</v>
      </c>
      <c r="D228" s="59">
        <f t="shared" si="16"/>
        <v>1.00095379823284</v>
      </c>
      <c r="E228" s="78" t="s">
        <v>235</v>
      </c>
      <c r="F228" s="79">
        <v>1180.55</v>
      </c>
      <c r="G228" s="80">
        <f t="shared" si="14"/>
        <v>-1.1663535662008199E-2</v>
      </c>
      <c r="H228" s="80">
        <f t="shared" si="15"/>
        <v>0.98833646433799205</v>
      </c>
      <c r="K228" s="59">
        <v>203</v>
      </c>
      <c r="L228" s="59">
        <v>6.3826642355442297E-3</v>
      </c>
      <c r="M228" s="59">
        <v>-6.3826642355442297E-3</v>
      </c>
    </row>
    <row r="229" spans="1:13">
      <c r="A229" s="78" t="s">
        <v>236</v>
      </c>
      <c r="B229" s="68">
        <v>20906.400000000001</v>
      </c>
      <c r="C229" s="59">
        <f t="shared" si="13"/>
        <v>-4.3290007586474196E-3</v>
      </c>
      <c r="D229" s="59">
        <f t="shared" si="16"/>
        <v>0.99567099924135305</v>
      </c>
      <c r="E229" s="78" t="s">
        <v>236</v>
      </c>
      <c r="F229" s="79">
        <v>1194.4000000000001</v>
      </c>
      <c r="G229" s="80">
        <f t="shared" si="14"/>
        <v>-2.8719584031348899E-2</v>
      </c>
      <c r="H229" s="80">
        <f t="shared" si="15"/>
        <v>0.971280415968651</v>
      </c>
      <c r="K229" s="59">
        <v>204</v>
      </c>
      <c r="L229" s="59">
        <v>7.9951247974838699E-3</v>
      </c>
      <c r="M229" s="59">
        <v>-6.8870914431219997E-3</v>
      </c>
    </row>
    <row r="230" spans="1:13">
      <c r="A230" s="78" t="s">
        <v>237</v>
      </c>
      <c r="B230" s="68">
        <v>20997.1</v>
      </c>
      <c r="C230" s="59">
        <f t="shared" si="13"/>
        <v>1.3201007481038799E-3</v>
      </c>
      <c r="D230" s="59">
        <f t="shared" si="16"/>
        <v>1.0013201007481001</v>
      </c>
      <c r="E230" s="78" t="s">
        <v>237</v>
      </c>
      <c r="F230" s="79">
        <v>1229.2</v>
      </c>
      <c r="G230" s="80">
        <f t="shared" si="14"/>
        <v>-1.21956192196136E-3</v>
      </c>
      <c r="H230" s="80">
        <f t="shared" si="15"/>
        <v>0.99878043807803896</v>
      </c>
      <c r="K230" s="59">
        <v>205</v>
      </c>
      <c r="L230" s="59">
        <v>4.1690984789302302E-4</v>
      </c>
      <c r="M230" s="59">
        <v>-2.6759969861519899E-3</v>
      </c>
    </row>
    <row r="231" spans="1:13">
      <c r="A231" s="78" t="s">
        <v>238</v>
      </c>
      <c r="B231" s="68">
        <v>20969.400000000001</v>
      </c>
      <c r="C231" s="59">
        <f t="shared" si="13"/>
        <v>3.2600508207486301E-3</v>
      </c>
      <c r="D231" s="59">
        <f t="shared" si="16"/>
        <v>1.0032600508207501</v>
      </c>
      <c r="E231" s="78" t="s">
        <v>238</v>
      </c>
      <c r="F231" s="79">
        <v>1230.7</v>
      </c>
      <c r="G231" s="80">
        <f t="shared" si="14"/>
        <v>4.1933903688052901E-3</v>
      </c>
      <c r="H231" s="80">
        <f t="shared" si="15"/>
        <v>1.0041933903688101</v>
      </c>
      <c r="K231" s="59">
        <v>206</v>
      </c>
      <c r="L231" s="59">
        <v>2.0046800952210901E-3</v>
      </c>
      <c r="M231" s="59">
        <v>2.47416378135068E-3</v>
      </c>
    </row>
    <row r="232" spans="1:13">
      <c r="A232" s="78" t="s">
        <v>239</v>
      </c>
      <c r="B232" s="68">
        <v>20901.150000000001</v>
      </c>
      <c r="C232" s="59">
        <f t="shared" si="13"/>
        <v>-1.74718039801899E-3</v>
      </c>
      <c r="D232" s="59">
        <f t="shared" si="16"/>
        <v>0.99825281960198098</v>
      </c>
      <c r="E232" s="78" t="s">
        <v>239</v>
      </c>
      <c r="F232" s="79">
        <v>1225.55</v>
      </c>
      <c r="G232" s="80">
        <f t="shared" si="14"/>
        <v>9.1395951681202906E-3</v>
      </c>
      <c r="H232" s="80">
        <f t="shared" si="15"/>
        <v>1.0091395951681199</v>
      </c>
      <c r="K232" s="59">
        <v>207</v>
      </c>
      <c r="L232" s="59">
        <v>5.3911436970841204E-4</v>
      </c>
      <c r="M232" s="59">
        <v>2.3025246047693401E-2</v>
      </c>
    </row>
    <row r="233" spans="1:13">
      <c r="A233" s="78" t="s">
        <v>240</v>
      </c>
      <c r="B233" s="68">
        <v>20937.7</v>
      </c>
      <c r="C233" s="59">
        <f t="shared" si="13"/>
        <v>3.9528391278700102E-3</v>
      </c>
      <c r="D233" s="59">
        <f t="shared" si="16"/>
        <v>1.00395283912787</v>
      </c>
      <c r="E233" s="78" t="s">
        <v>240</v>
      </c>
      <c r="F233" s="79">
        <v>1214.4000000000001</v>
      </c>
      <c r="G233" s="80">
        <f t="shared" si="14"/>
        <v>7.4646528013396399E-2</v>
      </c>
      <c r="H233" s="80">
        <f t="shared" si="15"/>
        <v>1.0746465280134001</v>
      </c>
      <c r="K233" s="59">
        <v>208</v>
      </c>
      <c r="L233" s="59">
        <v>-7.4824655262425302E-3</v>
      </c>
      <c r="M233" s="59">
        <v>1.7653121526248401E-3</v>
      </c>
    </row>
    <row r="234" spans="1:13">
      <c r="A234" s="78" t="s">
        <v>241</v>
      </c>
      <c r="B234" s="68">
        <v>20855.099999999999</v>
      </c>
      <c r="C234" s="59">
        <f t="shared" si="13"/>
        <v>8.1027069438026102E-3</v>
      </c>
      <c r="D234" s="59">
        <f t="shared" si="16"/>
        <v>1.0081027069438</v>
      </c>
      <c r="E234" s="78" t="s">
        <v>241</v>
      </c>
      <c r="F234" s="79">
        <v>1127.05</v>
      </c>
      <c r="G234" s="80">
        <f t="shared" si="14"/>
        <v>4.7748162545404101E-2</v>
      </c>
      <c r="H234" s="80">
        <f t="shared" si="15"/>
        <v>1.0477481625453999</v>
      </c>
      <c r="K234" s="59">
        <v>209</v>
      </c>
      <c r="L234" s="59">
        <v>1.2391447407416299E-3</v>
      </c>
      <c r="M234" s="59">
        <v>1.53210749508068E-2</v>
      </c>
    </row>
    <row r="235" spans="1:13">
      <c r="A235" s="78" t="s">
        <v>242</v>
      </c>
      <c r="B235" s="68">
        <v>20686.8</v>
      </c>
      <c r="C235" s="59">
        <f t="shared" si="13"/>
        <v>2.0457461991232901E-2</v>
      </c>
      <c r="D235" s="59">
        <f t="shared" si="16"/>
        <v>1.0204574619912301</v>
      </c>
      <c r="E235" s="78" t="s">
        <v>242</v>
      </c>
      <c r="F235" s="79">
        <v>1074.5</v>
      </c>
      <c r="G235" s="80">
        <f t="shared" si="14"/>
        <v>2.69298737474356E-2</v>
      </c>
      <c r="H235" s="80">
        <f t="shared" si="15"/>
        <v>1.0269298737474399</v>
      </c>
      <c r="K235" s="59">
        <v>210</v>
      </c>
      <c r="L235" s="59">
        <v>4.3595437223207904E-3</v>
      </c>
      <c r="M235" s="59">
        <v>-1.3426370190829101E-2</v>
      </c>
    </row>
    <row r="236" spans="1:13">
      <c r="A236" s="78" t="s">
        <v>243</v>
      </c>
      <c r="B236" s="68">
        <v>20267.900000000001</v>
      </c>
      <c r="C236" s="59">
        <f t="shared" si="13"/>
        <v>6.6706434446280397E-3</v>
      </c>
      <c r="D236" s="59">
        <f t="shared" si="16"/>
        <v>1.00667064344463</v>
      </c>
      <c r="E236" s="78" t="s">
        <v>243</v>
      </c>
      <c r="F236" s="79">
        <v>1045.95</v>
      </c>
      <c r="G236" s="80">
        <f t="shared" si="14"/>
        <v>9.5584195157011904E-3</v>
      </c>
      <c r="H236" s="80">
        <f t="shared" si="15"/>
        <v>1.0095584195156999</v>
      </c>
      <c r="K236" s="59">
        <v>211</v>
      </c>
      <c r="L236" s="59">
        <v>-5.7644723796863601E-3</v>
      </c>
      <c r="M236" s="59">
        <v>-6.6935020561239003E-3</v>
      </c>
    </row>
    <row r="237" spans="1:13">
      <c r="A237" s="78" t="s">
        <v>244</v>
      </c>
      <c r="B237" s="68">
        <v>20133.150000000001</v>
      </c>
      <c r="C237" s="59">
        <f t="shared" si="13"/>
        <v>1.8170637429511601E-3</v>
      </c>
      <c r="D237" s="59">
        <f t="shared" si="16"/>
        <v>1.00181706374295</v>
      </c>
      <c r="E237" s="78" t="s">
        <v>244</v>
      </c>
      <c r="F237" s="79">
        <v>1036</v>
      </c>
      <c r="G237" s="80">
        <f t="shared" si="14"/>
        <v>-1.48505723233261E-2</v>
      </c>
      <c r="H237" s="80">
        <f t="shared" si="15"/>
        <v>0.98514942767667402</v>
      </c>
      <c r="K237" s="59">
        <v>212</v>
      </c>
      <c r="L237" s="59">
        <v>-3.2225304869312799E-3</v>
      </c>
      <c r="M237" s="59">
        <v>-1.7010790444464699E-2</v>
      </c>
    </row>
    <row r="238" spans="1:13">
      <c r="A238" s="78" t="s">
        <v>245</v>
      </c>
      <c r="B238" s="68">
        <v>20096.599999999999</v>
      </c>
      <c r="C238" s="59">
        <f t="shared" si="13"/>
        <v>1.0348636732111701E-2</v>
      </c>
      <c r="D238" s="59">
        <f t="shared" si="16"/>
        <v>1.01034863673211</v>
      </c>
      <c r="E238" s="78" t="s">
        <v>245</v>
      </c>
      <c r="F238" s="79">
        <v>1051.5</v>
      </c>
      <c r="G238" s="80">
        <f t="shared" si="14"/>
        <v>-1.2099589904244101E-2</v>
      </c>
      <c r="H238" s="80">
        <f t="shared" si="15"/>
        <v>0.98790041009575602</v>
      </c>
      <c r="K238" s="59">
        <v>213</v>
      </c>
      <c r="L238" s="59">
        <v>-2.1261880299746299E-4</v>
      </c>
      <c r="M238" s="59">
        <v>-9.35935329252819E-3</v>
      </c>
    </row>
    <row r="239" spans="1:13">
      <c r="A239" s="78" t="s">
        <v>246</v>
      </c>
      <c r="B239" s="68">
        <v>19889.7</v>
      </c>
      <c r="C239" s="59">
        <f t="shared" si="13"/>
        <v>4.7877846948800604E-3</v>
      </c>
      <c r="D239" s="59">
        <f t="shared" si="16"/>
        <v>1.0047877846948801</v>
      </c>
      <c r="E239" s="78" t="s">
        <v>246</v>
      </c>
      <c r="F239" s="79">
        <v>1064.3</v>
      </c>
      <c r="G239" s="80">
        <f t="shared" si="14"/>
        <v>5.1811146940523196E-3</v>
      </c>
      <c r="H239" s="80">
        <f t="shared" si="15"/>
        <v>1.0051811146940499</v>
      </c>
      <c r="K239" s="59">
        <v>214</v>
      </c>
      <c r="L239" s="59">
        <v>-2.2174895814689099E-3</v>
      </c>
      <c r="M239" s="59">
        <v>-6.1809845346907297E-3</v>
      </c>
    </row>
    <row r="240" spans="1:13">
      <c r="A240" s="78" t="s">
        <v>247</v>
      </c>
      <c r="B240" s="68">
        <v>19794.7</v>
      </c>
      <c r="C240" s="59">
        <f t="shared" si="13"/>
        <v>-3.6871759933041197E-4</v>
      </c>
      <c r="D240" s="59">
        <f t="shared" si="16"/>
        <v>0.99963128240067001</v>
      </c>
      <c r="E240" s="78" t="s">
        <v>247</v>
      </c>
      <c r="F240" s="79">
        <v>1058.8</v>
      </c>
      <c r="G240" s="80">
        <f t="shared" si="14"/>
        <v>9.4491172106656897E-4</v>
      </c>
      <c r="H240" s="80">
        <f t="shared" si="15"/>
        <v>1.00094491172107</v>
      </c>
      <c r="K240" s="59">
        <v>215</v>
      </c>
      <c r="L240" s="59">
        <v>3.7292304511752001E-3</v>
      </c>
      <c r="M240" s="59">
        <v>-1.0079006651061999E-2</v>
      </c>
    </row>
    <row r="241" spans="1:13">
      <c r="A241" s="78" t="s">
        <v>248</v>
      </c>
      <c r="B241" s="68">
        <v>19802</v>
      </c>
      <c r="C241" s="59">
        <f t="shared" si="13"/>
        <v>-4.9730082801831103E-4</v>
      </c>
      <c r="D241" s="59">
        <f t="shared" si="16"/>
        <v>0.99950269917198198</v>
      </c>
      <c r="E241" s="78" t="s">
        <v>248</v>
      </c>
      <c r="F241" s="79">
        <v>1057.8</v>
      </c>
      <c r="G241" s="80">
        <f t="shared" si="14"/>
        <v>-8.5191017190130308E-3</v>
      </c>
      <c r="H241" s="80">
        <f t="shared" si="15"/>
        <v>0.99148089828098696</v>
      </c>
      <c r="K241" s="59">
        <v>216</v>
      </c>
      <c r="L241" s="59">
        <v>6.8950056966046898E-3</v>
      </c>
      <c r="M241" s="59">
        <v>-2.7183827115361402E-2</v>
      </c>
    </row>
    <row r="242" spans="1:13">
      <c r="A242" s="78" t="s">
        <v>249</v>
      </c>
      <c r="B242" s="68">
        <v>19811.849999999999</v>
      </c>
      <c r="C242" s="59">
        <f t="shared" si="13"/>
        <v>1.4370413065190699E-3</v>
      </c>
      <c r="D242" s="59">
        <f t="shared" si="16"/>
        <v>1.0014370413065199</v>
      </c>
      <c r="E242" s="78" t="s">
        <v>249</v>
      </c>
      <c r="F242" s="79">
        <v>1066.8499999999999</v>
      </c>
      <c r="G242" s="80">
        <f t="shared" si="14"/>
        <v>-1.1231622206401899E-2</v>
      </c>
      <c r="H242" s="80">
        <f t="shared" si="15"/>
        <v>0.98876837779359805</v>
      </c>
      <c r="K242" s="59">
        <v>217</v>
      </c>
      <c r="L242" s="59">
        <v>2.6654539881614402E-3</v>
      </c>
      <c r="M242" s="59">
        <v>-7.2120644977573898E-3</v>
      </c>
    </row>
    <row r="243" spans="1:13">
      <c r="A243" s="78" t="s">
        <v>250</v>
      </c>
      <c r="B243" s="68">
        <v>19783.400000000001</v>
      </c>
      <c r="C243" s="59">
        <f t="shared" si="13"/>
        <v>4.52918139621183E-3</v>
      </c>
      <c r="D243" s="59">
        <f t="shared" si="16"/>
        <v>1.0045291813962101</v>
      </c>
      <c r="E243" s="78" t="s">
        <v>250</v>
      </c>
      <c r="F243" s="79">
        <v>1078.9000000000001</v>
      </c>
      <c r="G243" s="80">
        <f t="shared" si="14"/>
        <v>-4.4852455374570603E-3</v>
      </c>
      <c r="H243" s="80">
        <f t="shared" si="15"/>
        <v>0.99551475446254301</v>
      </c>
      <c r="K243" s="59">
        <v>218</v>
      </c>
      <c r="L243" s="59">
        <v>2.7646370550602401E-3</v>
      </c>
      <c r="M243" s="59">
        <v>-3.5203997815482198E-3</v>
      </c>
    </row>
    <row r="244" spans="1:13">
      <c r="A244" s="78" t="s">
        <v>251</v>
      </c>
      <c r="B244" s="68">
        <v>19694</v>
      </c>
      <c r="C244" s="59">
        <f t="shared" si="13"/>
        <v>-1.91752667452586E-3</v>
      </c>
      <c r="D244" s="59">
        <f t="shared" si="16"/>
        <v>0.99808247332547395</v>
      </c>
      <c r="E244" s="78" t="s">
        <v>251</v>
      </c>
      <c r="F244" s="79">
        <v>1083.75</v>
      </c>
      <c r="G244" s="80">
        <f t="shared" si="14"/>
        <v>-1.7055804259077101E-3</v>
      </c>
      <c r="H244" s="80">
        <f t="shared" si="15"/>
        <v>0.99829441957409204</v>
      </c>
      <c r="K244" s="59">
        <v>219</v>
      </c>
      <c r="L244" s="59">
        <v>3.1557589156391199E-3</v>
      </c>
      <c r="M244" s="59">
        <v>2.23062673680504E-2</v>
      </c>
    </row>
    <row r="245" spans="1:13">
      <c r="A245" s="78" t="s">
        <v>252</v>
      </c>
      <c r="B245" s="68">
        <v>19731.8</v>
      </c>
      <c r="C245" s="59">
        <f t="shared" si="13"/>
        <v>-1.69126809435723E-3</v>
      </c>
      <c r="D245" s="59">
        <f t="shared" si="16"/>
        <v>0.99830873190564295</v>
      </c>
      <c r="E245" s="78" t="s">
        <v>252</v>
      </c>
      <c r="F245" s="79">
        <v>1085.5999999999999</v>
      </c>
      <c r="G245" s="80">
        <f t="shared" si="14"/>
        <v>-8.4388686458647093E-3</v>
      </c>
      <c r="H245" s="80">
        <f t="shared" si="15"/>
        <v>0.99156113135413504</v>
      </c>
      <c r="K245" s="59">
        <v>220</v>
      </c>
      <c r="L245" s="59">
        <v>-1.1307510775535001E-2</v>
      </c>
      <c r="M245" s="59">
        <v>-4.6692480881130101E-2</v>
      </c>
    </row>
    <row r="246" spans="1:13">
      <c r="A246" s="78" t="s">
        <v>253</v>
      </c>
      <c r="B246" s="68">
        <v>19765.2</v>
      </c>
      <c r="C246" s="59">
        <f t="shared" si="13"/>
        <v>4.5511498880301303E-3</v>
      </c>
      <c r="D246" s="59">
        <f t="shared" si="16"/>
        <v>1.00455114988803</v>
      </c>
      <c r="E246" s="78" t="s">
        <v>253</v>
      </c>
      <c r="F246" s="79">
        <v>1094.8</v>
      </c>
      <c r="G246" s="80">
        <f t="shared" si="14"/>
        <v>-4.6475683965470698E-3</v>
      </c>
      <c r="H246" s="80">
        <f t="shared" si="15"/>
        <v>0.99535243160345299</v>
      </c>
      <c r="K246" s="59">
        <v>221</v>
      </c>
      <c r="L246" s="59">
        <v>6.3547287408866299E-4</v>
      </c>
      <c r="M246" s="59">
        <v>-1.4354216112773399E-2</v>
      </c>
    </row>
    <row r="247" spans="1:13">
      <c r="A247" s="78" t="s">
        <v>254</v>
      </c>
      <c r="B247" s="68">
        <v>19675.45</v>
      </c>
      <c r="C247" s="59">
        <f t="shared" si="13"/>
        <v>1.18562701772011E-2</v>
      </c>
      <c r="D247" s="59">
        <f t="shared" si="16"/>
        <v>1.0118562701772</v>
      </c>
      <c r="E247" s="78" t="s">
        <v>254</v>
      </c>
      <c r="F247" s="79">
        <v>1099.9000000000001</v>
      </c>
      <c r="G247" s="80">
        <f t="shared" si="14"/>
        <v>-7.7433764768911097E-3</v>
      </c>
      <c r="H247" s="80">
        <f t="shared" si="15"/>
        <v>0.99225662352310895</v>
      </c>
      <c r="K247" s="59">
        <v>222</v>
      </c>
      <c r="L247" s="59">
        <v>-1.91446811669284E-3</v>
      </c>
      <c r="M247" s="59">
        <v>1.1700109478301199E-2</v>
      </c>
    </row>
    <row r="248" spans="1:13">
      <c r="A248" s="78" t="s">
        <v>255</v>
      </c>
      <c r="B248" s="68">
        <v>19443.55</v>
      </c>
      <c r="C248" s="59">
        <f t="shared" si="13"/>
        <v>9.3648141985561595E-4</v>
      </c>
      <c r="D248" s="59">
        <f t="shared" si="16"/>
        <v>1.00093648141986</v>
      </c>
      <c r="E248" s="78" t="s">
        <v>255</v>
      </c>
      <c r="F248" s="79">
        <v>1108.45</v>
      </c>
      <c r="G248" s="80">
        <f t="shared" si="14"/>
        <v>1.44449986747679E-3</v>
      </c>
      <c r="H248" s="80">
        <f t="shared" si="15"/>
        <v>1.0014444998674801</v>
      </c>
      <c r="K248" s="59">
        <v>223</v>
      </c>
      <c r="L248" s="59">
        <v>9.1179358246388006E-3</v>
      </c>
      <c r="M248" s="59">
        <v>6.5437081720525802E-3</v>
      </c>
    </row>
    <row r="249" spans="1:13">
      <c r="A249" s="78" t="s">
        <v>256</v>
      </c>
      <c r="B249" s="68">
        <v>19425.349999999999</v>
      </c>
      <c r="C249" s="59">
        <f t="shared" si="13"/>
        <v>1.5481454330038399E-3</v>
      </c>
      <c r="D249" s="59">
        <f t="shared" si="16"/>
        <v>1.001548145433</v>
      </c>
      <c r="E249" s="78" t="s">
        <v>256</v>
      </c>
      <c r="F249" s="79">
        <v>1106.8499999999999</v>
      </c>
      <c r="G249" s="80">
        <f t="shared" si="14"/>
        <v>-4.0068220871522599E-2</v>
      </c>
      <c r="H249" s="80">
        <f t="shared" si="15"/>
        <v>0.95993177912847705</v>
      </c>
      <c r="K249" s="59">
        <v>224</v>
      </c>
      <c r="L249" s="59">
        <v>8.60931396996663E-3</v>
      </c>
      <c r="M249" s="59">
        <v>2.1264825525736799E-2</v>
      </c>
    </row>
    <row r="250" spans="1:13">
      <c r="A250" s="78" t="s">
        <v>257</v>
      </c>
      <c r="B250" s="68">
        <v>19395.3</v>
      </c>
      <c r="C250" s="59">
        <f t="shared" si="13"/>
        <v>-2.48205530269057E-3</v>
      </c>
      <c r="D250" s="59">
        <f t="shared" si="16"/>
        <v>0.99751794469730903</v>
      </c>
      <c r="E250" s="78" t="s">
        <v>257</v>
      </c>
      <c r="F250" s="79">
        <v>1152.0999999999999</v>
      </c>
      <c r="G250" s="80">
        <f t="shared" si="14"/>
        <v>-2.1807182846565E-2</v>
      </c>
      <c r="H250" s="80">
        <f t="shared" si="15"/>
        <v>0.97819281715343498</v>
      </c>
      <c r="K250" s="59">
        <v>225</v>
      </c>
      <c r="L250" s="59">
        <v>1.42550712173541E-4</v>
      </c>
      <c r="M250" s="59">
        <v>-1.18060863741817E-2</v>
      </c>
    </row>
    <row r="251" spans="1:13">
      <c r="A251" s="78" t="s">
        <v>258</v>
      </c>
      <c r="B251" s="68">
        <v>19443.5</v>
      </c>
      <c r="C251" s="59">
        <f t="shared" si="13"/>
        <v>1.8944567083908699E-3</v>
      </c>
      <c r="D251" s="59">
        <f t="shared" si="16"/>
        <v>1.0018944567083901</v>
      </c>
      <c r="E251" s="78" t="s">
        <v>258</v>
      </c>
      <c r="F251" s="79">
        <v>1177.5</v>
      </c>
      <c r="G251" s="80">
        <f t="shared" si="14"/>
        <v>4.9805351661567597E-3</v>
      </c>
      <c r="H251" s="80">
        <f t="shared" si="15"/>
        <v>1.00498053516616</v>
      </c>
      <c r="K251" s="59">
        <v>226</v>
      </c>
      <c r="L251" s="59">
        <v>-3.84325200955744E-3</v>
      </c>
      <c r="M251" s="59">
        <v>-2.48763320217914E-2</v>
      </c>
    </row>
    <row r="252" spans="1:13">
      <c r="A252" s="78" t="s">
        <v>259</v>
      </c>
      <c r="B252" s="68">
        <v>19406.7</v>
      </c>
      <c r="C252" s="59">
        <f t="shared" si="13"/>
        <v>-2.60185557562909E-4</v>
      </c>
      <c r="D252" s="59">
        <f t="shared" si="16"/>
        <v>0.99973981444243698</v>
      </c>
      <c r="E252" s="78" t="s">
        <v>259</v>
      </c>
      <c r="F252" s="79">
        <v>1171.6500000000001</v>
      </c>
      <c r="G252" s="80">
        <f t="shared" si="14"/>
        <v>-1.66293610435583E-3</v>
      </c>
      <c r="H252" s="80">
        <f t="shared" si="15"/>
        <v>0.99833706389564403</v>
      </c>
      <c r="K252" s="59">
        <v>227</v>
      </c>
      <c r="L252" s="59">
        <v>4.18921167431575E-4</v>
      </c>
      <c r="M252" s="59">
        <v>-1.6384830893929299E-3</v>
      </c>
    </row>
    <row r="253" spans="1:13">
      <c r="A253" s="78" t="s">
        <v>260</v>
      </c>
      <c r="B253" s="68">
        <v>19411.75</v>
      </c>
      <c r="C253" s="59">
        <f t="shared" si="13"/>
        <v>9.3757924662759996E-3</v>
      </c>
      <c r="D253" s="59">
        <f t="shared" si="16"/>
        <v>1.0093757924662801</v>
      </c>
      <c r="E253" s="78" t="s">
        <v>260</v>
      </c>
      <c r="F253" s="79">
        <v>1173.5999999999999</v>
      </c>
      <c r="G253" s="80">
        <f t="shared" si="14"/>
        <v>1.8706602384109799E-2</v>
      </c>
      <c r="H253" s="80">
        <f t="shared" si="15"/>
        <v>1.01870660238411</v>
      </c>
      <c r="K253" s="59">
        <v>228</v>
      </c>
      <c r="L253" s="59">
        <v>1.8825881159618299E-3</v>
      </c>
      <c r="M253" s="59">
        <v>2.31080225284346E-3</v>
      </c>
    </row>
    <row r="254" spans="1:13">
      <c r="A254" s="78" t="s">
        <v>261</v>
      </c>
      <c r="B254" s="68">
        <v>19230.599999999999</v>
      </c>
      <c r="C254" s="59">
        <f t="shared" si="13"/>
        <v>5.0751011147600299E-3</v>
      </c>
      <c r="D254" s="59">
        <f t="shared" si="16"/>
        <v>1.0050751011147601</v>
      </c>
      <c r="E254" s="78" t="s">
        <v>261</v>
      </c>
      <c r="F254" s="79">
        <v>1151.8499999999999</v>
      </c>
      <c r="G254" s="80">
        <f t="shared" si="14"/>
        <v>2.0435722566896599E-2</v>
      </c>
      <c r="H254" s="80">
        <f t="shared" si="15"/>
        <v>1.0204357225669001</v>
      </c>
      <c r="K254" s="59">
        <v>229</v>
      </c>
      <c r="L254" s="59">
        <v>-1.89530232663469E-3</v>
      </c>
      <c r="M254" s="59">
        <v>1.1034897494754999E-2</v>
      </c>
    </row>
    <row r="255" spans="1:13">
      <c r="A255" s="78" t="s">
        <v>262</v>
      </c>
      <c r="B255" s="68">
        <v>19133.25</v>
      </c>
      <c r="C255" s="59">
        <f t="shared" si="13"/>
        <v>7.5598958250219696E-3</v>
      </c>
      <c r="D255" s="59">
        <f t="shared" si="16"/>
        <v>1.00755989582502</v>
      </c>
      <c r="E255" s="78" t="s">
        <v>262</v>
      </c>
      <c r="F255" s="79">
        <v>1128.55</v>
      </c>
      <c r="G255" s="80">
        <f t="shared" si="14"/>
        <v>1.82867859354859E-2</v>
      </c>
      <c r="H255" s="80">
        <f t="shared" si="15"/>
        <v>1.01828678593549</v>
      </c>
      <c r="K255" s="59">
        <v>230</v>
      </c>
      <c r="L255" s="59">
        <v>2.4052878296093E-3</v>
      </c>
      <c r="M255" s="59">
        <v>7.2241240183787095E-2</v>
      </c>
    </row>
    <row r="256" spans="1:13">
      <c r="A256" s="78" t="s">
        <v>263</v>
      </c>
      <c r="B256" s="68">
        <v>18989.150000000001</v>
      </c>
      <c r="C256" s="59">
        <f t="shared" si="13"/>
        <v>-4.7519380175908097E-3</v>
      </c>
      <c r="D256" s="59">
        <f t="shared" si="16"/>
        <v>0.995248061982409</v>
      </c>
      <c r="E256" s="78" t="s">
        <v>263</v>
      </c>
      <c r="F256" s="79">
        <v>1108.0999999999999</v>
      </c>
      <c r="G256" s="80">
        <f t="shared" si="14"/>
        <v>-1.08157679506587E-2</v>
      </c>
      <c r="H256" s="80">
        <f t="shared" si="15"/>
        <v>0.98918423204934103</v>
      </c>
      <c r="K256" s="59">
        <v>231</v>
      </c>
      <c r="L256" s="59">
        <v>5.5363088020558802E-3</v>
      </c>
      <c r="M256" s="59">
        <v>4.2211853743348203E-2</v>
      </c>
    </row>
    <row r="257" spans="1:13">
      <c r="A257" s="78" t="s">
        <v>264</v>
      </c>
      <c r="B257" s="68">
        <v>19079.599999999999</v>
      </c>
      <c r="C257" s="59">
        <f t="shared" si="13"/>
        <v>-3.2077054230868602E-3</v>
      </c>
      <c r="D257" s="59">
        <f t="shared" si="16"/>
        <v>0.99679229457691298</v>
      </c>
      <c r="E257" s="78" t="s">
        <v>264</v>
      </c>
      <c r="F257" s="79">
        <v>1120.1500000000001</v>
      </c>
      <c r="G257" s="80">
        <f t="shared" si="14"/>
        <v>4.2943479101476703E-3</v>
      </c>
      <c r="H257" s="80">
        <f t="shared" si="15"/>
        <v>1.00429434791015</v>
      </c>
      <c r="K257" s="59">
        <v>232</v>
      </c>
      <c r="L257" s="59">
        <v>1.48578098422646E-2</v>
      </c>
      <c r="M257" s="59">
        <v>1.2072063905171E-2</v>
      </c>
    </row>
    <row r="258" spans="1:13">
      <c r="A258" s="78" t="s">
        <v>265</v>
      </c>
      <c r="B258" s="68">
        <v>19140.900000000001</v>
      </c>
      <c r="C258" s="59">
        <f t="shared" si="13"/>
        <v>4.9046726660236803E-3</v>
      </c>
      <c r="D258" s="59">
        <f t="shared" si="16"/>
        <v>1.00490467266602</v>
      </c>
      <c r="E258" s="78" t="s">
        <v>265</v>
      </c>
      <c r="F258" s="79">
        <v>1115.3499999999999</v>
      </c>
      <c r="G258" s="80">
        <f t="shared" si="14"/>
        <v>-1.1056240305714501E-2</v>
      </c>
      <c r="H258" s="80">
        <f t="shared" si="15"/>
        <v>0.98894375969428505</v>
      </c>
      <c r="K258" s="59">
        <v>233</v>
      </c>
      <c r="L258" s="59">
        <v>4.4558356282896998E-3</v>
      </c>
      <c r="M258" s="59">
        <v>5.1025838874114897E-3</v>
      </c>
    </row>
    <row r="259" spans="1:13">
      <c r="A259" s="78" t="s">
        <v>266</v>
      </c>
      <c r="B259" s="68">
        <v>19047.25</v>
      </c>
      <c r="C259" s="59">
        <f t="shared" si="13"/>
        <v>1.00252788637634E-2</v>
      </c>
      <c r="D259" s="59">
        <f t="shared" si="16"/>
        <v>1.01002527886376</v>
      </c>
      <c r="E259" s="78" t="s">
        <v>266</v>
      </c>
      <c r="F259" s="79">
        <v>1127.75</v>
      </c>
      <c r="G259" s="80">
        <f t="shared" si="14"/>
        <v>2.4732515847147502E-2</v>
      </c>
      <c r="H259" s="80">
        <f t="shared" si="15"/>
        <v>1.0247325158471501</v>
      </c>
      <c r="K259" s="59">
        <v>234</v>
      </c>
      <c r="L259" s="59">
        <v>7.9387324504299496E-4</v>
      </c>
      <c r="M259" s="59">
        <v>-1.5644445568369102E-2</v>
      </c>
    </row>
    <row r="260" spans="1:13">
      <c r="A260" s="78" t="s">
        <v>267</v>
      </c>
      <c r="B260" s="68">
        <v>18857.25</v>
      </c>
      <c r="C260" s="59">
        <f t="shared" ref="C260:C323" si="17">LN(B260/B261)</f>
        <v>-1.39498936671336E-2</v>
      </c>
      <c r="D260" s="59">
        <f t="shared" si="16"/>
        <v>0.98605010633286605</v>
      </c>
      <c r="E260" s="78" t="s">
        <v>267</v>
      </c>
      <c r="F260" s="79">
        <v>1100.2</v>
      </c>
      <c r="G260" s="80">
        <f t="shared" ref="G260:G323" si="18">LN(F260/F261)</f>
        <v>-2.1336973252191502E-3</v>
      </c>
      <c r="H260" s="80">
        <f t="shared" ref="H260:H323" si="19">G260+1</f>
        <v>0.99786630267478105</v>
      </c>
      <c r="K260" s="59">
        <v>235</v>
      </c>
      <c r="L260" s="59">
        <v>7.2308334427781899E-3</v>
      </c>
      <c r="M260" s="59">
        <v>-1.9330423347022299E-2</v>
      </c>
    </row>
    <row r="261" spans="1:13">
      <c r="A261" s="78" t="s">
        <v>268</v>
      </c>
      <c r="B261" s="68">
        <v>19122.150000000001</v>
      </c>
      <c r="C261" s="59">
        <f t="shared" si="17"/>
        <v>-8.3117036978903099E-3</v>
      </c>
      <c r="D261" s="59">
        <f t="shared" ref="D261:D324" si="20">C261+1</f>
        <v>0.99168829630210997</v>
      </c>
      <c r="E261" s="78" t="s">
        <v>268</v>
      </c>
      <c r="F261" s="79">
        <v>1102.55</v>
      </c>
      <c r="G261" s="80">
        <f t="shared" si="18"/>
        <v>-3.0371679278915101E-2</v>
      </c>
      <c r="H261" s="80">
        <f t="shared" si="19"/>
        <v>0.96962832072108496</v>
      </c>
      <c r="K261" s="59">
        <v>236</v>
      </c>
      <c r="L261" s="59">
        <v>3.0352433359323999E-3</v>
      </c>
      <c r="M261" s="59">
        <v>2.1458713581199202E-3</v>
      </c>
    </row>
    <row r="262" spans="1:13">
      <c r="A262" s="78" t="s">
        <v>269</v>
      </c>
      <c r="B262" s="68">
        <v>19281.75</v>
      </c>
      <c r="C262" s="59">
        <f t="shared" si="17"/>
        <v>-1.34402039636362E-2</v>
      </c>
      <c r="D262" s="59">
        <f t="shared" si="20"/>
        <v>0.98655979603636401</v>
      </c>
      <c r="E262" s="78" t="s">
        <v>269</v>
      </c>
      <c r="F262" s="79">
        <v>1136.55</v>
      </c>
      <c r="G262" s="80">
        <f t="shared" si="18"/>
        <v>-4.83480437022153E-2</v>
      </c>
      <c r="H262" s="80">
        <f t="shared" si="19"/>
        <v>0.95165195629778498</v>
      </c>
      <c r="K262" s="59">
        <v>237</v>
      </c>
      <c r="L262" s="59">
        <v>-8.5527018010199602E-4</v>
      </c>
      <c r="M262" s="59">
        <v>1.80018190116856E-3</v>
      </c>
    </row>
    <row r="263" spans="1:13">
      <c r="A263" s="78" t="s">
        <v>270</v>
      </c>
      <c r="B263" s="68">
        <v>19542.650000000001</v>
      </c>
      <c r="C263" s="59">
        <f t="shared" si="17"/>
        <v>-4.18972026566879E-3</v>
      </c>
      <c r="D263" s="59">
        <f t="shared" si="20"/>
        <v>0.99581027973433101</v>
      </c>
      <c r="E263" s="78" t="s">
        <v>270</v>
      </c>
      <c r="F263" s="79">
        <v>1192.8499999999999</v>
      </c>
      <c r="G263" s="80">
        <f t="shared" si="18"/>
        <v>-4.5584839407634397E-3</v>
      </c>
      <c r="H263" s="80">
        <f t="shared" si="19"/>
        <v>0.99544151605923703</v>
      </c>
      <c r="K263" s="59">
        <v>238</v>
      </c>
      <c r="L263" s="59">
        <v>-9.5228454383209195E-4</v>
      </c>
      <c r="M263" s="59">
        <v>-7.5668171751809401E-3</v>
      </c>
    </row>
    <row r="264" spans="1:13">
      <c r="A264" s="78" t="s">
        <v>271</v>
      </c>
      <c r="B264" s="68">
        <v>19624.7</v>
      </c>
      <c r="C264" s="59">
        <f t="shared" si="17"/>
        <v>-2.3615766348855098E-3</v>
      </c>
      <c r="D264" s="59">
        <f t="shared" si="20"/>
        <v>0.99763842336511499</v>
      </c>
      <c r="E264" s="78" t="s">
        <v>271</v>
      </c>
      <c r="F264" s="79">
        <v>1198.3</v>
      </c>
      <c r="G264" s="80">
        <f t="shared" si="18"/>
        <v>-5.5341865994603502E-3</v>
      </c>
      <c r="H264" s="80">
        <f t="shared" si="19"/>
        <v>0.99446581340053997</v>
      </c>
      <c r="K264" s="59">
        <v>239</v>
      </c>
      <c r="L264" s="59">
        <v>5.0715128876744795E-4</v>
      </c>
      <c r="M264" s="59">
        <v>-1.1738773495169301E-2</v>
      </c>
    </row>
    <row r="265" spans="1:13">
      <c r="A265" s="78" t="s">
        <v>272</v>
      </c>
      <c r="B265" s="68">
        <v>19671.099999999999</v>
      </c>
      <c r="C265" s="59">
        <f t="shared" si="17"/>
        <v>-7.1120236152531404E-3</v>
      </c>
      <c r="D265" s="59">
        <f t="shared" si="20"/>
        <v>0.99288797638474702</v>
      </c>
      <c r="E265" s="78" t="s">
        <v>272</v>
      </c>
      <c r="F265" s="79">
        <v>1204.95</v>
      </c>
      <c r="G265" s="80">
        <f t="shared" si="18"/>
        <v>4.1165155118394799E-3</v>
      </c>
      <c r="H265" s="80">
        <f t="shared" si="19"/>
        <v>1.0041165155118399</v>
      </c>
      <c r="K265" s="59">
        <v>240</v>
      </c>
      <c r="L265" s="59">
        <v>2.84013053051593E-3</v>
      </c>
      <c r="M265" s="59">
        <v>-7.3253760679729898E-3</v>
      </c>
    </row>
    <row r="266" spans="1:13">
      <c r="A266" s="78" t="s">
        <v>273</v>
      </c>
      <c r="B266" s="68">
        <v>19811.5</v>
      </c>
      <c r="C266" s="59">
        <f t="shared" si="17"/>
        <v>4.0335636613206202E-3</v>
      </c>
      <c r="D266" s="59">
        <f t="shared" si="20"/>
        <v>1.00403356366132</v>
      </c>
      <c r="E266" s="78" t="s">
        <v>273</v>
      </c>
      <c r="F266" s="79">
        <v>1200</v>
      </c>
      <c r="G266" s="80">
        <f t="shared" si="18"/>
        <v>-4.1665798635181901E-5</v>
      </c>
      <c r="H266" s="80">
        <f t="shared" si="19"/>
        <v>0.99995833420136504</v>
      </c>
      <c r="K266" s="59">
        <v>241</v>
      </c>
      <c r="L266" s="59">
        <v>-2.0238263635385901E-3</v>
      </c>
      <c r="M266" s="59">
        <v>3.1824593763087701E-4</v>
      </c>
    </row>
    <row r="267" spans="1:13">
      <c r="A267" s="78" t="s">
        <v>274</v>
      </c>
      <c r="B267" s="68">
        <v>19731.75</v>
      </c>
      <c r="C267" s="59">
        <f t="shared" si="17"/>
        <v>-9.7764097466312397E-4</v>
      </c>
      <c r="D267" s="59">
        <f t="shared" si="20"/>
        <v>0.99902235902533698</v>
      </c>
      <c r="E267" s="78" t="s">
        <v>274</v>
      </c>
      <c r="F267" s="79">
        <v>1200.05</v>
      </c>
      <c r="G267" s="80">
        <f t="shared" si="18"/>
        <v>2.50020836371869E-4</v>
      </c>
      <c r="H267" s="80">
        <f t="shared" si="19"/>
        <v>1.00025002083637</v>
      </c>
      <c r="K267" s="59">
        <v>242</v>
      </c>
      <c r="L267" s="59">
        <v>-1.8531172250488899E-3</v>
      </c>
      <c r="M267" s="59">
        <v>-6.5857514208158101E-3</v>
      </c>
    </row>
    <row r="268" spans="1:13">
      <c r="A268" s="78" t="s">
        <v>275</v>
      </c>
      <c r="B268" s="68">
        <v>19751.05</v>
      </c>
      <c r="C268" s="59">
        <f t="shared" si="17"/>
        <v>-2.1722069835914399E-3</v>
      </c>
      <c r="D268" s="59">
        <f t="shared" si="20"/>
        <v>0.997827793016409</v>
      </c>
      <c r="E268" s="78" t="s">
        <v>275</v>
      </c>
      <c r="F268" s="79">
        <v>1199.75</v>
      </c>
      <c r="G268" s="80">
        <f t="shared" si="18"/>
        <v>-7.9284780528748999E-3</v>
      </c>
      <c r="H268" s="80">
        <f t="shared" si="19"/>
        <v>0.992071521947125</v>
      </c>
      <c r="K268" s="59">
        <v>243</v>
      </c>
      <c r="L268" s="59">
        <v>2.8567054701687201E-3</v>
      </c>
      <c r="M268" s="59">
        <v>-7.5042738667158004E-3</v>
      </c>
    </row>
    <row r="269" spans="1:13">
      <c r="A269" s="78" t="s">
        <v>276</v>
      </c>
      <c r="B269" s="68">
        <v>19794</v>
      </c>
      <c r="C269" s="59">
        <f t="shared" si="17"/>
        <v>-8.7614431433440598E-4</v>
      </c>
      <c r="D269" s="59">
        <f t="shared" si="20"/>
        <v>0.99912385568566597</v>
      </c>
      <c r="E269" s="78" t="s">
        <v>276</v>
      </c>
      <c r="F269" s="79">
        <v>1209.3</v>
      </c>
      <c r="G269" s="80">
        <f t="shared" si="18"/>
        <v>-1.52864166601113E-3</v>
      </c>
      <c r="H269" s="80">
        <f t="shared" si="19"/>
        <v>0.99847135833398903</v>
      </c>
      <c r="K269" s="59">
        <v>244</v>
      </c>
      <c r="L269" s="59">
        <v>8.3683231520199595E-3</v>
      </c>
      <c r="M269" s="59">
        <v>-1.61116996289111E-2</v>
      </c>
    </row>
    <row r="270" spans="1:13">
      <c r="A270" s="78" t="s">
        <v>277</v>
      </c>
      <c r="B270" s="68">
        <v>19811.349999999999</v>
      </c>
      <c r="C270" s="59">
        <f t="shared" si="17"/>
        <v>6.15173124706128E-3</v>
      </c>
      <c r="D270" s="59">
        <f t="shared" si="20"/>
        <v>1.00615173124706</v>
      </c>
      <c r="E270" s="78" t="s">
        <v>277</v>
      </c>
      <c r="F270" s="79">
        <v>1211.1500000000001</v>
      </c>
      <c r="G270" s="80">
        <f t="shared" si="18"/>
        <v>6.1286373449056996E-3</v>
      </c>
      <c r="H270" s="80">
        <f t="shared" si="19"/>
        <v>1.0061286373449101</v>
      </c>
      <c r="K270" s="59">
        <v>245</v>
      </c>
      <c r="L270" s="59">
        <v>1.29485403340553E-4</v>
      </c>
      <c r="M270" s="59">
        <v>1.3150144641362401E-3</v>
      </c>
    </row>
    <row r="271" spans="1:13">
      <c r="A271" s="78" t="s">
        <v>278</v>
      </c>
      <c r="B271" s="68">
        <v>19689.849999999999</v>
      </c>
      <c r="C271" s="59">
        <f t="shared" si="17"/>
        <v>9.0556761096549799E-3</v>
      </c>
      <c r="D271" s="59">
        <f t="shared" si="20"/>
        <v>1.0090556761096501</v>
      </c>
      <c r="E271" s="78" t="s">
        <v>278</v>
      </c>
      <c r="F271" s="79">
        <v>1203.75</v>
      </c>
      <c r="G271" s="80">
        <f t="shared" si="18"/>
        <v>9.4316699500464098E-3</v>
      </c>
      <c r="H271" s="80">
        <f t="shared" si="19"/>
        <v>1.0094316699500501</v>
      </c>
      <c r="K271" s="59">
        <v>246</v>
      </c>
      <c r="L271" s="59">
        <v>5.9097789857261E-4</v>
      </c>
      <c r="M271" s="59">
        <v>-4.0659198770095203E-2</v>
      </c>
    </row>
    <row r="272" spans="1:13">
      <c r="A272" s="78" t="s">
        <v>279</v>
      </c>
      <c r="B272" s="68">
        <v>19512.349999999999</v>
      </c>
      <c r="C272" s="59">
        <f t="shared" si="17"/>
        <v>-7.2078410705406397E-3</v>
      </c>
      <c r="D272" s="59">
        <f t="shared" si="20"/>
        <v>0.99279215892945905</v>
      </c>
      <c r="E272" s="78" t="s">
        <v>279</v>
      </c>
      <c r="F272" s="79">
        <v>1192.45</v>
      </c>
      <c r="G272" s="80">
        <f t="shared" si="18"/>
        <v>-1.4321047387507601E-2</v>
      </c>
      <c r="H272" s="80">
        <f t="shared" si="19"/>
        <v>0.98567895261249205</v>
      </c>
      <c r="K272" s="59">
        <v>247</v>
      </c>
      <c r="L272" s="59">
        <v>-2.4497558274950201E-3</v>
      </c>
      <c r="M272" s="59">
        <v>-1.9357427019069999E-2</v>
      </c>
    </row>
    <row r="273" spans="1:13">
      <c r="A273" s="78" t="s">
        <v>280</v>
      </c>
      <c r="B273" s="68">
        <v>19653.5</v>
      </c>
      <c r="C273" s="59">
        <f t="shared" si="17"/>
        <v>5.4975680085460202E-3</v>
      </c>
      <c r="D273" s="59">
        <f t="shared" si="20"/>
        <v>1.0054975680085501</v>
      </c>
      <c r="E273" s="78" t="s">
        <v>280</v>
      </c>
      <c r="F273" s="79">
        <v>1209.6500000000001</v>
      </c>
      <c r="G273" s="80">
        <f t="shared" si="18"/>
        <v>-4.1333416006043502E-5</v>
      </c>
      <c r="H273" s="80">
        <f t="shared" si="19"/>
        <v>0.99995866658399402</v>
      </c>
      <c r="K273" s="59">
        <v>248</v>
      </c>
      <c r="L273" s="59">
        <v>8.5226522489865097E-4</v>
      </c>
      <c r="M273" s="59">
        <v>4.12826994125811E-3</v>
      </c>
    </row>
    <row r="274" spans="1:13">
      <c r="A274" s="78" t="s">
        <v>281</v>
      </c>
      <c r="B274" s="68">
        <v>19545.75</v>
      </c>
      <c r="C274" s="59">
        <f t="shared" si="17"/>
        <v>5.6257098721089601E-3</v>
      </c>
      <c r="D274" s="59">
        <f t="shared" si="20"/>
        <v>1.00562570987211</v>
      </c>
      <c r="E274" s="78" t="s">
        <v>281</v>
      </c>
      <c r="F274" s="79">
        <v>1209.7</v>
      </c>
      <c r="G274" s="80">
        <f t="shared" si="18"/>
        <v>-1.5281365906123601E-3</v>
      </c>
      <c r="H274" s="80">
        <f t="shared" si="19"/>
        <v>0.99847186340938798</v>
      </c>
      <c r="K274" s="59">
        <v>249</v>
      </c>
      <c r="L274" s="59">
        <v>-7.7338417456421801E-4</v>
      </c>
      <c r="M274" s="59">
        <v>-8.8955192979161299E-4</v>
      </c>
    </row>
    <row r="275" spans="1:13">
      <c r="A275" s="78" t="s">
        <v>282</v>
      </c>
      <c r="B275" s="68">
        <v>19436.099999999999</v>
      </c>
      <c r="C275" s="59">
        <f t="shared" si="17"/>
        <v>-4.7555771219726997E-3</v>
      </c>
      <c r="D275" s="59">
        <f t="shared" si="20"/>
        <v>0.99524442287802695</v>
      </c>
      <c r="E275" s="78" t="s">
        <v>282</v>
      </c>
      <c r="F275" s="79">
        <v>1211.55</v>
      </c>
      <c r="G275" s="80">
        <f t="shared" si="18"/>
        <v>8.8708921966431202E-3</v>
      </c>
      <c r="H275" s="80">
        <f t="shared" si="19"/>
        <v>1.0088708921966401</v>
      </c>
      <c r="K275" s="59">
        <v>250</v>
      </c>
      <c r="L275" s="59">
        <v>6.4968351723847396E-3</v>
      </c>
      <c r="M275" s="59">
        <v>1.2209767211725E-2</v>
      </c>
    </row>
    <row r="276" spans="1:13">
      <c r="A276" s="78" t="s">
        <v>283</v>
      </c>
      <c r="B276" s="68">
        <v>19528.75</v>
      </c>
      <c r="C276" s="59">
        <f t="shared" si="17"/>
        <v>-5.5940023911736697E-3</v>
      </c>
      <c r="D276" s="59">
        <f t="shared" si="20"/>
        <v>0.99440599760882598</v>
      </c>
      <c r="E276" s="78" t="s">
        <v>283</v>
      </c>
      <c r="F276" s="79">
        <v>1200.8499999999999</v>
      </c>
      <c r="G276" s="80">
        <f t="shared" si="18"/>
        <v>-5.4396480025538903E-3</v>
      </c>
      <c r="H276" s="80">
        <f t="shared" si="19"/>
        <v>0.99456035199744597</v>
      </c>
      <c r="K276" s="59">
        <v>251</v>
      </c>
      <c r="L276" s="59">
        <v>3.2520198156358402E-3</v>
      </c>
      <c r="M276" s="59">
        <v>1.7183702751260799E-2</v>
      </c>
    </row>
    <row r="277" spans="1:13">
      <c r="A277" s="78" t="s">
        <v>284</v>
      </c>
      <c r="B277" s="68">
        <v>19638.3</v>
      </c>
      <c r="C277" s="59">
        <f t="shared" si="17"/>
        <v>5.8603119314944198E-3</v>
      </c>
      <c r="D277" s="59">
        <f t="shared" si="20"/>
        <v>1.0058603119314899</v>
      </c>
      <c r="E277" s="78" t="s">
        <v>284</v>
      </c>
      <c r="F277" s="79">
        <v>1207.4000000000001</v>
      </c>
      <c r="G277" s="80">
        <f t="shared" si="18"/>
        <v>3.4430581791072101E-3</v>
      </c>
      <c r="H277" s="80">
        <f t="shared" si="19"/>
        <v>1.0034430581791101</v>
      </c>
      <c r="K277" s="59">
        <v>252</v>
      </c>
      <c r="L277" s="59">
        <v>5.12676491478933E-3</v>
      </c>
      <c r="M277" s="59">
        <v>1.31600210206966E-2</v>
      </c>
    </row>
    <row r="278" spans="1:13">
      <c r="A278" s="78" t="s">
        <v>285</v>
      </c>
      <c r="B278" s="68">
        <v>19523.55</v>
      </c>
      <c r="C278" s="59">
        <f t="shared" si="17"/>
        <v>-9.8318834812623906E-3</v>
      </c>
      <c r="D278" s="59">
        <f t="shared" si="20"/>
        <v>0.99016811651873804</v>
      </c>
      <c r="E278" s="78" t="s">
        <v>285</v>
      </c>
      <c r="F278" s="79">
        <v>1203.25</v>
      </c>
      <c r="G278" s="80">
        <f t="shared" si="18"/>
        <v>8.6808274355113305E-3</v>
      </c>
      <c r="H278" s="80">
        <f t="shared" si="19"/>
        <v>1.0086808274355099</v>
      </c>
      <c r="K278" s="59">
        <v>253</v>
      </c>
      <c r="L278" s="59">
        <v>-4.16235263794294E-3</v>
      </c>
      <c r="M278" s="59">
        <v>-6.6534153127157502E-3</v>
      </c>
    </row>
    <row r="279" spans="1:13">
      <c r="A279" s="78" t="s">
        <v>286</v>
      </c>
      <c r="B279" s="68">
        <v>19716.45</v>
      </c>
      <c r="C279" s="59">
        <f t="shared" si="17"/>
        <v>2.6281624476409502E-3</v>
      </c>
      <c r="D279" s="59">
        <f t="shared" si="20"/>
        <v>1.0026281624476401</v>
      </c>
      <c r="E279" s="78" t="s">
        <v>286</v>
      </c>
      <c r="F279" s="79">
        <v>1192.8499999999999</v>
      </c>
      <c r="G279" s="80">
        <f t="shared" si="18"/>
        <v>-6.4343833590782698E-3</v>
      </c>
      <c r="H279" s="80">
        <f t="shared" si="19"/>
        <v>0.99356561664092202</v>
      </c>
      <c r="K279" s="59">
        <v>254</v>
      </c>
      <c r="L279" s="59">
        <v>-2.9972493493118299E-3</v>
      </c>
      <c r="M279" s="59">
        <v>7.2915972594595002E-3</v>
      </c>
    </row>
    <row r="280" spans="1:13">
      <c r="A280" s="78" t="s">
        <v>287</v>
      </c>
      <c r="B280" s="68">
        <v>19664.7</v>
      </c>
      <c r="C280" s="59">
        <f t="shared" si="17"/>
        <v>-5.00772140080995E-4</v>
      </c>
      <c r="D280" s="59">
        <f t="shared" si="20"/>
        <v>0.99949922785991896</v>
      </c>
      <c r="E280" s="78" t="s">
        <v>287</v>
      </c>
      <c r="F280" s="79">
        <v>1200.55</v>
      </c>
      <c r="G280" s="80">
        <f t="shared" si="18"/>
        <v>-3.6034408028331799E-2</v>
      </c>
      <c r="H280" s="80">
        <f t="shared" si="19"/>
        <v>0.96396559197166798</v>
      </c>
      <c r="K280" s="59">
        <v>255</v>
      </c>
      <c r="L280" s="59">
        <v>3.1234337808598999E-3</v>
      </c>
      <c r="M280" s="59">
        <v>-1.41796740865744E-2</v>
      </c>
    </row>
    <row r="281" spans="1:13">
      <c r="A281" s="78" t="s">
        <v>288</v>
      </c>
      <c r="B281" s="68">
        <v>19674.55</v>
      </c>
      <c r="C281" s="59">
        <f t="shared" si="17"/>
        <v>1.5248241369763E-5</v>
      </c>
      <c r="D281" s="59">
        <f t="shared" si="20"/>
        <v>1.00001524824137</v>
      </c>
      <c r="E281" s="78" t="s">
        <v>288</v>
      </c>
      <c r="F281" s="79">
        <v>1244.5999999999999</v>
      </c>
      <c r="G281" s="80">
        <f t="shared" si="18"/>
        <v>6.9338341174813699E-3</v>
      </c>
      <c r="H281" s="80">
        <f t="shared" si="19"/>
        <v>1.0069338341174801</v>
      </c>
      <c r="K281" s="59">
        <v>256</v>
      </c>
      <c r="L281" s="59">
        <v>6.9868641617526397E-3</v>
      </c>
      <c r="M281" s="59">
        <v>1.7745651685394801E-2</v>
      </c>
    </row>
    <row r="282" spans="1:13">
      <c r="A282" s="78" t="s">
        <v>289</v>
      </c>
      <c r="B282" s="68">
        <v>19674.25</v>
      </c>
      <c r="C282" s="59">
        <f t="shared" si="17"/>
        <v>-3.45540040278986E-3</v>
      </c>
      <c r="D282" s="59">
        <f t="shared" si="20"/>
        <v>0.99654459959720998</v>
      </c>
      <c r="E282" s="78" t="s">
        <v>289</v>
      </c>
      <c r="F282" s="79">
        <v>1236</v>
      </c>
      <c r="G282" s="80">
        <f t="shared" si="18"/>
        <v>6.0050492878091603E-3</v>
      </c>
      <c r="H282" s="80">
        <f t="shared" si="19"/>
        <v>1.0060050492878101</v>
      </c>
      <c r="K282" s="59">
        <v>257</v>
      </c>
      <c r="L282" s="59">
        <v>-1.11020898343385E-2</v>
      </c>
      <c r="M282" s="59">
        <v>8.9683925091192992E-3</v>
      </c>
    </row>
    <row r="283" spans="1:13">
      <c r="A283" s="78" t="s">
        <v>290</v>
      </c>
      <c r="B283" s="68">
        <v>19742.349999999999</v>
      </c>
      <c r="C283" s="59">
        <f t="shared" si="17"/>
        <v>-8.0240064758942097E-3</v>
      </c>
      <c r="D283" s="59">
        <f t="shared" si="20"/>
        <v>0.99197599352410604</v>
      </c>
      <c r="E283" s="78" t="s">
        <v>290</v>
      </c>
      <c r="F283" s="79">
        <v>1228.5999999999999</v>
      </c>
      <c r="G283" s="80">
        <f t="shared" si="18"/>
        <v>-1.3340538228539801E-2</v>
      </c>
      <c r="H283" s="80">
        <f t="shared" si="19"/>
        <v>0.98665946177146002</v>
      </c>
      <c r="K283" s="59">
        <v>258</v>
      </c>
      <c r="L283" s="59">
        <v>-6.8481492696384301E-3</v>
      </c>
      <c r="M283" s="59">
        <v>-2.3523530009276698E-2</v>
      </c>
    </row>
    <row r="284" spans="1:13">
      <c r="A284" s="78" t="s">
        <v>291</v>
      </c>
      <c r="B284" s="68">
        <v>19901.400000000001</v>
      </c>
      <c r="C284" s="59">
        <f t="shared" si="17"/>
        <v>-1.1585079627478101E-2</v>
      </c>
      <c r="D284" s="59">
        <f t="shared" si="20"/>
        <v>0.98841492037252199</v>
      </c>
      <c r="E284" s="78" t="s">
        <v>291</v>
      </c>
      <c r="F284" s="79">
        <v>1245.0999999999999</v>
      </c>
      <c r="G284" s="80">
        <f t="shared" si="18"/>
        <v>-1.0982757811657E-2</v>
      </c>
      <c r="H284" s="80">
        <f t="shared" si="19"/>
        <v>0.98901724218834297</v>
      </c>
      <c r="K284" s="59">
        <v>259</v>
      </c>
      <c r="L284" s="59">
        <v>-1.071753562156E-2</v>
      </c>
      <c r="M284" s="59">
        <v>-3.7630508080655302E-2</v>
      </c>
    </row>
    <row r="285" spans="1:13">
      <c r="A285" s="78" t="s">
        <v>292</v>
      </c>
      <c r="B285" s="68">
        <v>20133.3</v>
      </c>
      <c r="C285" s="59">
        <f t="shared" si="17"/>
        <v>-2.9286591638919999E-3</v>
      </c>
      <c r="D285" s="59">
        <f t="shared" si="20"/>
        <v>0.99707134083610804</v>
      </c>
      <c r="E285" s="78" t="s">
        <v>292</v>
      </c>
      <c r="F285" s="79">
        <v>1258.8499999999999</v>
      </c>
      <c r="G285" s="80">
        <f t="shared" si="18"/>
        <v>-3.48915940199422E-3</v>
      </c>
      <c r="H285" s="80">
        <f t="shared" si="19"/>
        <v>0.99651084059800599</v>
      </c>
      <c r="K285" s="59">
        <v>260</v>
      </c>
      <c r="L285" s="59">
        <v>-3.7381666998773299E-3</v>
      </c>
      <c r="M285" s="59">
        <v>-8.2031724088610998E-4</v>
      </c>
    </row>
    <row r="286" spans="1:13">
      <c r="A286" s="78" t="s">
        <v>293</v>
      </c>
      <c r="B286" s="68">
        <v>20192.349999999999</v>
      </c>
      <c r="C286" s="59">
        <f t="shared" si="17"/>
        <v>4.4297877773378097E-3</v>
      </c>
      <c r="D286" s="59">
        <f t="shared" si="20"/>
        <v>1.00442978777734</v>
      </c>
      <c r="E286" s="78" t="s">
        <v>293</v>
      </c>
      <c r="F286" s="79">
        <v>1263.25</v>
      </c>
      <c r="G286" s="80">
        <f t="shared" si="18"/>
        <v>3.7709881948440598E-2</v>
      </c>
      <c r="H286" s="80">
        <f t="shared" si="19"/>
        <v>1.03770988194844</v>
      </c>
      <c r="K286" s="59">
        <v>261</v>
      </c>
      <c r="L286" s="59">
        <v>-2.3588562489152399E-3</v>
      </c>
      <c r="M286" s="59">
        <v>-3.1753303505451199E-3</v>
      </c>
    </row>
    <row r="287" spans="1:13">
      <c r="A287" s="78" t="s">
        <v>294</v>
      </c>
      <c r="B287" s="68">
        <v>20103.099999999999</v>
      </c>
      <c r="C287" s="59">
        <f t="shared" si="17"/>
        <v>1.6478692204574001E-3</v>
      </c>
      <c r="D287" s="59">
        <f t="shared" si="20"/>
        <v>1.00164786922046</v>
      </c>
      <c r="E287" s="78" t="s">
        <v>294</v>
      </c>
      <c r="F287" s="79">
        <v>1216.5</v>
      </c>
      <c r="G287" s="80">
        <f t="shared" si="18"/>
        <v>4.1109969746499798E-4</v>
      </c>
      <c r="H287" s="80">
        <f t="shared" si="19"/>
        <v>1.00041109969746</v>
      </c>
      <c r="K287" s="59">
        <v>262</v>
      </c>
      <c r="L287" s="59">
        <v>-5.94300634326807E-3</v>
      </c>
      <c r="M287" s="59">
        <v>1.0059521855107501E-2</v>
      </c>
    </row>
    <row r="288" spans="1:13">
      <c r="A288" s="78" t="s">
        <v>295</v>
      </c>
      <c r="B288" s="68">
        <v>20070</v>
      </c>
      <c r="C288" s="59">
        <f t="shared" si="17"/>
        <v>3.83394706736045E-3</v>
      </c>
      <c r="D288" s="59">
        <f t="shared" si="20"/>
        <v>1.0038339470673601</v>
      </c>
      <c r="E288" s="78" t="s">
        <v>295</v>
      </c>
      <c r="F288" s="79">
        <v>1216</v>
      </c>
      <c r="G288" s="80">
        <f t="shared" si="18"/>
        <v>-2.21621350687356E-2</v>
      </c>
      <c r="H288" s="80">
        <f t="shared" si="19"/>
        <v>0.97783786493126401</v>
      </c>
      <c r="K288" s="59">
        <v>263</v>
      </c>
      <c r="L288" s="59">
        <v>2.4661934339407E-3</v>
      </c>
      <c r="M288" s="59">
        <v>-2.5078592325758799E-3</v>
      </c>
    </row>
    <row r="289" spans="1:13">
      <c r="A289" s="78" t="s">
        <v>296</v>
      </c>
      <c r="B289" s="68">
        <v>19993.2</v>
      </c>
      <c r="C289" s="59">
        <f t="shared" si="17"/>
        <v>-1.57541157953125E-4</v>
      </c>
      <c r="D289" s="59">
        <f t="shared" si="20"/>
        <v>0.99984245884204703</v>
      </c>
      <c r="E289" s="78" t="s">
        <v>296</v>
      </c>
      <c r="F289" s="79">
        <v>1243.25</v>
      </c>
      <c r="G289" s="80">
        <f t="shared" si="18"/>
        <v>-2.0618466443771799E-2</v>
      </c>
      <c r="H289" s="80">
        <f t="shared" si="19"/>
        <v>0.97938153355622803</v>
      </c>
      <c r="K289" s="59">
        <v>264</v>
      </c>
      <c r="L289" s="59">
        <v>-1.3146948999592999E-3</v>
      </c>
      <c r="M289" s="59">
        <v>1.56471573633117E-3</v>
      </c>
    </row>
    <row r="290" spans="1:13">
      <c r="A290" s="78" t="s">
        <v>297</v>
      </c>
      <c r="B290" s="68">
        <v>19996.349999999999</v>
      </c>
      <c r="C290" s="59">
        <f t="shared" si="17"/>
        <v>8.8607507045185795E-3</v>
      </c>
      <c r="D290" s="59">
        <f t="shared" si="20"/>
        <v>1.00886075070452</v>
      </c>
      <c r="E290" s="78" t="s">
        <v>297</v>
      </c>
      <c r="F290" s="79">
        <v>1269.1500000000001</v>
      </c>
      <c r="G290" s="80">
        <f t="shared" si="18"/>
        <v>-7.0888471777626595E-4</v>
      </c>
      <c r="H290" s="80">
        <f t="shared" si="19"/>
        <v>0.99929111528222403</v>
      </c>
      <c r="K290" s="59">
        <v>265</v>
      </c>
      <c r="L290" s="59">
        <v>-2.21597932462617E-3</v>
      </c>
      <c r="M290" s="59">
        <v>-5.7124987282487303E-3</v>
      </c>
    </row>
    <row r="291" spans="1:13">
      <c r="A291" s="78" t="s">
        <v>298</v>
      </c>
      <c r="B291" s="68">
        <v>19819.95</v>
      </c>
      <c r="C291" s="59">
        <f t="shared" si="17"/>
        <v>4.69821583854873E-3</v>
      </c>
      <c r="D291" s="59">
        <f t="shared" si="20"/>
        <v>1.00469821583855</v>
      </c>
      <c r="E291" s="78" t="s">
        <v>298</v>
      </c>
      <c r="F291" s="79">
        <v>1270.05</v>
      </c>
      <c r="G291" s="80">
        <f t="shared" si="18"/>
        <v>-1.16635373100544E-2</v>
      </c>
      <c r="H291" s="80">
        <f t="shared" si="19"/>
        <v>0.98833646268994602</v>
      </c>
      <c r="K291" s="59">
        <v>266</v>
      </c>
      <c r="L291" s="59">
        <v>-1.2381169976698799E-3</v>
      </c>
      <c r="M291" s="59">
        <v>-2.9052466834125101E-4</v>
      </c>
    </row>
    <row r="292" spans="1:13">
      <c r="A292" s="78" t="s">
        <v>299</v>
      </c>
      <c r="B292" s="68">
        <v>19727.05</v>
      </c>
      <c r="C292" s="59">
        <f t="shared" si="17"/>
        <v>5.8976074708040303E-3</v>
      </c>
      <c r="D292" s="59">
        <f t="shared" si="20"/>
        <v>1.0058976074707999</v>
      </c>
      <c r="E292" s="78" t="s">
        <v>299</v>
      </c>
      <c r="F292" s="79">
        <v>1284.95</v>
      </c>
      <c r="G292" s="80">
        <f t="shared" si="18"/>
        <v>-7.7793772642438899E-4</v>
      </c>
      <c r="H292" s="80">
        <f t="shared" si="19"/>
        <v>0.99922206227357602</v>
      </c>
      <c r="K292" s="59">
        <v>267</v>
      </c>
      <c r="L292" s="59">
        <v>4.0643231643981903E-3</v>
      </c>
      <c r="M292" s="59">
        <v>2.0643141805075202E-3</v>
      </c>
    </row>
    <row r="293" spans="1:13">
      <c r="A293" s="78" t="s">
        <v>300</v>
      </c>
      <c r="B293" s="68">
        <v>19611.05</v>
      </c>
      <c r="C293" s="59">
        <f t="shared" si="17"/>
        <v>1.8450495779825499E-3</v>
      </c>
      <c r="D293" s="59">
        <f t="shared" si="20"/>
        <v>1.00184504957798</v>
      </c>
      <c r="E293" s="78" t="s">
        <v>300</v>
      </c>
      <c r="F293" s="79">
        <v>1285.95</v>
      </c>
      <c r="G293" s="80">
        <f t="shared" si="18"/>
        <v>2.2576887752536901E-3</v>
      </c>
      <c r="H293" s="80">
        <f t="shared" si="19"/>
        <v>1.0022576887752499</v>
      </c>
      <c r="K293" s="59">
        <v>268</v>
      </c>
      <c r="L293" s="59">
        <v>6.2553115695471997E-3</v>
      </c>
      <c r="M293" s="59">
        <v>3.1763583804992101E-3</v>
      </c>
    </row>
    <row r="294" spans="1:13">
      <c r="A294" s="78" t="s">
        <v>301</v>
      </c>
      <c r="B294" s="68">
        <v>19574.900000000001</v>
      </c>
      <c r="C294" s="59">
        <f t="shared" si="17"/>
        <v>2.3578342385654001E-3</v>
      </c>
      <c r="D294" s="59">
        <f t="shared" si="20"/>
        <v>1.0023578342385699</v>
      </c>
      <c r="E294" s="78" t="s">
        <v>301</v>
      </c>
      <c r="F294" s="79">
        <v>1283.05</v>
      </c>
      <c r="G294" s="80">
        <f t="shared" si="18"/>
        <v>-7.6090277438968399E-3</v>
      </c>
      <c r="H294" s="80">
        <f t="shared" si="19"/>
        <v>0.99239097225610295</v>
      </c>
      <c r="K294" s="59">
        <v>269</v>
      </c>
      <c r="L294" s="59">
        <v>-6.0152993596575997E-3</v>
      </c>
      <c r="M294" s="59">
        <v>-8.3057480278500209E-3</v>
      </c>
    </row>
    <row r="295" spans="1:13">
      <c r="A295" s="78" t="s">
        <v>302</v>
      </c>
      <c r="B295" s="68">
        <v>19528.8</v>
      </c>
      <c r="C295" s="59">
        <f t="shared" si="17"/>
        <v>4.7992988144208402E-3</v>
      </c>
      <c r="D295" s="59">
        <f t="shared" si="20"/>
        <v>1.0047992988144201</v>
      </c>
      <c r="E295" s="78" t="s">
        <v>302</v>
      </c>
      <c r="F295" s="79">
        <v>1292.8499999999999</v>
      </c>
      <c r="G295" s="80">
        <f t="shared" si="18"/>
        <v>1.3824476872021801E-2</v>
      </c>
      <c r="H295" s="80">
        <f t="shared" si="19"/>
        <v>1.0138244768720199</v>
      </c>
      <c r="K295" s="59">
        <v>270</v>
      </c>
      <c r="L295" s="59">
        <v>3.5707655596640799E-3</v>
      </c>
      <c r="M295" s="59">
        <v>-3.61209897567012E-3</v>
      </c>
    </row>
    <row r="296" spans="1:13">
      <c r="A296" s="78" t="s">
        <v>303</v>
      </c>
      <c r="B296" s="68">
        <v>19435.3</v>
      </c>
      <c r="C296" s="59">
        <f t="shared" si="17"/>
        <v>9.3825564041325107E-3</v>
      </c>
      <c r="D296" s="59">
        <f t="shared" si="20"/>
        <v>1.0093825564041301</v>
      </c>
      <c r="E296" s="78" t="s">
        <v>303</v>
      </c>
      <c r="F296" s="79">
        <v>1275.0999999999999</v>
      </c>
      <c r="G296" s="80">
        <f t="shared" si="18"/>
        <v>5.7414920394301301E-3</v>
      </c>
      <c r="H296" s="80">
        <f t="shared" si="19"/>
        <v>1.0057414920394301</v>
      </c>
      <c r="K296" s="59">
        <v>271</v>
      </c>
      <c r="L296" s="59">
        <v>3.6674469191819801E-3</v>
      </c>
      <c r="M296" s="59">
        <v>-5.1955835097943397E-3</v>
      </c>
    </row>
    <row r="297" spans="1:13">
      <c r="A297" s="78" t="s">
        <v>304</v>
      </c>
      <c r="B297" s="68">
        <v>19253.8</v>
      </c>
      <c r="C297" s="59">
        <f t="shared" si="17"/>
        <v>-4.8521839960522697E-3</v>
      </c>
      <c r="D297" s="59">
        <f t="shared" si="20"/>
        <v>0.99514781600394797</v>
      </c>
      <c r="E297" s="78" t="s">
        <v>304</v>
      </c>
      <c r="F297" s="79">
        <v>1267.8</v>
      </c>
      <c r="G297" s="80">
        <f t="shared" si="18"/>
        <v>-1.7397862444436901E-2</v>
      </c>
      <c r="H297" s="80">
        <f t="shared" si="19"/>
        <v>0.98260213755556303</v>
      </c>
      <c r="K297" s="59">
        <v>272</v>
      </c>
      <c r="L297" s="59">
        <v>-4.1650982945869598E-3</v>
      </c>
      <c r="M297" s="59">
        <v>1.3035990491230101E-2</v>
      </c>
    </row>
    <row r="298" spans="1:13">
      <c r="A298" s="78" t="s">
        <v>305</v>
      </c>
      <c r="B298" s="68">
        <v>19347.45</v>
      </c>
      <c r="C298" s="59">
        <f t="shared" si="17"/>
        <v>2.4812549073918402E-4</v>
      </c>
      <c r="D298" s="59">
        <f t="shared" si="20"/>
        <v>1.00024812549074</v>
      </c>
      <c r="E298" s="78" t="s">
        <v>305</v>
      </c>
      <c r="F298" s="79">
        <v>1290.05</v>
      </c>
      <c r="G298" s="80">
        <f t="shared" si="18"/>
        <v>3.0277175524402599E-3</v>
      </c>
      <c r="H298" s="80">
        <f t="shared" si="19"/>
        <v>1.00302771755244</v>
      </c>
      <c r="K298" s="59">
        <v>273</v>
      </c>
      <c r="L298" s="59">
        <v>-4.7976791906865299E-3</v>
      </c>
      <c r="M298" s="59">
        <v>-6.4196881186736796E-4</v>
      </c>
    </row>
    <row r="299" spans="1:13">
      <c r="A299" s="78" t="s">
        <v>306</v>
      </c>
      <c r="B299" s="68">
        <v>19342.650000000001</v>
      </c>
      <c r="C299" s="59">
        <f t="shared" si="17"/>
        <v>1.89398406367541E-3</v>
      </c>
      <c r="D299" s="59">
        <f t="shared" si="20"/>
        <v>1.00189398406368</v>
      </c>
      <c r="E299" s="78" t="s">
        <v>306</v>
      </c>
      <c r="F299" s="79">
        <v>1286.1500000000001</v>
      </c>
      <c r="G299" s="80">
        <f t="shared" si="18"/>
        <v>2.3742348410901301E-3</v>
      </c>
      <c r="H299" s="80">
        <f t="shared" si="19"/>
        <v>1.00237423484109</v>
      </c>
      <c r="K299" s="59">
        <v>274</v>
      </c>
      <c r="L299" s="59">
        <v>3.8444511035791102E-3</v>
      </c>
      <c r="M299" s="59">
        <v>-4.0139292447190602E-4</v>
      </c>
    </row>
    <row r="300" spans="1:13">
      <c r="A300" s="78" t="s">
        <v>307</v>
      </c>
      <c r="B300" s="68">
        <v>19306.05</v>
      </c>
      <c r="C300" s="59">
        <f t="shared" si="17"/>
        <v>2.0870149919961401E-3</v>
      </c>
      <c r="D300" s="59">
        <f t="shared" si="20"/>
        <v>1.002087014992</v>
      </c>
      <c r="E300" s="78" t="s">
        <v>307</v>
      </c>
      <c r="F300" s="79">
        <v>1283.0999999999999</v>
      </c>
      <c r="G300" s="80">
        <f t="shared" si="18"/>
        <v>7.8634288171770799E-3</v>
      </c>
      <c r="H300" s="80">
        <f t="shared" si="19"/>
        <v>1.0078634288171799</v>
      </c>
      <c r="K300" s="59">
        <v>275</v>
      </c>
      <c r="L300" s="59">
        <v>-7.9951050269648008E-3</v>
      </c>
      <c r="M300" s="59">
        <v>1.66759324624761E-2</v>
      </c>
    </row>
    <row r="301" spans="1:13">
      <c r="A301" s="78" t="s">
        <v>308</v>
      </c>
      <c r="B301" s="68">
        <v>19265.8</v>
      </c>
      <c r="C301" s="59">
        <f t="shared" si="17"/>
        <v>-6.2557606509410103E-3</v>
      </c>
      <c r="D301" s="59">
        <f t="shared" si="20"/>
        <v>0.99374423934905898</v>
      </c>
      <c r="E301" s="78" t="s">
        <v>308</v>
      </c>
      <c r="F301" s="79">
        <v>1273.05</v>
      </c>
      <c r="G301" s="80">
        <f t="shared" si="18"/>
        <v>3.61991345513439E-3</v>
      </c>
      <c r="H301" s="80">
        <f t="shared" si="19"/>
        <v>1.00361991345513</v>
      </c>
      <c r="K301" s="59">
        <v>276</v>
      </c>
      <c r="L301" s="59">
        <v>1.4058366057451901E-3</v>
      </c>
      <c r="M301" s="59">
        <v>-7.8402199648234597E-3</v>
      </c>
    </row>
    <row r="302" spans="1:13">
      <c r="A302" s="78" t="s">
        <v>309</v>
      </c>
      <c r="B302" s="68">
        <v>19386.7</v>
      </c>
      <c r="C302" s="59">
        <f t="shared" si="17"/>
        <v>-2.95127523275992E-3</v>
      </c>
      <c r="D302" s="59">
        <f t="shared" si="20"/>
        <v>0.99704872476724005</v>
      </c>
      <c r="E302" s="78" t="s">
        <v>309</v>
      </c>
      <c r="F302" s="79">
        <v>1268.45</v>
      </c>
      <c r="G302" s="80">
        <f t="shared" si="18"/>
        <v>1.3932390407965499E-2</v>
      </c>
      <c r="H302" s="80">
        <f t="shared" si="19"/>
        <v>1.01393239040797</v>
      </c>
      <c r="K302" s="59">
        <v>277</v>
      </c>
      <c r="L302" s="59">
        <v>-9.5490360336657697E-4</v>
      </c>
      <c r="M302" s="59">
        <v>-3.5079504424965199E-2</v>
      </c>
    </row>
    <row r="303" spans="1:13">
      <c r="A303" s="78" t="s">
        <v>310</v>
      </c>
      <c r="B303" s="68">
        <v>19444</v>
      </c>
      <c r="C303" s="59">
        <f t="shared" si="17"/>
        <v>2.4484795493044599E-3</v>
      </c>
      <c r="D303" s="59">
        <f t="shared" si="20"/>
        <v>1.0024484795493001</v>
      </c>
      <c r="E303" s="78" t="s">
        <v>310</v>
      </c>
      <c r="F303" s="79">
        <v>1250.9000000000001</v>
      </c>
      <c r="G303" s="80">
        <f t="shared" si="18"/>
        <v>-4.7850797100961401E-3</v>
      </c>
      <c r="H303" s="80">
        <f t="shared" si="19"/>
        <v>0.99521492028990399</v>
      </c>
      <c r="K303" s="59">
        <v>278</v>
      </c>
      <c r="L303" s="59">
        <v>-5.6557297689959396E-4</v>
      </c>
      <c r="M303" s="59">
        <v>7.4994070943809697E-3</v>
      </c>
    </row>
    <row r="304" spans="1:13">
      <c r="A304" s="78" t="s">
        <v>311</v>
      </c>
      <c r="B304" s="68">
        <v>19396.45</v>
      </c>
      <c r="C304" s="59">
        <f t="shared" si="17"/>
        <v>1.46944899794216E-4</v>
      </c>
      <c r="D304" s="59">
        <f t="shared" si="20"/>
        <v>1.0001469448997899</v>
      </c>
      <c r="E304" s="78" t="s">
        <v>311</v>
      </c>
      <c r="F304" s="79">
        <v>1256.9000000000001</v>
      </c>
      <c r="G304" s="80">
        <f t="shared" si="18"/>
        <v>7.1630390264793898E-4</v>
      </c>
      <c r="H304" s="80">
        <f t="shared" si="19"/>
        <v>1.0007163039026501</v>
      </c>
      <c r="K304" s="59">
        <v>279</v>
      </c>
      <c r="L304" s="59">
        <v>-3.1841319707877E-3</v>
      </c>
      <c r="M304" s="59">
        <v>9.1891812585968603E-3</v>
      </c>
    </row>
    <row r="305" spans="1:13">
      <c r="A305" s="78" t="s">
        <v>312</v>
      </c>
      <c r="B305" s="68">
        <v>19393.599999999999</v>
      </c>
      <c r="C305" s="59">
        <f t="shared" si="17"/>
        <v>4.3122503280009104E-3</v>
      </c>
      <c r="D305" s="59">
        <f t="shared" si="20"/>
        <v>1.004312250328</v>
      </c>
      <c r="E305" s="78" t="s">
        <v>312</v>
      </c>
      <c r="F305" s="79">
        <v>1256</v>
      </c>
      <c r="G305" s="80">
        <f t="shared" si="18"/>
        <v>2.53994706359215E-2</v>
      </c>
      <c r="H305" s="80">
        <f t="shared" si="19"/>
        <v>1.02539947063592</v>
      </c>
      <c r="K305" s="59">
        <v>280</v>
      </c>
      <c r="L305" s="59">
        <v>-6.6310854797205802E-3</v>
      </c>
      <c r="M305" s="59">
        <v>-6.7094527488192404E-3</v>
      </c>
    </row>
    <row r="306" spans="1:13">
      <c r="A306" s="78" t="s">
        <v>313</v>
      </c>
      <c r="B306" s="68">
        <v>19310.150000000001</v>
      </c>
      <c r="C306" s="59">
        <f t="shared" si="17"/>
        <v>-2.84935836624902E-3</v>
      </c>
      <c r="D306" s="59">
        <f t="shared" si="20"/>
        <v>0.997150641633751</v>
      </c>
      <c r="E306" s="78" t="s">
        <v>313</v>
      </c>
      <c r="F306" s="79">
        <v>1224.5</v>
      </c>
      <c r="G306" s="80">
        <f t="shared" si="18"/>
        <v>-1.10453490344233E-2</v>
      </c>
      <c r="H306" s="80">
        <f t="shared" si="19"/>
        <v>0.988954650965577</v>
      </c>
      <c r="K306" s="59">
        <v>281</v>
      </c>
      <c r="L306" s="59">
        <v>-9.3178685813938896E-3</v>
      </c>
      <c r="M306" s="59">
        <v>-1.66488923026309E-3</v>
      </c>
    </row>
    <row r="307" spans="1:13">
      <c r="A307" s="78" t="s">
        <v>314</v>
      </c>
      <c r="B307" s="68">
        <v>19365.25</v>
      </c>
      <c r="C307" s="59">
        <f t="shared" si="17"/>
        <v>-5.1377582900605304E-3</v>
      </c>
      <c r="D307" s="59">
        <f t="shared" si="20"/>
        <v>0.99486224170993898</v>
      </c>
      <c r="E307" s="78" t="s">
        <v>314</v>
      </c>
      <c r="F307" s="79">
        <v>1238.0999999999999</v>
      </c>
      <c r="G307" s="80">
        <f t="shared" si="18"/>
        <v>-1.15636075323741E-2</v>
      </c>
      <c r="H307" s="80">
        <f t="shared" si="19"/>
        <v>0.98843639246762605</v>
      </c>
      <c r="K307" s="59">
        <v>282</v>
      </c>
      <c r="L307" s="59">
        <v>-2.7867125976428998E-3</v>
      </c>
      <c r="M307" s="59">
        <v>-7.02446804351322E-4</v>
      </c>
    </row>
    <row r="308" spans="1:13">
      <c r="A308" s="78" t="s">
        <v>315</v>
      </c>
      <c r="B308" s="68">
        <v>19465</v>
      </c>
      <c r="C308" s="59">
        <f t="shared" si="17"/>
        <v>1.56557112971473E-3</v>
      </c>
      <c r="D308" s="59">
        <f t="shared" si="20"/>
        <v>1.00156557112971</v>
      </c>
      <c r="E308" s="78" t="s">
        <v>315</v>
      </c>
      <c r="F308" s="79">
        <v>1252.5</v>
      </c>
      <c r="G308" s="80">
        <f t="shared" si="18"/>
        <v>-1.0760263435989599E-2</v>
      </c>
      <c r="H308" s="80">
        <f t="shared" si="19"/>
        <v>0.98923973656400999</v>
      </c>
      <c r="K308" s="59">
        <v>283</v>
      </c>
      <c r="L308" s="59">
        <v>2.765139345489E-3</v>
      </c>
      <c r="M308" s="59">
        <v>3.4944742602951599E-2</v>
      </c>
    </row>
    <row r="309" spans="1:13">
      <c r="A309" s="78" t="s">
        <v>316</v>
      </c>
      <c r="B309" s="68">
        <v>19434.55</v>
      </c>
      <c r="C309" s="59">
        <f t="shared" si="17"/>
        <v>3.2164393779061598E-4</v>
      </c>
      <c r="D309" s="59">
        <f t="shared" si="20"/>
        <v>1.00032164393779</v>
      </c>
      <c r="E309" s="78" t="s">
        <v>316</v>
      </c>
      <c r="F309" s="79">
        <v>1266.05</v>
      </c>
      <c r="G309" s="80">
        <f t="shared" si="18"/>
        <v>-1.1934346491708899E-2</v>
      </c>
      <c r="H309" s="80">
        <f t="shared" si="19"/>
        <v>0.98806565350829101</v>
      </c>
      <c r="K309" s="59">
        <v>284</v>
      </c>
      <c r="L309" s="59">
        <v>6.6621819147305095E-4</v>
      </c>
      <c r="M309" s="59">
        <v>-2.55118494008052E-4</v>
      </c>
    </row>
    <row r="310" spans="1:13">
      <c r="A310" s="78" t="s">
        <v>317</v>
      </c>
      <c r="B310" s="68">
        <v>19428.3</v>
      </c>
      <c r="C310" s="59">
        <f t="shared" si="17"/>
        <v>-5.8915169615944597E-3</v>
      </c>
      <c r="D310" s="59">
        <f t="shared" si="20"/>
        <v>0.99410848303840504</v>
      </c>
      <c r="E310" s="78" t="s">
        <v>317</v>
      </c>
      <c r="F310" s="79">
        <v>1281.25</v>
      </c>
      <c r="G310" s="80">
        <f t="shared" si="18"/>
        <v>-1.9860014458687202E-2</v>
      </c>
      <c r="H310" s="80">
        <f t="shared" si="19"/>
        <v>0.98013998554131299</v>
      </c>
      <c r="K310" s="59">
        <v>285</v>
      </c>
      <c r="L310" s="59">
        <v>2.3155853254756401E-3</v>
      </c>
      <c r="M310" s="59">
        <v>-2.44777203942112E-2</v>
      </c>
    </row>
    <row r="311" spans="1:13">
      <c r="A311" s="78" t="s">
        <v>318</v>
      </c>
      <c r="B311" s="68">
        <v>19543.099999999999</v>
      </c>
      <c r="C311" s="59">
        <f t="shared" si="17"/>
        <v>-4.5666201045435704E-3</v>
      </c>
      <c r="D311" s="59">
        <f t="shared" si="20"/>
        <v>0.99543337989545599</v>
      </c>
      <c r="E311" s="78" t="s">
        <v>318</v>
      </c>
      <c r="F311" s="79">
        <v>1306.95</v>
      </c>
      <c r="G311" s="80">
        <f t="shared" si="18"/>
        <v>-1.05414352605127E-2</v>
      </c>
      <c r="H311" s="80">
        <f t="shared" si="19"/>
        <v>0.98945856473948701</v>
      </c>
      <c r="K311" s="59">
        <v>286</v>
      </c>
      <c r="L311" s="59">
        <v>-6.9594031800364602E-4</v>
      </c>
      <c r="M311" s="59">
        <v>-1.99225261257681E-2</v>
      </c>
    </row>
    <row r="312" spans="1:13">
      <c r="A312" s="78" t="s">
        <v>319</v>
      </c>
      <c r="B312" s="68">
        <v>19632.55</v>
      </c>
      <c r="C312" s="59">
        <f t="shared" si="17"/>
        <v>3.1476887690017699E-3</v>
      </c>
      <c r="D312" s="59">
        <f t="shared" si="20"/>
        <v>1.0031476887690001</v>
      </c>
      <c r="E312" s="78" t="s">
        <v>319</v>
      </c>
      <c r="F312" s="79">
        <v>1320.8</v>
      </c>
      <c r="G312" s="80">
        <f t="shared" si="18"/>
        <v>-6.4900990015633797E-3</v>
      </c>
      <c r="H312" s="80">
        <f t="shared" si="19"/>
        <v>0.99350990099843695</v>
      </c>
      <c r="K312" s="59">
        <v>287</v>
      </c>
      <c r="L312" s="59">
        <v>6.10824290167264E-3</v>
      </c>
      <c r="M312" s="59">
        <v>-6.8171276194489098E-3</v>
      </c>
    </row>
    <row r="313" spans="1:13">
      <c r="A313" s="78" t="s">
        <v>320</v>
      </c>
      <c r="B313" s="68">
        <v>19570.849999999999</v>
      </c>
      <c r="C313" s="59">
        <f t="shared" si="17"/>
        <v>-1.3505873532751E-3</v>
      </c>
      <c r="D313" s="59">
        <f t="shared" si="20"/>
        <v>0.99864941264672502</v>
      </c>
      <c r="E313" s="78" t="s">
        <v>320</v>
      </c>
      <c r="F313" s="79">
        <v>1329.4</v>
      </c>
      <c r="G313" s="80">
        <f t="shared" si="18"/>
        <v>-8.2030612621042005E-3</v>
      </c>
      <c r="H313" s="80">
        <f t="shared" si="19"/>
        <v>0.99179693873789598</v>
      </c>
      <c r="K313" s="59">
        <v>288</v>
      </c>
      <c r="L313" s="59">
        <v>2.9676648057019302E-3</v>
      </c>
      <c r="M313" s="59">
        <v>-1.46312021157564E-2</v>
      </c>
    </row>
    <row r="314" spans="1:13">
      <c r="A314" s="78" t="s">
        <v>321</v>
      </c>
      <c r="B314" s="68">
        <v>19597.3</v>
      </c>
      <c r="C314" s="59">
        <f t="shared" si="17"/>
        <v>4.1059209962603198E-3</v>
      </c>
      <c r="D314" s="59">
        <f t="shared" si="20"/>
        <v>1.0041059209962599</v>
      </c>
      <c r="E314" s="78" t="s">
        <v>321</v>
      </c>
      <c r="F314" s="79">
        <v>1340.35</v>
      </c>
      <c r="G314" s="80">
        <f t="shared" si="18"/>
        <v>1.73086309281083E-2</v>
      </c>
      <c r="H314" s="80">
        <f t="shared" si="19"/>
        <v>1.0173086309281101</v>
      </c>
      <c r="K314" s="59">
        <v>289</v>
      </c>
      <c r="L314" s="59">
        <v>3.8725901000331098E-3</v>
      </c>
      <c r="M314" s="59">
        <v>-4.6505278264574899E-3</v>
      </c>
    </row>
    <row r="315" spans="1:13">
      <c r="A315" s="78" t="s">
        <v>322</v>
      </c>
      <c r="B315" s="68">
        <v>19517</v>
      </c>
      <c r="C315" s="59">
        <f t="shared" si="17"/>
        <v>6.9591384917051897E-3</v>
      </c>
      <c r="D315" s="59">
        <f t="shared" si="20"/>
        <v>1.00695913849171</v>
      </c>
      <c r="E315" s="78" t="s">
        <v>322</v>
      </c>
      <c r="F315" s="79">
        <v>1317.35</v>
      </c>
      <c r="G315" s="80">
        <f t="shared" si="18"/>
        <v>4.9463611998144296E-3</v>
      </c>
      <c r="H315" s="80">
        <f t="shared" si="19"/>
        <v>1.00494636119981</v>
      </c>
      <c r="K315" s="59">
        <v>290</v>
      </c>
      <c r="L315" s="59">
        <v>8.1498819142232395E-4</v>
      </c>
      <c r="M315" s="59">
        <v>1.4427005838313601E-3</v>
      </c>
    </row>
    <row r="316" spans="1:13">
      <c r="A316" s="78" t="s">
        <v>323</v>
      </c>
      <c r="B316" s="68">
        <v>19381.650000000001</v>
      </c>
      <c r="C316" s="59">
        <f t="shared" si="17"/>
        <v>-7.4483358208647498E-3</v>
      </c>
      <c r="D316" s="59">
        <f t="shared" si="20"/>
        <v>0.99255166417913498</v>
      </c>
      <c r="E316" s="78" t="s">
        <v>323</v>
      </c>
      <c r="F316" s="79">
        <v>1310.85</v>
      </c>
      <c r="G316" s="80">
        <f t="shared" si="18"/>
        <v>1.4406980013488301E-2</v>
      </c>
      <c r="H316" s="80">
        <f t="shared" si="19"/>
        <v>1.0144069800134901</v>
      </c>
      <c r="K316" s="59">
        <v>291</v>
      </c>
      <c r="L316" s="59">
        <v>1.20187750882893E-3</v>
      </c>
      <c r="M316" s="59">
        <v>-8.81090525272577E-3</v>
      </c>
    </row>
    <row r="317" spans="1:13">
      <c r="A317" s="78" t="s">
        <v>324</v>
      </c>
      <c r="B317" s="68">
        <v>19526.55</v>
      </c>
      <c r="C317" s="59">
        <f t="shared" si="17"/>
        <v>-1.05451549130789E-2</v>
      </c>
      <c r="D317" s="59">
        <f t="shared" si="20"/>
        <v>0.98945484508692105</v>
      </c>
      <c r="E317" s="78" t="s">
        <v>324</v>
      </c>
      <c r="F317" s="79">
        <v>1292.0999999999999</v>
      </c>
      <c r="G317" s="80">
        <f t="shared" si="18"/>
        <v>-7.4791204101124003E-3</v>
      </c>
      <c r="H317" s="80">
        <f t="shared" si="19"/>
        <v>0.99252087958988799</v>
      </c>
      <c r="K317" s="59">
        <v>292</v>
      </c>
      <c r="L317" s="59">
        <v>3.04393058848127E-3</v>
      </c>
      <c r="M317" s="59">
        <v>1.07805462835405E-2</v>
      </c>
    </row>
    <row r="318" spans="1:13">
      <c r="A318" s="78" t="s">
        <v>325</v>
      </c>
      <c r="B318" s="68">
        <v>19733.55</v>
      </c>
      <c r="C318" s="59">
        <f t="shared" si="17"/>
        <v>-1.0256450116385501E-3</v>
      </c>
      <c r="D318" s="59">
        <f t="shared" si="20"/>
        <v>0.99897435498836096</v>
      </c>
      <c r="E318" s="78" t="s">
        <v>325</v>
      </c>
      <c r="F318" s="79">
        <v>1301.8</v>
      </c>
      <c r="G318" s="80">
        <f t="shared" si="18"/>
        <v>-2.21450508111696E-2</v>
      </c>
      <c r="H318" s="80">
        <f t="shared" si="19"/>
        <v>0.97785494918882998</v>
      </c>
      <c r="K318" s="59">
        <v>293</v>
      </c>
      <c r="L318" s="59">
        <v>6.5019384750016999E-3</v>
      </c>
      <c r="M318" s="59">
        <v>-7.6044643557156397E-4</v>
      </c>
    </row>
    <row r="319" spans="1:13">
      <c r="A319" s="78" t="s">
        <v>326</v>
      </c>
      <c r="B319" s="68">
        <v>19753.8</v>
      </c>
      <c r="C319" s="59">
        <f t="shared" si="17"/>
        <v>5.4695776061646304E-3</v>
      </c>
      <c r="D319" s="59">
        <f t="shared" si="20"/>
        <v>1.00546957760616</v>
      </c>
      <c r="E319" s="78" t="s">
        <v>326</v>
      </c>
      <c r="F319" s="79">
        <v>1330.95</v>
      </c>
      <c r="G319" s="80">
        <f t="shared" si="18"/>
        <v>3.6185390527558203E-2</v>
      </c>
      <c r="H319" s="80">
        <f t="shared" si="19"/>
        <v>1.03618539052756</v>
      </c>
      <c r="K319" s="59">
        <v>294</v>
      </c>
      <c r="L319" s="59">
        <v>-4.2379869171267704E-3</v>
      </c>
      <c r="M319" s="59">
        <v>-1.31598755273102E-2</v>
      </c>
    </row>
    <row r="320" spans="1:13">
      <c r="A320" s="78" t="s">
        <v>327</v>
      </c>
      <c r="B320" s="68">
        <v>19646.05</v>
      </c>
      <c r="C320" s="59">
        <f t="shared" si="17"/>
        <v>-7.0472793931755E-4</v>
      </c>
      <c r="D320" s="59">
        <f t="shared" si="20"/>
        <v>0.99929527206068203</v>
      </c>
      <c r="E320" s="78" t="s">
        <v>327</v>
      </c>
      <c r="F320" s="79">
        <v>1283.6500000000001</v>
      </c>
      <c r="G320" s="80">
        <f t="shared" si="18"/>
        <v>-1.7414576046658501E-2</v>
      </c>
      <c r="H320" s="80">
        <f t="shared" si="19"/>
        <v>0.98258542395334103</v>
      </c>
      <c r="K320" s="59">
        <v>295</v>
      </c>
      <c r="L320" s="59">
        <v>-3.8987013909306802E-4</v>
      </c>
      <c r="M320" s="59">
        <v>3.4175876915333299E-3</v>
      </c>
    </row>
    <row r="321" spans="1:13">
      <c r="A321" s="78" t="s">
        <v>328</v>
      </c>
      <c r="B321" s="68">
        <v>19659.900000000001</v>
      </c>
      <c r="C321" s="59">
        <f t="shared" si="17"/>
        <v>-6.0043488655605803E-3</v>
      </c>
      <c r="D321" s="59">
        <f t="shared" si="20"/>
        <v>0.993995651134439</v>
      </c>
      <c r="E321" s="78" t="s">
        <v>328</v>
      </c>
      <c r="F321" s="79">
        <v>1306.2</v>
      </c>
      <c r="G321" s="80">
        <f t="shared" si="18"/>
        <v>7.6081058625596899E-3</v>
      </c>
      <c r="H321" s="80">
        <f t="shared" si="19"/>
        <v>1.0076081058625601</v>
      </c>
      <c r="K321" s="59">
        <v>296</v>
      </c>
      <c r="L321" s="59">
        <v>8.5190862064466898E-4</v>
      </c>
      <c r="M321" s="59">
        <v>1.5223262204454599E-3</v>
      </c>
    </row>
    <row r="322" spans="1:13">
      <c r="A322" s="78" t="s">
        <v>329</v>
      </c>
      <c r="B322" s="68">
        <v>19778.3</v>
      </c>
      <c r="C322" s="59">
        <f t="shared" si="17"/>
        <v>4.9519981374134599E-3</v>
      </c>
      <c r="D322" s="59">
        <f t="shared" si="20"/>
        <v>1.00495199813741</v>
      </c>
      <c r="E322" s="78" t="s">
        <v>329</v>
      </c>
      <c r="F322" s="79">
        <v>1296.3</v>
      </c>
      <c r="G322" s="80">
        <f t="shared" si="18"/>
        <v>3.3255358409504901E-2</v>
      </c>
      <c r="H322" s="80">
        <f t="shared" si="19"/>
        <v>1.0332553584094999</v>
      </c>
      <c r="K322" s="59">
        <v>297</v>
      </c>
      <c r="L322" s="59">
        <v>9.9754793054813605E-4</v>
      </c>
      <c r="M322" s="59">
        <v>6.86588088662894E-3</v>
      </c>
    </row>
    <row r="323" spans="1:13">
      <c r="A323" s="78" t="s">
        <v>330</v>
      </c>
      <c r="B323" s="68">
        <v>19680.599999999999</v>
      </c>
      <c r="C323" s="59">
        <f t="shared" si="17"/>
        <v>4.19282423343641E-4</v>
      </c>
      <c r="D323" s="59">
        <f t="shared" si="20"/>
        <v>1.00041928242334</v>
      </c>
      <c r="E323" s="78" t="s">
        <v>330</v>
      </c>
      <c r="F323" s="79">
        <v>1253.9000000000001</v>
      </c>
      <c r="G323" s="80">
        <f t="shared" si="18"/>
        <v>-1.8059092331261E-2</v>
      </c>
      <c r="H323" s="80">
        <f t="shared" si="19"/>
        <v>0.98194090766873898</v>
      </c>
      <c r="K323" s="59">
        <v>298</v>
      </c>
      <c r="L323" s="59">
        <v>-5.2969671395860897E-3</v>
      </c>
      <c r="M323" s="59">
        <v>8.9168805947204798E-3</v>
      </c>
    </row>
    <row r="324" spans="1:13">
      <c r="A324" s="78" t="s">
        <v>331</v>
      </c>
      <c r="B324" s="68">
        <v>19672.349999999999</v>
      </c>
      <c r="C324" s="59">
        <f t="shared" ref="C324:C387" si="21">LN(B324/B325)</f>
        <v>-3.68619819771469E-3</v>
      </c>
      <c r="D324" s="59">
        <f t="shared" si="20"/>
        <v>0.99631380180228502</v>
      </c>
      <c r="E324" s="78" t="s">
        <v>331</v>
      </c>
      <c r="F324" s="79">
        <v>1276.75</v>
      </c>
      <c r="G324" s="80">
        <f t="shared" ref="G324:G387" si="22">LN(F324/F325)</f>
        <v>-1.09443946500535E-2</v>
      </c>
      <c r="H324" s="80">
        <f t="shared" ref="H324:H387" si="23">G324+1</f>
        <v>0.98905560534994696</v>
      </c>
      <c r="K324" s="59">
        <v>299</v>
      </c>
      <c r="L324" s="59">
        <v>-2.8037761257070702E-3</v>
      </c>
      <c r="M324" s="59">
        <v>1.6736166533672499E-2</v>
      </c>
    </row>
    <row r="325" spans="1:13">
      <c r="A325" s="78" t="s">
        <v>332</v>
      </c>
      <c r="B325" s="68">
        <v>19745</v>
      </c>
      <c r="C325" s="59">
        <f t="shared" si="21"/>
        <v>-1.17889350342926E-2</v>
      </c>
      <c r="D325" s="59">
        <f t="shared" ref="D325:D388" si="24">C325+1</f>
        <v>0.98821106496570699</v>
      </c>
      <c r="E325" s="78" t="s">
        <v>332</v>
      </c>
      <c r="F325" s="79">
        <v>1290.8</v>
      </c>
      <c r="G325" s="80">
        <f t="shared" si="22"/>
        <v>-6.1400822356304603E-3</v>
      </c>
      <c r="H325" s="80">
        <f t="shared" si="23"/>
        <v>0.99385991776436999</v>
      </c>
      <c r="K325" s="59">
        <v>300</v>
      </c>
      <c r="L325" s="59">
        <v>1.27026820982627E-3</v>
      </c>
      <c r="M325" s="59">
        <v>-6.0553479199224099E-3</v>
      </c>
    </row>
    <row r="326" spans="1:13">
      <c r="A326" s="78" t="s">
        <v>333</v>
      </c>
      <c r="B326" s="68">
        <v>19979.150000000001</v>
      </c>
      <c r="C326" s="59">
        <f t="shared" si="21"/>
        <v>7.3344496296331397E-3</v>
      </c>
      <c r="D326" s="59">
        <f t="shared" si="24"/>
        <v>1.0073344496296299</v>
      </c>
      <c r="E326" s="78" t="s">
        <v>333</v>
      </c>
      <c r="F326" s="79">
        <v>1298.75</v>
      </c>
      <c r="G326" s="80">
        <f t="shared" si="22"/>
        <v>-5.33703200055581E-3</v>
      </c>
      <c r="H326" s="80">
        <f t="shared" si="23"/>
        <v>0.99466296799944398</v>
      </c>
      <c r="K326" s="59">
        <v>301</v>
      </c>
      <c r="L326" s="59">
        <v>-4.66209571167735E-4</v>
      </c>
      <c r="M326" s="59">
        <v>1.1825134738156699E-3</v>
      </c>
    </row>
    <row r="327" spans="1:13">
      <c r="A327" s="78" t="s">
        <v>334</v>
      </c>
      <c r="B327" s="68">
        <v>19833.150000000001</v>
      </c>
      <c r="C327" s="59">
        <f t="shared" si="21"/>
        <v>4.2392642007422201E-3</v>
      </c>
      <c r="D327" s="59">
        <f t="shared" si="24"/>
        <v>1.0042392642007401</v>
      </c>
      <c r="E327" s="78" t="s">
        <v>334</v>
      </c>
      <c r="F327" s="79">
        <v>1305.7</v>
      </c>
      <c r="G327" s="80">
        <f t="shared" si="22"/>
        <v>-4.3940998810167303E-3</v>
      </c>
      <c r="H327" s="80">
        <f t="shared" si="23"/>
        <v>0.99560590011898298</v>
      </c>
      <c r="K327" s="59">
        <v>302</v>
      </c>
      <c r="L327" s="59">
        <v>2.6764588777621E-3</v>
      </c>
      <c r="M327" s="59">
        <v>2.2723011758159401E-2</v>
      </c>
    </row>
    <row r="328" spans="1:13">
      <c r="A328" s="78" t="s">
        <v>335</v>
      </c>
      <c r="B328" s="68">
        <v>19749.25</v>
      </c>
      <c r="C328" s="59">
        <f t="shared" si="21"/>
        <v>1.9158307663970299E-3</v>
      </c>
      <c r="D328" s="59">
        <f t="shared" si="24"/>
        <v>1.0019158307664</v>
      </c>
      <c r="E328" s="78" t="s">
        <v>335</v>
      </c>
      <c r="F328" s="79">
        <v>1311.45</v>
      </c>
      <c r="G328" s="80">
        <f t="shared" si="22"/>
        <v>-1.0467725572905699E-2</v>
      </c>
      <c r="H328" s="80">
        <f t="shared" si="23"/>
        <v>0.98953227442709402</v>
      </c>
      <c r="K328" s="59">
        <v>303</v>
      </c>
      <c r="L328" s="59">
        <v>-2.7268811833509499E-3</v>
      </c>
      <c r="M328" s="59">
        <v>-8.3184678510723892E-3</v>
      </c>
    </row>
    <row r="329" spans="1:13">
      <c r="A329" s="78" t="s">
        <v>336</v>
      </c>
      <c r="B329" s="68">
        <v>19711.45</v>
      </c>
      <c r="C329" s="59">
        <f t="shared" si="21"/>
        <v>7.4829856798224502E-3</v>
      </c>
      <c r="D329" s="59">
        <f t="shared" si="24"/>
        <v>1.00748298567982</v>
      </c>
      <c r="E329" s="78" t="s">
        <v>336</v>
      </c>
      <c r="F329" s="79">
        <v>1325.25</v>
      </c>
      <c r="G329" s="80">
        <f t="shared" si="22"/>
        <v>1.5480755984886099E-3</v>
      </c>
      <c r="H329" s="80">
        <f t="shared" si="23"/>
        <v>1.00154807559849</v>
      </c>
      <c r="K329" s="59">
        <v>304</v>
      </c>
      <c r="L329" s="59">
        <v>-4.4534489856530596E-3</v>
      </c>
      <c r="M329" s="59">
        <v>-7.1101585467210904E-3</v>
      </c>
    </row>
    <row r="330" spans="1:13">
      <c r="A330" s="78" t="s">
        <v>337</v>
      </c>
      <c r="B330" s="68">
        <v>19564.5</v>
      </c>
      <c r="C330" s="59">
        <f t="shared" si="21"/>
        <v>7.7351215942267201E-3</v>
      </c>
      <c r="D330" s="59">
        <f t="shared" si="24"/>
        <v>1.0077351215942301</v>
      </c>
      <c r="E330" s="78" t="s">
        <v>337</v>
      </c>
      <c r="F330" s="79">
        <v>1323.2</v>
      </c>
      <c r="G330" s="80">
        <f t="shared" si="22"/>
        <v>-5.3890202211441E-3</v>
      </c>
      <c r="H330" s="80">
        <f t="shared" si="23"/>
        <v>0.99461097977885604</v>
      </c>
      <c r="K330" s="59">
        <v>305</v>
      </c>
      <c r="L330" s="59">
        <v>6.0412535875238203E-4</v>
      </c>
      <c r="M330" s="59">
        <v>-1.1364388794741999E-2</v>
      </c>
    </row>
    <row r="331" spans="1:13">
      <c r="A331" s="78" t="s">
        <v>338</v>
      </c>
      <c r="B331" s="68">
        <v>19413.75</v>
      </c>
      <c r="C331" s="59">
        <f t="shared" si="21"/>
        <v>1.51811782582233E-3</v>
      </c>
      <c r="D331" s="59">
        <f t="shared" si="24"/>
        <v>1.0015181178258199</v>
      </c>
      <c r="E331" s="78" t="s">
        <v>338</v>
      </c>
      <c r="F331" s="79">
        <v>1330.35</v>
      </c>
      <c r="G331" s="80">
        <f t="shared" si="22"/>
        <v>-2.8523194417812698E-3</v>
      </c>
      <c r="H331" s="80">
        <f t="shared" si="23"/>
        <v>0.99714768055821901</v>
      </c>
      <c r="K331" s="59">
        <v>306</v>
      </c>
      <c r="L331" s="59">
        <v>-3.3440143266922099E-4</v>
      </c>
      <c r="M331" s="59">
        <v>-1.1599945059039701E-2</v>
      </c>
    </row>
    <row r="332" spans="1:13">
      <c r="A332" s="78" t="s">
        <v>339</v>
      </c>
      <c r="B332" s="68">
        <v>19384.3</v>
      </c>
      <c r="C332" s="59">
        <f t="shared" si="21"/>
        <v>-2.8384742821917202E-3</v>
      </c>
      <c r="D332" s="59">
        <f t="shared" si="24"/>
        <v>0.99716152571780803</v>
      </c>
      <c r="E332" s="78" t="s">
        <v>339</v>
      </c>
      <c r="F332" s="79">
        <v>1334.15</v>
      </c>
      <c r="G332" s="80">
        <f t="shared" si="22"/>
        <v>-4.2632824483144699E-3</v>
      </c>
      <c r="H332" s="80">
        <f t="shared" si="23"/>
        <v>0.99573671755168602</v>
      </c>
      <c r="K332" s="59">
        <v>307</v>
      </c>
      <c r="L332" s="59">
        <v>-5.0221500415458002E-3</v>
      </c>
      <c r="M332" s="59">
        <v>-1.4837864417141401E-2</v>
      </c>
    </row>
    <row r="333" spans="1:13">
      <c r="A333" s="78" t="s">
        <v>340</v>
      </c>
      <c r="B333" s="68">
        <v>19439.400000000001</v>
      </c>
      <c r="C333" s="59">
        <f t="shared" si="21"/>
        <v>4.30465179741192E-3</v>
      </c>
      <c r="D333" s="59">
        <f t="shared" si="24"/>
        <v>1.0043046517974099</v>
      </c>
      <c r="E333" s="78" t="s">
        <v>340</v>
      </c>
      <c r="F333" s="79">
        <v>1339.85</v>
      </c>
      <c r="G333" s="80">
        <f t="shared" si="22"/>
        <v>8.5824568780752397E-3</v>
      </c>
      <c r="H333" s="80">
        <f t="shared" si="23"/>
        <v>1.0085824568780799</v>
      </c>
      <c r="K333" s="59">
        <v>308</v>
      </c>
      <c r="L333" s="59">
        <v>-4.0225326971503102E-3</v>
      </c>
      <c r="M333" s="59">
        <v>-6.5189025633623802E-3</v>
      </c>
    </row>
    <row r="334" spans="1:13">
      <c r="A334" s="78" t="s">
        <v>341</v>
      </c>
      <c r="B334" s="68">
        <v>19355.900000000001</v>
      </c>
      <c r="C334" s="59">
        <f t="shared" si="21"/>
        <v>1.2458741727910301E-3</v>
      </c>
      <c r="D334" s="59">
        <f t="shared" si="24"/>
        <v>1.0012458741727901</v>
      </c>
      <c r="E334" s="78" t="s">
        <v>341</v>
      </c>
      <c r="F334" s="79">
        <v>1328.4</v>
      </c>
      <c r="G334" s="80">
        <f t="shared" si="22"/>
        <v>3.9221652331645797E-3</v>
      </c>
      <c r="H334" s="80">
        <f t="shared" si="23"/>
        <v>1.00392216523316</v>
      </c>
      <c r="K334" s="59">
        <v>309</v>
      </c>
      <c r="L334" s="59">
        <v>1.79781241800445E-3</v>
      </c>
      <c r="M334" s="59">
        <v>-8.2879114195678304E-3</v>
      </c>
    </row>
    <row r="335" spans="1:13">
      <c r="A335" s="78" t="s">
        <v>342</v>
      </c>
      <c r="B335" s="68">
        <v>19331.8</v>
      </c>
      <c r="C335" s="59">
        <f t="shared" si="21"/>
        <v>-8.5245860563054904E-3</v>
      </c>
      <c r="D335" s="59">
        <f t="shared" si="24"/>
        <v>0.99147541394369498</v>
      </c>
      <c r="E335" s="78" t="s">
        <v>342</v>
      </c>
      <c r="F335" s="79">
        <v>1323.2</v>
      </c>
      <c r="G335" s="80">
        <f t="shared" si="22"/>
        <v>-7.5290221641577497E-3</v>
      </c>
      <c r="H335" s="80">
        <f t="shared" si="23"/>
        <v>0.99247097783584204</v>
      </c>
      <c r="K335" s="59">
        <v>310</v>
      </c>
      <c r="L335" s="59">
        <v>-1.59607806318897E-3</v>
      </c>
      <c r="M335" s="59">
        <v>-6.6069831989152301E-3</v>
      </c>
    </row>
    <row r="336" spans="1:13">
      <c r="A336" s="78" t="s">
        <v>343</v>
      </c>
      <c r="B336" s="68">
        <v>19497.3</v>
      </c>
      <c r="C336" s="59">
        <f t="shared" si="21"/>
        <v>5.0802509522156602E-3</v>
      </c>
      <c r="D336" s="59">
        <f t="shared" si="24"/>
        <v>1.0050802509522201</v>
      </c>
      <c r="E336" s="78" t="s">
        <v>343</v>
      </c>
      <c r="F336" s="79">
        <v>1333.2</v>
      </c>
      <c r="G336" s="80">
        <f t="shared" si="22"/>
        <v>1.6029376929550199E-2</v>
      </c>
      <c r="H336" s="80">
        <f t="shared" si="23"/>
        <v>1.0160293769295501</v>
      </c>
      <c r="K336" s="59">
        <v>311</v>
      </c>
      <c r="L336" s="59">
        <v>2.52078609646763E-3</v>
      </c>
      <c r="M336" s="59">
        <v>1.47878448316407E-2</v>
      </c>
    </row>
    <row r="337" spans="1:13">
      <c r="A337" s="78" t="s">
        <v>344</v>
      </c>
      <c r="B337" s="68">
        <v>19398.5</v>
      </c>
      <c r="C337" s="59">
        <f t="shared" si="21"/>
        <v>4.8984854347202398E-4</v>
      </c>
      <c r="D337" s="59">
        <f t="shared" si="24"/>
        <v>1.0004898485434699</v>
      </c>
      <c r="E337" s="78" t="s">
        <v>344</v>
      </c>
      <c r="F337" s="79">
        <v>1312</v>
      </c>
      <c r="G337" s="80">
        <f t="shared" si="22"/>
        <v>1.7181826791115101E-2</v>
      </c>
      <c r="H337" s="80">
        <f t="shared" si="23"/>
        <v>1.0171818267911199</v>
      </c>
      <c r="K337" s="59">
        <v>312</v>
      </c>
      <c r="L337" s="59">
        <v>4.67350136679288E-3</v>
      </c>
      <c r="M337" s="59">
        <v>2.7285983302155199E-4</v>
      </c>
    </row>
    <row r="338" spans="1:13">
      <c r="A338" s="78" t="s">
        <v>345</v>
      </c>
      <c r="B338" s="68">
        <v>19389</v>
      </c>
      <c r="C338" s="59">
        <f t="shared" si="21"/>
        <v>3.43308729645052E-3</v>
      </c>
      <c r="D338" s="59">
        <f t="shared" si="24"/>
        <v>1.0034330872964501</v>
      </c>
      <c r="E338" s="78" t="s">
        <v>345</v>
      </c>
      <c r="F338" s="79">
        <v>1289.6500000000001</v>
      </c>
      <c r="G338" s="80">
        <f t="shared" si="22"/>
        <v>4.4296000311945796E-3</v>
      </c>
      <c r="H338" s="80">
        <f t="shared" si="23"/>
        <v>1.0044296000311901</v>
      </c>
      <c r="K338" s="59">
        <v>313</v>
      </c>
      <c r="L338" s="59">
        <v>-6.1967495022710898E-3</v>
      </c>
      <c r="M338" s="59">
        <v>2.0603729515759402E-2</v>
      </c>
    </row>
    <row r="339" spans="1:13">
      <c r="A339" s="78" t="s">
        <v>346</v>
      </c>
      <c r="B339" s="68">
        <v>19322.55</v>
      </c>
      <c r="C339" s="59">
        <f t="shared" si="21"/>
        <v>6.93300380871484E-3</v>
      </c>
      <c r="D339" s="59">
        <f t="shared" si="24"/>
        <v>1.0069330038087101</v>
      </c>
      <c r="E339" s="78" t="s">
        <v>346</v>
      </c>
      <c r="F339" s="79">
        <v>1283.95</v>
      </c>
      <c r="G339" s="80">
        <f t="shared" si="22"/>
        <v>1.9880334768034198E-3</v>
      </c>
      <c r="H339" s="80">
        <f t="shared" si="23"/>
        <v>1.0019880334768001</v>
      </c>
      <c r="K339" s="59">
        <v>314</v>
      </c>
      <c r="L339" s="59">
        <v>-8.5332589902043406E-3</v>
      </c>
      <c r="M339" s="59">
        <v>1.05413858009194E-3</v>
      </c>
    </row>
    <row r="340" spans="1:13">
      <c r="A340" s="78" t="s">
        <v>347</v>
      </c>
      <c r="B340" s="68">
        <v>19189.05</v>
      </c>
      <c r="C340" s="59">
        <f t="shared" si="21"/>
        <v>1.13703249166845E-2</v>
      </c>
      <c r="D340" s="59">
        <f t="shared" si="24"/>
        <v>1.0113703249166801</v>
      </c>
      <c r="E340" s="78" t="s">
        <v>347</v>
      </c>
      <c r="F340" s="79">
        <v>1281.4000000000001</v>
      </c>
      <c r="G340" s="80">
        <f t="shared" si="22"/>
        <v>9.9604760583686894E-3</v>
      </c>
      <c r="H340" s="80">
        <f t="shared" si="23"/>
        <v>1.00996047605837</v>
      </c>
      <c r="K340" s="59">
        <v>315</v>
      </c>
      <c r="L340" s="59">
        <v>-1.3509133177978399E-3</v>
      </c>
      <c r="M340" s="59">
        <v>-2.0794137493371698E-2</v>
      </c>
    </row>
    <row r="341" spans="1:13">
      <c r="A341" s="78" t="s">
        <v>348</v>
      </c>
      <c r="B341" s="68">
        <v>18972.099999999999</v>
      </c>
      <c r="C341" s="59">
        <f t="shared" si="21"/>
        <v>8.1875052167941203E-3</v>
      </c>
      <c r="D341" s="59">
        <f t="shared" si="24"/>
        <v>1.0081875052167899</v>
      </c>
      <c r="E341" s="78" t="s">
        <v>348</v>
      </c>
      <c r="F341" s="79">
        <v>1268.7</v>
      </c>
      <c r="G341" s="80">
        <f t="shared" si="22"/>
        <v>4.8988719970376998E-3</v>
      </c>
      <c r="H341" s="80">
        <f t="shared" si="23"/>
        <v>1.00489887199704</v>
      </c>
      <c r="K341" s="59">
        <v>316</v>
      </c>
      <c r="L341" s="59">
        <v>3.5496471672789298E-3</v>
      </c>
      <c r="M341" s="59">
        <v>3.2635743360279197E-2</v>
      </c>
    </row>
    <row r="342" spans="1:13">
      <c r="A342" s="78" t="s">
        <v>349</v>
      </c>
      <c r="B342" s="68">
        <v>18817.400000000001</v>
      </c>
      <c r="C342" s="59">
        <f t="shared" si="21"/>
        <v>6.7291488463710096E-3</v>
      </c>
      <c r="D342" s="59">
        <f t="shared" si="24"/>
        <v>1.0067291488463701</v>
      </c>
      <c r="E342" s="78" t="s">
        <v>349</v>
      </c>
      <c r="F342" s="79">
        <v>1262.5</v>
      </c>
      <c r="G342" s="80">
        <f t="shared" si="22"/>
        <v>-3.7947709385035798E-3</v>
      </c>
      <c r="H342" s="80">
        <f t="shared" si="23"/>
        <v>0.996205229061496</v>
      </c>
      <c r="K342" s="59">
        <v>317</v>
      </c>
      <c r="L342" s="59">
        <v>-1.1087855854408099E-3</v>
      </c>
      <c r="M342" s="59">
        <v>-1.63057904612177E-2</v>
      </c>
    </row>
    <row r="343" spans="1:13">
      <c r="A343" s="78" t="s">
        <v>350</v>
      </c>
      <c r="B343" s="68">
        <v>18691.2</v>
      </c>
      <c r="C343" s="59">
        <f t="shared" si="21"/>
        <v>1.3759247500199801E-3</v>
      </c>
      <c r="D343" s="59">
        <f t="shared" si="24"/>
        <v>1.00137592475002</v>
      </c>
      <c r="E343" s="78" t="s">
        <v>350</v>
      </c>
      <c r="F343" s="79">
        <v>1267.3</v>
      </c>
      <c r="G343" s="80">
        <f t="shared" si="22"/>
        <v>-1.56195068382323E-2</v>
      </c>
      <c r="H343" s="80">
        <f t="shared" si="23"/>
        <v>0.98438049316176801</v>
      </c>
      <c r="K343" s="59">
        <v>318</v>
      </c>
      <c r="L343" s="59">
        <v>-5.1072802368553197E-3</v>
      </c>
      <c r="M343" s="59">
        <v>1.2715386099414999E-2</v>
      </c>
    </row>
    <row r="344" spans="1:13">
      <c r="A344" s="78" t="s">
        <v>351</v>
      </c>
      <c r="B344" s="68">
        <v>18665.5</v>
      </c>
      <c r="C344" s="59">
        <f t="shared" si="21"/>
        <v>-5.6495438985202304E-3</v>
      </c>
      <c r="D344" s="59">
        <f t="shared" si="24"/>
        <v>0.99435045610147998</v>
      </c>
      <c r="E344" s="78" t="s">
        <v>351</v>
      </c>
      <c r="F344" s="79">
        <v>1287.25</v>
      </c>
      <c r="G344" s="80">
        <f t="shared" si="22"/>
        <v>-2.8702215034540298E-3</v>
      </c>
      <c r="H344" s="80">
        <f t="shared" si="23"/>
        <v>0.99712977849654605</v>
      </c>
      <c r="K344" s="59">
        <v>319</v>
      </c>
      <c r="L344" s="59">
        <v>3.1591402298420598E-3</v>
      </c>
      <c r="M344" s="59">
        <v>3.00962181796629E-2</v>
      </c>
    </row>
    <row r="345" spans="1:13">
      <c r="A345" s="78" t="s">
        <v>352</v>
      </c>
      <c r="B345" s="68">
        <v>18771.25</v>
      </c>
      <c r="C345" s="59">
        <f t="shared" si="21"/>
        <v>-4.5497990950773099E-3</v>
      </c>
      <c r="D345" s="59">
        <f t="shared" si="24"/>
        <v>0.99545020090492298</v>
      </c>
      <c r="E345" s="78" t="s">
        <v>352</v>
      </c>
      <c r="F345" s="79">
        <v>1290.95</v>
      </c>
      <c r="G345" s="80">
        <f t="shared" si="22"/>
        <v>-3.2867419337206999E-3</v>
      </c>
      <c r="H345" s="80">
        <f t="shared" si="23"/>
        <v>0.99671325806627897</v>
      </c>
      <c r="K345" s="59">
        <v>320</v>
      </c>
      <c r="L345" s="59">
        <v>-2.6073447276974202E-4</v>
      </c>
      <c r="M345" s="59">
        <v>-1.77983578584913E-2</v>
      </c>
    </row>
    <row r="346" spans="1:13">
      <c r="A346" s="78" t="s">
        <v>353</v>
      </c>
      <c r="B346" s="68">
        <v>18856.849999999999</v>
      </c>
      <c r="C346" s="59">
        <f t="shared" si="21"/>
        <v>2.1314697022533102E-3</v>
      </c>
      <c r="D346" s="59">
        <f t="shared" si="24"/>
        <v>1.0021314697022501</v>
      </c>
      <c r="E346" s="78" t="s">
        <v>353</v>
      </c>
      <c r="F346" s="79">
        <v>1295.2</v>
      </c>
      <c r="G346" s="80">
        <f t="shared" si="22"/>
        <v>2.3197822378246601E-2</v>
      </c>
      <c r="H346" s="80">
        <f t="shared" si="23"/>
        <v>1.0231978223782501</v>
      </c>
      <c r="K346" s="59">
        <v>321</v>
      </c>
      <c r="L346" s="59">
        <v>-3.3582658874222598E-3</v>
      </c>
      <c r="M346" s="59">
        <v>-7.5861287626311997E-3</v>
      </c>
    </row>
    <row r="347" spans="1:13">
      <c r="A347" s="78" t="s">
        <v>354</v>
      </c>
      <c r="B347" s="68">
        <v>18816.7</v>
      </c>
      <c r="C347" s="59">
        <f t="shared" si="21"/>
        <v>3.2603965574623198E-3</v>
      </c>
      <c r="D347" s="59">
        <f t="shared" si="24"/>
        <v>1.00326039655746</v>
      </c>
      <c r="E347" s="78" t="s">
        <v>354</v>
      </c>
      <c r="F347" s="79">
        <v>1265.5</v>
      </c>
      <c r="G347" s="80">
        <f t="shared" si="22"/>
        <v>1.2643800899757401E-2</v>
      </c>
      <c r="H347" s="80">
        <f t="shared" si="23"/>
        <v>1.01264380089976</v>
      </c>
      <c r="K347" s="59">
        <v>322</v>
      </c>
      <c r="L347" s="59">
        <v>-9.4716748186991495E-3</v>
      </c>
      <c r="M347" s="59">
        <v>3.3315925830686901E-3</v>
      </c>
    </row>
    <row r="348" spans="1:13">
      <c r="A348" s="78" t="s">
        <v>355</v>
      </c>
      <c r="B348" s="68">
        <v>18755.45</v>
      </c>
      <c r="C348" s="59">
        <f t="shared" si="21"/>
        <v>-3.75451627731339E-3</v>
      </c>
      <c r="D348" s="59">
        <f t="shared" si="24"/>
        <v>0.99624548372268695</v>
      </c>
      <c r="E348" s="78" t="s">
        <v>355</v>
      </c>
      <c r="F348" s="79">
        <v>1249.5999999999999</v>
      </c>
      <c r="G348" s="80">
        <f t="shared" si="22"/>
        <v>-1.74131286371027E-2</v>
      </c>
      <c r="H348" s="80">
        <f t="shared" si="23"/>
        <v>0.98258687136289702</v>
      </c>
      <c r="K348" s="59">
        <v>323</v>
      </c>
      <c r="L348" s="59">
        <v>4.9566687099871802E-3</v>
      </c>
      <c r="M348" s="59">
        <v>-1.0293700710543001E-2</v>
      </c>
    </row>
    <row r="349" spans="1:13">
      <c r="A349" s="78" t="s">
        <v>356</v>
      </c>
      <c r="B349" s="68">
        <v>18826</v>
      </c>
      <c r="C349" s="59">
        <f t="shared" si="21"/>
        <v>7.3519354661314897E-3</v>
      </c>
      <c r="D349" s="59">
        <f t="shared" si="24"/>
        <v>1.00735193546613</v>
      </c>
      <c r="E349" s="78" t="s">
        <v>356</v>
      </c>
      <c r="F349" s="79">
        <v>1271.55</v>
      </c>
      <c r="G349" s="80">
        <f t="shared" si="22"/>
        <v>-5.29444145145178E-3</v>
      </c>
      <c r="H349" s="80">
        <f t="shared" si="23"/>
        <v>0.99470555854854803</v>
      </c>
      <c r="K349" s="59">
        <v>324</v>
      </c>
      <c r="L349" s="59">
        <v>2.6213917996572899E-3</v>
      </c>
      <c r="M349" s="59">
        <v>-7.0154916806740098E-3</v>
      </c>
    </row>
    <row r="350" spans="1:13">
      <c r="A350" s="78" t="s">
        <v>357</v>
      </c>
      <c r="B350" s="68">
        <v>18688.099999999999</v>
      </c>
      <c r="C350" s="59">
        <f t="shared" si="21"/>
        <v>-3.62141192701709E-3</v>
      </c>
      <c r="D350" s="59">
        <f t="shared" si="24"/>
        <v>0.99637858807298296</v>
      </c>
      <c r="E350" s="78" t="s">
        <v>357</v>
      </c>
      <c r="F350" s="79">
        <v>1278.3</v>
      </c>
      <c r="G350" s="80">
        <f t="shared" si="22"/>
        <v>2.5552522220785901E-2</v>
      </c>
      <c r="H350" s="80">
        <f t="shared" si="23"/>
        <v>1.02555252222079</v>
      </c>
      <c r="K350" s="59">
        <v>325</v>
      </c>
      <c r="L350" s="59">
        <v>8.6839167201743003E-4</v>
      </c>
      <c r="M350" s="59">
        <v>-1.1336117244923199E-2</v>
      </c>
    </row>
    <row r="351" spans="1:13">
      <c r="A351" s="78" t="s">
        <v>358</v>
      </c>
      <c r="B351" s="68">
        <v>18755.900000000001</v>
      </c>
      <c r="C351" s="59">
        <f t="shared" si="21"/>
        <v>2.1215820810404698E-3</v>
      </c>
      <c r="D351" s="59">
        <f t="shared" si="24"/>
        <v>1.0021215820810401</v>
      </c>
      <c r="E351" s="78" t="s">
        <v>358</v>
      </c>
      <c r="F351" s="79">
        <v>1246.05</v>
      </c>
      <c r="G351" s="80">
        <f t="shared" si="22"/>
        <v>-1.16092501258195E-2</v>
      </c>
      <c r="H351" s="80">
        <f t="shared" si="23"/>
        <v>0.98839074987418096</v>
      </c>
      <c r="K351" s="59">
        <v>326</v>
      </c>
      <c r="L351" s="59">
        <v>5.0687372164879303E-3</v>
      </c>
      <c r="M351" s="59">
        <v>-3.5206616179993301E-3</v>
      </c>
    </row>
    <row r="352" spans="1:13">
      <c r="A352" s="78" t="s">
        <v>359</v>
      </c>
      <c r="B352" s="68">
        <v>18716.150000000001</v>
      </c>
      <c r="C352" s="59">
        <f t="shared" si="21"/>
        <v>6.1445648760739399E-3</v>
      </c>
      <c r="D352" s="59">
        <f t="shared" si="24"/>
        <v>1.0061445648760701</v>
      </c>
      <c r="E352" s="78" t="s">
        <v>359</v>
      </c>
      <c r="F352" s="79">
        <v>1260.5999999999999</v>
      </c>
      <c r="G352" s="80">
        <f t="shared" si="22"/>
        <v>2.2633877075818199E-3</v>
      </c>
      <c r="H352" s="80">
        <f t="shared" si="23"/>
        <v>1.0022633877075799</v>
      </c>
      <c r="K352" s="59">
        <v>327</v>
      </c>
      <c r="L352" s="59">
        <v>5.2589704650930699E-3</v>
      </c>
      <c r="M352" s="59">
        <v>-1.06479906862372E-2</v>
      </c>
    </row>
    <row r="353" spans="1:13">
      <c r="A353" s="78" t="s">
        <v>360</v>
      </c>
      <c r="B353" s="68">
        <v>18601.5</v>
      </c>
      <c r="C353" s="59">
        <f t="shared" si="21"/>
        <v>2.05032239274875E-3</v>
      </c>
      <c r="D353" s="59">
        <f t="shared" si="24"/>
        <v>1.0020503223927499</v>
      </c>
      <c r="E353" s="78" t="s">
        <v>360</v>
      </c>
      <c r="F353" s="79">
        <v>1257.75</v>
      </c>
      <c r="G353" s="80">
        <f t="shared" si="22"/>
        <v>1.55041865359653E-2</v>
      </c>
      <c r="H353" s="80">
        <f t="shared" si="23"/>
        <v>1.01550418653597</v>
      </c>
      <c r="K353" s="59">
        <v>328</v>
      </c>
      <c r="L353" s="59">
        <v>5.6832246181948403E-4</v>
      </c>
      <c r="M353" s="59">
        <v>-3.4206419036007601E-3</v>
      </c>
    </row>
    <row r="354" spans="1:13">
      <c r="A354" s="78" t="s">
        <v>361</v>
      </c>
      <c r="B354" s="68">
        <v>18563.400000000001</v>
      </c>
      <c r="C354" s="59">
        <f t="shared" si="21"/>
        <v>-3.8254842952022499E-3</v>
      </c>
      <c r="D354" s="59">
        <f t="shared" si="24"/>
        <v>0.99617451570479798</v>
      </c>
      <c r="E354" s="78" t="s">
        <v>361</v>
      </c>
      <c r="F354" s="79">
        <v>1238.4000000000001</v>
      </c>
      <c r="G354" s="80">
        <f t="shared" si="22"/>
        <v>-1.3036425372766801E-2</v>
      </c>
      <c r="H354" s="80">
        <f t="shared" si="23"/>
        <v>0.98696357462723305</v>
      </c>
      <c r="K354" s="59">
        <v>329</v>
      </c>
      <c r="L354" s="59">
        <v>-2.7186692843313102E-3</v>
      </c>
      <c r="M354" s="59">
        <v>-1.54461316398316E-3</v>
      </c>
    </row>
    <row r="355" spans="1:13">
      <c r="A355" s="78" t="s">
        <v>362</v>
      </c>
      <c r="B355" s="68">
        <v>18634.55</v>
      </c>
      <c r="C355" s="59">
        <f t="shared" si="21"/>
        <v>-4.91690843230557E-3</v>
      </c>
      <c r="D355" s="59">
        <f t="shared" si="24"/>
        <v>0.99508309156769403</v>
      </c>
      <c r="E355" s="78" t="s">
        <v>362</v>
      </c>
      <c r="F355" s="79">
        <v>1254.6500000000001</v>
      </c>
      <c r="G355" s="80">
        <f t="shared" si="22"/>
        <v>-2.9837725599199099E-2</v>
      </c>
      <c r="H355" s="80">
        <f t="shared" si="23"/>
        <v>0.97016227440080105</v>
      </c>
      <c r="K355" s="59">
        <v>330</v>
      </c>
      <c r="L355" s="59">
        <v>2.67072588584786E-3</v>
      </c>
      <c r="M355" s="59">
        <v>5.9117309922273797E-3</v>
      </c>
    </row>
    <row r="356" spans="1:13">
      <c r="A356" s="78" t="s">
        <v>363</v>
      </c>
      <c r="B356" s="68">
        <v>18726.400000000001</v>
      </c>
      <c r="C356" s="59">
        <f t="shared" si="21"/>
        <v>6.8264771305690999E-3</v>
      </c>
      <c r="D356" s="59">
        <f t="shared" si="24"/>
        <v>1.0068264771305699</v>
      </c>
      <c r="E356" s="78" t="s">
        <v>363</v>
      </c>
      <c r="F356" s="79">
        <v>1292.6500000000001</v>
      </c>
      <c r="G356" s="80">
        <f t="shared" si="22"/>
        <v>2.09110431646461E-2</v>
      </c>
      <c r="H356" s="80">
        <f t="shared" si="23"/>
        <v>1.02091104316465</v>
      </c>
      <c r="K356" s="59">
        <v>331</v>
      </c>
      <c r="L356" s="59">
        <v>3.6291818749925998E-4</v>
      </c>
      <c r="M356" s="59">
        <v>3.5592470456653198E-3</v>
      </c>
    </row>
    <row r="357" spans="1:13">
      <c r="A357" s="78" t="s">
        <v>364</v>
      </c>
      <c r="B357" s="68">
        <v>18599</v>
      </c>
      <c r="C357" s="59">
        <f t="shared" si="21"/>
        <v>2.76934950288427E-4</v>
      </c>
      <c r="D357" s="59">
        <f t="shared" si="24"/>
        <v>1.00027693495029</v>
      </c>
      <c r="E357" s="78" t="s">
        <v>364</v>
      </c>
      <c r="F357" s="79">
        <v>1265.9000000000001</v>
      </c>
      <c r="G357" s="80">
        <f t="shared" si="22"/>
        <v>-7.8684802849149707E-3</v>
      </c>
      <c r="H357" s="80">
        <f t="shared" si="23"/>
        <v>0.99213151971508495</v>
      </c>
      <c r="K357" s="59">
        <v>332</v>
      </c>
      <c r="L357" s="59">
        <v>-7.0087662238225504E-3</v>
      </c>
      <c r="M357" s="59">
        <v>-5.2025594033520105E-4</v>
      </c>
    </row>
    <row r="358" spans="1:13">
      <c r="A358" s="78" t="s">
        <v>365</v>
      </c>
      <c r="B358" s="68">
        <v>18593.849999999999</v>
      </c>
      <c r="C358" s="59">
        <f t="shared" si="21"/>
        <v>3.2186022433864799E-3</v>
      </c>
      <c r="D358" s="59">
        <f t="shared" si="24"/>
        <v>1.00321860224339</v>
      </c>
      <c r="E358" s="78" t="s">
        <v>365</v>
      </c>
      <c r="F358" s="79">
        <v>1275.9000000000001</v>
      </c>
      <c r="G358" s="80">
        <f t="shared" si="22"/>
        <v>-9.4007057451870202E-4</v>
      </c>
      <c r="H358" s="80">
        <f t="shared" si="23"/>
        <v>0.99905992942548105</v>
      </c>
      <c r="K358" s="59">
        <v>333</v>
      </c>
      <c r="L358" s="59">
        <v>3.25590530061836E-3</v>
      </c>
      <c r="M358" s="59">
        <v>1.2773471628931899E-2</v>
      </c>
    </row>
    <row r="359" spans="1:13">
      <c r="A359" s="78" t="s">
        <v>366</v>
      </c>
      <c r="B359" s="68">
        <v>18534.099999999999</v>
      </c>
      <c r="C359" s="59">
        <f t="shared" si="21"/>
        <v>2.5039280433874502E-3</v>
      </c>
      <c r="D359" s="59">
        <f t="shared" si="24"/>
        <v>1.0025039280433901</v>
      </c>
      <c r="E359" s="78" t="s">
        <v>366</v>
      </c>
      <c r="F359" s="79">
        <v>1277.0999999999999</v>
      </c>
      <c r="G359" s="80">
        <f t="shared" si="22"/>
        <v>7.1115951058167799E-3</v>
      </c>
      <c r="H359" s="80">
        <f t="shared" si="23"/>
        <v>1.00711159510582</v>
      </c>
      <c r="K359" s="59">
        <v>334</v>
      </c>
      <c r="L359" s="59">
        <v>-2.07493258382652E-4</v>
      </c>
      <c r="M359" s="59">
        <v>1.7389320049497701E-2</v>
      </c>
    </row>
    <row r="360" spans="1:13">
      <c r="A360" s="78" t="s">
        <v>367</v>
      </c>
      <c r="B360" s="68">
        <v>18487.75</v>
      </c>
      <c r="C360" s="59">
        <f t="shared" si="21"/>
        <v>-2.5201142931687401E-3</v>
      </c>
      <c r="D360" s="59">
        <f t="shared" si="24"/>
        <v>0.99747988570683099</v>
      </c>
      <c r="E360" s="78" t="s">
        <v>367</v>
      </c>
      <c r="F360" s="79">
        <v>1268.05</v>
      </c>
      <c r="G360" s="80">
        <f t="shared" si="22"/>
        <v>6.4479346798154398E-3</v>
      </c>
      <c r="H360" s="80">
        <f t="shared" si="23"/>
        <v>1.0064479346798201</v>
      </c>
      <c r="K360" s="59">
        <v>335</v>
      </c>
      <c r="L360" s="59">
        <v>2.0131418729612202E-3</v>
      </c>
      <c r="M360" s="59">
        <v>2.4164581582333598E-3</v>
      </c>
    </row>
    <row r="361" spans="1:13">
      <c r="A361" s="78" t="s">
        <v>368</v>
      </c>
      <c r="B361" s="68">
        <v>18534.400000000001</v>
      </c>
      <c r="C361" s="59">
        <f t="shared" si="21"/>
        <v>-5.3513543052988999E-3</v>
      </c>
      <c r="D361" s="59">
        <f t="shared" si="24"/>
        <v>0.99464864569470102</v>
      </c>
      <c r="E361" s="78" t="s">
        <v>368</v>
      </c>
      <c r="F361" s="79">
        <v>1259.9000000000001</v>
      </c>
      <c r="G361" s="80">
        <f t="shared" si="22"/>
        <v>8.4467515652611694E-2</v>
      </c>
      <c r="H361" s="80">
        <f t="shared" si="23"/>
        <v>1.08446751565261</v>
      </c>
      <c r="K361" s="59">
        <v>336</v>
      </c>
      <c r="L361" s="59">
        <v>4.65378309040901E-3</v>
      </c>
      <c r="M361" s="59">
        <v>-2.6657496136055902E-3</v>
      </c>
    </row>
    <row r="362" spans="1:13">
      <c r="A362" s="78" t="s">
        <v>369</v>
      </c>
      <c r="B362" s="68">
        <v>18633.849999999999</v>
      </c>
      <c r="C362" s="59">
        <f t="shared" si="21"/>
        <v>1.89082175450326E-3</v>
      </c>
      <c r="D362" s="59">
        <f t="shared" si="24"/>
        <v>1.0018908217544999</v>
      </c>
      <c r="E362" s="78" t="s">
        <v>369</v>
      </c>
      <c r="F362" s="79">
        <v>1157.8499999999999</v>
      </c>
      <c r="G362" s="80">
        <f t="shared" si="22"/>
        <v>3.1184686041762302E-2</v>
      </c>
      <c r="H362" s="80">
        <f t="shared" si="23"/>
        <v>1.0311846860417599</v>
      </c>
      <c r="K362" s="59">
        <v>337</v>
      </c>
      <c r="L362" s="59">
        <v>8.0016838108108099E-3</v>
      </c>
      <c r="M362" s="59">
        <v>1.95879224755788E-3</v>
      </c>
    </row>
    <row r="363" spans="1:13">
      <c r="A363" s="78" t="s">
        <v>370</v>
      </c>
      <c r="B363" s="68">
        <v>18598.650000000001</v>
      </c>
      <c r="C363" s="59">
        <f t="shared" si="21"/>
        <v>5.3534011080012102E-3</v>
      </c>
      <c r="D363" s="59">
        <f t="shared" si="24"/>
        <v>1.0053534011080001</v>
      </c>
      <c r="E363" s="78" t="s">
        <v>370</v>
      </c>
      <c r="F363" s="79">
        <v>1122.3</v>
      </c>
      <c r="G363" s="80">
        <f t="shared" si="22"/>
        <v>-1.1780994576606E-2</v>
      </c>
      <c r="H363" s="80">
        <f t="shared" si="23"/>
        <v>0.98821900542339403</v>
      </c>
      <c r="K363" s="59">
        <v>338</v>
      </c>
      <c r="L363" s="59">
        <v>5.6002879895722399E-3</v>
      </c>
      <c r="M363" s="59">
        <v>-7.0141599253454299E-4</v>
      </c>
    </row>
    <row r="364" spans="1:13">
      <c r="A364" s="78" t="s">
        <v>371</v>
      </c>
      <c r="B364" s="68">
        <v>18499.349999999999</v>
      </c>
      <c r="C364" s="59">
        <f t="shared" si="21"/>
        <v>9.6794661302798402E-3</v>
      </c>
      <c r="D364" s="59">
        <f t="shared" si="24"/>
        <v>1.0096794661302799</v>
      </c>
      <c r="E364" s="78" t="s">
        <v>371</v>
      </c>
      <c r="F364" s="79">
        <v>1135.5999999999999</v>
      </c>
      <c r="G364" s="80">
        <f t="shared" si="22"/>
        <v>-7.1949068823997002E-3</v>
      </c>
      <c r="H364" s="80">
        <f t="shared" si="23"/>
        <v>0.99280509311760001</v>
      </c>
      <c r="K364" s="59">
        <v>339</v>
      </c>
      <c r="L364" s="59">
        <v>4.4999771884510599E-3</v>
      </c>
      <c r="M364" s="59">
        <v>-8.2947481269546406E-3</v>
      </c>
    </row>
    <row r="365" spans="1:13">
      <c r="A365" s="78" t="s">
        <v>372</v>
      </c>
      <c r="B365" s="68">
        <v>18321.150000000001</v>
      </c>
      <c r="C365" s="59">
        <f t="shared" si="21"/>
        <v>1.9532029850136599E-3</v>
      </c>
      <c r="D365" s="59">
        <f t="shared" si="24"/>
        <v>1.00195320298501</v>
      </c>
      <c r="E365" s="78" t="s">
        <v>372</v>
      </c>
      <c r="F365" s="79">
        <v>1143.8</v>
      </c>
      <c r="G365" s="80">
        <f t="shared" si="22"/>
        <v>2.79261088832321E-2</v>
      </c>
      <c r="H365" s="80">
        <f t="shared" si="23"/>
        <v>1.0279261088832301</v>
      </c>
      <c r="K365" s="59">
        <v>340</v>
      </c>
      <c r="L365" s="59">
        <v>4.6103964650557201E-4</v>
      </c>
      <c r="M365" s="59">
        <v>-1.60805464847378E-2</v>
      </c>
    </row>
    <row r="366" spans="1:13">
      <c r="A366" s="78" t="s">
        <v>373</v>
      </c>
      <c r="B366" s="68">
        <v>18285.400000000001</v>
      </c>
      <c r="C366" s="59">
        <f t="shared" si="21"/>
        <v>-3.4176495183284201E-3</v>
      </c>
      <c r="D366" s="59">
        <f t="shared" si="24"/>
        <v>0.99658235048167199</v>
      </c>
      <c r="E366" s="78" t="s">
        <v>373</v>
      </c>
      <c r="F366" s="79">
        <v>1112.3</v>
      </c>
      <c r="G366" s="80">
        <f t="shared" si="22"/>
        <v>3.9636120713563696E-3</v>
      </c>
      <c r="H366" s="80">
        <f t="shared" si="23"/>
        <v>1.00396361207136</v>
      </c>
      <c r="K366" s="59">
        <v>341</v>
      </c>
      <c r="L366" s="59">
        <v>-4.8395845313038196E-3</v>
      </c>
      <c r="M366" s="59">
        <v>1.9693630278497902E-3</v>
      </c>
    </row>
    <row r="367" spans="1:13">
      <c r="A367" s="78" t="s">
        <v>374</v>
      </c>
      <c r="B367" s="68">
        <v>18348</v>
      </c>
      <c r="C367" s="59">
        <f t="shared" si="21"/>
        <v>1.83294107352949E-3</v>
      </c>
      <c r="D367" s="59">
        <f t="shared" si="24"/>
        <v>1.00183294107353</v>
      </c>
      <c r="E367" s="78" t="s">
        <v>374</v>
      </c>
      <c r="F367" s="79">
        <v>1107.9000000000001</v>
      </c>
      <c r="G367" s="80">
        <f t="shared" si="22"/>
        <v>1.54174552579678E-2</v>
      </c>
      <c r="H367" s="80">
        <f t="shared" si="23"/>
        <v>1.01541745525797</v>
      </c>
      <c r="K367" s="59">
        <v>342</v>
      </c>
      <c r="L367" s="59">
        <v>-4.0098414655851998E-3</v>
      </c>
      <c r="M367" s="59">
        <v>7.2309953186450301E-4</v>
      </c>
    </row>
    <row r="368" spans="1:13">
      <c r="A368" s="78" t="s">
        <v>375</v>
      </c>
      <c r="B368" s="68">
        <v>18314.400000000001</v>
      </c>
      <c r="C368" s="59">
        <f t="shared" si="21"/>
        <v>6.0792458392437696E-3</v>
      </c>
      <c r="D368" s="59">
        <f t="shared" si="24"/>
        <v>1.00607924583924</v>
      </c>
      <c r="E368" s="78" t="s">
        <v>375</v>
      </c>
      <c r="F368" s="79">
        <v>1090.95</v>
      </c>
      <c r="G368" s="80">
        <f t="shared" si="22"/>
        <v>-1.1891071568381199E-2</v>
      </c>
      <c r="H368" s="80">
        <f t="shared" si="23"/>
        <v>0.98810892843161902</v>
      </c>
      <c r="K368" s="59">
        <v>343</v>
      </c>
      <c r="L368" s="59">
        <v>1.0310884278152601E-3</v>
      </c>
      <c r="M368" s="59">
        <v>2.2166733950431401E-2</v>
      </c>
    </row>
    <row r="369" spans="1:13">
      <c r="A369" s="78" t="s">
        <v>376</v>
      </c>
      <c r="B369" s="68">
        <v>18203.400000000001</v>
      </c>
      <c r="C369" s="59">
        <f t="shared" si="21"/>
        <v>4.0431229190964202E-3</v>
      </c>
      <c r="D369" s="59">
        <f t="shared" si="24"/>
        <v>1.0040431229191</v>
      </c>
      <c r="E369" s="78" t="s">
        <v>376</v>
      </c>
      <c r="F369" s="79">
        <v>1104</v>
      </c>
      <c r="G369" s="80">
        <f t="shared" si="22"/>
        <v>2.0174979219249201E-2</v>
      </c>
      <c r="H369" s="80">
        <f t="shared" si="23"/>
        <v>1.02017497921925</v>
      </c>
      <c r="K369" s="59">
        <v>344</v>
      </c>
      <c r="L369" s="59">
        <v>1.88284896978887E-3</v>
      </c>
      <c r="M369" s="59">
        <v>1.0760951929968499E-2</v>
      </c>
    </row>
    <row r="370" spans="1:13">
      <c r="A370" s="78" t="s">
        <v>377</v>
      </c>
      <c r="B370" s="68">
        <v>18129.95</v>
      </c>
      <c r="C370" s="59">
        <f t="shared" si="21"/>
        <v>-2.8530768395788001E-3</v>
      </c>
      <c r="D370" s="59">
        <f t="shared" si="24"/>
        <v>0.99714692316042097</v>
      </c>
      <c r="E370" s="78" t="s">
        <v>377</v>
      </c>
      <c r="F370" s="79">
        <v>1081.95</v>
      </c>
      <c r="G370" s="80">
        <f t="shared" si="22"/>
        <v>-2.9993331669853299E-3</v>
      </c>
      <c r="H370" s="80">
        <f t="shared" si="23"/>
        <v>0.99700066683301503</v>
      </c>
      <c r="K370" s="59">
        <v>345</v>
      </c>
      <c r="L370" s="59">
        <v>-3.4098109846418798E-3</v>
      </c>
      <c r="M370" s="59">
        <v>-1.4003317652460901E-2</v>
      </c>
    </row>
    <row r="371" spans="1:13">
      <c r="A371" s="78" t="s">
        <v>378</v>
      </c>
      <c r="B371" s="68">
        <v>18181.75</v>
      </c>
      <c r="C371" s="59">
        <f t="shared" si="21"/>
        <v>-5.7447389485386999E-3</v>
      </c>
      <c r="D371" s="59">
        <f t="shared" si="24"/>
        <v>0.994255261051461</v>
      </c>
      <c r="E371" s="78" t="s">
        <v>378</v>
      </c>
      <c r="F371" s="79">
        <v>1085.2</v>
      </c>
      <c r="G371" s="80">
        <f t="shared" si="22"/>
        <v>2.1280866423129E-2</v>
      </c>
      <c r="H371" s="80">
        <f t="shared" si="23"/>
        <v>1.0212808664231301</v>
      </c>
      <c r="K371" s="59">
        <v>346</v>
      </c>
      <c r="L371" s="59">
        <v>4.9698615448497598E-3</v>
      </c>
      <c r="M371" s="59">
        <v>-1.0264302996301501E-2</v>
      </c>
    </row>
    <row r="372" spans="1:13">
      <c r="A372" s="78" t="s">
        <v>379</v>
      </c>
      <c r="B372" s="68">
        <v>18286.5</v>
      </c>
      <c r="C372" s="59">
        <f t="shared" si="21"/>
        <v>-6.1250799705598697E-3</v>
      </c>
      <c r="D372" s="59">
        <f t="shared" si="24"/>
        <v>0.99387492002944</v>
      </c>
      <c r="E372" s="78" t="s">
        <v>379</v>
      </c>
      <c r="F372" s="79">
        <v>1062.3499999999999</v>
      </c>
      <c r="G372" s="80">
        <f t="shared" si="22"/>
        <v>-1.20232554072376E-2</v>
      </c>
      <c r="H372" s="80">
        <f t="shared" si="23"/>
        <v>0.98797674459276197</v>
      </c>
      <c r="K372" s="59">
        <v>347</v>
      </c>
      <c r="L372" s="59">
        <v>-3.3093854938102099E-3</v>
      </c>
      <c r="M372" s="59">
        <v>2.88619077145961E-2</v>
      </c>
    </row>
    <row r="373" spans="1:13">
      <c r="A373" s="78" t="s">
        <v>380</v>
      </c>
      <c r="B373" s="68">
        <v>18398.849999999999</v>
      </c>
      <c r="C373" s="59">
        <f t="shared" si="21"/>
        <v>4.5786865014996302E-3</v>
      </c>
      <c r="D373" s="59">
        <f t="shared" si="24"/>
        <v>1.0045786865015001</v>
      </c>
      <c r="E373" s="78" t="s">
        <v>380</v>
      </c>
      <c r="F373" s="79">
        <v>1075.2</v>
      </c>
      <c r="G373" s="80">
        <f t="shared" si="22"/>
        <v>1.2541109619314201E-2</v>
      </c>
      <c r="H373" s="80">
        <f t="shared" si="23"/>
        <v>1.01254110961931</v>
      </c>
      <c r="K373" s="59">
        <v>348</v>
      </c>
      <c r="L373" s="59">
        <v>1.0236283469745801E-3</v>
      </c>
      <c r="M373" s="59">
        <v>-1.2632878472794099E-2</v>
      </c>
    </row>
    <row r="374" spans="1:13">
      <c r="A374" s="78" t="s">
        <v>381</v>
      </c>
      <c r="B374" s="68">
        <v>18314.8</v>
      </c>
      <c r="C374" s="59">
        <f t="shared" si="21"/>
        <v>9.7236417780498198E-4</v>
      </c>
      <c r="D374" s="59">
        <f t="shared" si="24"/>
        <v>1.0009723641777999</v>
      </c>
      <c r="E374" s="78" t="s">
        <v>381</v>
      </c>
      <c r="F374" s="79">
        <v>1061.8</v>
      </c>
      <c r="G374" s="80">
        <f t="shared" si="22"/>
        <v>2.55641544501016E-2</v>
      </c>
      <c r="H374" s="80">
        <f t="shared" si="23"/>
        <v>1.0255641544501</v>
      </c>
      <c r="K374" s="59">
        <v>349</v>
      </c>
      <c r="L374" s="59">
        <v>4.0589162312492403E-3</v>
      </c>
      <c r="M374" s="59">
        <v>-1.79552852366743E-3</v>
      </c>
    </row>
    <row r="375" spans="1:13">
      <c r="A375" s="78" t="s">
        <v>382</v>
      </c>
      <c r="B375" s="68">
        <v>18297</v>
      </c>
      <c r="C375" s="59">
        <f t="shared" si="21"/>
        <v>-9.8874423890292907E-4</v>
      </c>
      <c r="D375" s="59">
        <f t="shared" si="24"/>
        <v>0.99901125576109695</v>
      </c>
      <c r="E375" s="78" t="s">
        <v>382</v>
      </c>
      <c r="F375" s="79">
        <v>1035</v>
      </c>
      <c r="G375" s="80">
        <f t="shared" si="22"/>
        <v>4.9882661489827904E-3</v>
      </c>
      <c r="H375" s="80">
        <f t="shared" si="23"/>
        <v>1.00498826614898</v>
      </c>
      <c r="K375" s="59">
        <v>350</v>
      </c>
      <c r="L375" s="59">
        <v>9.6986384448253301E-4</v>
      </c>
      <c r="M375" s="59">
        <v>1.45343226914827E-2</v>
      </c>
    </row>
    <row r="376" spans="1:13">
      <c r="A376" s="78" t="s">
        <v>383</v>
      </c>
      <c r="B376" s="68">
        <v>18315.099999999999</v>
      </c>
      <c r="C376" s="59">
        <f t="shared" si="21"/>
        <v>2.6871852817708002E-3</v>
      </c>
      <c r="D376" s="59">
        <f t="shared" si="24"/>
        <v>1.00268718528177</v>
      </c>
      <c r="E376" s="78" t="s">
        <v>383</v>
      </c>
      <c r="F376" s="79">
        <v>1029.8499999999999</v>
      </c>
      <c r="G376" s="80">
        <f t="shared" si="22"/>
        <v>1.6102146508677199E-2</v>
      </c>
      <c r="H376" s="80">
        <f t="shared" si="23"/>
        <v>1.0161021465086799</v>
      </c>
      <c r="K376" s="59">
        <v>351</v>
      </c>
      <c r="L376" s="59">
        <v>-3.46335542563102E-3</v>
      </c>
      <c r="M376" s="59">
        <v>-9.5730699471358108E-3</v>
      </c>
    </row>
    <row r="377" spans="1:13">
      <c r="A377" s="78" t="s">
        <v>384</v>
      </c>
      <c r="B377" s="68">
        <v>18265.95</v>
      </c>
      <c r="C377" s="59">
        <f t="shared" si="21"/>
        <v>8.4860944443795994E-5</v>
      </c>
      <c r="D377" s="59">
        <f t="shared" si="24"/>
        <v>1.0000848609444399</v>
      </c>
      <c r="E377" s="78" t="s">
        <v>384</v>
      </c>
      <c r="F377" s="79">
        <v>1013.4</v>
      </c>
      <c r="G377" s="80">
        <f t="shared" si="22"/>
        <v>2.1238246691078801E-3</v>
      </c>
      <c r="H377" s="80">
        <f t="shared" si="23"/>
        <v>1.00212382466911</v>
      </c>
      <c r="K377" s="59">
        <v>352</v>
      </c>
      <c r="L377" s="59">
        <v>-4.2868206574596104E-3</v>
      </c>
      <c r="M377" s="59">
        <v>-2.5550904941739502E-2</v>
      </c>
    </row>
    <row r="378" spans="1:13">
      <c r="A378" s="78" t="s">
        <v>385</v>
      </c>
      <c r="B378" s="68">
        <v>18264.400000000001</v>
      </c>
      <c r="C378" s="59">
        <f t="shared" si="21"/>
        <v>1.0756047265423599E-2</v>
      </c>
      <c r="D378" s="59">
        <f t="shared" si="24"/>
        <v>1.01075604726542</v>
      </c>
      <c r="E378" s="78" t="s">
        <v>385</v>
      </c>
      <c r="F378" s="79">
        <v>1011.25</v>
      </c>
      <c r="G378" s="80">
        <f t="shared" si="22"/>
        <v>4.7579016256606797E-3</v>
      </c>
      <c r="H378" s="80">
        <f t="shared" si="23"/>
        <v>1.00475790162566</v>
      </c>
      <c r="K378" s="59">
        <v>353</v>
      </c>
      <c r="L378" s="59">
        <v>4.57341010548674E-3</v>
      </c>
      <c r="M378" s="59">
        <v>1.63376330591593E-2</v>
      </c>
    </row>
    <row r="379" spans="1:13">
      <c r="A379" s="78" t="s">
        <v>386</v>
      </c>
      <c r="B379" s="68">
        <v>18069</v>
      </c>
      <c r="C379" s="59">
        <f t="shared" si="21"/>
        <v>-1.028507502765E-2</v>
      </c>
      <c r="D379" s="59">
        <f t="shared" si="24"/>
        <v>0.98971492497235003</v>
      </c>
      <c r="E379" s="78" t="s">
        <v>386</v>
      </c>
      <c r="F379" s="79">
        <v>1006.45</v>
      </c>
      <c r="G379" s="80">
        <f t="shared" si="22"/>
        <v>-4.6095593503125204E-3</v>
      </c>
      <c r="H379" s="80">
        <f t="shared" si="23"/>
        <v>0.99539044064968796</v>
      </c>
      <c r="K379" s="59">
        <v>354</v>
      </c>
      <c r="L379" s="59">
        <v>-3.6813377879088799E-4</v>
      </c>
      <c r="M379" s="59">
        <v>-7.5003465061240799E-3</v>
      </c>
    </row>
    <row r="380" spans="1:13">
      <c r="A380" s="78" t="s">
        <v>387</v>
      </c>
      <c r="B380" s="68">
        <v>18255.8</v>
      </c>
      <c r="C380" s="59">
        <f t="shared" si="21"/>
        <v>9.1318302584812404E-3</v>
      </c>
      <c r="D380" s="59">
        <f t="shared" si="24"/>
        <v>1.00913183025848</v>
      </c>
      <c r="E380" s="78" t="s">
        <v>387</v>
      </c>
      <c r="F380" s="79">
        <v>1011.1</v>
      </c>
      <c r="G380" s="80">
        <f t="shared" si="22"/>
        <v>2.0887183170030701E-2</v>
      </c>
      <c r="H380" s="80">
        <f t="shared" si="23"/>
        <v>1.0208871831700299</v>
      </c>
      <c r="K380" s="59">
        <v>355</v>
      </c>
      <c r="L380" s="59">
        <v>1.85131570663334E-3</v>
      </c>
      <c r="M380" s="59">
        <v>-2.7913862811520399E-3</v>
      </c>
    </row>
    <row r="381" spans="1:13">
      <c r="A381" s="78" t="s">
        <v>388</v>
      </c>
      <c r="B381" s="68">
        <v>18089.849999999999</v>
      </c>
      <c r="C381" s="59">
        <f t="shared" si="21"/>
        <v>-3.1900682451589499E-3</v>
      </c>
      <c r="D381" s="59">
        <f t="shared" si="24"/>
        <v>0.99680993175484101</v>
      </c>
      <c r="E381" s="78" t="s">
        <v>388</v>
      </c>
      <c r="F381" s="78">
        <v>990.2</v>
      </c>
      <c r="G381" s="80">
        <f t="shared" si="22"/>
        <v>-9.6983248036892102E-3</v>
      </c>
      <c r="H381" s="80">
        <f t="shared" si="23"/>
        <v>0.99030167519631096</v>
      </c>
      <c r="K381" s="59">
        <v>356</v>
      </c>
      <c r="L381" s="59">
        <v>1.3121033731531299E-3</v>
      </c>
      <c r="M381" s="59">
        <v>5.7994917326636497E-3</v>
      </c>
    </row>
    <row r="382" spans="1:13">
      <c r="A382" s="78" t="s">
        <v>389</v>
      </c>
      <c r="B382" s="68">
        <v>18147.650000000001</v>
      </c>
      <c r="C382" s="59">
        <f t="shared" si="21"/>
        <v>4.5647111444177104E-3</v>
      </c>
      <c r="D382" s="59">
        <f t="shared" si="24"/>
        <v>1.00456471114442</v>
      </c>
      <c r="E382" s="78" t="s">
        <v>389</v>
      </c>
      <c r="F382" s="78">
        <v>999.85</v>
      </c>
      <c r="G382" s="80">
        <f t="shared" si="22"/>
        <v>1.8625144075209099E-2</v>
      </c>
      <c r="H382" s="80">
        <f t="shared" si="23"/>
        <v>1.0186251440752101</v>
      </c>
      <c r="K382" s="59">
        <v>357</v>
      </c>
      <c r="L382" s="59">
        <v>-2.4784708378670999E-3</v>
      </c>
      <c r="M382" s="59">
        <v>8.9264055176825393E-3</v>
      </c>
    </row>
    <row r="383" spans="1:13">
      <c r="A383" s="78" t="s">
        <v>390</v>
      </c>
      <c r="B383" s="68">
        <v>18065</v>
      </c>
      <c r="C383" s="59">
        <f t="shared" si="21"/>
        <v>8.3352228892828797E-3</v>
      </c>
      <c r="D383" s="59">
        <f t="shared" si="24"/>
        <v>1.0083352228892799</v>
      </c>
      <c r="E383" s="78" t="s">
        <v>390</v>
      </c>
      <c r="F383" s="78">
        <v>981.4</v>
      </c>
      <c r="G383" s="80">
        <f t="shared" si="22"/>
        <v>3.8283908835191698E-3</v>
      </c>
      <c r="H383" s="80">
        <f t="shared" si="23"/>
        <v>1.0038283908835199</v>
      </c>
      <c r="K383" s="59">
        <v>358</v>
      </c>
      <c r="L383" s="59">
        <v>-4.6146043845731698E-3</v>
      </c>
      <c r="M383" s="59">
        <v>8.9082120037184895E-2</v>
      </c>
    </row>
    <row r="384" spans="1:13">
      <c r="A384" s="78" t="s">
        <v>391</v>
      </c>
      <c r="B384" s="68">
        <v>17915.05</v>
      </c>
      <c r="C384" s="59">
        <f t="shared" si="21"/>
        <v>5.6789312022102996E-3</v>
      </c>
      <c r="D384" s="59">
        <f t="shared" si="24"/>
        <v>1.0056789312022101</v>
      </c>
      <c r="E384" s="78" t="s">
        <v>391</v>
      </c>
      <c r="F384" s="78">
        <v>977.65</v>
      </c>
      <c r="G384" s="80">
        <f t="shared" si="22"/>
        <v>-3.0681121124301103E-4</v>
      </c>
      <c r="H384" s="80">
        <f t="shared" si="23"/>
        <v>0.99969318878875701</v>
      </c>
      <c r="K384" s="59">
        <v>359</v>
      </c>
      <c r="L384" s="59">
        <v>8.4952269974826E-4</v>
      </c>
      <c r="M384" s="59">
        <v>3.0335163342013999E-2</v>
      </c>
    </row>
    <row r="385" spans="1:13">
      <c r="A385" s="78" t="s">
        <v>392</v>
      </c>
      <c r="B385" s="68">
        <v>17813.599999999999</v>
      </c>
      <c r="C385" s="59">
        <f t="shared" si="21"/>
        <v>2.4927751973571098E-3</v>
      </c>
      <c r="D385" s="59">
        <f t="shared" si="24"/>
        <v>1.00249277519736</v>
      </c>
      <c r="E385" s="78" t="s">
        <v>392</v>
      </c>
      <c r="F385" s="78">
        <v>977.95</v>
      </c>
      <c r="G385" s="80">
        <f t="shared" si="22"/>
        <v>-2.5021076704306502E-3</v>
      </c>
      <c r="H385" s="80">
        <f t="shared" si="23"/>
        <v>0.99749789232956898</v>
      </c>
      <c r="K385" s="59">
        <v>360</v>
      </c>
      <c r="L385" s="59">
        <v>3.4619935194064601E-3</v>
      </c>
      <c r="M385" s="59">
        <v>-1.52429880960124E-2</v>
      </c>
    </row>
    <row r="386" spans="1:13">
      <c r="A386" s="78" t="s">
        <v>393</v>
      </c>
      <c r="B386" s="68">
        <v>17769.25</v>
      </c>
      <c r="C386" s="59">
        <f t="shared" si="21"/>
        <v>1.4558195215262E-3</v>
      </c>
      <c r="D386" s="59">
        <f t="shared" si="24"/>
        <v>1.00145581952153</v>
      </c>
      <c r="E386" s="78" t="s">
        <v>393</v>
      </c>
      <c r="F386" s="78">
        <v>980.4</v>
      </c>
      <c r="G386" s="80">
        <f t="shared" si="22"/>
        <v>1.0252294024117E-2</v>
      </c>
      <c r="H386" s="80">
        <f t="shared" si="23"/>
        <v>1.0102522940241201</v>
      </c>
      <c r="K386" s="59">
        <v>361</v>
      </c>
      <c r="L386" s="59">
        <v>6.7259529787701104E-3</v>
      </c>
      <c r="M386" s="59">
        <v>-1.3920859861169799E-2</v>
      </c>
    </row>
    <row r="387" spans="1:13">
      <c r="A387" s="78" t="s">
        <v>394</v>
      </c>
      <c r="B387" s="68">
        <v>17743.400000000001</v>
      </c>
      <c r="C387" s="59">
        <f t="shared" si="21"/>
        <v>6.7491692528103301E-3</v>
      </c>
      <c r="D387" s="59">
        <f t="shared" si="24"/>
        <v>1.0067491692528101</v>
      </c>
      <c r="E387" s="78" t="s">
        <v>394</v>
      </c>
      <c r="F387" s="78">
        <v>970.4</v>
      </c>
      <c r="G387" s="80">
        <f t="shared" si="22"/>
        <v>-8.4657133186924107E-3</v>
      </c>
      <c r="H387" s="80">
        <f t="shared" si="23"/>
        <v>0.99153428668130805</v>
      </c>
      <c r="K387" s="59">
        <v>362</v>
      </c>
      <c r="L387" s="59">
        <v>8.9658852200534599E-4</v>
      </c>
      <c r="M387" s="59">
        <v>2.70295203612268E-2</v>
      </c>
    </row>
    <row r="388" spans="1:13">
      <c r="A388" s="78" t="s">
        <v>395</v>
      </c>
      <c r="B388" s="68">
        <v>17624.05</v>
      </c>
      <c r="C388" s="59">
        <f t="shared" ref="C388:C451" si="25">LN(B388/B389)</f>
        <v>-2.26960012493533E-5</v>
      </c>
      <c r="D388" s="59">
        <f t="shared" si="24"/>
        <v>0.99997730399875095</v>
      </c>
      <c r="E388" s="78" t="s">
        <v>395</v>
      </c>
      <c r="F388" s="78">
        <v>978.65</v>
      </c>
      <c r="G388" s="80">
        <f t="shared" ref="G388:G451" si="26">LN(F388/F389)</f>
        <v>-1.0166305218305799E-2</v>
      </c>
      <c r="H388" s="80">
        <f t="shared" ref="H388:H451" si="27">G388+1</f>
        <v>0.98983369478169403</v>
      </c>
      <c r="K388" s="59">
        <v>363</v>
      </c>
      <c r="L388" s="59">
        <v>-3.15564942237413E-3</v>
      </c>
      <c r="M388" s="59">
        <v>7.1192614937305001E-3</v>
      </c>
    </row>
    <row r="389" spans="1:13">
      <c r="A389" s="78" t="s">
        <v>396</v>
      </c>
      <c r="B389" s="68">
        <v>17624.45</v>
      </c>
      <c r="C389" s="59">
        <f t="shared" si="25"/>
        <v>3.23466657380817E-4</v>
      </c>
      <c r="D389" s="59">
        <f t="shared" ref="D389:D452" si="28">C389+1</f>
        <v>1.0003234666573799</v>
      </c>
      <c r="E389" s="78" t="s">
        <v>396</v>
      </c>
      <c r="F389" s="78">
        <v>988.65</v>
      </c>
      <c r="G389" s="80">
        <f t="shared" si="26"/>
        <v>1.27241130380273E-2</v>
      </c>
      <c r="H389" s="80">
        <f t="shared" si="27"/>
        <v>1.01272411303803</v>
      </c>
      <c r="K389" s="59">
        <v>364</v>
      </c>
      <c r="L389" s="59">
        <v>8.0585248323375501E-4</v>
      </c>
      <c r="M389" s="59">
        <v>1.4611602774734099E-2</v>
      </c>
    </row>
    <row r="390" spans="1:13">
      <c r="A390" s="78" t="s">
        <v>397</v>
      </c>
      <c r="B390" s="68">
        <v>17618.75</v>
      </c>
      <c r="C390" s="59">
        <f t="shared" si="25"/>
        <v>-2.34701303069097E-3</v>
      </c>
      <c r="D390" s="59">
        <f t="shared" si="28"/>
        <v>0.99765298696930904</v>
      </c>
      <c r="E390" s="78" t="s">
        <v>397</v>
      </c>
      <c r="F390" s="78">
        <v>976.15</v>
      </c>
      <c r="G390" s="80">
        <f t="shared" si="26"/>
        <v>5.8563816820751402E-3</v>
      </c>
      <c r="H390" s="80">
        <f t="shared" si="27"/>
        <v>1.00585638168208</v>
      </c>
      <c r="K390" s="59">
        <v>365</v>
      </c>
      <c r="L390" s="59">
        <v>4.0096338725605996E-3</v>
      </c>
      <c r="M390" s="59">
        <v>-1.5900705440941802E-2</v>
      </c>
    </row>
    <row r="391" spans="1:13">
      <c r="A391" s="78" t="s">
        <v>398</v>
      </c>
      <c r="B391" s="68">
        <v>17660.150000000001</v>
      </c>
      <c r="C391" s="59">
        <f t="shared" si="25"/>
        <v>-2.6408814511533199E-3</v>
      </c>
      <c r="D391" s="59">
        <f t="shared" si="28"/>
        <v>0.99735911854884696</v>
      </c>
      <c r="E391" s="78" t="s">
        <v>398</v>
      </c>
      <c r="F391" s="78">
        <v>970.45</v>
      </c>
      <c r="G391" s="80">
        <f t="shared" si="26"/>
        <v>-9.0781492800125797E-3</v>
      </c>
      <c r="H391" s="80">
        <f t="shared" si="27"/>
        <v>0.99092185071998695</v>
      </c>
      <c r="K391" s="59">
        <v>366</v>
      </c>
      <c r="L391" s="59">
        <v>2.4734057688642701E-3</v>
      </c>
      <c r="M391" s="59">
        <v>1.7701573450384901E-2</v>
      </c>
    </row>
    <row r="392" spans="1:13">
      <c r="A392" s="78" t="s">
        <v>399</v>
      </c>
      <c r="B392" s="68">
        <v>17706.849999999999</v>
      </c>
      <c r="C392" s="59">
        <f t="shared" si="25"/>
        <v>-6.8186847221795004E-3</v>
      </c>
      <c r="D392" s="59">
        <f t="shared" si="28"/>
        <v>0.99318131527782005</v>
      </c>
      <c r="E392" s="78" t="s">
        <v>399</v>
      </c>
      <c r="F392" s="78">
        <v>979.3</v>
      </c>
      <c r="G392" s="80">
        <f t="shared" si="26"/>
        <v>-1.28346720620324E-2</v>
      </c>
      <c r="H392" s="80">
        <f t="shared" si="27"/>
        <v>0.98716532793796796</v>
      </c>
      <c r="K392" s="59">
        <v>367</v>
      </c>
      <c r="L392" s="59">
        <v>-2.7296867228277298E-3</v>
      </c>
      <c r="M392" s="59">
        <v>-2.6964644415760199E-4</v>
      </c>
    </row>
    <row r="393" spans="1:13">
      <c r="A393" s="78" t="s">
        <v>400</v>
      </c>
      <c r="B393" s="68">
        <v>17828</v>
      </c>
      <c r="C393" s="59">
        <f t="shared" si="25"/>
        <v>8.7541110628643602E-4</v>
      </c>
      <c r="D393" s="59">
        <f t="shared" si="28"/>
        <v>1.0008754111062901</v>
      </c>
      <c r="E393" s="78" t="s">
        <v>400</v>
      </c>
      <c r="F393" s="78">
        <v>991.95</v>
      </c>
      <c r="G393" s="80">
        <f t="shared" si="26"/>
        <v>-3.7230874159030398E-3</v>
      </c>
      <c r="H393" s="80">
        <f t="shared" si="27"/>
        <v>0.99627691258409701</v>
      </c>
      <c r="K393" s="59">
        <v>368</v>
      </c>
      <c r="L393" s="59">
        <v>-4.9114079510610897E-3</v>
      </c>
      <c r="M393" s="59">
        <v>2.6192274374190101E-2</v>
      </c>
    </row>
    <row r="394" spans="1:13">
      <c r="A394" s="78" t="s">
        <v>401</v>
      </c>
      <c r="B394" s="68">
        <v>17812.400000000001</v>
      </c>
      <c r="C394" s="59">
        <f t="shared" si="25"/>
        <v>5.0711103842399803E-3</v>
      </c>
      <c r="D394" s="59">
        <f t="shared" si="28"/>
        <v>1.00507111038424</v>
      </c>
      <c r="E394" s="78" t="s">
        <v>401</v>
      </c>
      <c r="F394" s="78">
        <v>995.65</v>
      </c>
      <c r="G394" s="80">
        <f t="shared" si="26"/>
        <v>-1.40127458055912E-2</v>
      </c>
      <c r="H394" s="80">
        <f t="shared" si="27"/>
        <v>0.98598725419440902</v>
      </c>
      <c r="K394" s="59">
        <v>369</v>
      </c>
      <c r="L394" s="59">
        <v>-5.1983702759953896E-3</v>
      </c>
      <c r="M394" s="59">
        <v>-6.8248851312421597E-3</v>
      </c>
    </row>
    <row r="395" spans="1:13">
      <c r="A395" s="78" t="s">
        <v>402</v>
      </c>
      <c r="B395" s="68">
        <v>17722.3</v>
      </c>
      <c r="C395" s="59">
        <f t="shared" si="25"/>
        <v>5.5592870573658798E-3</v>
      </c>
      <c r="D395" s="59">
        <f t="shared" si="28"/>
        <v>1.00555928705737</v>
      </c>
      <c r="E395" s="78" t="s">
        <v>402</v>
      </c>
      <c r="F395" s="79">
        <v>1009.7</v>
      </c>
      <c r="G395" s="80">
        <f t="shared" si="26"/>
        <v>-6.4169231493561999E-3</v>
      </c>
      <c r="H395" s="80">
        <f t="shared" si="27"/>
        <v>0.99358307685064395</v>
      </c>
      <c r="K395" s="59">
        <v>370</v>
      </c>
      <c r="L395" s="59">
        <v>2.8774814847569801E-3</v>
      </c>
      <c r="M395" s="59">
        <v>9.6636281345571905E-3</v>
      </c>
    </row>
    <row r="396" spans="1:13">
      <c r="A396" s="78" t="s">
        <v>403</v>
      </c>
      <c r="B396" s="68">
        <v>17624.05</v>
      </c>
      <c r="C396" s="59">
        <f t="shared" si="25"/>
        <v>1.4138411131193701E-3</v>
      </c>
      <c r="D396" s="59">
        <f t="shared" si="28"/>
        <v>1.0014138411131199</v>
      </c>
      <c r="E396" s="78" t="s">
        <v>403</v>
      </c>
      <c r="F396" s="79">
        <v>1016.2</v>
      </c>
      <c r="G396" s="80">
        <f t="shared" si="26"/>
        <v>2.3645331213826802E-3</v>
      </c>
      <c r="H396" s="80">
        <f t="shared" si="27"/>
        <v>1.00236453312138</v>
      </c>
      <c r="K396" s="59">
        <v>371</v>
      </c>
      <c r="L396" s="59">
        <v>1.5655847474233301E-4</v>
      </c>
      <c r="M396" s="59">
        <v>2.5407595975359298E-2</v>
      </c>
    </row>
    <row r="397" spans="1:13">
      <c r="A397" s="78" t="s">
        <v>404</v>
      </c>
      <c r="B397" s="68">
        <v>17599.150000000001</v>
      </c>
      <c r="C397" s="59">
        <f t="shared" si="25"/>
        <v>2.3950267733336599E-3</v>
      </c>
      <c r="D397" s="59">
        <f t="shared" si="28"/>
        <v>1.0023950267733299</v>
      </c>
      <c r="E397" s="78" t="s">
        <v>404</v>
      </c>
      <c r="F397" s="79">
        <v>1013.8</v>
      </c>
      <c r="G397" s="80">
        <f t="shared" si="26"/>
        <v>-1.36662997397389E-2</v>
      </c>
      <c r="H397" s="80">
        <f t="shared" si="27"/>
        <v>0.98633370026026101</v>
      </c>
      <c r="K397" s="59">
        <v>372</v>
      </c>
      <c r="L397" s="59">
        <v>-1.3230721675590001E-3</v>
      </c>
      <c r="M397" s="59">
        <v>6.3113383165418003E-3</v>
      </c>
    </row>
    <row r="398" spans="1:13">
      <c r="A398" s="78" t="s">
        <v>405</v>
      </c>
      <c r="B398" s="68">
        <v>17557.05</v>
      </c>
      <c r="C398" s="59">
        <f t="shared" si="25"/>
        <v>9.0974476751935901E-3</v>
      </c>
      <c r="D398" s="59">
        <f t="shared" si="28"/>
        <v>1.0090974476751899</v>
      </c>
      <c r="E398" s="78" t="s">
        <v>405</v>
      </c>
      <c r="F398" s="79">
        <v>1027.75</v>
      </c>
      <c r="G398" s="80">
        <f t="shared" si="26"/>
        <v>-1.18968421248492E-2</v>
      </c>
      <c r="H398" s="80">
        <f t="shared" si="27"/>
        <v>0.98810315787515102</v>
      </c>
      <c r="K398" s="59">
        <v>373</v>
      </c>
      <c r="L398" s="59">
        <v>1.4503685618726301E-3</v>
      </c>
      <c r="M398" s="59">
        <v>1.46517779468046E-2</v>
      </c>
    </row>
    <row r="399" spans="1:13">
      <c r="A399" s="78" t="s">
        <v>406</v>
      </c>
      <c r="B399" s="68">
        <v>17398.05</v>
      </c>
      <c r="C399" s="59">
        <f t="shared" si="25"/>
        <v>2.2038227679195598E-3</v>
      </c>
      <c r="D399" s="59">
        <f t="shared" si="28"/>
        <v>1.00220382276792</v>
      </c>
      <c r="E399" s="78" t="s">
        <v>406</v>
      </c>
      <c r="F399" s="79">
        <v>1040.05</v>
      </c>
      <c r="G399" s="80">
        <f t="shared" si="26"/>
        <v>3.4679336586892498E-2</v>
      </c>
      <c r="H399" s="80">
        <f t="shared" si="27"/>
        <v>1.03467933658689</v>
      </c>
      <c r="K399" s="59">
        <v>374</v>
      </c>
      <c r="L399" s="59">
        <v>-5.1305110320600705E-4</v>
      </c>
      <c r="M399" s="59">
        <v>2.6368757723138798E-3</v>
      </c>
    </row>
    <row r="400" spans="1:13">
      <c r="A400" s="78" t="s">
        <v>407</v>
      </c>
      <c r="B400" s="68">
        <v>17359.75</v>
      </c>
      <c r="C400" s="59">
        <f t="shared" si="25"/>
        <v>1.6205137079674699E-2</v>
      </c>
      <c r="D400" s="59">
        <f t="shared" si="28"/>
        <v>1.0162051370796701</v>
      </c>
      <c r="E400" s="78" t="s">
        <v>407</v>
      </c>
      <c r="F400" s="79">
        <v>1004.6</v>
      </c>
      <c r="G400" s="80">
        <f t="shared" si="26"/>
        <v>3.2474655823343003E-2</v>
      </c>
      <c r="H400" s="80">
        <f t="shared" si="27"/>
        <v>1.03247465582334</v>
      </c>
      <c r="K400" s="59">
        <v>375</v>
      </c>
      <c r="L400" s="59">
        <v>7.5382193598182001E-3</v>
      </c>
      <c r="M400" s="59">
        <v>-2.78031773415752E-3</v>
      </c>
    </row>
    <row r="401" spans="1:13">
      <c r="A401" s="78" t="s">
        <v>408</v>
      </c>
      <c r="B401" s="68">
        <v>17080.7</v>
      </c>
      <c r="C401" s="59">
        <f t="shared" si="25"/>
        <v>7.5810473446718801E-3</v>
      </c>
      <c r="D401" s="59">
        <f t="shared" si="28"/>
        <v>1.00758104734467</v>
      </c>
      <c r="E401" s="78" t="s">
        <v>408</v>
      </c>
      <c r="F401" s="78">
        <v>972.5</v>
      </c>
      <c r="G401" s="80">
        <f t="shared" si="26"/>
        <v>3.1175017640009201E-2</v>
      </c>
      <c r="H401" s="80">
        <f t="shared" si="27"/>
        <v>1.0311750176400101</v>
      </c>
      <c r="K401" s="59">
        <v>376</v>
      </c>
      <c r="L401" s="59">
        <v>-8.3370321193958295E-3</v>
      </c>
      <c r="M401" s="59">
        <v>3.7274727690833199E-3</v>
      </c>
    </row>
    <row r="402" spans="1:13">
      <c r="A402" s="78" t="s">
        <v>409</v>
      </c>
      <c r="B402" s="68">
        <v>16951.7</v>
      </c>
      <c r="C402" s="59">
        <f t="shared" si="25"/>
        <v>-2.00368981567179E-3</v>
      </c>
      <c r="D402" s="59">
        <f t="shared" si="28"/>
        <v>0.99799631018432799</v>
      </c>
      <c r="E402" s="78" t="s">
        <v>409</v>
      </c>
      <c r="F402" s="78">
        <v>942.65</v>
      </c>
      <c r="G402" s="80">
        <f t="shared" si="26"/>
        <v>-4.3540409471508099E-2</v>
      </c>
      <c r="H402" s="80">
        <f t="shared" si="27"/>
        <v>0.95645959052849205</v>
      </c>
      <c r="K402" s="59">
        <v>377</v>
      </c>
      <c r="L402" s="59">
        <v>6.3127688784760201E-3</v>
      </c>
      <c r="M402" s="59">
        <v>1.45744142915547E-2</v>
      </c>
    </row>
    <row r="403" spans="1:13">
      <c r="A403" s="78" t="s">
        <v>410</v>
      </c>
      <c r="B403" s="68">
        <v>16985.7</v>
      </c>
      <c r="C403" s="59">
        <f t="shared" si="25"/>
        <v>2.3960578205877402E-3</v>
      </c>
      <c r="D403" s="59">
        <f t="shared" si="28"/>
        <v>1.0023960578205899</v>
      </c>
      <c r="E403" s="78" t="s">
        <v>410</v>
      </c>
      <c r="F403" s="78">
        <v>984.6</v>
      </c>
      <c r="G403" s="80">
        <f t="shared" si="26"/>
        <v>-1.48195665436434E-2</v>
      </c>
      <c r="H403" s="80">
        <f t="shared" si="27"/>
        <v>0.98518043345635697</v>
      </c>
      <c r="K403" s="59">
        <v>378</v>
      </c>
      <c r="L403" s="59">
        <v>-2.9839423293207198E-3</v>
      </c>
      <c r="M403" s="59">
        <v>-6.7143824743684903E-3</v>
      </c>
    </row>
    <row r="404" spans="1:13">
      <c r="A404" s="78" t="s">
        <v>411</v>
      </c>
      <c r="B404" s="68">
        <v>16945.05</v>
      </c>
      <c r="C404" s="59">
        <f t="shared" si="25"/>
        <v>-7.7509172808900599E-3</v>
      </c>
      <c r="D404" s="59">
        <f t="shared" si="28"/>
        <v>0.99224908271911005</v>
      </c>
      <c r="E404" s="78" t="s">
        <v>411</v>
      </c>
      <c r="F404" s="78">
        <v>999.3</v>
      </c>
      <c r="G404" s="80">
        <f t="shared" si="26"/>
        <v>-2.9044718123535901E-2</v>
      </c>
      <c r="H404" s="80">
        <f t="shared" si="27"/>
        <v>0.97095528187646396</v>
      </c>
      <c r="K404" s="59">
        <v>379</v>
      </c>
      <c r="L404" s="59">
        <v>2.86693726068485E-3</v>
      </c>
      <c r="M404" s="59">
        <v>1.5758206814524198E-2</v>
      </c>
    </row>
    <row r="405" spans="1:13">
      <c r="A405" s="78" t="s">
        <v>412</v>
      </c>
      <c r="B405" s="68">
        <v>17076.900000000001</v>
      </c>
      <c r="C405" s="59">
        <f t="shared" si="25"/>
        <v>-4.3822815890368098E-3</v>
      </c>
      <c r="D405" s="59">
        <f t="shared" si="28"/>
        <v>0.99561771841096303</v>
      </c>
      <c r="E405" s="78" t="s">
        <v>412</v>
      </c>
      <c r="F405" s="79">
        <v>1028.75</v>
      </c>
      <c r="G405" s="80">
        <f t="shared" si="26"/>
        <v>6.3712616846933898E-2</v>
      </c>
      <c r="H405" s="80">
        <f t="shared" si="27"/>
        <v>1.06371261684693</v>
      </c>
      <c r="K405" s="59">
        <v>380</v>
      </c>
      <c r="L405" s="59">
        <v>5.7117390408051496E-3</v>
      </c>
      <c r="M405" s="59">
        <v>-1.88334815728599E-3</v>
      </c>
    </row>
    <row r="406" spans="1:13">
      <c r="A406" s="78" t="s">
        <v>413</v>
      </c>
      <c r="B406" s="68">
        <v>17151.900000000001</v>
      </c>
      <c r="C406" s="59">
        <f t="shared" si="25"/>
        <v>2.59199080299949E-3</v>
      </c>
      <c r="D406" s="59">
        <f t="shared" si="28"/>
        <v>1.0025919908030001</v>
      </c>
      <c r="E406" s="78" t="s">
        <v>413</v>
      </c>
      <c r="F406" s="78">
        <v>965.25</v>
      </c>
      <c r="G406" s="80">
        <f t="shared" si="26"/>
        <v>-1.3224779152101501E-2</v>
      </c>
      <c r="H406" s="80">
        <f t="shared" si="27"/>
        <v>0.98677522084789804</v>
      </c>
      <c r="K406" s="59">
        <v>381</v>
      </c>
      <c r="L406" s="59">
        <v>3.7076017164237199E-3</v>
      </c>
      <c r="M406" s="59">
        <v>-4.0144129276667301E-3</v>
      </c>
    </row>
    <row r="407" spans="1:13">
      <c r="A407" s="78" t="s">
        <v>414</v>
      </c>
      <c r="B407" s="68">
        <v>17107.5</v>
      </c>
      <c r="C407" s="59">
        <f t="shared" si="25"/>
        <v>6.9862056382009501E-3</v>
      </c>
      <c r="D407" s="59">
        <f t="shared" si="28"/>
        <v>1.0069862056382</v>
      </c>
      <c r="E407" s="78" t="s">
        <v>414</v>
      </c>
      <c r="F407" s="78">
        <v>978.1</v>
      </c>
      <c r="G407" s="80">
        <f t="shared" si="26"/>
        <v>-1.1486784497161E-2</v>
      </c>
      <c r="H407" s="80">
        <f t="shared" si="27"/>
        <v>0.98851321550283899</v>
      </c>
      <c r="K407" s="59">
        <v>382</v>
      </c>
      <c r="L407" s="59">
        <v>1.3036886967411701E-3</v>
      </c>
      <c r="M407" s="59">
        <v>-3.80579636717182E-3</v>
      </c>
    </row>
    <row r="408" spans="1:13">
      <c r="A408" s="78" t="s">
        <v>415</v>
      </c>
      <c r="B408" s="68">
        <v>16988.400000000001</v>
      </c>
      <c r="C408" s="59">
        <f t="shared" si="25"/>
        <v>-6.5506292746326297E-3</v>
      </c>
      <c r="D408" s="59">
        <f t="shared" si="28"/>
        <v>0.99344937072536699</v>
      </c>
      <c r="E408" s="78" t="s">
        <v>415</v>
      </c>
      <c r="F408" s="78">
        <v>989.4</v>
      </c>
      <c r="G408" s="80">
        <f t="shared" si="26"/>
        <v>-2.9821749449539799E-2</v>
      </c>
      <c r="H408" s="80">
        <f t="shared" si="27"/>
        <v>0.97017825055046003</v>
      </c>
      <c r="K408" s="59">
        <v>383</v>
      </c>
      <c r="L408" s="59">
        <v>5.2131920630609798E-4</v>
      </c>
      <c r="M408" s="59">
        <v>9.7309748178109404E-3</v>
      </c>
    </row>
    <row r="409" spans="1:13">
      <c r="A409" s="78" t="s">
        <v>416</v>
      </c>
      <c r="B409" s="68">
        <v>17100.05</v>
      </c>
      <c r="C409" s="59">
        <f t="shared" si="25"/>
        <v>6.7154612053056204E-3</v>
      </c>
      <c r="D409" s="59">
        <f t="shared" si="28"/>
        <v>1.00671546120531</v>
      </c>
      <c r="E409" s="78" t="s">
        <v>416</v>
      </c>
      <c r="F409" s="79">
        <v>1019.35</v>
      </c>
      <c r="G409" s="80">
        <f t="shared" si="26"/>
        <v>-9.9566443110076595E-3</v>
      </c>
      <c r="H409" s="80">
        <f t="shared" si="27"/>
        <v>0.99004335568899204</v>
      </c>
      <c r="K409" s="59">
        <v>384</v>
      </c>
      <c r="L409" s="59">
        <v>4.5150823231731099E-3</v>
      </c>
      <c r="M409" s="59">
        <v>-1.29807956418655E-2</v>
      </c>
    </row>
    <row r="410" spans="1:13">
      <c r="A410" s="78" t="s">
        <v>417</v>
      </c>
      <c r="B410" s="68">
        <v>16985.599999999999</v>
      </c>
      <c r="C410" s="59">
        <f t="shared" si="25"/>
        <v>7.9216088835932304E-4</v>
      </c>
      <c r="D410" s="59">
        <f t="shared" si="28"/>
        <v>1.0007921608883601</v>
      </c>
      <c r="E410" s="78" t="s">
        <v>417</v>
      </c>
      <c r="F410" s="79">
        <v>1029.55</v>
      </c>
      <c r="G410" s="80">
        <f t="shared" si="26"/>
        <v>-3.6150813044177499E-2</v>
      </c>
      <c r="H410" s="80">
        <f t="shared" si="27"/>
        <v>0.963849186955822</v>
      </c>
      <c r="K410" s="59">
        <v>385</v>
      </c>
      <c r="L410" s="59">
        <v>-5.9420141151332595E-4</v>
      </c>
      <c r="M410" s="59">
        <v>-9.5721038067924508E-3</v>
      </c>
    </row>
    <row r="411" spans="1:13">
      <c r="A411" s="78" t="s">
        <v>418</v>
      </c>
      <c r="B411" s="68">
        <v>16972.150000000001</v>
      </c>
      <c r="C411" s="59">
        <f t="shared" si="25"/>
        <v>-4.1833992356590998E-3</v>
      </c>
      <c r="D411" s="59">
        <f t="shared" si="28"/>
        <v>0.99581660076434098</v>
      </c>
      <c r="E411" s="78" t="s">
        <v>418</v>
      </c>
      <c r="F411" s="79">
        <v>1067.45</v>
      </c>
      <c r="G411" s="80">
        <f t="shared" si="26"/>
        <v>6.9280648013734805E-2</v>
      </c>
      <c r="H411" s="80">
        <f t="shared" si="27"/>
        <v>1.06928064801373</v>
      </c>
      <c r="K411" s="59">
        <v>386</v>
      </c>
      <c r="L411" s="59">
        <v>-3.3302621458591202E-4</v>
      </c>
      <c r="M411" s="59">
        <v>1.30571392526132E-2</v>
      </c>
    </row>
    <row r="412" spans="1:13">
      <c r="A412" s="78" t="s">
        <v>419</v>
      </c>
      <c r="B412" s="68">
        <v>17043.3</v>
      </c>
      <c r="C412" s="59">
        <f t="shared" si="25"/>
        <v>-6.4917064247525802E-3</v>
      </c>
      <c r="D412" s="59">
        <f t="shared" si="28"/>
        <v>0.99350829357524695</v>
      </c>
      <c r="E412" s="78" t="s">
        <v>419</v>
      </c>
      <c r="F412" s="78">
        <v>996</v>
      </c>
      <c r="G412" s="80">
        <f t="shared" si="26"/>
        <v>-1.40573572505403E-2</v>
      </c>
      <c r="H412" s="80">
        <f t="shared" si="27"/>
        <v>0.98594264274945997</v>
      </c>
      <c r="K412" s="59">
        <v>387</v>
      </c>
      <c r="L412" s="59">
        <v>-2.34786820009294E-3</v>
      </c>
      <c r="M412" s="59">
        <v>8.2042498821680906E-3</v>
      </c>
    </row>
    <row r="413" spans="1:13">
      <c r="A413" s="78" t="s">
        <v>420</v>
      </c>
      <c r="B413" s="68">
        <v>17154.3</v>
      </c>
      <c r="C413" s="59">
        <f t="shared" si="25"/>
        <v>-1.4962439797249E-2</v>
      </c>
      <c r="D413" s="59">
        <f t="shared" si="28"/>
        <v>0.98503756020275102</v>
      </c>
      <c r="E413" s="78" t="s">
        <v>420</v>
      </c>
      <c r="F413" s="79">
        <v>1010.1</v>
      </c>
      <c r="G413" s="80">
        <f t="shared" si="26"/>
        <v>-3.4063238765319401E-2</v>
      </c>
      <c r="H413" s="80">
        <f t="shared" si="27"/>
        <v>0.96593676123468097</v>
      </c>
      <c r="K413" s="59">
        <v>388</v>
      </c>
      <c r="L413" s="59">
        <v>-2.56958807851288E-3</v>
      </c>
      <c r="M413" s="59">
        <v>-6.5085612014997001E-3</v>
      </c>
    </row>
    <row r="414" spans="1:13">
      <c r="A414" s="78" t="s">
        <v>421</v>
      </c>
      <c r="B414" s="68">
        <v>17412.900000000001</v>
      </c>
      <c r="C414" s="59">
        <f t="shared" si="25"/>
        <v>-1.00965074526697E-2</v>
      </c>
      <c r="D414" s="59">
        <f t="shared" si="28"/>
        <v>0.98990349254733001</v>
      </c>
      <c r="E414" s="78" t="s">
        <v>421</v>
      </c>
      <c r="F414" s="79">
        <v>1045.0999999999999</v>
      </c>
      <c r="G414" s="80">
        <f t="shared" si="26"/>
        <v>-2.0925821560901399E-2</v>
      </c>
      <c r="H414" s="80">
        <f t="shared" si="27"/>
        <v>0.97907417843909905</v>
      </c>
      <c r="K414" s="59">
        <v>389</v>
      </c>
      <c r="L414" s="59">
        <v>-5.7216859863348599E-3</v>
      </c>
      <c r="M414" s="59">
        <v>-7.1129860756975402E-3</v>
      </c>
    </row>
    <row r="415" spans="1:13">
      <c r="A415" s="78" t="s">
        <v>422</v>
      </c>
      <c r="B415" s="68">
        <v>17589.599999999999</v>
      </c>
      <c r="C415" s="59">
        <f t="shared" si="25"/>
        <v>-9.3255542287693904E-3</v>
      </c>
      <c r="D415" s="59">
        <f t="shared" si="28"/>
        <v>0.99067444577123098</v>
      </c>
      <c r="E415" s="78" t="s">
        <v>422</v>
      </c>
      <c r="F415" s="79">
        <v>1067.2</v>
      </c>
      <c r="G415" s="80">
        <f t="shared" si="26"/>
        <v>3.6499531372801299E-2</v>
      </c>
      <c r="H415" s="80">
        <f t="shared" si="27"/>
        <v>1.0364995313728</v>
      </c>
      <c r="K415" s="59">
        <v>390</v>
      </c>
      <c r="L415" s="59">
        <v>8.3408650764273806E-5</v>
      </c>
      <c r="M415" s="59">
        <v>-3.8064960666673101E-3</v>
      </c>
    </row>
    <row r="416" spans="1:13">
      <c r="A416" s="78" t="s">
        <v>423</v>
      </c>
      <c r="B416" s="68">
        <v>17754.400000000001</v>
      </c>
      <c r="C416" s="59">
        <f t="shared" si="25"/>
        <v>2.4220494360940401E-3</v>
      </c>
      <c r="D416" s="59">
        <f t="shared" si="28"/>
        <v>1.00242204943609</v>
      </c>
      <c r="E416" s="78" t="s">
        <v>423</v>
      </c>
      <c r="F416" s="79">
        <v>1028.95</v>
      </c>
      <c r="G416" s="80">
        <f t="shared" si="26"/>
        <v>2.6191621738072698E-2</v>
      </c>
      <c r="H416" s="80">
        <f t="shared" si="27"/>
        <v>1.02619162173807</v>
      </c>
      <c r="K416" s="59">
        <v>391</v>
      </c>
      <c r="L416" s="59">
        <v>3.2490088616710599E-3</v>
      </c>
      <c r="M416" s="59">
        <v>-1.7261754667262302E-2</v>
      </c>
    </row>
    <row r="417" spans="1:13">
      <c r="A417" s="78" t="s">
        <v>424</v>
      </c>
      <c r="B417" s="68">
        <v>17711.45</v>
      </c>
      <c r="C417" s="59">
        <f t="shared" si="25"/>
        <v>6.6334953122811503E-3</v>
      </c>
      <c r="D417" s="59">
        <f t="shared" si="28"/>
        <v>1.00663349531228</v>
      </c>
      <c r="E417" s="78" t="s">
        <v>424</v>
      </c>
      <c r="F417" s="79">
        <v>1002.35</v>
      </c>
      <c r="G417" s="80">
        <f t="shared" si="26"/>
        <v>-5.9680885353655599E-3</v>
      </c>
      <c r="H417" s="80">
        <f t="shared" si="27"/>
        <v>0.99403191146463399</v>
      </c>
      <c r="K417" s="59">
        <v>392</v>
      </c>
      <c r="L417" s="59">
        <v>3.6173317744992899E-3</v>
      </c>
      <c r="M417" s="59">
        <v>-1.00342549238555E-2</v>
      </c>
    </row>
    <row r="418" spans="1:13">
      <c r="A418" s="78" t="s">
        <v>425</v>
      </c>
      <c r="B418" s="68">
        <v>17594.349999999999</v>
      </c>
      <c r="C418" s="59">
        <f t="shared" si="25"/>
        <v>1.5606230891244501E-2</v>
      </c>
      <c r="D418" s="59">
        <f t="shared" si="28"/>
        <v>1.0156062308912399</v>
      </c>
      <c r="E418" s="78" t="s">
        <v>425</v>
      </c>
      <c r="F418" s="79">
        <v>1008.35</v>
      </c>
      <c r="G418" s="80">
        <f t="shared" si="26"/>
        <v>-6.3762171392759996E-3</v>
      </c>
      <c r="H418" s="80">
        <f t="shared" si="27"/>
        <v>0.99362378286072395</v>
      </c>
      <c r="K418" s="59">
        <v>393</v>
      </c>
      <c r="L418" s="59">
        <v>4.8964704638642797E-4</v>
      </c>
      <c r="M418" s="59">
        <v>1.87488607499625E-3</v>
      </c>
    </row>
    <row r="419" spans="1:13">
      <c r="A419" s="78" t="s">
        <v>426</v>
      </c>
      <c r="B419" s="68">
        <v>17321.900000000001</v>
      </c>
      <c r="C419" s="59">
        <f t="shared" si="25"/>
        <v>-7.4196263629130897E-3</v>
      </c>
      <c r="D419" s="59">
        <f t="shared" si="28"/>
        <v>0.99258037363708695</v>
      </c>
      <c r="E419" s="78" t="s">
        <v>426</v>
      </c>
      <c r="F419" s="79">
        <v>1014.8</v>
      </c>
      <c r="G419" s="80">
        <f t="shared" si="26"/>
        <v>-2.1164029063777201E-3</v>
      </c>
      <c r="H419" s="80">
        <f t="shared" si="27"/>
        <v>0.99788359709362195</v>
      </c>
      <c r="K419" s="59">
        <v>394</v>
      </c>
      <c r="L419" s="59">
        <v>1.2299387897041401E-3</v>
      </c>
      <c r="M419" s="59">
        <v>-1.4896238529443001E-2</v>
      </c>
    </row>
    <row r="420" spans="1:13">
      <c r="A420" s="78" t="s">
        <v>427</v>
      </c>
      <c r="B420" s="68">
        <v>17450.900000000001</v>
      </c>
      <c r="C420" s="59">
        <f t="shared" si="25"/>
        <v>8.45642410840927E-3</v>
      </c>
      <c r="D420" s="59">
        <f t="shared" si="28"/>
        <v>1.00845642410841</v>
      </c>
      <c r="E420" s="78" t="s">
        <v>427</v>
      </c>
      <c r="F420" s="79">
        <v>1016.95</v>
      </c>
      <c r="G420" s="80">
        <f t="shared" si="26"/>
        <v>-1.8703969351992301E-2</v>
      </c>
      <c r="H420" s="80">
        <f t="shared" si="27"/>
        <v>0.98129603064800797</v>
      </c>
      <c r="K420" s="59">
        <v>395</v>
      </c>
      <c r="L420" s="59">
        <v>6.2868276692290203E-3</v>
      </c>
      <c r="M420" s="59">
        <v>-1.8183669794078299E-2</v>
      </c>
    </row>
    <row r="421" spans="1:13">
      <c r="A421" s="78" t="s">
        <v>428</v>
      </c>
      <c r="B421" s="68">
        <v>17303.95</v>
      </c>
      <c r="C421" s="59">
        <f t="shared" si="25"/>
        <v>-5.1157788177069504E-3</v>
      </c>
      <c r="D421" s="59">
        <f t="shared" si="28"/>
        <v>0.99488422118229303</v>
      </c>
      <c r="E421" s="78" t="s">
        <v>428</v>
      </c>
      <c r="F421" s="79">
        <v>1036.1500000000001</v>
      </c>
      <c r="G421" s="80">
        <f t="shared" si="26"/>
        <v>-2.3039965948255699E-2</v>
      </c>
      <c r="H421" s="80">
        <f t="shared" si="27"/>
        <v>0.97696003405174403</v>
      </c>
      <c r="K421" s="59">
        <v>396</v>
      </c>
      <c r="L421" s="59">
        <v>1.0856778692312299E-3</v>
      </c>
      <c r="M421" s="59">
        <v>3.3593658717661297E-2</v>
      </c>
    </row>
    <row r="422" spans="1:13">
      <c r="A422" s="78" t="s">
        <v>429</v>
      </c>
      <c r="B422" s="68">
        <v>17392.7</v>
      </c>
      <c r="C422" s="59">
        <f t="shared" si="25"/>
        <v>-4.1941051482731299E-3</v>
      </c>
      <c r="D422" s="59">
        <f t="shared" si="28"/>
        <v>0.99580589485172699</v>
      </c>
      <c r="E422" s="78" t="s">
        <v>429</v>
      </c>
      <c r="F422" s="79">
        <v>1060.3</v>
      </c>
      <c r="G422" s="80">
        <f t="shared" si="26"/>
        <v>-1.6926574226290202E-2</v>
      </c>
      <c r="H422" s="80">
        <f t="shared" si="27"/>
        <v>0.98307342577371004</v>
      </c>
      <c r="K422" s="59">
        <v>397</v>
      </c>
      <c r="L422" s="59">
        <v>1.1649486331663E-2</v>
      </c>
      <c r="M422" s="59">
        <v>2.08251694916801E-2</v>
      </c>
    </row>
    <row r="423" spans="1:13">
      <c r="A423" s="78" t="s">
        <v>430</v>
      </c>
      <c r="B423" s="68">
        <v>17465.8</v>
      </c>
      <c r="C423" s="59">
        <f t="shared" si="25"/>
        <v>-2.59884842094012E-3</v>
      </c>
      <c r="D423" s="59">
        <f t="shared" si="28"/>
        <v>0.99740115157905995</v>
      </c>
      <c r="E423" s="78" t="s">
        <v>430</v>
      </c>
      <c r="F423" s="79">
        <v>1078.4000000000001</v>
      </c>
      <c r="G423" s="80">
        <f t="shared" si="26"/>
        <v>9.8311799400507306E-3</v>
      </c>
      <c r="H423" s="80">
        <f t="shared" si="27"/>
        <v>1.0098311799400499</v>
      </c>
      <c r="K423" s="59">
        <v>398</v>
      </c>
      <c r="L423" s="59">
        <v>5.1427234596298898E-3</v>
      </c>
      <c r="M423" s="59">
        <v>2.6032294180379299E-2</v>
      </c>
    </row>
    <row r="424" spans="1:13">
      <c r="A424" s="78" t="s">
        <v>431</v>
      </c>
      <c r="B424" s="68">
        <v>17511.25</v>
      </c>
      <c r="C424" s="59">
        <f t="shared" si="25"/>
        <v>-2.45540261761421E-3</v>
      </c>
      <c r="D424" s="59">
        <f t="shared" si="28"/>
        <v>0.99754459738238599</v>
      </c>
      <c r="E424" s="78" t="s">
        <v>431</v>
      </c>
      <c r="F424" s="79">
        <v>1067.8499999999999</v>
      </c>
      <c r="G424" s="80">
        <f t="shared" si="26"/>
        <v>-3.4379032831269599E-2</v>
      </c>
      <c r="H424" s="80">
        <f t="shared" si="27"/>
        <v>0.96562096716873003</v>
      </c>
      <c r="K424" s="59">
        <v>399</v>
      </c>
      <c r="L424" s="59">
        <v>-2.0888353262202499E-3</v>
      </c>
      <c r="M424" s="59">
        <v>-4.1451574145287898E-2</v>
      </c>
    </row>
    <row r="425" spans="1:13">
      <c r="A425" s="78" t="s">
        <v>432</v>
      </c>
      <c r="B425" s="68">
        <v>17554.3</v>
      </c>
      <c r="C425" s="59">
        <f t="shared" si="25"/>
        <v>-1.53983992759745E-2</v>
      </c>
      <c r="D425" s="59">
        <f t="shared" si="28"/>
        <v>0.98460160072402503</v>
      </c>
      <c r="E425" s="78" t="s">
        <v>432</v>
      </c>
      <c r="F425" s="79">
        <v>1105.2</v>
      </c>
      <c r="G425" s="80">
        <f t="shared" si="26"/>
        <v>-2.2368294146481501E-2</v>
      </c>
      <c r="H425" s="80">
        <f t="shared" si="27"/>
        <v>0.977631705853518</v>
      </c>
      <c r="K425" s="59">
        <v>400</v>
      </c>
      <c r="L425" s="59">
        <v>1.2307167013676601E-3</v>
      </c>
      <c r="M425" s="59">
        <v>-1.60502832450111E-2</v>
      </c>
    </row>
    <row r="426" spans="1:13">
      <c r="A426" s="78" t="s">
        <v>433</v>
      </c>
      <c r="B426" s="68">
        <v>17826.7</v>
      </c>
      <c r="C426" s="59">
        <f t="shared" si="25"/>
        <v>-1.0036080267580899E-3</v>
      </c>
      <c r="D426" s="59">
        <f t="shared" si="28"/>
        <v>0.99899639197324197</v>
      </c>
      <c r="E426" s="78" t="s">
        <v>433</v>
      </c>
      <c r="F426" s="79">
        <v>1130.2</v>
      </c>
      <c r="G426" s="80">
        <f t="shared" si="26"/>
        <v>-2.1186120263918199E-2</v>
      </c>
      <c r="H426" s="80">
        <f t="shared" si="27"/>
        <v>0.97881387973608203</v>
      </c>
      <c r="K426" s="59">
        <v>401</v>
      </c>
      <c r="L426" s="59">
        <v>-6.4250432550444804E-3</v>
      </c>
      <c r="M426" s="59">
        <v>-2.26196748684915E-2</v>
      </c>
    </row>
    <row r="427" spans="1:13">
      <c r="A427" s="78" t="s">
        <v>434</v>
      </c>
      <c r="B427" s="68">
        <v>17844.599999999999</v>
      </c>
      <c r="C427" s="59">
        <f t="shared" si="25"/>
        <v>-5.56600149415245E-3</v>
      </c>
      <c r="D427" s="59">
        <f t="shared" si="28"/>
        <v>0.99443399850584802</v>
      </c>
      <c r="E427" s="78" t="s">
        <v>434</v>
      </c>
      <c r="F427" s="79">
        <v>1154.4000000000001</v>
      </c>
      <c r="G427" s="80">
        <f t="shared" si="26"/>
        <v>3.5579505576967198E-3</v>
      </c>
      <c r="H427" s="80">
        <f t="shared" si="27"/>
        <v>1.0035579505576999</v>
      </c>
      <c r="K427" s="59">
        <v>402</v>
      </c>
      <c r="L427" s="59">
        <v>-3.8834516989880502E-3</v>
      </c>
      <c r="M427" s="59">
        <v>6.75960685459219E-2</v>
      </c>
    </row>
    <row r="428" spans="1:13">
      <c r="A428" s="78" t="s">
        <v>435</v>
      </c>
      <c r="B428" s="68">
        <v>17944.2</v>
      </c>
      <c r="C428" s="59">
        <f t="shared" si="25"/>
        <v>-5.0945008816343099E-3</v>
      </c>
      <c r="D428" s="59">
        <f t="shared" si="28"/>
        <v>0.99490549911836601</v>
      </c>
      <c r="E428" s="78" t="s">
        <v>435</v>
      </c>
      <c r="F428" s="79">
        <v>1150.3</v>
      </c>
      <c r="G428" s="80">
        <f t="shared" si="26"/>
        <v>-6.4988747429396204E-3</v>
      </c>
      <c r="H428" s="80">
        <f t="shared" si="27"/>
        <v>0.99350112525706002</v>
      </c>
      <c r="K428" s="59">
        <v>403</v>
      </c>
      <c r="L428" s="59">
        <v>1.3785455731138701E-3</v>
      </c>
      <c r="M428" s="59">
        <v>-1.4603324725215401E-2</v>
      </c>
    </row>
    <row r="429" spans="1:13">
      <c r="A429" s="78" t="s">
        <v>436</v>
      </c>
      <c r="B429" s="68">
        <v>18035.849999999999</v>
      </c>
      <c r="C429" s="59">
        <f t="shared" si="25"/>
        <v>1.1095178342056999E-3</v>
      </c>
      <c r="D429" s="59">
        <f t="shared" si="28"/>
        <v>1.00110951783421</v>
      </c>
      <c r="E429" s="78" t="s">
        <v>436</v>
      </c>
      <c r="F429" s="79">
        <v>1157.8</v>
      </c>
      <c r="G429" s="80">
        <f t="shared" si="26"/>
        <v>-2.0982330780763801E-2</v>
      </c>
      <c r="H429" s="80">
        <f t="shared" si="27"/>
        <v>0.97901766921923605</v>
      </c>
      <c r="K429" s="59">
        <v>404</v>
      </c>
      <c r="L429" s="59">
        <v>4.6939231746917004E-3</v>
      </c>
      <c r="M429" s="59">
        <v>-1.6180707671852701E-2</v>
      </c>
    </row>
    <row r="430" spans="1:13">
      <c r="A430" s="78" t="s">
        <v>437</v>
      </c>
      <c r="B430" s="68">
        <v>18015.849999999999</v>
      </c>
      <c r="C430" s="59">
        <f t="shared" si="25"/>
        <v>4.78500427532877E-3</v>
      </c>
      <c r="D430" s="59">
        <f t="shared" si="28"/>
        <v>1.0047850042753299</v>
      </c>
      <c r="E430" s="78" t="s">
        <v>437</v>
      </c>
      <c r="F430" s="79">
        <v>1182.3499999999999</v>
      </c>
      <c r="G430" s="80">
        <f t="shared" si="26"/>
        <v>-2.6457894507098699E-2</v>
      </c>
      <c r="H430" s="80">
        <f t="shared" si="27"/>
        <v>0.97354210549290099</v>
      </c>
      <c r="K430" s="59">
        <v>405</v>
      </c>
      <c r="L430" s="59">
        <v>-5.5194416582563703E-3</v>
      </c>
      <c r="M430" s="59">
        <v>-2.4302307791283399E-2</v>
      </c>
    </row>
    <row r="431" spans="1:13">
      <c r="A431" s="78" t="s">
        <v>438</v>
      </c>
      <c r="B431" s="68">
        <v>17929.849999999999</v>
      </c>
      <c r="C431" s="59">
        <f t="shared" si="25"/>
        <v>8.9046336726180605E-3</v>
      </c>
      <c r="D431" s="59">
        <f t="shared" si="28"/>
        <v>1.00890463367262</v>
      </c>
      <c r="E431" s="78" t="s">
        <v>438</v>
      </c>
      <c r="F431" s="79">
        <v>1214.05</v>
      </c>
      <c r="G431" s="80">
        <f t="shared" si="26"/>
        <v>1.0515953494965801E-2</v>
      </c>
      <c r="H431" s="80">
        <f t="shared" si="27"/>
        <v>1.0105159534949699</v>
      </c>
      <c r="K431" s="59">
        <v>406</v>
      </c>
      <c r="L431" s="59">
        <v>4.48965004234907E-3</v>
      </c>
      <c r="M431" s="59">
        <v>-1.44462943533567E-2</v>
      </c>
    </row>
    <row r="432" spans="1:13">
      <c r="A432" s="78" t="s">
        <v>439</v>
      </c>
      <c r="B432" s="68">
        <v>17770.900000000001</v>
      </c>
      <c r="C432" s="59">
        <f t="shared" si="25"/>
        <v>-4.8052995568044904E-3</v>
      </c>
      <c r="D432" s="59">
        <f t="shared" si="28"/>
        <v>0.99519470044319502</v>
      </c>
      <c r="E432" s="78" t="s">
        <v>439</v>
      </c>
      <c r="F432" s="79">
        <v>1201.3499999999999</v>
      </c>
      <c r="G432" s="80">
        <f t="shared" si="26"/>
        <v>2.9909719093462499E-2</v>
      </c>
      <c r="H432" s="80">
        <f t="shared" si="27"/>
        <v>1.0299097190934601</v>
      </c>
      <c r="K432" s="59">
        <v>407</v>
      </c>
      <c r="L432" s="59">
        <v>2.05974505400661E-5</v>
      </c>
      <c r="M432" s="59">
        <v>-3.6171410494717601E-2</v>
      </c>
    </row>
    <row r="433" spans="1:13">
      <c r="A433" s="78" t="s">
        <v>440</v>
      </c>
      <c r="B433" s="68">
        <v>17856.5</v>
      </c>
      <c r="C433" s="59">
        <f t="shared" si="25"/>
        <v>-2.06713649431354E-3</v>
      </c>
      <c r="D433" s="59">
        <f t="shared" si="28"/>
        <v>0.997932863505686</v>
      </c>
      <c r="E433" s="78" t="s">
        <v>440</v>
      </c>
      <c r="F433" s="79">
        <v>1165.95</v>
      </c>
      <c r="G433" s="80">
        <f t="shared" si="26"/>
        <v>2.7300108817059601E-2</v>
      </c>
      <c r="H433" s="80">
        <f t="shared" si="27"/>
        <v>1.0273001088170599</v>
      </c>
      <c r="K433" s="59">
        <v>408</v>
      </c>
      <c r="L433" s="59">
        <v>-3.7333975654360398E-3</v>
      </c>
      <c r="M433" s="59">
        <v>7.3014045579170794E-2</v>
      </c>
    </row>
    <row r="434" spans="1:13">
      <c r="A434" s="78" t="s">
        <v>441</v>
      </c>
      <c r="B434" s="68">
        <v>17893.45</v>
      </c>
      <c r="C434" s="59">
        <f t="shared" si="25"/>
        <v>1.21626794134768E-3</v>
      </c>
      <c r="D434" s="59">
        <f t="shared" si="28"/>
        <v>1.0012162679413501</v>
      </c>
      <c r="E434" s="78" t="s">
        <v>441</v>
      </c>
      <c r="F434" s="79">
        <v>1134.55</v>
      </c>
      <c r="G434" s="80">
        <f t="shared" si="26"/>
        <v>6.8543395250613903E-3</v>
      </c>
      <c r="H434" s="80">
        <f t="shared" si="27"/>
        <v>1.00685433952506</v>
      </c>
      <c r="K434" s="59">
        <v>409</v>
      </c>
      <c r="L434" s="59">
        <v>-5.4749851389372601E-3</v>
      </c>
      <c r="M434" s="59">
        <v>-8.5823721116030406E-3</v>
      </c>
    </row>
    <row r="435" spans="1:13">
      <c r="A435" s="78" t="s">
        <v>442</v>
      </c>
      <c r="B435" s="68">
        <v>17871.7</v>
      </c>
      <c r="C435" s="59">
        <f t="shared" si="25"/>
        <v>8.4398644447551893E-3</v>
      </c>
      <c r="D435" s="59">
        <f t="shared" si="28"/>
        <v>1.0084398644447601</v>
      </c>
      <c r="E435" s="78" t="s">
        <v>442</v>
      </c>
      <c r="F435" s="79">
        <v>1126.8</v>
      </c>
      <c r="G435" s="80">
        <f t="shared" si="26"/>
        <v>-2.35924119310265E-2</v>
      </c>
      <c r="H435" s="80">
        <f t="shared" si="27"/>
        <v>0.97640758806897399</v>
      </c>
      <c r="K435" s="59">
        <v>410</v>
      </c>
      <c r="L435" s="59">
        <v>-1.1866042641892701E-2</v>
      </c>
      <c r="M435" s="59">
        <v>-2.2197196123426698E-2</v>
      </c>
    </row>
    <row r="436" spans="1:13">
      <c r="A436" s="78" t="s">
        <v>443</v>
      </c>
      <c r="B436" s="68">
        <v>17721.5</v>
      </c>
      <c r="C436" s="59">
        <f t="shared" si="25"/>
        <v>-2.4291213288073102E-3</v>
      </c>
      <c r="D436" s="59">
        <f t="shared" si="28"/>
        <v>0.99757087867119298</v>
      </c>
      <c r="E436" s="78" t="s">
        <v>443</v>
      </c>
      <c r="F436" s="79">
        <v>1153.7</v>
      </c>
      <c r="G436" s="80">
        <f t="shared" si="26"/>
        <v>1.42731739353734E-2</v>
      </c>
      <c r="H436" s="80">
        <f t="shared" si="27"/>
        <v>1.0142731739353701</v>
      </c>
      <c r="K436" s="59">
        <v>411</v>
      </c>
      <c r="L436" s="59">
        <v>-8.1947603511916198E-3</v>
      </c>
      <c r="M436" s="59">
        <v>-1.2731061209709699E-2</v>
      </c>
    </row>
    <row r="437" spans="1:13">
      <c r="A437" s="78" t="s">
        <v>444</v>
      </c>
      <c r="B437" s="68">
        <v>17764.599999999999</v>
      </c>
      <c r="C437" s="59">
        <f t="shared" si="25"/>
        <v>-5.0226602101452796E-3</v>
      </c>
      <c r="D437" s="59">
        <f t="shared" si="28"/>
        <v>0.99497733978985503</v>
      </c>
      <c r="E437" s="78" t="s">
        <v>444</v>
      </c>
      <c r="F437" s="79">
        <v>1137.3499999999999</v>
      </c>
      <c r="G437" s="80">
        <f t="shared" si="26"/>
        <v>8.6538577062832394E-3</v>
      </c>
      <c r="H437" s="80">
        <f t="shared" si="27"/>
        <v>1.00865385770628</v>
      </c>
      <c r="K437" s="59">
        <v>412</v>
      </c>
      <c r="L437" s="59">
        <v>-7.6130862305028397E-3</v>
      </c>
      <c r="M437" s="59">
        <v>4.4112617603304101E-2</v>
      </c>
    </row>
    <row r="438" spans="1:13">
      <c r="A438" s="78" t="s">
        <v>445</v>
      </c>
      <c r="B438" s="68">
        <v>17854.05</v>
      </c>
      <c r="C438" s="59">
        <f t="shared" si="25"/>
        <v>1.3740736629151E-2</v>
      </c>
      <c r="D438" s="59">
        <f t="shared" si="28"/>
        <v>1.01374073662915</v>
      </c>
      <c r="E438" s="78" t="s">
        <v>445</v>
      </c>
      <c r="F438" s="79">
        <v>1127.55</v>
      </c>
      <c r="G438" s="80">
        <f t="shared" si="26"/>
        <v>-2.71220859071701E-2</v>
      </c>
      <c r="H438" s="80">
        <f t="shared" si="27"/>
        <v>0.97287791409282998</v>
      </c>
      <c r="K438" s="59">
        <v>413</v>
      </c>
      <c r="L438" s="59">
        <v>1.25032703520662E-3</v>
      </c>
      <c r="M438" s="59">
        <v>2.4941294702866101E-2</v>
      </c>
    </row>
    <row r="439" spans="1:13">
      <c r="A439" s="78" t="s">
        <v>446</v>
      </c>
      <c r="B439" s="68">
        <v>17610.400000000001</v>
      </c>
      <c r="C439" s="59">
        <f t="shared" si="25"/>
        <v>-3.3497319108321898E-4</v>
      </c>
      <c r="D439" s="59">
        <f t="shared" si="28"/>
        <v>0.999665026808917</v>
      </c>
      <c r="E439" s="78" t="s">
        <v>446</v>
      </c>
      <c r="F439" s="79">
        <v>1158.55</v>
      </c>
      <c r="G439" s="80">
        <f t="shared" si="26"/>
        <v>-3.34008005385278E-2</v>
      </c>
      <c r="H439" s="80">
        <f t="shared" si="27"/>
        <v>0.96659919946147199</v>
      </c>
      <c r="K439" s="59">
        <v>414</v>
      </c>
      <c r="L439" s="59">
        <v>4.4278078484604796E-3</v>
      </c>
      <c r="M439" s="59">
        <v>-1.0395896383826E-2</v>
      </c>
    </row>
    <row r="440" spans="1:13">
      <c r="A440" s="78" t="s">
        <v>447</v>
      </c>
      <c r="B440" s="68">
        <v>17616.3</v>
      </c>
      <c r="C440" s="59">
        <f t="shared" si="25"/>
        <v>-2.5993220119003898E-3</v>
      </c>
      <c r="D440" s="59">
        <f t="shared" si="28"/>
        <v>0.99740067798809995</v>
      </c>
      <c r="E440" s="78" t="s">
        <v>447</v>
      </c>
      <c r="F440" s="79">
        <v>1197.9000000000001</v>
      </c>
      <c r="G440" s="80">
        <f t="shared" si="26"/>
        <v>-3.1714784224185499E-2</v>
      </c>
      <c r="H440" s="80">
        <f t="shared" si="27"/>
        <v>0.96828521577581494</v>
      </c>
      <c r="K440" s="59">
        <v>415</v>
      </c>
      <c r="L440" s="59">
        <v>1.1197619448264E-2</v>
      </c>
      <c r="M440" s="59">
        <v>-1.7573836587540002E-2</v>
      </c>
    </row>
    <row r="441" spans="1:13">
      <c r="A441" s="78" t="s">
        <v>448</v>
      </c>
      <c r="B441" s="68">
        <v>17662.150000000001</v>
      </c>
      <c r="C441" s="59">
        <f t="shared" si="25"/>
        <v>7.4764029525351298E-4</v>
      </c>
      <c r="D441" s="59">
        <f t="shared" si="28"/>
        <v>1.00074764029525</v>
      </c>
      <c r="E441" s="78" t="s">
        <v>448</v>
      </c>
      <c r="F441" s="79">
        <v>1236.5</v>
      </c>
      <c r="G441" s="80">
        <f t="shared" si="26"/>
        <v>9.83387989021332E-3</v>
      </c>
      <c r="H441" s="80">
        <f t="shared" si="27"/>
        <v>1.00983387989021</v>
      </c>
      <c r="K441" s="59">
        <v>416</v>
      </c>
      <c r="L441" s="59">
        <v>-6.1750885918659196E-3</v>
      </c>
      <c r="M441" s="59">
        <v>4.0586856854881899E-3</v>
      </c>
    </row>
    <row r="442" spans="1:13">
      <c r="A442" s="78" t="s">
        <v>449</v>
      </c>
      <c r="B442" s="68">
        <v>17648.95</v>
      </c>
      <c r="C442" s="59">
        <f t="shared" si="25"/>
        <v>2.5302609284759301E-3</v>
      </c>
      <c r="D442" s="59">
        <f t="shared" si="28"/>
        <v>1.0025302609284801</v>
      </c>
      <c r="E442" s="78" t="s">
        <v>449</v>
      </c>
      <c r="F442" s="79">
        <v>1224.4000000000001</v>
      </c>
      <c r="G442" s="80">
        <f t="shared" si="26"/>
        <v>-7.8505152117914392E-3</v>
      </c>
      <c r="H442" s="80">
        <f t="shared" si="27"/>
        <v>0.99214948478820897</v>
      </c>
      <c r="K442" s="59">
        <v>417</v>
      </c>
      <c r="L442" s="59">
        <v>5.8031837749034001E-3</v>
      </c>
      <c r="M442" s="59">
        <v>-2.4507153126895699E-2</v>
      </c>
    </row>
    <row r="443" spans="1:13">
      <c r="A443" s="78" t="s">
        <v>450</v>
      </c>
      <c r="B443" s="68">
        <v>17604.349999999999</v>
      </c>
      <c r="C443" s="59">
        <f t="shared" si="25"/>
        <v>-1.6204860425410101E-2</v>
      </c>
      <c r="D443" s="59">
        <f t="shared" si="28"/>
        <v>0.98379513957458997</v>
      </c>
      <c r="E443" s="78" t="s">
        <v>450</v>
      </c>
      <c r="F443" s="79">
        <v>1234.05</v>
      </c>
      <c r="G443" s="80">
        <f t="shared" si="26"/>
        <v>-1.0528874383212499E-3</v>
      </c>
      <c r="H443" s="80">
        <f t="shared" si="27"/>
        <v>0.99894711256167901</v>
      </c>
      <c r="K443" s="59">
        <v>418</v>
      </c>
      <c r="L443" s="59">
        <v>-4.4368657613300597E-3</v>
      </c>
      <c r="M443" s="59">
        <v>-1.8603100186925701E-2</v>
      </c>
    </row>
    <row r="444" spans="1:13">
      <c r="A444" s="78" t="s">
        <v>451</v>
      </c>
      <c r="B444" s="68">
        <v>17891.95</v>
      </c>
      <c r="C444" s="59">
        <f t="shared" si="25"/>
        <v>-1.2571586207360701E-2</v>
      </c>
      <c r="D444" s="59">
        <f t="shared" si="28"/>
        <v>0.98742841379263901</v>
      </c>
      <c r="E444" s="78" t="s">
        <v>451</v>
      </c>
      <c r="F444" s="79">
        <v>1235.3499999999999</v>
      </c>
      <c r="G444" s="80">
        <f t="shared" si="26"/>
        <v>-2.0620648163944002E-3</v>
      </c>
      <c r="H444" s="80">
        <f t="shared" si="27"/>
        <v>0.99793793518360596</v>
      </c>
      <c r="K444" s="59">
        <v>419</v>
      </c>
      <c r="L444" s="59">
        <v>-3.74147503643283E-3</v>
      </c>
      <c r="M444" s="59">
        <v>-1.3185099189857399E-2</v>
      </c>
    </row>
    <row r="445" spans="1:13">
      <c r="A445" s="78" t="s">
        <v>452</v>
      </c>
      <c r="B445" s="68">
        <v>18118.3</v>
      </c>
      <c r="C445" s="59">
        <f t="shared" si="25"/>
        <v>-1.37981088314548E-5</v>
      </c>
      <c r="D445" s="59">
        <f t="shared" si="28"/>
        <v>0.99998620189116805</v>
      </c>
      <c r="E445" s="78" t="s">
        <v>452</v>
      </c>
      <c r="F445" s="79">
        <v>1237.9000000000001</v>
      </c>
      <c r="G445" s="80">
        <f t="shared" si="26"/>
        <v>5.6563372684996396E-4</v>
      </c>
      <c r="H445" s="80">
        <f t="shared" si="27"/>
        <v>1.00056563372685</v>
      </c>
      <c r="K445" s="59">
        <v>420</v>
      </c>
      <c r="L445" s="59">
        <v>-2.5378747071549399E-3</v>
      </c>
      <c r="M445" s="59">
        <v>1.23690546472057E-2</v>
      </c>
    </row>
    <row r="446" spans="1:13">
      <c r="A446" s="78" t="s">
        <v>453</v>
      </c>
      <c r="B446" s="68">
        <v>18118.55</v>
      </c>
      <c r="C446" s="59">
        <f t="shared" si="25"/>
        <v>5.02958494240658E-3</v>
      </c>
      <c r="D446" s="59">
        <f t="shared" si="28"/>
        <v>1.00502958494241</v>
      </c>
      <c r="E446" s="78" t="s">
        <v>453</v>
      </c>
      <c r="F446" s="79">
        <v>1237.2</v>
      </c>
      <c r="G446" s="80">
        <f t="shared" si="26"/>
        <v>8.6861771123705207E-3</v>
      </c>
      <c r="H446" s="80">
        <f t="shared" si="27"/>
        <v>1.0086861771123701</v>
      </c>
      <c r="K446" s="59">
        <v>421</v>
      </c>
      <c r="L446" s="59">
        <v>-2.4296467253145299E-3</v>
      </c>
      <c r="M446" s="59">
        <v>-3.1949386105955102E-2</v>
      </c>
    </row>
    <row r="447" spans="1:13">
      <c r="A447" s="78" t="s">
        <v>454</v>
      </c>
      <c r="B447" s="68">
        <v>18027.650000000001</v>
      </c>
      <c r="C447" s="59">
        <f t="shared" si="25"/>
        <v>-4.43885551242406E-3</v>
      </c>
      <c r="D447" s="59">
        <f t="shared" si="28"/>
        <v>0.99556114448757604</v>
      </c>
      <c r="E447" s="78" t="s">
        <v>454</v>
      </c>
      <c r="F447" s="79">
        <v>1226.5</v>
      </c>
      <c r="G447" s="80">
        <f t="shared" si="26"/>
        <v>7.0365206054790203E-3</v>
      </c>
      <c r="H447" s="80">
        <f t="shared" si="27"/>
        <v>1.0070365206054801</v>
      </c>
      <c r="K447" s="59">
        <v>422</v>
      </c>
      <c r="L447" s="59">
        <v>-1.2194968364728E-2</v>
      </c>
      <c r="M447" s="59">
        <v>-1.0173325781753499E-2</v>
      </c>
    </row>
    <row r="448" spans="1:13">
      <c r="A448" s="78" t="s">
        <v>455</v>
      </c>
      <c r="B448" s="68">
        <v>18107.849999999999</v>
      </c>
      <c r="C448" s="59">
        <f t="shared" si="25"/>
        <v>-3.1703874024205901E-3</v>
      </c>
      <c r="D448" s="59">
        <f t="shared" si="28"/>
        <v>0.99682961259757896</v>
      </c>
      <c r="E448" s="78" t="s">
        <v>455</v>
      </c>
      <c r="F448" s="79">
        <v>1217.9000000000001</v>
      </c>
      <c r="G448" s="80">
        <f t="shared" si="26"/>
        <v>1.04825358369187E-2</v>
      </c>
      <c r="H448" s="80">
        <f t="shared" si="27"/>
        <v>1.01048253583692</v>
      </c>
      <c r="K448" s="59">
        <v>423</v>
      </c>
      <c r="L448" s="59">
        <v>-1.33428670102578E-3</v>
      </c>
      <c r="M448" s="59">
        <v>-1.9851833562892399E-2</v>
      </c>
    </row>
    <row r="449" spans="1:13">
      <c r="A449" s="78" t="s">
        <v>456</v>
      </c>
      <c r="B449" s="68">
        <v>18165.349999999999</v>
      </c>
      <c r="C449" s="59">
        <f t="shared" si="25"/>
        <v>6.1874397571668703E-3</v>
      </c>
      <c r="D449" s="59">
        <f t="shared" si="28"/>
        <v>1.00618743975717</v>
      </c>
      <c r="E449" s="78" t="s">
        <v>456</v>
      </c>
      <c r="F449" s="79">
        <v>1205.2</v>
      </c>
      <c r="G449" s="80">
        <f t="shared" si="26"/>
        <v>-6.24497986917966E-3</v>
      </c>
      <c r="H449" s="80">
        <f t="shared" si="27"/>
        <v>0.99375502013081995</v>
      </c>
      <c r="K449" s="59">
        <v>424</v>
      </c>
      <c r="L449" s="59">
        <v>-4.7765528802329298E-3</v>
      </c>
      <c r="M449" s="59">
        <v>8.3345034379296492E-3</v>
      </c>
    </row>
    <row r="450" spans="1:13">
      <c r="A450" s="78" t="s">
        <v>457</v>
      </c>
      <c r="B450" s="68">
        <v>18053.3</v>
      </c>
      <c r="C450" s="59">
        <f t="shared" si="25"/>
        <v>8.8155315999272794E-3</v>
      </c>
      <c r="D450" s="59">
        <f t="shared" si="28"/>
        <v>1.0088155315999301</v>
      </c>
      <c r="E450" s="78" t="s">
        <v>457</v>
      </c>
      <c r="F450" s="79">
        <v>1212.75</v>
      </c>
      <c r="G450" s="80">
        <f t="shared" si="26"/>
        <v>4.1313836908097902E-3</v>
      </c>
      <c r="H450" s="80">
        <f t="shared" si="27"/>
        <v>1.0041313836908099</v>
      </c>
      <c r="K450" s="59">
        <v>425</v>
      </c>
      <c r="L450" s="59">
        <v>-4.4208118369525101E-3</v>
      </c>
      <c r="M450" s="59">
        <v>-2.0780629059871198E-3</v>
      </c>
    </row>
    <row r="451" spans="1:13">
      <c r="A451" s="78" t="s">
        <v>458</v>
      </c>
      <c r="B451" s="68">
        <v>17894.849999999999</v>
      </c>
      <c r="C451" s="59">
        <f t="shared" si="25"/>
        <v>-3.44477342271146E-3</v>
      </c>
      <c r="D451" s="59">
        <f t="shared" si="28"/>
        <v>0.99655522657728901</v>
      </c>
      <c r="E451" s="78" t="s">
        <v>458</v>
      </c>
      <c r="F451" s="79">
        <v>1207.75</v>
      </c>
      <c r="G451" s="80">
        <f t="shared" si="26"/>
        <v>-2.1917590396301999E-3</v>
      </c>
      <c r="H451" s="80">
        <f t="shared" si="27"/>
        <v>0.99780824096037002</v>
      </c>
      <c r="K451" s="59">
        <v>426</v>
      </c>
      <c r="L451" s="59">
        <v>2.6003911405081002E-4</v>
      </c>
      <c r="M451" s="59">
        <v>-2.1242369894814601E-2</v>
      </c>
    </row>
    <row r="452" spans="1:13">
      <c r="A452" s="78" t="s">
        <v>459</v>
      </c>
      <c r="B452" s="68">
        <v>17956.599999999999</v>
      </c>
      <c r="C452" s="59">
        <f t="shared" ref="C452:C515" si="29">LN(B452/B453)</f>
        <v>5.4949488811592302E-3</v>
      </c>
      <c r="D452" s="59">
        <f t="shared" si="28"/>
        <v>1.00549494888116</v>
      </c>
      <c r="E452" s="78" t="s">
        <v>459</v>
      </c>
      <c r="F452" s="79">
        <v>1210.4000000000001</v>
      </c>
      <c r="G452" s="80">
        <f t="shared" ref="G452:G515" si="30">LN(F452/F453)</f>
        <v>-6.8338333553104504E-3</v>
      </c>
      <c r="H452" s="80">
        <f t="shared" ref="H452:H515" si="31">G452+1</f>
        <v>0.99316616664469004</v>
      </c>
      <c r="K452" s="59">
        <v>427</v>
      </c>
      <c r="L452" s="59">
        <v>3.0331455457584902E-3</v>
      </c>
      <c r="M452" s="59">
        <v>-2.9491040052857201E-2</v>
      </c>
    </row>
    <row r="453" spans="1:13">
      <c r="A453" s="78" t="s">
        <v>460</v>
      </c>
      <c r="B453" s="68">
        <v>17858.2</v>
      </c>
      <c r="C453" s="59">
        <f t="shared" si="29"/>
        <v>-2.09767403000727E-3</v>
      </c>
      <c r="D453" s="59">
        <f t="shared" ref="D453:D516" si="32">C453+1</f>
        <v>0.99790232596999295</v>
      </c>
      <c r="E453" s="78" t="s">
        <v>460</v>
      </c>
      <c r="F453" s="79">
        <v>1218.7</v>
      </c>
      <c r="G453" s="80">
        <f t="shared" si="30"/>
        <v>-1.3974275600252E-2</v>
      </c>
      <c r="H453" s="80">
        <f t="shared" si="31"/>
        <v>0.986025724399748</v>
      </c>
      <c r="K453" s="59">
        <v>428</v>
      </c>
      <c r="L453" s="59">
        <v>6.14135202696216E-3</v>
      </c>
      <c r="M453" s="59">
        <v>4.3746014680036503E-3</v>
      </c>
    </row>
    <row r="454" spans="1:13">
      <c r="A454" s="78" t="s">
        <v>461</v>
      </c>
      <c r="B454" s="68">
        <v>17895.7</v>
      </c>
      <c r="C454" s="59">
        <f t="shared" si="29"/>
        <v>-1.0304428324909201E-3</v>
      </c>
      <c r="D454" s="59">
        <f t="shared" si="32"/>
        <v>0.99896955716750901</v>
      </c>
      <c r="E454" s="78" t="s">
        <v>461</v>
      </c>
      <c r="F454" s="79">
        <v>1235.8499999999999</v>
      </c>
      <c r="G454" s="80">
        <f t="shared" si="30"/>
        <v>3.3612807064097701E-2</v>
      </c>
      <c r="H454" s="80">
        <f t="shared" si="31"/>
        <v>1.0336128070641</v>
      </c>
      <c r="K454" s="59">
        <v>429</v>
      </c>
      <c r="L454" s="59">
        <v>-4.2026132211255198E-3</v>
      </c>
      <c r="M454" s="59">
        <v>3.4112332314587997E-2</v>
      </c>
    </row>
    <row r="455" spans="1:13">
      <c r="A455" s="78" t="s">
        <v>462</v>
      </c>
      <c r="B455" s="68">
        <v>17914.150000000001</v>
      </c>
      <c r="C455" s="59">
        <f t="shared" si="29"/>
        <v>-1.0387331059448401E-2</v>
      </c>
      <c r="D455" s="59">
        <f t="shared" si="32"/>
        <v>0.989612668940552</v>
      </c>
      <c r="E455" s="78" t="s">
        <v>462</v>
      </c>
      <c r="F455" s="79">
        <v>1195</v>
      </c>
      <c r="G455" s="80">
        <f t="shared" si="30"/>
        <v>-7.7522999008231199E-3</v>
      </c>
      <c r="H455" s="80">
        <f t="shared" si="31"/>
        <v>0.99224770009917695</v>
      </c>
      <c r="K455" s="59">
        <v>430</v>
      </c>
      <c r="L455" s="59">
        <v>-2.1367050151526799E-3</v>
      </c>
      <c r="M455" s="59">
        <v>2.9436813832212302E-2</v>
      </c>
    </row>
    <row r="456" spans="1:13">
      <c r="A456" s="78" t="s">
        <v>463</v>
      </c>
      <c r="B456" s="68">
        <v>18101.2</v>
      </c>
      <c r="C456" s="59">
        <f t="shared" si="29"/>
        <v>1.3445454515296801E-2</v>
      </c>
      <c r="D456" s="59">
        <f t="shared" si="32"/>
        <v>1.0134454545153</v>
      </c>
      <c r="E456" s="78" t="s">
        <v>463</v>
      </c>
      <c r="F456" s="79">
        <v>1204.3</v>
      </c>
      <c r="G456" s="80">
        <f t="shared" si="30"/>
        <v>3.6014035747005103E-2</v>
      </c>
      <c r="H456" s="80">
        <f t="shared" si="31"/>
        <v>1.03601403574701</v>
      </c>
      <c r="K456" s="59">
        <v>431</v>
      </c>
      <c r="L456" s="59">
        <v>3.4058067322751898E-4</v>
      </c>
      <c r="M456" s="59">
        <v>6.5137588518338696E-3</v>
      </c>
    </row>
    <row r="457" spans="1:13">
      <c r="A457" s="78" t="s">
        <v>464</v>
      </c>
      <c r="B457" s="68">
        <v>17859.45</v>
      </c>
      <c r="C457" s="59">
        <f t="shared" si="29"/>
        <v>-7.4027717595589104E-3</v>
      </c>
      <c r="D457" s="59">
        <f t="shared" si="32"/>
        <v>0.99259722824044105</v>
      </c>
      <c r="E457" s="78" t="s">
        <v>464</v>
      </c>
      <c r="F457" s="79">
        <v>1161.7</v>
      </c>
      <c r="G457" s="80">
        <f t="shared" si="30"/>
        <v>-6.6918575048045999E-3</v>
      </c>
      <c r="H457" s="80">
        <f t="shared" si="31"/>
        <v>0.99330814249519495</v>
      </c>
      <c r="K457" s="59">
        <v>432</v>
      </c>
      <c r="L457" s="59">
        <v>5.79068972533427E-3</v>
      </c>
      <c r="M457" s="59">
        <v>-2.9383101656360801E-2</v>
      </c>
    </row>
    <row r="458" spans="1:13">
      <c r="A458" s="78" t="s">
        <v>465</v>
      </c>
      <c r="B458" s="68">
        <v>17992.150000000001</v>
      </c>
      <c r="C458" s="59">
        <f t="shared" si="29"/>
        <v>-2.8194751035864399E-3</v>
      </c>
      <c r="D458" s="59">
        <f t="shared" si="32"/>
        <v>0.99718052489641396</v>
      </c>
      <c r="E458" s="78" t="s">
        <v>465</v>
      </c>
      <c r="F458" s="79">
        <v>1169.5</v>
      </c>
      <c r="G458" s="80">
        <f t="shared" si="30"/>
        <v>2.56552787142892E-4</v>
      </c>
      <c r="H458" s="80">
        <f t="shared" si="31"/>
        <v>1.0002565527871401</v>
      </c>
      <c r="K458" s="59">
        <v>433</v>
      </c>
      <c r="L458" s="59">
        <v>-2.4098178367602001E-3</v>
      </c>
      <c r="M458" s="59">
        <v>1.6682991772133601E-2</v>
      </c>
    </row>
    <row r="459" spans="1:13">
      <c r="A459" s="78" t="s">
        <v>466</v>
      </c>
      <c r="B459" s="68">
        <v>18042.95</v>
      </c>
      <c r="C459" s="59">
        <f t="shared" si="29"/>
        <v>-1.0453431463642301E-2</v>
      </c>
      <c r="D459" s="59">
        <f t="shared" si="32"/>
        <v>0.98954656853635803</v>
      </c>
      <c r="E459" s="78" t="s">
        <v>466</v>
      </c>
      <c r="F459" s="79">
        <v>1169.2</v>
      </c>
      <c r="G459" s="80">
        <f t="shared" si="30"/>
        <v>-8.0923819954329297E-3</v>
      </c>
      <c r="H459" s="80">
        <f t="shared" si="31"/>
        <v>0.99190761800456695</v>
      </c>
      <c r="K459" s="59">
        <v>434</v>
      </c>
      <c r="L459" s="59">
        <v>-4.3666089902393698E-3</v>
      </c>
      <c r="M459" s="59">
        <v>1.30204666965226E-2</v>
      </c>
    </row>
    <row r="460" spans="1:13">
      <c r="A460" s="78" t="s">
        <v>467</v>
      </c>
      <c r="B460" s="68">
        <v>18232.55</v>
      </c>
      <c r="C460" s="59">
        <f t="shared" si="29"/>
        <v>1.92698385184205E-3</v>
      </c>
      <c r="D460" s="59">
        <f t="shared" si="32"/>
        <v>1.0019269838518401</v>
      </c>
      <c r="E460" s="78" t="s">
        <v>467</v>
      </c>
      <c r="F460" s="79">
        <v>1178.7</v>
      </c>
      <c r="G460" s="80">
        <f t="shared" si="30"/>
        <v>5.4018548657792098E-3</v>
      </c>
      <c r="H460" s="80">
        <f t="shared" si="31"/>
        <v>1.0054018548657799</v>
      </c>
      <c r="K460" s="59">
        <v>435</v>
      </c>
      <c r="L460" s="59">
        <v>9.7901284346542591E-3</v>
      </c>
      <c r="M460" s="59">
        <v>-3.6912214341824401E-2</v>
      </c>
    </row>
    <row r="461" spans="1:13">
      <c r="A461" s="78" t="s">
        <v>468</v>
      </c>
      <c r="B461" s="68">
        <v>18197.45</v>
      </c>
      <c r="C461" s="59">
        <f t="shared" si="29"/>
        <v>5.0767612877239297E-3</v>
      </c>
      <c r="D461" s="59">
        <f t="shared" si="32"/>
        <v>1.0050767612877201</v>
      </c>
      <c r="E461" s="78" t="s">
        <v>468</v>
      </c>
      <c r="F461" s="79">
        <v>1172.3499999999999</v>
      </c>
      <c r="G461" s="80">
        <f t="shared" si="30"/>
        <v>2.8069742124011601E-2</v>
      </c>
      <c r="H461" s="80">
        <f t="shared" si="31"/>
        <v>1.0280697421240099</v>
      </c>
      <c r="K461" s="59">
        <v>436</v>
      </c>
      <c r="L461" s="59">
        <v>-8.2981046557347002E-4</v>
      </c>
      <c r="M461" s="59">
        <v>-3.2570990072954303E-2</v>
      </c>
    </row>
    <row r="462" spans="1:13">
      <c r="A462" s="78" t="s">
        <v>469</v>
      </c>
      <c r="B462" s="68">
        <v>18105.3</v>
      </c>
      <c r="C462" s="59">
        <f t="shared" si="29"/>
        <v>-4.7222531914706796E-3</v>
      </c>
      <c r="D462" s="59">
        <f t="shared" si="32"/>
        <v>0.99527774680852898</v>
      </c>
      <c r="E462" s="78" t="s">
        <v>469</v>
      </c>
      <c r="F462" s="79">
        <v>1139.9000000000001</v>
      </c>
      <c r="G462" s="80">
        <f t="shared" si="30"/>
        <v>-2.4865911877603598E-2</v>
      </c>
      <c r="H462" s="80">
        <f t="shared" si="31"/>
        <v>0.97513408812239599</v>
      </c>
      <c r="K462" s="59">
        <v>437</v>
      </c>
      <c r="L462" s="59">
        <v>-2.5382320253382602E-3</v>
      </c>
      <c r="M462" s="59">
        <v>-2.9176552198847201E-2</v>
      </c>
    </row>
    <row r="463" spans="1:13">
      <c r="A463" s="78" t="s">
        <v>470</v>
      </c>
      <c r="B463" s="68">
        <v>18191</v>
      </c>
      <c r="C463" s="59">
        <f t="shared" si="29"/>
        <v>3.7727060871833801E-3</v>
      </c>
      <c r="D463" s="59">
        <f t="shared" si="32"/>
        <v>1.0037727060871799</v>
      </c>
      <c r="E463" s="78" t="s">
        <v>470</v>
      </c>
      <c r="F463" s="79">
        <v>1168.5999999999999</v>
      </c>
      <c r="G463" s="80">
        <f t="shared" si="30"/>
        <v>3.94466500220041E-2</v>
      </c>
      <c r="H463" s="80">
        <f t="shared" si="31"/>
        <v>1.0394466500220001</v>
      </c>
      <c r="K463" s="59">
        <v>438</v>
      </c>
      <c r="L463" s="59">
        <v>-1.2992754474386201E-5</v>
      </c>
      <c r="M463" s="59">
        <v>9.8468726446877108E-3</v>
      </c>
    </row>
    <row r="464" spans="1:13">
      <c r="A464" s="78" t="s">
        <v>471</v>
      </c>
      <c r="B464" s="68">
        <v>18122.5</v>
      </c>
      <c r="C464" s="59">
        <f t="shared" si="29"/>
        <v>-5.4061808305026001E-4</v>
      </c>
      <c r="D464" s="59">
        <f t="shared" si="32"/>
        <v>0.99945938191695005</v>
      </c>
      <c r="E464" s="78" t="s">
        <v>471</v>
      </c>
      <c r="F464" s="79">
        <v>1123.4000000000001</v>
      </c>
      <c r="G464" s="80">
        <f t="shared" si="30"/>
        <v>7.4605541602054803E-3</v>
      </c>
      <c r="H464" s="80">
        <f t="shared" si="31"/>
        <v>1.00746055416021</v>
      </c>
      <c r="K464" s="59">
        <v>439</v>
      </c>
      <c r="L464" s="59">
        <v>1.33197119042685E-3</v>
      </c>
      <c r="M464" s="59">
        <v>-9.18248640221829E-3</v>
      </c>
    </row>
    <row r="465" spans="1:13">
      <c r="A465" s="78" t="s">
        <v>472</v>
      </c>
      <c r="B465" s="68">
        <v>18132.3</v>
      </c>
      <c r="C465" s="59">
        <f t="shared" si="29"/>
        <v>6.5123380415187298E-3</v>
      </c>
      <c r="D465" s="59">
        <f t="shared" si="32"/>
        <v>1.00651233804152</v>
      </c>
      <c r="E465" s="78" t="s">
        <v>472</v>
      </c>
      <c r="F465" s="79">
        <v>1115.05</v>
      </c>
      <c r="G465" s="80">
        <f t="shared" si="30"/>
        <v>-1.3804993019461601E-2</v>
      </c>
      <c r="H465" s="80">
        <f t="shared" si="31"/>
        <v>0.98619500698053797</v>
      </c>
      <c r="K465" s="59">
        <v>440</v>
      </c>
      <c r="L465" s="59">
        <v>-1.2803432750666199E-2</v>
      </c>
      <c r="M465" s="59">
        <v>1.1750545312345E-2</v>
      </c>
    </row>
    <row r="466" spans="1:13">
      <c r="A466" s="78" t="s">
        <v>473</v>
      </c>
      <c r="B466" s="68">
        <v>18014.599999999999</v>
      </c>
      <c r="C466" s="59">
        <f t="shared" si="29"/>
        <v>1.16021334164834E-2</v>
      </c>
      <c r="D466" s="59">
        <f t="shared" si="32"/>
        <v>1.01160213341648</v>
      </c>
      <c r="E466" s="78" t="s">
        <v>473</v>
      </c>
      <c r="F466" s="79">
        <v>1130.55</v>
      </c>
      <c r="G466" s="80">
        <f t="shared" si="30"/>
        <v>-1.6231274045326399E-2</v>
      </c>
      <c r="H466" s="80">
        <f t="shared" si="31"/>
        <v>0.98376872595467402</v>
      </c>
      <c r="K466" s="59">
        <v>441</v>
      </c>
      <c r="L466" s="59">
        <v>-1.00621748889852E-2</v>
      </c>
      <c r="M466" s="59">
        <v>8.0001100725908408E-3</v>
      </c>
    </row>
    <row r="467" spans="1:13">
      <c r="A467" s="78" t="s">
        <v>474</v>
      </c>
      <c r="B467" s="68">
        <v>17806.8</v>
      </c>
      <c r="C467" s="59">
        <f t="shared" si="29"/>
        <v>-1.7841440690702801E-2</v>
      </c>
      <c r="D467" s="59">
        <f t="shared" si="32"/>
        <v>0.98215855930929696</v>
      </c>
      <c r="E467" s="78" t="s">
        <v>474</v>
      </c>
      <c r="F467" s="79">
        <v>1149.05</v>
      </c>
      <c r="G467" s="80">
        <f t="shared" si="30"/>
        <v>-5.1648299529790196E-3</v>
      </c>
      <c r="H467" s="80">
        <f t="shared" si="31"/>
        <v>0.99483517004702104</v>
      </c>
      <c r="K467" s="59">
        <v>442</v>
      </c>
      <c r="L467" s="59">
        <v>-5.8748806809933698E-4</v>
      </c>
      <c r="M467" s="59">
        <v>1.1531217949493E-3</v>
      </c>
    </row>
    <row r="468" spans="1:13">
      <c r="A468" s="78" t="s">
        <v>475</v>
      </c>
      <c r="B468" s="68">
        <v>18127.349999999999</v>
      </c>
      <c r="C468" s="59">
        <f t="shared" si="29"/>
        <v>-3.9502948019334997E-3</v>
      </c>
      <c r="D468" s="59">
        <f t="shared" si="32"/>
        <v>0.99604970519806602</v>
      </c>
      <c r="E468" s="78" t="s">
        <v>475</v>
      </c>
      <c r="F468" s="79">
        <v>1155</v>
      </c>
      <c r="G468" s="80">
        <f t="shared" si="30"/>
        <v>-3.0688792428637001E-3</v>
      </c>
      <c r="H468" s="80">
        <f t="shared" si="31"/>
        <v>0.99693112075713597</v>
      </c>
      <c r="K468" s="59">
        <v>443</v>
      </c>
      <c r="L468" s="59">
        <v>3.2176784591046699E-3</v>
      </c>
      <c r="M468" s="59">
        <v>5.4684986532658499E-3</v>
      </c>
    </row>
    <row r="469" spans="1:13">
      <c r="A469" s="78" t="s">
        <v>476</v>
      </c>
      <c r="B469" s="68">
        <v>18199.099999999999</v>
      </c>
      <c r="C469" s="59">
        <f t="shared" si="29"/>
        <v>-1.0179289959782E-2</v>
      </c>
      <c r="D469" s="59">
        <f t="shared" si="32"/>
        <v>0.98982071004021799</v>
      </c>
      <c r="E469" s="78" t="s">
        <v>476</v>
      </c>
      <c r="F469" s="79">
        <v>1158.55</v>
      </c>
      <c r="G469" s="80">
        <f t="shared" si="30"/>
        <v>-1.5587178082494E-2</v>
      </c>
      <c r="H469" s="80">
        <f t="shared" si="31"/>
        <v>0.98441282191750601</v>
      </c>
      <c r="K469" s="59">
        <v>444</v>
      </c>
      <c r="L469" s="59">
        <v>-3.9261359840004496E-3</v>
      </c>
      <c r="M469" s="59">
        <v>1.0962656589479499E-2</v>
      </c>
    </row>
    <row r="470" spans="1:13">
      <c r="A470" s="78" t="s">
        <v>477</v>
      </c>
      <c r="B470" s="68">
        <v>18385.3</v>
      </c>
      <c r="C470" s="59">
        <f t="shared" si="29"/>
        <v>-1.91002822581848E-3</v>
      </c>
      <c r="D470" s="59">
        <f t="shared" si="32"/>
        <v>0.99808997177418202</v>
      </c>
      <c r="E470" s="78" t="s">
        <v>477</v>
      </c>
      <c r="F470" s="79">
        <v>1176.75</v>
      </c>
      <c r="G470" s="80">
        <f t="shared" si="30"/>
        <v>-5.2971836971350697E-3</v>
      </c>
      <c r="H470" s="80">
        <f t="shared" si="31"/>
        <v>0.99470281630286495</v>
      </c>
      <c r="K470" s="59">
        <v>445</v>
      </c>
      <c r="L470" s="59">
        <v>-2.96909339096836E-3</v>
      </c>
      <c r="M470" s="59">
        <v>1.3451629227887001E-2</v>
      </c>
    </row>
    <row r="471" spans="1:13">
      <c r="A471" s="78" t="s">
        <v>478</v>
      </c>
      <c r="B471" s="68">
        <v>18420.45</v>
      </c>
      <c r="C471" s="59">
        <f t="shared" si="29"/>
        <v>8.2558261417479597E-3</v>
      </c>
      <c r="D471" s="59">
        <f t="shared" si="32"/>
        <v>1.00825582614175</v>
      </c>
      <c r="E471" s="78" t="s">
        <v>478</v>
      </c>
      <c r="F471" s="79">
        <v>1183</v>
      </c>
      <c r="G471" s="80">
        <f t="shared" si="30"/>
        <v>-5.3533544081306797E-3</v>
      </c>
      <c r="H471" s="80">
        <f t="shared" si="31"/>
        <v>0.99464664559186899</v>
      </c>
      <c r="K471" s="59">
        <v>446</v>
      </c>
      <c r="L471" s="59">
        <v>4.0912647680816103E-3</v>
      </c>
      <c r="M471" s="59">
        <v>-1.0336244637261301E-2</v>
      </c>
    </row>
    <row r="472" spans="1:13">
      <c r="A472" s="78" t="s">
        <v>479</v>
      </c>
      <c r="B472" s="68">
        <v>18269</v>
      </c>
      <c r="C472" s="59">
        <f t="shared" si="29"/>
        <v>-7.9544851721632497E-3</v>
      </c>
      <c r="D472" s="59">
        <f t="shared" si="32"/>
        <v>0.99204551482783698</v>
      </c>
      <c r="E472" s="78" t="s">
        <v>479</v>
      </c>
      <c r="F472" s="79">
        <v>1189.3499999999999</v>
      </c>
      <c r="G472" s="80">
        <f t="shared" si="30"/>
        <v>-2.5238980309429001E-2</v>
      </c>
      <c r="H472" s="80">
        <f t="shared" si="31"/>
        <v>0.97476101969057105</v>
      </c>
      <c r="K472" s="59">
        <v>447</v>
      </c>
      <c r="L472" s="59">
        <v>6.0741256788813397E-3</v>
      </c>
      <c r="M472" s="59">
        <v>-1.9427419880715499E-3</v>
      </c>
    </row>
    <row r="473" spans="1:13">
      <c r="A473" s="78" t="s">
        <v>480</v>
      </c>
      <c r="B473" s="68">
        <v>18414.900000000001</v>
      </c>
      <c r="C473" s="59">
        <f t="shared" si="29"/>
        <v>-1.3238152933783401E-2</v>
      </c>
      <c r="D473" s="59">
        <f t="shared" si="32"/>
        <v>0.98676184706621695</v>
      </c>
      <c r="E473" s="78" t="s">
        <v>480</v>
      </c>
      <c r="F473" s="79">
        <v>1219.75</v>
      </c>
      <c r="G473" s="80">
        <f t="shared" si="30"/>
        <v>-1.1452918079591701E-2</v>
      </c>
      <c r="H473" s="80">
        <f t="shared" si="31"/>
        <v>0.98854708192040797</v>
      </c>
      <c r="K473" s="59">
        <v>448</v>
      </c>
      <c r="L473" s="59">
        <v>-3.1761140533563301E-3</v>
      </c>
      <c r="M473" s="59">
        <v>9.84355013726128E-4</v>
      </c>
    </row>
    <row r="474" spans="1:13">
      <c r="A474" s="78" t="s">
        <v>481</v>
      </c>
      <c r="B474" s="68">
        <v>18660.3</v>
      </c>
      <c r="C474" s="59">
        <f t="shared" si="29"/>
        <v>2.8066766840707299E-3</v>
      </c>
      <c r="D474" s="59">
        <f t="shared" si="32"/>
        <v>1.00280667668407</v>
      </c>
      <c r="E474" s="78" t="s">
        <v>481</v>
      </c>
      <c r="F474" s="79">
        <v>1233.8</v>
      </c>
      <c r="G474" s="80">
        <f t="shared" si="30"/>
        <v>-1.0401222575391E-2</v>
      </c>
      <c r="H474" s="80">
        <f t="shared" si="31"/>
        <v>0.989598777424609</v>
      </c>
      <c r="K474" s="59">
        <v>449</v>
      </c>
      <c r="L474" s="59">
        <v>3.56878946231802E-3</v>
      </c>
      <c r="M474" s="59">
        <v>-1.04026228176285E-2</v>
      </c>
    </row>
    <row r="475" spans="1:13">
      <c r="A475" s="78" t="s">
        <v>482</v>
      </c>
      <c r="B475" s="68">
        <v>18608</v>
      </c>
      <c r="C475" s="59">
        <f t="shared" si="29"/>
        <v>5.9749296136281504E-3</v>
      </c>
      <c r="D475" s="59">
        <f t="shared" si="32"/>
        <v>1.00597492961363</v>
      </c>
      <c r="E475" s="78" t="s">
        <v>482</v>
      </c>
      <c r="F475" s="79">
        <v>1246.7</v>
      </c>
      <c r="G475" s="80">
        <f t="shared" si="30"/>
        <v>1.9847546890114101E-2</v>
      </c>
      <c r="H475" s="80">
        <f t="shared" si="31"/>
        <v>1.01984754689011</v>
      </c>
      <c r="K475" s="59">
        <v>450</v>
      </c>
      <c r="L475" s="59">
        <v>-2.1597451862966398E-3</v>
      </c>
      <c r="M475" s="59">
        <v>-1.18145304139554E-2</v>
      </c>
    </row>
    <row r="476" spans="1:13">
      <c r="A476" s="78" t="s">
        <v>483</v>
      </c>
      <c r="B476" s="68">
        <v>18497.150000000001</v>
      </c>
      <c r="C476" s="59">
        <f t="shared" si="29"/>
        <v>2.9734752494251101E-5</v>
      </c>
      <c r="D476" s="59">
        <f t="shared" si="32"/>
        <v>1.00002973475249</v>
      </c>
      <c r="E476" s="78" t="s">
        <v>483</v>
      </c>
      <c r="F476" s="79">
        <v>1222.2</v>
      </c>
      <c r="G476" s="80">
        <f t="shared" si="30"/>
        <v>-3.3082184187576301E-3</v>
      </c>
      <c r="H476" s="80">
        <f t="shared" si="31"/>
        <v>0.99669178158124205</v>
      </c>
      <c r="K476" s="59">
        <v>451</v>
      </c>
      <c r="L476" s="59">
        <v>-1.35453321085881E-3</v>
      </c>
      <c r="M476" s="59">
        <v>3.4967340274956502E-2</v>
      </c>
    </row>
    <row r="477" spans="1:13">
      <c r="A477" s="78" t="s">
        <v>484</v>
      </c>
      <c r="B477" s="68">
        <v>18496.599999999999</v>
      </c>
      <c r="C477" s="59">
        <f t="shared" si="29"/>
        <v>-6.0772111756395401E-3</v>
      </c>
      <c r="D477" s="59">
        <f t="shared" si="32"/>
        <v>0.99392278882436003</v>
      </c>
      <c r="E477" s="78" t="s">
        <v>484</v>
      </c>
      <c r="F477" s="79">
        <v>1226.25</v>
      </c>
      <c r="G477" s="80">
        <f t="shared" si="30"/>
        <v>6.0939637680189904E-3</v>
      </c>
      <c r="H477" s="80">
        <f t="shared" si="31"/>
        <v>1.00609396376802</v>
      </c>
      <c r="K477" s="59">
        <v>452</v>
      </c>
      <c r="L477" s="59">
        <v>-8.4141829575239708E-3</v>
      </c>
      <c r="M477" s="59">
        <v>6.6188305670085304E-4</v>
      </c>
    </row>
    <row r="478" spans="1:13">
      <c r="A478" s="78" t="s">
        <v>485</v>
      </c>
      <c r="B478" s="68">
        <v>18609.349999999999</v>
      </c>
      <c r="C478" s="59">
        <f t="shared" si="29"/>
        <v>2.6284759354648799E-3</v>
      </c>
      <c r="D478" s="59">
        <f t="shared" si="32"/>
        <v>1.00262847593546</v>
      </c>
      <c r="E478" s="78" t="s">
        <v>485</v>
      </c>
      <c r="F478" s="79">
        <v>1218.8</v>
      </c>
      <c r="G478" s="80">
        <f t="shared" si="30"/>
        <v>3.0815399202617898E-3</v>
      </c>
      <c r="H478" s="80">
        <f t="shared" si="31"/>
        <v>1.0030815399202599</v>
      </c>
      <c r="K478" s="59">
        <v>453</v>
      </c>
      <c r="L478" s="59">
        <v>9.5673419430661894E-3</v>
      </c>
      <c r="M478" s="59">
        <v>2.6446693803938898E-2</v>
      </c>
    </row>
    <row r="479" spans="1:13">
      <c r="A479" s="78" t="s">
        <v>486</v>
      </c>
      <c r="B479" s="68">
        <v>18560.5</v>
      </c>
      <c r="C479" s="59">
        <f t="shared" si="29"/>
        <v>-4.4216639141222702E-3</v>
      </c>
      <c r="D479" s="59">
        <f t="shared" si="32"/>
        <v>0.99557833608587798</v>
      </c>
      <c r="E479" s="78" t="s">
        <v>486</v>
      </c>
      <c r="F479" s="79">
        <v>1215.05</v>
      </c>
      <c r="G479" s="80">
        <f t="shared" si="30"/>
        <v>2.2246033727391702E-3</v>
      </c>
      <c r="H479" s="80">
        <f t="shared" si="31"/>
        <v>1.00222460337274</v>
      </c>
      <c r="K479" s="59">
        <v>454</v>
      </c>
      <c r="L479" s="59">
        <v>-6.1623720141519003E-3</v>
      </c>
      <c r="M479" s="59">
        <v>-5.2948549065269805E-4</v>
      </c>
    </row>
    <row r="480" spans="1:13">
      <c r="A480" s="78" t="s">
        <v>487</v>
      </c>
      <c r="B480" s="68">
        <v>18642.75</v>
      </c>
      <c r="C480" s="59">
        <f t="shared" si="29"/>
        <v>-3.1223414523407602E-3</v>
      </c>
      <c r="D480" s="59">
        <f t="shared" si="32"/>
        <v>0.99687765854765897</v>
      </c>
      <c r="E480" s="78" t="s">
        <v>487</v>
      </c>
      <c r="F480" s="79">
        <v>1212.3499999999999</v>
      </c>
      <c r="G480" s="80">
        <f t="shared" si="30"/>
        <v>-1.18485284215434E-2</v>
      </c>
      <c r="H480" s="80">
        <f t="shared" si="31"/>
        <v>0.98815147157845695</v>
      </c>
      <c r="K480" s="59">
        <v>455</v>
      </c>
      <c r="L480" s="59">
        <v>-2.70433465264882E-3</v>
      </c>
      <c r="M480" s="59">
        <v>2.9608874397917201E-3</v>
      </c>
    </row>
    <row r="481" spans="1:13">
      <c r="A481" s="78" t="s">
        <v>488</v>
      </c>
      <c r="B481" s="68">
        <v>18701.05</v>
      </c>
      <c r="C481" s="59">
        <f t="shared" si="29"/>
        <v>2.6472605687367901E-4</v>
      </c>
      <c r="D481" s="59">
        <f t="shared" si="32"/>
        <v>1.00026472605687</v>
      </c>
      <c r="E481" s="78" t="s">
        <v>488</v>
      </c>
      <c r="F481" s="79">
        <v>1226.8</v>
      </c>
      <c r="G481" s="80">
        <f t="shared" si="30"/>
        <v>1.6809881468640701E-2</v>
      </c>
      <c r="H481" s="80">
        <f t="shared" si="31"/>
        <v>1.0168098814686399</v>
      </c>
      <c r="K481" s="59">
        <v>456</v>
      </c>
      <c r="L481" s="59">
        <v>-8.4640548476655492E-3</v>
      </c>
      <c r="M481" s="59">
        <v>3.7167285223262001E-4</v>
      </c>
    </row>
    <row r="482" spans="1:13">
      <c r="A482" s="78" t="s">
        <v>489</v>
      </c>
      <c r="B482" s="68">
        <v>18696.099999999999</v>
      </c>
      <c r="C482" s="59">
        <f t="shared" si="29"/>
        <v>-6.2065965491442804E-3</v>
      </c>
      <c r="D482" s="59">
        <f t="shared" si="32"/>
        <v>0.99379340345085598</v>
      </c>
      <c r="E482" s="78" t="s">
        <v>489</v>
      </c>
      <c r="F482" s="79">
        <v>1206.3499999999999</v>
      </c>
      <c r="G482" s="80">
        <f t="shared" si="30"/>
        <v>2.1575876591205401E-3</v>
      </c>
      <c r="H482" s="80">
        <f t="shared" si="31"/>
        <v>1.00215758765912</v>
      </c>
      <c r="K482" s="59">
        <v>457</v>
      </c>
      <c r="L482" s="59">
        <v>8.76806529064632E-4</v>
      </c>
      <c r="M482" s="59">
        <v>4.5250483367145801E-3</v>
      </c>
    </row>
    <row r="483" spans="1:13">
      <c r="A483" s="78" t="s">
        <v>490</v>
      </c>
      <c r="B483" s="68">
        <v>18812.5</v>
      </c>
      <c r="C483" s="59">
        <f t="shared" si="29"/>
        <v>2.8825558908003E-3</v>
      </c>
      <c r="D483" s="59">
        <f t="shared" si="32"/>
        <v>1.0028825558908001</v>
      </c>
      <c r="E483" s="78" t="s">
        <v>490</v>
      </c>
      <c r="F483" s="79">
        <v>1203.75</v>
      </c>
      <c r="G483" s="80">
        <f t="shared" si="30"/>
        <v>-3.4002354869903202E-3</v>
      </c>
      <c r="H483" s="80">
        <f t="shared" si="31"/>
        <v>0.99659976451301002</v>
      </c>
      <c r="K483" s="59">
        <v>458</v>
      </c>
      <c r="L483" s="59">
        <v>3.2532723944162698E-3</v>
      </c>
      <c r="M483" s="59">
        <v>2.4816469729595399E-2</v>
      </c>
    </row>
    <row r="484" spans="1:13">
      <c r="A484" s="78" t="s">
        <v>491</v>
      </c>
      <c r="B484" s="68">
        <v>18758.349999999999</v>
      </c>
      <c r="C484" s="59">
        <f t="shared" si="29"/>
        <v>7.5074463545009001E-3</v>
      </c>
      <c r="D484" s="59">
        <f t="shared" si="32"/>
        <v>1.0075074463545</v>
      </c>
      <c r="E484" s="78" t="s">
        <v>491</v>
      </c>
      <c r="F484" s="79">
        <v>1207.8499999999999</v>
      </c>
      <c r="G484" s="80">
        <f t="shared" si="30"/>
        <v>-2.2741848582611798E-3</v>
      </c>
      <c r="H484" s="80">
        <f t="shared" si="31"/>
        <v>0.99772581514173897</v>
      </c>
      <c r="K484" s="59">
        <v>459</v>
      </c>
      <c r="L484" s="59">
        <v>-4.1399558250158602E-3</v>
      </c>
      <c r="M484" s="59">
        <v>-2.0725956052587698E-2</v>
      </c>
    </row>
    <row r="485" spans="1:13">
      <c r="A485" s="78" t="s">
        <v>492</v>
      </c>
      <c r="B485" s="68">
        <v>18618.05</v>
      </c>
      <c r="C485" s="59">
        <f t="shared" si="29"/>
        <v>2.97465577809977E-3</v>
      </c>
      <c r="D485" s="59">
        <f t="shared" si="32"/>
        <v>1.0029746557781001</v>
      </c>
      <c r="E485" s="78" t="s">
        <v>492</v>
      </c>
      <c r="F485" s="79">
        <v>1210.5999999999999</v>
      </c>
      <c r="G485" s="80">
        <f t="shared" si="30"/>
        <v>1.9097440677392202E-2</v>
      </c>
      <c r="H485" s="80">
        <f t="shared" si="31"/>
        <v>1.0190974406773901</v>
      </c>
      <c r="K485" s="59">
        <v>460</v>
      </c>
      <c r="L485" s="59">
        <v>2.26937980717662E-3</v>
      </c>
      <c r="M485" s="59">
        <v>3.7177270214827501E-2</v>
      </c>
    </row>
    <row r="486" spans="1:13">
      <c r="A486" s="78" t="s">
        <v>493</v>
      </c>
      <c r="B486" s="68">
        <v>18562.75</v>
      </c>
      <c r="C486" s="59">
        <f t="shared" si="29"/>
        <v>2.6972005940332799E-3</v>
      </c>
      <c r="D486" s="59">
        <f t="shared" si="32"/>
        <v>1.00269720059403</v>
      </c>
      <c r="E486" s="78" t="s">
        <v>493</v>
      </c>
      <c r="F486" s="79">
        <v>1187.7</v>
      </c>
      <c r="G486" s="80">
        <f t="shared" si="30"/>
        <v>7.9883769763543395E-3</v>
      </c>
      <c r="H486" s="80">
        <f t="shared" si="31"/>
        <v>1.00798837697635</v>
      </c>
      <c r="K486" s="59">
        <v>461</v>
      </c>
      <c r="L486" s="59">
        <v>-9.8496684601365506E-4</v>
      </c>
      <c r="M486" s="59">
        <v>8.4455210062191303E-3</v>
      </c>
    </row>
    <row r="487" spans="1:13">
      <c r="A487" s="78" t="s">
        <v>494</v>
      </c>
      <c r="B487" s="68">
        <v>18512.75</v>
      </c>
      <c r="C487" s="59">
        <f t="shared" si="29"/>
        <v>1.54878081387749E-3</v>
      </c>
      <c r="D487" s="59">
        <f t="shared" si="32"/>
        <v>1.0015487808138801</v>
      </c>
      <c r="E487" s="78" t="s">
        <v>494</v>
      </c>
      <c r="F487" s="79">
        <v>1178.25</v>
      </c>
      <c r="G487" s="80">
        <f t="shared" si="30"/>
        <v>-4.9527055330707897E-3</v>
      </c>
      <c r="H487" s="80">
        <f t="shared" si="31"/>
        <v>0.99504729446692897</v>
      </c>
      <c r="K487" s="59">
        <v>462</v>
      </c>
      <c r="L487" s="59">
        <v>4.3363962728278499E-3</v>
      </c>
      <c r="M487" s="59">
        <v>-1.8141389292289398E-2</v>
      </c>
    </row>
    <row r="488" spans="1:13">
      <c r="A488" s="78" t="s">
        <v>495</v>
      </c>
      <c r="B488" s="68">
        <v>18484.099999999999</v>
      </c>
      <c r="C488" s="59">
        <f t="shared" si="29"/>
        <v>1.1801063995242301E-2</v>
      </c>
      <c r="D488" s="59">
        <f t="shared" si="32"/>
        <v>1.0118010639952399</v>
      </c>
      <c r="E488" s="78" t="s">
        <v>495</v>
      </c>
      <c r="F488" s="79">
        <v>1184.0999999999999</v>
      </c>
      <c r="G488" s="80">
        <f t="shared" si="30"/>
        <v>1.6476520640004998E-2</v>
      </c>
      <c r="H488" s="80">
        <f t="shared" si="31"/>
        <v>1.0164765206400099</v>
      </c>
      <c r="K488" s="59">
        <v>463</v>
      </c>
      <c r="L488" s="59">
        <v>8.1765802910493506E-3</v>
      </c>
      <c r="M488" s="59">
        <v>-2.4407854336375798E-2</v>
      </c>
    </row>
    <row r="489" spans="1:13">
      <c r="A489" s="78" t="s">
        <v>496</v>
      </c>
      <c r="B489" s="68">
        <v>18267.25</v>
      </c>
      <c r="C489" s="59">
        <f t="shared" si="29"/>
        <v>1.26261778495238E-3</v>
      </c>
      <c r="D489" s="59">
        <f t="shared" si="32"/>
        <v>1.00126261778495</v>
      </c>
      <c r="E489" s="78" t="s">
        <v>496</v>
      </c>
      <c r="F489" s="79">
        <v>1164.75</v>
      </c>
      <c r="G489" s="80">
        <f t="shared" si="30"/>
        <v>1.3701508837586999E-2</v>
      </c>
      <c r="H489" s="80">
        <f t="shared" si="31"/>
        <v>1.01370150883759</v>
      </c>
      <c r="K489" s="59">
        <v>464</v>
      </c>
      <c r="L489" s="59">
        <v>-1.40382111486794E-2</v>
      </c>
      <c r="M489" s="59">
        <v>8.8733811957003306E-3</v>
      </c>
    </row>
    <row r="490" spans="1:13">
      <c r="A490" s="78" t="s">
        <v>497</v>
      </c>
      <c r="B490" s="68">
        <v>18244.2</v>
      </c>
      <c r="C490" s="59">
        <f t="shared" si="29"/>
        <v>4.6286014321959201E-3</v>
      </c>
      <c r="D490" s="59">
        <f t="shared" si="32"/>
        <v>1.0046286014321999</v>
      </c>
      <c r="E490" s="78" t="s">
        <v>497</v>
      </c>
      <c r="F490" s="79">
        <v>1148.9000000000001</v>
      </c>
      <c r="G490" s="80">
        <f t="shared" si="30"/>
        <v>4.5363420721480302E-3</v>
      </c>
      <c r="H490" s="80">
        <f t="shared" si="31"/>
        <v>1.00453634207215</v>
      </c>
      <c r="K490" s="59">
        <v>465</v>
      </c>
      <c r="L490" s="59">
        <v>-3.55752332000513E-3</v>
      </c>
      <c r="M490" s="59">
        <v>4.8864407714143505E-4</v>
      </c>
    </row>
    <row r="491" spans="1:13">
      <c r="A491" s="78" t="s">
        <v>498</v>
      </c>
      <c r="B491" s="68">
        <v>18159.95</v>
      </c>
      <c r="C491" s="59">
        <f t="shared" si="29"/>
        <v>-8.1003854175059602E-3</v>
      </c>
      <c r="D491" s="59">
        <f t="shared" si="32"/>
        <v>0.99189961458249398</v>
      </c>
      <c r="E491" s="78" t="s">
        <v>498</v>
      </c>
      <c r="F491" s="79">
        <v>1143.7</v>
      </c>
      <c r="G491" s="80">
        <f t="shared" si="30"/>
        <v>-1.2771121844280999E-2</v>
      </c>
      <c r="H491" s="80">
        <f t="shared" si="31"/>
        <v>0.98722887815571903</v>
      </c>
      <c r="K491" s="59">
        <v>466</v>
      </c>
      <c r="L491" s="59">
        <v>-8.2572186697252893E-3</v>
      </c>
      <c r="M491" s="59">
        <v>-7.3299594127687398E-3</v>
      </c>
    </row>
    <row r="492" spans="1:13">
      <c r="A492" s="78" t="s">
        <v>499</v>
      </c>
      <c r="B492" s="68">
        <v>18307.650000000001</v>
      </c>
      <c r="C492" s="59">
        <f t="shared" si="29"/>
        <v>-1.97808888410037E-3</v>
      </c>
      <c r="D492" s="59">
        <f t="shared" si="32"/>
        <v>0.9980219111159</v>
      </c>
      <c r="E492" s="78" t="s">
        <v>499</v>
      </c>
      <c r="F492" s="79">
        <v>1158.4000000000001</v>
      </c>
      <c r="G492" s="80">
        <f t="shared" si="30"/>
        <v>-3.6191336357980801E-3</v>
      </c>
      <c r="H492" s="80">
        <f t="shared" si="31"/>
        <v>0.99638086636420198</v>
      </c>
      <c r="K492" s="59">
        <v>467</v>
      </c>
      <c r="L492" s="59">
        <v>-2.0181688820945999E-3</v>
      </c>
      <c r="M492" s="59">
        <v>-3.2790148150404698E-3</v>
      </c>
    </row>
    <row r="493" spans="1:13">
      <c r="A493" s="78" t="s">
        <v>500</v>
      </c>
      <c r="B493" s="68">
        <v>18343.900000000001</v>
      </c>
      <c r="C493" s="59">
        <f t="shared" si="29"/>
        <v>-3.577889490425E-3</v>
      </c>
      <c r="D493" s="59">
        <f t="shared" si="32"/>
        <v>0.99642211050957497</v>
      </c>
      <c r="E493" s="78" t="s">
        <v>500</v>
      </c>
      <c r="F493" s="79">
        <v>1162.5999999999999</v>
      </c>
      <c r="G493" s="80">
        <f t="shared" si="30"/>
        <v>-2.1480439586452202E-3</v>
      </c>
      <c r="H493" s="80">
        <f t="shared" si="31"/>
        <v>0.99785195604135501</v>
      </c>
      <c r="K493" s="59">
        <v>468</v>
      </c>
      <c r="L493" s="59">
        <v>5.6518352335750803E-3</v>
      </c>
      <c r="M493" s="59">
        <v>-1.10051896417058E-2</v>
      </c>
    </row>
    <row r="494" spans="1:13">
      <c r="A494" s="78" t="s">
        <v>501</v>
      </c>
      <c r="B494" s="68">
        <v>18409.650000000001</v>
      </c>
      <c r="C494" s="59">
        <f t="shared" si="29"/>
        <v>3.3955350399116801E-4</v>
      </c>
      <c r="D494" s="59">
        <f t="shared" si="32"/>
        <v>1.0003395535039901</v>
      </c>
      <c r="E494" s="78" t="s">
        <v>501</v>
      </c>
      <c r="F494" s="79">
        <v>1165.0999999999999</v>
      </c>
      <c r="G494" s="80">
        <f t="shared" si="30"/>
        <v>3.8496574066347503E-2</v>
      </c>
      <c r="H494" s="80">
        <f t="shared" si="31"/>
        <v>1.0384965740663501</v>
      </c>
      <c r="K494" s="59">
        <v>469</v>
      </c>
      <c r="L494" s="59">
        <v>-6.5786325656355298E-3</v>
      </c>
      <c r="M494" s="59">
        <v>-1.86603477437935E-2</v>
      </c>
    </row>
    <row r="495" spans="1:13">
      <c r="A495" s="78" t="s">
        <v>502</v>
      </c>
      <c r="B495" s="68">
        <v>18403.400000000001</v>
      </c>
      <c r="C495" s="59">
        <f t="shared" si="29"/>
        <v>4.0427414446847004E-3</v>
      </c>
      <c r="D495" s="59">
        <f t="shared" si="32"/>
        <v>1.00404274144468</v>
      </c>
      <c r="E495" s="78" t="s">
        <v>502</v>
      </c>
      <c r="F495" s="79">
        <v>1121.0999999999999</v>
      </c>
      <c r="G495" s="80">
        <f t="shared" si="30"/>
        <v>-1.8864732975005499E-2</v>
      </c>
      <c r="H495" s="80">
        <f t="shared" si="31"/>
        <v>0.98113526702499398</v>
      </c>
      <c r="K495" s="59">
        <v>470</v>
      </c>
      <c r="L495" s="59">
        <v>-1.05650907630649E-2</v>
      </c>
      <c r="M495" s="59">
        <v>-8.8782731652677603E-4</v>
      </c>
    </row>
    <row r="496" spans="1:13">
      <c r="A496" s="78" t="s">
        <v>503</v>
      </c>
      <c r="B496" s="68">
        <v>18329.150000000001</v>
      </c>
      <c r="C496" s="59">
        <f t="shared" si="29"/>
        <v>-1.1205368843472401E-3</v>
      </c>
      <c r="D496" s="59">
        <f t="shared" si="32"/>
        <v>0.99887946311565301</v>
      </c>
      <c r="E496" s="78" t="s">
        <v>503</v>
      </c>
      <c r="F496" s="79">
        <v>1142.45</v>
      </c>
      <c r="G496" s="80">
        <f t="shared" si="30"/>
        <v>-1.9588925399212601E-2</v>
      </c>
      <c r="H496" s="80">
        <f t="shared" si="31"/>
        <v>0.98041107460078702</v>
      </c>
      <c r="K496" s="59">
        <v>471</v>
      </c>
      <c r="L496" s="59">
        <v>1.54052326154565E-3</v>
      </c>
      <c r="M496" s="59">
        <v>-1.1941745836936701E-2</v>
      </c>
    </row>
    <row r="497" spans="1:13">
      <c r="A497" s="78" t="s">
        <v>504</v>
      </c>
      <c r="B497" s="68">
        <v>18349.7</v>
      </c>
      <c r="C497" s="59">
        <f t="shared" si="29"/>
        <v>1.7676026972224299E-2</v>
      </c>
      <c r="D497" s="59">
        <f t="shared" si="32"/>
        <v>1.01767602697222</v>
      </c>
      <c r="E497" s="78" t="s">
        <v>504</v>
      </c>
      <c r="F497" s="79">
        <v>1165.05</v>
      </c>
      <c r="G497" s="80">
        <f t="shared" si="30"/>
        <v>-4.5061738778290901E-2</v>
      </c>
      <c r="H497" s="80">
        <f t="shared" si="31"/>
        <v>0.95493826122170899</v>
      </c>
      <c r="K497" s="59">
        <v>472</v>
      </c>
      <c r="L497" s="59">
        <v>3.9309286451519104E-3</v>
      </c>
      <c r="M497" s="59">
        <v>1.59166182449622E-2</v>
      </c>
    </row>
    <row r="498" spans="1:13">
      <c r="A498" s="78" t="s">
        <v>505</v>
      </c>
      <c r="B498" s="68">
        <v>18028.2</v>
      </c>
      <c r="C498" s="59">
        <f t="shared" si="29"/>
        <v>-7.1189626676594403E-3</v>
      </c>
      <c r="D498" s="59">
        <f t="shared" si="32"/>
        <v>0.99288103733234101</v>
      </c>
      <c r="E498" s="78" t="s">
        <v>505</v>
      </c>
      <c r="F498" s="79">
        <v>1218.75</v>
      </c>
      <c r="G498" s="80">
        <f t="shared" si="30"/>
        <v>-3.97158996469134E-3</v>
      </c>
      <c r="H498" s="80">
        <f t="shared" si="31"/>
        <v>0.99602841003530895</v>
      </c>
      <c r="K498" s="59">
        <v>473</v>
      </c>
      <c r="L498" s="59">
        <v>-5.5464309379001401E-4</v>
      </c>
      <c r="M498" s="59">
        <v>-2.75357532496761E-3</v>
      </c>
    </row>
    <row r="499" spans="1:13">
      <c r="A499" s="78" t="s">
        <v>506</v>
      </c>
      <c r="B499" s="68">
        <v>18157</v>
      </c>
      <c r="C499" s="59">
        <f t="shared" si="29"/>
        <v>-2.5192671149599898E-3</v>
      </c>
      <c r="D499" s="59">
        <f t="shared" si="32"/>
        <v>0.99748073288504002</v>
      </c>
      <c r="E499" s="78" t="s">
        <v>506</v>
      </c>
      <c r="F499" s="79">
        <v>1223.5999999999999</v>
      </c>
      <c r="G499" s="80">
        <f t="shared" si="30"/>
        <v>6.5184201287058798E-3</v>
      </c>
      <c r="H499" s="80">
        <f t="shared" si="31"/>
        <v>1.0065184201287101</v>
      </c>
      <c r="K499" s="59">
        <v>474</v>
      </c>
      <c r="L499" s="59">
        <v>-5.16225389651798E-3</v>
      </c>
      <c r="M499" s="59">
        <v>1.1256217664537001E-2</v>
      </c>
    </row>
    <row r="500" spans="1:13">
      <c r="A500" s="78" t="s">
        <v>507</v>
      </c>
      <c r="B500" s="68">
        <v>18202.8</v>
      </c>
      <c r="C500" s="59">
        <f t="shared" si="29"/>
        <v>4.71642492741472E-3</v>
      </c>
      <c r="D500" s="59">
        <f t="shared" si="32"/>
        <v>1.0047164249274101</v>
      </c>
      <c r="E500" s="78" t="s">
        <v>507</v>
      </c>
      <c r="F500" s="79">
        <v>1215.6500000000001</v>
      </c>
      <c r="G500" s="80">
        <f t="shared" si="30"/>
        <v>-8.5187065507667092E-3</v>
      </c>
      <c r="H500" s="80">
        <f t="shared" si="31"/>
        <v>0.99148129344923297</v>
      </c>
      <c r="K500" s="59">
        <v>475</v>
      </c>
      <c r="L500" s="59">
        <v>1.40607312820684E-3</v>
      </c>
      <c r="M500" s="59">
        <v>1.6754667920549501E-3</v>
      </c>
    </row>
    <row r="501" spans="1:13">
      <c r="A501" s="78" t="s">
        <v>508</v>
      </c>
      <c r="B501" s="68">
        <v>18117.150000000001</v>
      </c>
      <c r="C501" s="59">
        <f t="shared" si="29"/>
        <v>3.5637453962944999E-3</v>
      </c>
      <c r="D501" s="59">
        <f t="shared" si="32"/>
        <v>1.00356374539629</v>
      </c>
      <c r="E501" s="78" t="s">
        <v>508</v>
      </c>
      <c r="F501" s="79">
        <v>1226.05</v>
      </c>
      <c r="G501" s="80">
        <f t="shared" si="30"/>
        <v>3.0632899155919602E-3</v>
      </c>
      <c r="H501" s="80">
        <f t="shared" si="31"/>
        <v>1.00306328991559</v>
      </c>
      <c r="K501" s="59">
        <v>476</v>
      </c>
      <c r="L501" s="59">
        <v>-3.91316514800752E-3</v>
      </c>
      <c r="M501" s="59">
        <v>6.1377685207466897E-3</v>
      </c>
    </row>
    <row r="502" spans="1:13">
      <c r="A502" s="78" t="s">
        <v>509</v>
      </c>
      <c r="B502" s="68">
        <v>18052.7</v>
      </c>
      <c r="C502" s="59">
        <f t="shared" si="29"/>
        <v>-1.6687172048770701E-3</v>
      </c>
      <c r="D502" s="59">
        <f t="shared" si="32"/>
        <v>0.99833128279512295</v>
      </c>
      <c r="E502" s="78" t="s">
        <v>509</v>
      </c>
      <c r="F502" s="79">
        <v>1222.3</v>
      </c>
      <c r="G502" s="80">
        <f t="shared" si="30"/>
        <v>-1.08628176127579E-2</v>
      </c>
      <c r="H502" s="80">
        <f t="shared" si="31"/>
        <v>0.98913718238724202</v>
      </c>
      <c r="K502" s="59">
        <v>477</v>
      </c>
      <c r="L502" s="59">
        <v>-2.9328433502409201E-3</v>
      </c>
      <c r="M502" s="59">
        <v>-8.9156850713024809E-3</v>
      </c>
    </row>
    <row r="503" spans="1:13">
      <c r="A503" s="78" t="s">
        <v>510</v>
      </c>
      <c r="B503" s="68">
        <v>18082.849999999999</v>
      </c>
      <c r="C503" s="59">
        <f t="shared" si="29"/>
        <v>-3.4531097777932302E-3</v>
      </c>
      <c r="D503" s="59">
        <f t="shared" si="32"/>
        <v>0.99654689022220699</v>
      </c>
      <c r="E503" s="78" t="s">
        <v>510</v>
      </c>
      <c r="F503" s="79">
        <v>1235.6500000000001</v>
      </c>
      <c r="G503" s="80">
        <f t="shared" si="30"/>
        <v>1.6647330470410102E-2</v>
      </c>
      <c r="H503" s="80">
        <f t="shared" si="31"/>
        <v>1.01664733047041</v>
      </c>
      <c r="K503" s="59">
        <v>478</v>
      </c>
      <c r="L503" s="59">
        <v>-3.7734522913761401E-4</v>
      </c>
      <c r="M503" s="59">
        <v>1.71872266977783E-2</v>
      </c>
    </row>
    <row r="504" spans="1:13">
      <c r="A504" s="78" t="s">
        <v>511</v>
      </c>
      <c r="B504" s="68">
        <v>18145.400000000001</v>
      </c>
      <c r="C504" s="59">
        <f t="shared" si="29"/>
        <v>7.36777897613272E-3</v>
      </c>
      <c r="D504" s="59">
        <f t="shared" si="32"/>
        <v>1.0073677789761299</v>
      </c>
      <c r="E504" s="78" t="s">
        <v>511</v>
      </c>
      <c r="F504" s="79">
        <v>1215.25</v>
      </c>
      <c r="G504" s="80">
        <f t="shared" si="30"/>
        <v>-4.2288569169498099E-3</v>
      </c>
      <c r="H504" s="80">
        <f t="shared" si="31"/>
        <v>0.99577114308305004</v>
      </c>
      <c r="K504" s="59">
        <v>479</v>
      </c>
      <c r="L504" s="59">
        <v>-5.25987346801755E-3</v>
      </c>
      <c r="M504" s="59">
        <v>7.4174611271380798E-3</v>
      </c>
    </row>
    <row r="505" spans="1:13">
      <c r="A505" s="78" t="s">
        <v>512</v>
      </c>
      <c r="B505" s="68">
        <v>18012.2</v>
      </c>
      <c r="C505" s="59">
        <f t="shared" si="29"/>
        <v>1.2592696923282401E-2</v>
      </c>
      <c r="D505" s="59">
        <f t="shared" si="32"/>
        <v>1.0125926969232799</v>
      </c>
      <c r="E505" s="78" t="s">
        <v>512</v>
      </c>
      <c r="F505" s="79">
        <v>1220.4000000000001</v>
      </c>
      <c r="G505" s="80">
        <f t="shared" si="30"/>
        <v>-9.8280106190797804E-4</v>
      </c>
      <c r="H505" s="80">
        <f t="shared" si="31"/>
        <v>0.99901719893809204</v>
      </c>
      <c r="K505" s="59">
        <v>480</v>
      </c>
      <c r="L505" s="59">
        <v>1.5977731302597199E-3</v>
      </c>
      <c r="M505" s="59">
        <v>-4.9980086172500401E-3</v>
      </c>
    </row>
    <row r="506" spans="1:13">
      <c r="A506" s="78" t="s">
        <v>513</v>
      </c>
      <c r="B506" s="68">
        <v>17786.8</v>
      </c>
      <c r="C506" s="59">
        <f t="shared" si="29"/>
        <v>2.8065749095631302E-3</v>
      </c>
      <c r="D506" s="59">
        <f t="shared" si="32"/>
        <v>1.00280657490956</v>
      </c>
      <c r="E506" s="78" t="s">
        <v>513</v>
      </c>
      <c r="F506" s="79">
        <v>1221.5999999999999</v>
      </c>
      <c r="G506" s="80">
        <f t="shared" si="30"/>
        <v>-9.0005324572179604E-4</v>
      </c>
      <c r="H506" s="80">
        <f t="shared" si="31"/>
        <v>0.99909994675427805</v>
      </c>
      <c r="K506" s="59">
        <v>481</v>
      </c>
      <c r="L506" s="59">
        <v>5.0871924755022998E-3</v>
      </c>
      <c r="M506" s="59">
        <v>-7.3613773337634801E-3</v>
      </c>
    </row>
    <row r="507" spans="1:13">
      <c r="A507" s="78" t="s">
        <v>514</v>
      </c>
      <c r="B507" s="68">
        <v>17736.95</v>
      </c>
      <c r="C507" s="59">
        <f t="shared" si="29"/>
        <v>4.5545422059832096E-3</v>
      </c>
      <c r="D507" s="59">
        <f t="shared" si="32"/>
        <v>1.0045545422059801</v>
      </c>
      <c r="E507" s="78" t="s">
        <v>514</v>
      </c>
      <c r="F507" s="79">
        <v>1222.7</v>
      </c>
      <c r="G507" s="80">
        <f t="shared" si="30"/>
        <v>4.1387564968800904E-3</v>
      </c>
      <c r="H507" s="80">
        <f t="shared" si="31"/>
        <v>1.00413875649688</v>
      </c>
      <c r="K507" s="59">
        <v>482</v>
      </c>
      <c r="L507" s="59">
        <v>1.6672612902409801E-3</v>
      </c>
      <c r="M507" s="59">
        <v>1.74301793871512E-2</v>
      </c>
    </row>
    <row r="508" spans="1:13">
      <c r="A508" s="78" t="s">
        <v>515</v>
      </c>
      <c r="B508" s="68">
        <v>17656.349999999999</v>
      </c>
      <c r="C508" s="59">
        <f t="shared" si="29"/>
        <v>-4.2049283283901798E-3</v>
      </c>
      <c r="D508" s="59">
        <f t="shared" si="32"/>
        <v>0.99579507167160997</v>
      </c>
      <c r="E508" s="78" t="s">
        <v>515</v>
      </c>
      <c r="F508" s="79">
        <v>1217.6500000000001</v>
      </c>
      <c r="G508" s="80">
        <f t="shared" si="30"/>
        <v>-8.8304404390003102E-3</v>
      </c>
      <c r="H508" s="80">
        <f t="shared" si="31"/>
        <v>0.99116955956099995</v>
      </c>
      <c r="K508" s="59">
        <v>483</v>
      </c>
      <c r="L508" s="59">
        <v>1.4579249839396201E-3</v>
      </c>
      <c r="M508" s="59">
        <v>6.5304519924147203E-3</v>
      </c>
    </row>
    <row r="509" spans="1:13">
      <c r="A509" s="78" t="s">
        <v>516</v>
      </c>
      <c r="B509" s="68">
        <v>17730.75</v>
      </c>
      <c r="C509" s="59">
        <f t="shared" si="29"/>
        <v>8.7490167091534895E-3</v>
      </c>
      <c r="D509" s="59">
        <f t="shared" si="32"/>
        <v>1.00874901670915</v>
      </c>
      <c r="E509" s="78" t="s">
        <v>516</v>
      </c>
      <c r="F509" s="79">
        <v>1228.45</v>
      </c>
      <c r="G509" s="80">
        <f t="shared" si="30"/>
        <v>1.6290547164806601E-2</v>
      </c>
      <c r="H509" s="80">
        <f t="shared" si="31"/>
        <v>1.01629054716481</v>
      </c>
      <c r="K509" s="59">
        <v>484</v>
      </c>
      <c r="L509" s="59">
        <v>5.9145728512878895E-4</v>
      </c>
      <c r="M509" s="59">
        <v>-5.5441628181995802E-3</v>
      </c>
    </row>
    <row r="510" spans="1:13">
      <c r="A510" s="78" t="s">
        <v>517</v>
      </c>
      <c r="B510" s="68">
        <v>17576.3</v>
      </c>
      <c r="C510" s="59">
        <f t="shared" si="29"/>
        <v>7.0289770325899798E-4</v>
      </c>
      <c r="D510" s="59">
        <f t="shared" si="32"/>
        <v>1.0007028977032599</v>
      </c>
      <c r="E510" s="78" t="s">
        <v>517</v>
      </c>
      <c r="F510" s="79">
        <v>1208.5999999999999</v>
      </c>
      <c r="G510" s="80">
        <f t="shared" si="30"/>
        <v>-2.2013081501206701E-2</v>
      </c>
      <c r="H510" s="80">
        <f t="shared" si="31"/>
        <v>0.97798691849879305</v>
      </c>
      <c r="K510" s="59">
        <v>485</v>
      </c>
      <c r="L510" s="59">
        <v>8.3266708100205207E-3</v>
      </c>
      <c r="M510" s="59">
        <v>8.1498498299844395E-3</v>
      </c>
    </row>
    <row r="511" spans="1:13">
      <c r="A511" s="78" t="s">
        <v>518</v>
      </c>
      <c r="B511" s="68">
        <v>17563.95</v>
      </c>
      <c r="C511" s="59">
        <f t="shared" si="29"/>
        <v>2.9478699197256E-3</v>
      </c>
      <c r="D511" s="59">
        <f t="shared" si="32"/>
        <v>1.0029478699197301</v>
      </c>
      <c r="E511" s="78" t="s">
        <v>518</v>
      </c>
      <c r="F511" s="79">
        <v>1235.5</v>
      </c>
      <c r="G511" s="80">
        <f t="shared" si="30"/>
        <v>3.6429135615677702E-4</v>
      </c>
      <c r="H511" s="80">
        <f t="shared" si="31"/>
        <v>1.0003642913561599</v>
      </c>
      <c r="K511" s="59">
        <v>486</v>
      </c>
      <c r="L511" s="59">
        <v>3.75551023810436E-4</v>
      </c>
      <c r="M511" s="59">
        <v>1.3325957813776599E-2</v>
      </c>
    </row>
    <row r="512" spans="1:13">
      <c r="A512" s="78" t="s">
        <v>519</v>
      </c>
      <c r="B512" s="68">
        <v>17512.25</v>
      </c>
      <c r="C512" s="59">
        <f t="shared" si="29"/>
        <v>1.44574758319088E-3</v>
      </c>
      <c r="D512" s="59">
        <f t="shared" si="32"/>
        <v>1.0014457475831899</v>
      </c>
      <c r="E512" s="78" t="s">
        <v>519</v>
      </c>
      <c r="F512" s="79">
        <v>1235.05</v>
      </c>
      <c r="G512" s="80">
        <f t="shared" si="30"/>
        <v>1.5544671546395701E-2</v>
      </c>
      <c r="H512" s="80">
        <f t="shared" si="31"/>
        <v>1.0155446715464</v>
      </c>
      <c r="K512" s="59">
        <v>487</v>
      </c>
      <c r="L512" s="59">
        <v>2.9151416469067899E-3</v>
      </c>
      <c r="M512" s="59">
        <v>1.6212004252412399E-3</v>
      </c>
    </row>
    <row r="513" spans="1:13">
      <c r="A513" s="78" t="s">
        <v>520</v>
      </c>
      <c r="B513" s="68">
        <v>17486.95</v>
      </c>
      <c r="C513" s="59">
        <f t="shared" si="29"/>
        <v>1.00665385434344E-2</v>
      </c>
      <c r="D513" s="59">
        <f t="shared" si="32"/>
        <v>1.01006653854343</v>
      </c>
      <c r="E513" s="78" t="s">
        <v>520</v>
      </c>
      <c r="F513" s="79">
        <v>1216</v>
      </c>
      <c r="G513" s="80">
        <f t="shared" si="30"/>
        <v>-5.4129550685126397E-3</v>
      </c>
      <c r="H513" s="80">
        <f t="shared" si="31"/>
        <v>0.99458704493148697</v>
      </c>
      <c r="K513" s="59">
        <v>488</v>
      </c>
      <c r="L513" s="59">
        <v>-6.688712391865E-3</v>
      </c>
      <c r="M513" s="59">
        <v>-6.0824094524159602E-3</v>
      </c>
    </row>
    <row r="514" spans="1:13">
      <c r="A514" s="78" t="s">
        <v>521</v>
      </c>
      <c r="B514" s="68">
        <v>17311.8</v>
      </c>
      <c r="C514" s="59">
        <f t="shared" si="29"/>
        <v>7.3107072473373403E-3</v>
      </c>
      <c r="D514" s="59">
        <f t="shared" si="32"/>
        <v>1.00731070724734</v>
      </c>
      <c r="E514" s="78" t="s">
        <v>521</v>
      </c>
      <c r="F514" s="79">
        <v>1222.5999999999999</v>
      </c>
      <c r="G514" s="80">
        <f t="shared" si="30"/>
        <v>3.2770797802310798E-3</v>
      </c>
      <c r="H514" s="80">
        <f t="shared" si="31"/>
        <v>1.00327707978023</v>
      </c>
      <c r="K514" s="59">
        <v>489</v>
      </c>
      <c r="L514" s="59">
        <v>-2.0695197582986501E-3</v>
      </c>
      <c r="M514" s="59">
        <v>-1.5496138774994399E-3</v>
      </c>
    </row>
    <row r="515" spans="1:13">
      <c r="A515" s="78" t="s">
        <v>522</v>
      </c>
      <c r="B515" s="68">
        <v>17185.7</v>
      </c>
      <c r="C515" s="59">
        <f t="shared" si="29"/>
        <v>1.00205370334444E-2</v>
      </c>
      <c r="D515" s="59">
        <f t="shared" si="32"/>
        <v>1.0100205370334401</v>
      </c>
      <c r="E515" s="78" t="s">
        <v>522</v>
      </c>
      <c r="F515" s="79">
        <v>1218.5999999999999</v>
      </c>
      <c r="G515" s="80">
        <f t="shared" si="30"/>
        <v>-2.9498546464212299E-3</v>
      </c>
      <c r="H515" s="80">
        <f t="shared" si="31"/>
        <v>0.99705014535357905</v>
      </c>
      <c r="K515" s="59">
        <v>490</v>
      </c>
      <c r="L515" s="59">
        <v>-3.2765483848260098E-3</v>
      </c>
      <c r="M515" s="59">
        <v>1.1285044261807901E-3</v>
      </c>
    </row>
    <row r="516" spans="1:13">
      <c r="A516" s="78" t="s">
        <v>523</v>
      </c>
      <c r="B516" s="68">
        <v>17014.349999999999</v>
      </c>
      <c r="C516" s="59">
        <f t="shared" ref="C516:C579" si="33">LN(B516/B517)</f>
        <v>-6.4005233452741599E-3</v>
      </c>
      <c r="D516" s="59">
        <f t="shared" si="32"/>
        <v>0.99359947665472603</v>
      </c>
      <c r="E516" s="78" t="s">
        <v>523</v>
      </c>
      <c r="F516" s="79">
        <v>1222.2</v>
      </c>
      <c r="G516" s="80">
        <f t="shared" ref="G516:G579" si="34">LN(F516/F517)</f>
        <v>6.8965790590604604E-3</v>
      </c>
      <c r="H516" s="80">
        <f t="shared" ref="H516:H579" si="35">G516+1</f>
        <v>1.00689657905906</v>
      </c>
      <c r="K516" s="59">
        <v>491</v>
      </c>
      <c r="L516" s="59">
        <v>-3.20888899290191E-4</v>
      </c>
      <c r="M516" s="59">
        <v>3.8817462965637699E-2</v>
      </c>
    </row>
    <row r="517" spans="1:13">
      <c r="A517" s="78" t="s">
        <v>524</v>
      </c>
      <c r="B517" s="68">
        <v>17123.599999999999</v>
      </c>
      <c r="C517" s="59">
        <f t="shared" si="33"/>
        <v>8.21240045686677E-3</v>
      </c>
      <c r="D517" s="59">
        <f t="shared" ref="D517:D580" si="36">C517+1</f>
        <v>1.00821240045687</v>
      </c>
      <c r="E517" s="78" t="s">
        <v>524</v>
      </c>
      <c r="F517" s="79">
        <v>1213.8</v>
      </c>
      <c r="G517" s="80">
        <f t="shared" si="34"/>
        <v>-3.4952849286421801E-3</v>
      </c>
      <c r="H517" s="80">
        <f t="shared" si="35"/>
        <v>0.99650471507135796</v>
      </c>
      <c r="K517" s="59">
        <v>492</v>
      </c>
      <c r="L517" s="59">
        <v>2.4731179514116399E-3</v>
      </c>
      <c r="M517" s="59">
        <v>-2.1337850926417198E-2</v>
      </c>
    </row>
    <row r="518" spans="1:13">
      <c r="A518" s="78" t="s">
        <v>525</v>
      </c>
      <c r="B518" s="68">
        <v>16983.55</v>
      </c>
      <c r="C518" s="59">
        <f t="shared" si="33"/>
        <v>-1.50450396689721E-2</v>
      </c>
      <c r="D518" s="59">
        <f t="shared" si="36"/>
        <v>0.98495496033102803</v>
      </c>
      <c r="E518" s="78" t="s">
        <v>525</v>
      </c>
      <c r="F518" s="79">
        <v>1218.05</v>
      </c>
      <c r="G518" s="80">
        <f t="shared" si="34"/>
        <v>-2.2366122189391598E-2</v>
      </c>
      <c r="H518" s="80">
        <f t="shared" si="35"/>
        <v>0.97763387781060795</v>
      </c>
      <c r="K518" s="59">
        <v>493</v>
      </c>
      <c r="L518" s="59">
        <v>-1.4225079942415E-3</v>
      </c>
      <c r="M518" s="59">
        <v>-1.8166417404971099E-2</v>
      </c>
    </row>
    <row r="519" spans="1:13">
      <c r="A519" s="78" t="s">
        <v>526</v>
      </c>
      <c r="B519" s="68">
        <v>17241</v>
      </c>
      <c r="C519" s="59">
        <f t="shared" si="33"/>
        <v>-4.2626957688177104E-3</v>
      </c>
      <c r="D519" s="59">
        <f t="shared" si="36"/>
        <v>0.99573730423118201</v>
      </c>
      <c r="E519" s="78" t="s">
        <v>526</v>
      </c>
      <c r="F519" s="79">
        <v>1245.5999999999999</v>
      </c>
      <c r="G519" s="80">
        <f t="shared" si="34"/>
        <v>6.3221262782561499E-3</v>
      </c>
      <c r="H519" s="80">
        <f t="shared" si="35"/>
        <v>1.00632212627826</v>
      </c>
      <c r="K519" s="59">
        <v>494</v>
      </c>
      <c r="L519" s="59">
        <v>1.2759253511246601E-2</v>
      </c>
      <c r="M519" s="59">
        <v>-5.7820992289537597E-2</v>
      </c>
    </row>
    <row r="520" spans="1:13">
      <c r="A520" s="78" t="s">
        <v>527</v>
      </c>
      <c r="B520" s="68">
        <v>17314.650000000001</v>
      </c>
      <c r="C520" s="59">
        <f t="shared" si="33"/>
        <v>-9.9000049937150703E-4</v>
      </c>
      <c r="D520" s="59">
        <f t="shared" si="36"/>
        <v>0.99900999950062896</v>
      </c>
      <c r="E520" s="78" t="s">
        <v>527</v>
      </c>
      <c r="F520" s="79">
        <v>1237.75</v>
      </c>
      <c r="G520" s="80">
        <f t="shared" si="34"/>
        <v>5.2653017552338E-3</v>
      </c>
      <c r="H520" s="80">
        <f t="shared" si="35"/>
        <v>1.00526530175523</v>
      </c>
      <c r="K520" s="59">
        <v>495</v>
      </c>
      <c r="L520" s="59">
        <v>-5.9482417675217301E-3</v>
      </c>
      <c r="M520" s="59">
        <v>1.9766518028303901E-3</v>
      </c>
    </row>
    <row r="521" spans="1:13">
      <c r="A521" s="78" t="s">
        <v>528</v>
      </c>
      <c r="B521" s="68">
        <v>17331.8</v>
      </c>
      <c r="C521" s="59">
        <f t="shared" si="33"/>
        <v>3.3231166132481802E-3</v>
      </c>
      <c r="D521" s="59">
        <f t="shared" si="36"/>
        <v>1.0033231166132499</v>
      </c>
      <c r="E521" s="78" t="s">
        <v>528</v>
      </c>
      <c r="F521" s="79">
        <v>1231.25</v>
      </c>
      <c r="G521" s="80">
        <f t="shared" si="34"/>
        <v>4.5178041391790496E-3</v>
      </c>
      <c r="H521" s="80">
        <f t="shared" si="35"/>
        <v>1.00451780413918</v>
      </c>
      <c r="K521" s="59">
        <v>496</v>
      </c>
      <c r="L521" s="59">
        <v>-2.4778316529926298E-3</v>
      </c>
      <c r="M521" s="59">
        <v>8.9962517816985204E-3</v>
      </c>
    </row>
    <row r="522" spans="1:13">
      <c r="A522" s="78" t="s">
        <v>529</v>
      </c>
      <c r="B522" s="68">
        <v>17274.3</v>
      </c>
      <c r="C522" s="59">
        <f t="shared" si="33"/>
        <v>2.2655026911186499E-2</v>
      </c>
      <c r="D522" s="59">
        <f t="shared" si="36"/>
        <v>1.02265502691119</v>
      </c>
      <c r="E522" s="78" t="s">
        <v>529</v>
      </c>
      <c r="F522" s="79">
        <v>1225.7</v>
      </c>
      <c r="G522" s="80">
        <f t="shared" si="34"/>
        <v>-6.7082966587377101E-3</v>
      </c>
      <c r="H522" s="80">
        <f t="shared" si="35"/>
        <v>0.99329170334126204</v>
      </c>
      <c r="K522" s="59">
        <v>497</v>
      </c>
      <c r="L522" s="59">
        <v>2.9814033250132399E-3</v>
      </c>
      <c r="M522" s="59">
        <v>-1.15001098757799E-2</v>
      </c>
    </row>
    <row r="523" spans="1:13">
      <c r="A523" s="78" t="s">
        <v>530</v>
      </c>
      <c r="B523" s="68">
        <v>16887.349999999999</v>
      </c>
      <c r="C523" s="59">
        <f t="shared" si="33"/>
        <v>-1.2183178617222E-2</v>
      </c>
      <c r="D523" s="59">
        <f t="shared" si="36"/>
        <v>0.98781682138277804</v>
      </c>
      <c r="E523" s="78" t="s">
        <v>530</v>
      </c>
      <c r="F523" s="79">
        <v>1233.95</v>
      </c>
      <c r="G523" s="80">
        <f t="shared" si="34"/>
        <v>7.1571205437022598E-3</v>
      </c>
      <c r="H523" s="80">
        <f t="shared" si="35"/>
        <v>1.0071571205437</v>
      </c>
      <c r="K523" s="59">
        <v>498</v>
      </c>
      <c r="L523" s="59">
        <v>2.1117216998320599E-3</v>
      </c>
      <c r="M523" s="59">
        <v>9.5156821575989895E-4</v>
      </c>
    </row>
    <row r="524" spans="1:13">
      <c r="A524" s="78" t="s">
        <v>531</v>
      </c>
      <c r="B524" s="68">
        <v>17094.349999999999</v>
      </c>
      <c r="C524" s="59">
        <f t="shared" si="33"/>
        <v>1.6292312151435E-2</v>
      </c>
      <c r="D524" s="59">
        <f t="shared" si="36"/>
        <v>1.01629231215143</v>
      </c>
      <c r="E524" s="78" t="s">
        <v>531</v>
      </c>
      <c r="F524" s="79">
        <v>1225.1500000000001</v>
      </c>
      <c r="G524" s="80">
        <f t="shared" si="34"/>
        <v>2.85720118680869E-4</v>
      </c>
      <c r="H524" s="80">
        <f t="shared" si="35"/>
        <v>1.0002857201186801</v>
      </c>
      <c r="K524" s="59">
        <v>499</v>
      </c>
      <c r="L524" s="59">
        <v>-1.8361028739800199E-3</v>
      </c>
      <c r="M524" s="59">
        <v>-9.0267147387779207E-3</v>
      </c>
    </row>
    <row r="525" spans="1:13">
      <c r="A525" s="78" t="s">
        <v>532</v>
      </c>
      <c r="B525" s="68">
        <v>16818.099999999999</v>
      </c>
      <c r="C525" s="59">
        <f t="shared" si="33"/>
        <v>-2.4052249492814699E-3</v>
      </c>
      <c r="D525" s="59">
        <f t="shared" si="36"/>
        <v>0.99759477505071803</v>
      </c>
      <c r="E525" s="78" t="s">
        <v>532</v>
      </c>
      <c r="F525" s="79">
        <v>1224.8</v>
      </c>
      <c r="G525" s="80">
        <f t="shared" si="34"/>
        <v>-1.2246147581393801E-4</v>
      </c>
      <c r="H525" s="80">
        <f t="shared" si="35"/>
        <v>0.99987753852418604</v>
      </c>
      <c r="K525" s="59">
        <v>500</v>
      </c>
      <c r="L525" s="59">
        <v>-3.1824037241970598E-3</v>
      </c>
      <c r="M525" s="59">
        <v>1.98297341946072E-2</v>
      </c>
    </row>
    <row r="526" spans="1:13">
      <c r="A526" s="78" t="s">
        <v>533</v>
      </c>
      <c r="B526" s="68">
        <v>16858.599999999999</v>
      </c>
      <c r="C526" s="59">
        <f t="shared" si="33"/>
        <v>-8.78763110832575E-3</v>
      </c>
      <c r="D526" s="59">
        <f t="shared" si="36"/>
        <v>0.99121236889167397</v>
      </c>
      <c r="E526" s="78" t="s">
        <v>533</v>
      </c>
      <c r="F526" s="79">
        <v>1224.95</v>
      </c>
      <c r="G526" s="80">
        <f t="shared" si="34"/>
        <v>-4.6018284871019799E-3</v>
      </c>
      <c r="H526" s="80">
        <f t="shared" si="35"/>
        <v>0.995398171512898</v>
      </c>
      <c r="K526" s="59">
        <v>501</v>
      </c>
      <c r="L526" s="59">
        <v>4.9818152658575804E-3</v>
      </c>
      <c r="M526" s="59">
        <v>-9.2106721828073904E-3</v>
      </c>
    </row>
    <row r="527" spans="1:13">
      <c r="A527" s="78" t="s">
        <v>534</v>
      </c>
      <c r="B527" s="68">
        <v>17007.400000000001</v>
      </c>
      <c r="C527" s="59">
        <f t="shared" si="33"/>
        <v>-5.23164747102298E-4</v>
      </c>
      <c r="D527" s="59">
        <f t="shared" si="36"/>
        <v>0.99947683525289799</v>
      </c>
      <c r="E527" s="78" t="s">
        <v>534</v>
      </c>
      <c r="F527" s="79">
        <v>1230.5999999999999</v>
      </c>
      <c r="G527" s="80">
        <f t="shared" si="34"/>
        <v>4.06388431650688E-4</v>
      </c>
      <c r="H527" s="80">
        <f t="shared" si="35"/>
        <v>1.0004063884316501</v>
      </c>
      <c r="K527" s="59">
        <v>502</v>
      </c>
      <c r="L527" s="59">
        <v>8.9239474969204403E-3</v>
      </c>
      <c r="M527" s="59">
        <v>-9.9067485588284192E-3</v>
      </c>
    </row>
    <row r="528" spans="1:13">
      <c r="A528" s="78" t="s">
        <v>535</v>
      </c>
      <c r="B528" s="68">
        <v>17016.3</v>
      </c>
      <c r="C528" s="59">
        <f t="shared" si="33"/>
        <v>-1.8114469805080802E-2</v>
      </c>
      <c r="D528" s="59">
        <f t="shared" si="36"/>
        <v>0.98188553019491898</v>
      </c>
      <c r="E528" s="78" t="s">
        <v>535</v>
      </c>
      <c r="F528" s="79">
        <v>1230.0999999999999</v>
      </c>
      <c r="G528" s="80">
        <f t="shared" si="34"/>
        <v>-1.4647103505979401E-2</v>
      </c>
      <c r="H528" s="80">
        <f t="shared" si="35"/>
        <v>0.98535289649402102</v>
      </c>
      <c r="K528" s="59">
        <v>503</v>
      </c>
      <c r="L528" s="59">
        <v>1.54044647401123E-3</v>
      </c>
      <c r="M528" s="59">
        <v>-2.4404997197330202E-3</v>
      </c>
    </row>
    <row r="529" spans="1:13">
      <c r="A529" s="78" t="s">
        <v>536</v>
      </c>
      <c r="B529" s="68">
        <v>17327.349999999999</v>
      </c>
      <c r="C529" s="59">
        <f t="shared" si="33"/>
        <v>-1.7304474032895999E-2</v>
      </c>
      <c r="D529" s="59">
        <f t="shared" si="36"/>
        <v>0.98269552596710397</v>
      </c>
      <c r="E529" s="78" t="s">
        <v>536</v>
      </c>
      <c r="F529" s="79">
        <v>1248.25</v>
      </c>
      <c r="G529" s="80">
        <f t="shared" si="34"/>
        <v>-2.12036082118079E-2</v>
      </c>
      <c r="H529" s="80">
        <f t="shared" si="35"/>
        <v>0.978796391788192</v>
      </c>
      <c r="K529" s="59">
        <v>504</v>
      </c>
      <c r="L529" s="59">
        <v>2.8592649296810299E-3</v>
      </c>
      <c r="M529" s="59">
        <v>1.2794915671990501E-3</v>
      </c>
    </row>
    <row r="530" spans="1:13">
      <c r="A530" s="78" t="s">
        <v>537</v>
      </c>
      <c r="B530" s="68">
        <v>17629.8</v>
      </c>
      <c r="C530" s="59">
        <f t="shared" si="33"/>
        <v>-5.0101736713567702E-3</v>
      </c>
      <c r="D530" s="59">
        <f t="shared" si="36"/>
        <v>0.99498982632864297</v>
      </c>
      <c r="E530" s="78" t="s">
        <v>537</v>
      </c>
      <c r="F530" s="79">
        <v>1275</v>
      </c>
      <c r="G530" s="80">
        <f t="shared" si="34"/>
        <v>3.9223377635628001E-4</v>
      </c>
      <c r="H530" s="80">
        <f t="shared" si="35"/>
        <v>1.00039223377636</v>
      </c>
      <c r="K530" s="59">
        <v>505</v>
      </c>
      <c r="L530" s="59">
        <v>-3.7496409842263799E-3</v>
      </c>
      <c r="M530" s="59">
        <v>-5.0807994547739299E-3</v>
      </c>
    </row>
    <row r="531" spans="1:13">
      <c r="A531" s="78" t="s">
        <v>538</v>
      </c>
      <c r="B531" s="68">
        <v>17718.349999999999</v>
      </c>
      <c r="C531" s="59">
        <f t="shared" si="33"/>
        <v>-5.5101364698046896E-3</v>
      </c>
      <c r="D531" s="59">
        <f t="shared" si="36"/>
        <v>0.99448986353019497</v>
      </c>
      <c r="E531" s="78" t="s">
        <v>538</v>
      </c>
      <c r="F531" s="79">
        <v>1274.5</v>
      </c>
      <c r="G531" s="80">
        <f t="shared" si="34"/>
        <v>-8.3604034255333106E-3</v>
      </c>
      <c r="H531" s="80">
        <f t="shared" si="35"/>
        <v>0.99163959657446699</v>
      </c>
      <c r="K531" s="59">
        <v>506</v>
      </c>
      <c r="L531" s="59">
        <v>6.0239410640381503E-3</v>
      </c>
      <c r="M531" s="59">
        <v>1.02666061007684E-2</v>
      </c>
    </row>
    <row r="532" spans="1:13">
      <c r="A532" s="78" t="s">
        <v>539</v>
      </c>
      <c r="B532" s="68">
        <v>17816.25</v>
      </c>
      <c r="C532" s="59">
        <f t="shared" si="33"/>
        <v>1.0948654031258E-2</v>
      </c>
      <c r="D532" s="59">
        <f t="shared" si="36"/>
        <v>1.01094865403126</v>
      </c>
      <c r="E532" s="78" t="s">
        <v>539</v>
      </c>
      <c r="F532" s="79">
        <v>1285.2</v>
      </c>
      <c r="G532" s="80">
        <f t="shared" si="34"/>
        <v>3.7418191459953499E-3</v>
      </c>
      <c r="H532" s="80">
        <f t="shared" si="35"/>
        <v>1.0037418191459999</v>
      </c>
      <c r="K532" s="59">
        <v>507</v>
      </c>
      <c r="L532" s="59">
        <v>-4.67504547458494E-5</v>
      </c>
      <c r="M532" s="59">
        <v>-2.19663310464609E-2</v>
      </c>
    </row>
    <row r="533" spans="1:13">
      <c r="A533" s="78" t="s">
        <v>540</v>
      </c>
      <c r="B533" s="68">
        <v>17622.25</v>
      </c>
      <c r="C533" s="59">
        <f t="shared" si="33"/>
        <v>5.2001220924611201E-3</v>
      </c>
      <c r="D533" s="59">
        <f t="shared" si="36"/>
        <v>1.00520012209246</v>
      </c>
      <c r="E533" s="78" t="s">
        <v>540</v>
      </c>
      <c r="F533" s="79">
        <v>1280.4000000000001</v>
      </c>
      <c r="G533" s="80">
        <f t="shared" si="34"/>
        <v>-1.7918782808395199E-2</v>
      </c>
      <c r="H533" s="80">
        <f t="shared" si="35"/>
        <v>0.98208121719160502</v>
      </c>
      <c r="K533" s="59">
        <v>508</v>
      </c>
      <c r="L533" s="59">
        <v>1.64705171054967E-3</v>
      </c>
      <c r="M533" s="59">
        <v>-1.28276035439289E-3</v>
      </c>
    </row>
    <row r="534" spans="1:13">
      <c r="A534" s="78" t="s">
        <v>541</v>
      </c>
      <c r="B534" s="68">
        <v>17530.849999999999</v>
      </c>
      <c r="C534" s="59">
        <f t="shared" si="33"/>
        <v>-1.9575159238115401E-2</v>
      </c>
      <c r="D534" s="59">
        <f t="shared" si="36"/>
        <v>0.98042484076188496</v>
      </c>
      <c r="E534" s="78" t="s">
        <v>541</v>
      </c>
      <c r="F534" s="79">
        <v>1303.55</v>
      </c>
      <c r="G534" s="80">
        <f t="shared" si="34"/>
        <v>-2.9926289627961799E-2</v>
      </c>
      <c r="H534" s="80">
        <f t="shared" si="35"/>
        <v>0.97007371037203804</v>
      </c>
      <c r="K534" s="59">
        <v>509</v>
      </c>
      <c r="L534" s="59">
        <v>5.1372006060800902E-4</v>
      </c>
      <c r="M534" s="59">
        <v>1.5030951485787701E-2</v>
      </c>
    </row>
    <row r="535" spans="1:13">
      <c r="A535" s="78" t="s">
        <v>542</v>
      </c>
      <c r="B535" s="68">
        <v>17877.400000000001</v>
      </c>
      <c r="C535" s="59">
        <f t="shared" si="33"/>
        <v>-7.04272422962252E-3</v>
      </c>
      <c r="D535" s="59">
        <f t="shared" si="36"/>
        <v>0.99295727577037796</v>
      </c>
      <c r="E535" s="78" t="s">
        <v>542</v>
      </c>
      <c r="F535" s="79">
        <v>1343.15</v>
      </c>
      <c r="G535" s="80">
        <f t="shared" si="34"/>
        <v>-2.3072427073235299E-2</v>
      </c>
      <c r="H535" s="80">
        <f t="shared" si="35"/>
        <v>0.97692757292676502</v>
      </c>
      <c r="K535" s="59">
        <v>510</v>
      </c>
      <c r="L535" s="59">
        <v>7.0179940502445798E-3</v>
      </c>
      <c r="M535" s="59">
        <v>-1.24309491187572E-2</v>
      </c>
    </row>
    <row r="536" spans="1:13">
      <c r="A536" s="78" t="s">
        <v>543</v>
      </c>
      <c r="B536" s="68">
        <v>18003.75</v>
      </c>
      <c r="C536" s="59">
        <f t="shared" si="33"/>
        <v>-3.67580208634169E-3</v>
      </c>
      <c r="D536" s="59">
        <f t="shared" si="36"/>
        <v>0.99632419791365801</v>
      </c>
      <c r="E536" s="78" t="s">
        <v>543</v>
      </c>
      <c r="F536" s="79">
        <v>1374.5</v>
      </c>
      <c r="G536" s="80">
        <f t="shared" si="34"/>
        <v>1.7022936561259999E-2</v>
      </c>
      <c r="H536" s="80">
        <f t="shared" si="35"/>
        <v>1.01702293656126</v>
      </c>
      <c r="K536" s="59">
        <v>511</v>
      </c>
      <c r="L536" s="59">
        <v>4.9387553931777703E-3</v>
      </c>
      <c r="M536" s="59">
        <v>-1.66167561294669E-3</v>
      </c>
    </row>
    <row r="537" spans="1:13">
      <c r="A537" s="78" t="s">
        <v>544</v>
      </c>
      <c r="B537" s="68">
        <v>18070.05</v>
      </c>
      <c r="C537" s="59">
        <f t="shared" si="33"/>
        <v>7.4264916511123996E-3</v>
      </c>
      <c r="D537" s="59">
        <f t="shared" si="36"/>
        <v>1.00742649165111</v>
      </c>
      <c r="E537" s="78" t="s">
        <v>544</v>
      </c>
      <c r="F537" s="79">
        <v>1351.3</v>
      </c>
      <c r="G537" s="80">
        <f t="shared" si="34"/>
        <v>-8.6577437654253592E-3</v>
      </c>
      <c r="H537" s="80">
        <f t="shared" si="35"/>
        <v>0.99134225623457495</v>
      </c>
      <c r="K537" s="59">
        <v>512</v>
      </c>
      <c r="L537" s="59">
        <v>6.98328651281658E-3</v>
      </c>
      <c r="M537" s="59">
        <v>-9.9331411592378203E-3</v>
      </c>
    </row>
    <row r="538" spans="1:13">
      <c r="A538" s="78" t="s">
        <v>545</v>
      </c>
      <c r="B538" s="68">
        <v>17936.349999999999</v>
      </c>
      <c r="C538" s="59">
        <f t="shared" si="33"/>
        <v>5.7590801534984203E-3</v>
      </c>
      <c r="D538" s="59">
        <f t="shared" si="36"/>
        <v>1.0057590801534999</v>
      </c>
      <c r="E538" s="78" t="s">
        <v>545</v>
      </c>
      <c r="F538" s="79">
        <v>1363.05</v>
      </c>
      <c r="G538" s="80">
        <f t="shared" si="34"/>
        <v>1.9408735474904602E-2</v>
      </c>
      <c r="H538" s="80">
        <f t="shared" si="35"/>
        <v>1.0194087354749</v>
      </c>
      <c r="K538" s="59">
        <v>513</v>
      </c>
      <c r="L538" s="59">
        <v>-5.4061886984619603E-3</v>
      </c>
      <c r="M538" s="59">
        <v>1.23027677575224E-2</v>
      </c>
    </row>
    <row r="539" spans="1:13">
      <c r="A539" s="78" t="s">
        <v>546</v>
      </c>
      <c r="B539" s="68">
        <v>17833.349999999999</v>
      </c>
      <c r="C539" s="59">
        <f t="shared" si="33"/>
        <v>1.94206969978626E-3</v>
      </c>
      <c r="D539" s="59">
        <f t="shared" si="36"/>
        <v>1.00194206969979</v>
      </c>
      <c r="E539" s="78" t="s">
        <v>546</v>
      </c>
      <c r="F539" s="79">
        <v>1336.85</v>
      </c>
      <c r="G539" s="80">
        <f t="shared" si="34"/>
        <v>-6.78398307761545E-3</v>
      </c>
      <c r="H539" s="80">
        <f t="shared" si="35"/>
        <v>0.99321601692238504</v>
      </c>
      <c r="K539" s="59">
        <v>514</v>
      </c>
      <c r="L539" s="59">
        <v>5.6190711224909104E-3</v>
      </c>
      <c r="M539" s="59">
        <v>-9.1143560511330896E-3</v>
      </c>
    </row>
    <row r="540" spans="1:13">
      <c r="A540" s="78" t="s">
        <v>547</v>
      </c>
      <c r="B540" s="68">
        <v>17798.75</v>
      </c>
      <c r="C540" s="59">
        <f t="shared" si="33"/>
        <v>9.8439245473871395E-3</v>
      </c>
      <c r="D540" s="59">
        <f t="shared" si="36"/>
        <v>1.00984392454739</v>
      </c>
      <c r="E540" s="78" t="s">
        <v>547</v>
      </c>
      <c r="F540" s="79">
        <v>1345.95</v>
      </c>
      <c r="G540" s="80">
        <f t="shared" si="34"/>
        <v>1.28614327560188E-2</v>
      </c>
      <c r="H540" s="80">
        <f t="shared" si="35"/>
        <v>1.0128614327560199</v>
      </c>
      <c r="K540" s="59">
        <v>515</v>
      </c>
      <c r="L540" s="59">
        <v>-1.19283631644148E-2</v>
      </c>
      <c r="M540" s="59">
        <v>-1.04377590249768E-2</v>
      </c>
    </row>
    <row r="541" spans="1:13">
      <c r="A541" s="78" t="s">
        <v>548</v>
      </c>
      <c r="B541" s="68">
        <v>17624.400000000001</v>
      </c>
      <c r="C541" s="59">
        <f t="shared" si="33"/>
        <v>-1.76870794408436E-3</v>
      </c>
      <c r="D541" s="59">
        <f t="shared" si="36"/>
        <v>0.99823129205591599</v>
      </c>
      <c r="E541" s="78" t="s">
        <v>548</v>
      </c>
      <c r="F541" s="79">
        <v>1328.75</v>
      </c>
      <c r="G541" s="80">
        <f t="shared" si="34"/>
        <v>-4.87988956372205E-3</v>
      </c>
      <c r="H541" s="80">
        <f t="shared" si="35"/>
        <v>0.99512011043627802</v>
      </c>
      <c r="K541" s="59">
        <v>516</v>
      </c>
      <c r="L541" s="59">
        <v>-3.79322576223033E-3</v>
      </c>
      <c r="M541" s="59">
        <v>1.0115352040486501E-2</v>
      </c>
    </row>
    <row r="542" spans="1:13">
      <c r="A542" s="78" t="s">
        <v>549</v>
      </c>
      <c r="B542" s="68">
        <v>17655.599999999999</v>
      </c>
      <c r="C542" s="59">
        <f t="shared" si="33"/>
        <v>-5.7755356715944698E-4</v>
      </c>
      <c r="D542" s="59">
        <f t="shared" si="36"/>
        <v>0.99942244643284095</v>
      </c>
      <c r="E542" s="78" t="s">
        <v>549</v>
      </c>
      <c r="F542" s="79">
        <v>1335.25</v>
      </c>
      <c r="G542" s="80">
        <f t="shared" si="34"/>
        <v>-1.37599790953207E-2</v>
      </c>
      <c r="H542" s="80">
        <f t="shared" si="35"/>
        <v>0.98624002090467899</v>
      </c>
      <c r="K542" s="59">
        <v>517</v>
      </c>
      <c r="L542" s="59">
        <v>-1.3240199996463E-3</v>
      </c>
      <c r="M542" s="59">
        <v>6.5893217548800998E-3</v>
      </c>
    </row>
    <row r="543" spans="1:13">
      <c r="A543" s="78" t="s">
        <v>550</v>
      </c>
      <c r="B543" s="68">
        <v>17665.8</v>
      </c>
      <c r="C543" s="59">
        <f t="shared" si="33"/>
        <v>7.1779375230424103E-3</v>
      </c>
      <c r="D543" s="59">
        <f t="shared" si="36"/>
        <v>1.0071779375230401</v>
      </c>
      <c r="E543" s="78" t="s">
        <v>550</v>
      </c>
      <c r="F543" s="79">
        <v>1353.75</v>
      </c>
      <c r="G543" s="80">
        <f t="shared" si="34"/>
        <v>5.4441554386040402E-3</v>
      </c>
      <c r="H543" s="80">
        <f t="shared" si="35"/>
        <v>1.0054441554386</v>
      </c>
      <c r="K543" s="59">
        <v>518</v>
      </c>
      <c r="L543" s="59">
        <v>1.9301704312832801E-3</v>
      </c>
      <c r="M543" s="59">
        <v>2.58763370789576E-3</v>
      </c>
    </row>
    <row r="544" spans="1:13">
      <c r="A544" s="78" t="s">
        <v>551</v>
      </c>
      <c r="B544" s="68">
        <v>17539.45</v>
      </c>
      <c r="C544" s="59">
        <f t="shared" si="33"/>
        <v>-1.9097976955190701E-4</v>
      </c>
      <c r="D544" s="59">
        <f t="shared" si="36"/>
        <v>0.99980902023044804</v>
      </c>
      <c r="E544" s="78" t="s">
        <v>551</v>
      </c>
      <c r="F544" s="79">
        <v>1346.4</v>
      </c>
      <c r="G544" s="80">
        <f t="shared" si="34"/>
        <v>-3.558722616994E-3</v>
      </c>
      <c r="H544" s="80">
        <f t="shared" si="35"/>
        <v>0.99644127738300603</v>
      </c>
      <c r="K544" s="59">
        <v>519</v>
      </c>
      <c r="L544" s="59">
        <v>1.65158438225931E-2</v>
      </c>
      <c r="M544" s="59">
        <v>-2.3224140481330799E-2</v>
      </c>
    </row>
    <row r="545" spans="1:13">
      <c r="A545" s="78" t="s">
        <v>552</v>
      </c>
      <c r="B545" s="68">
        <v>17542.8</v>
      </c>
      <c r="C545" s="59">
        <f t="shared" si="33"/>
        <v>-1.2265713049407699E-2</v>
      </c>
      <c r="D545" s="59">
        <f t="shared" si="36"/>
        <v>0.98773428695059196</v>
      </c>
      <c r="E545" s="78" t="s">
        <v>552</v>
      </c>
      <c r="F545" s="79">
        <v>1351.2</v>
      </c>
      <c r="G545" s="80">
        <f t="shared" si="34"/>
        <v>-7.4103087535798903E-3</v>
      </c>
      <c r="H545" s="80">
        <f t="shared" si="35"/>
        <v>0.99258969124642005</v>
      </c>
      <c r="K545" s="59">
        <v>520</v>
      </c>
      <c r="L545" s="59">
        <v>-9.7691264439450001E-3</v>
      </c>
      <c r="M545" s="59">
        <v>1.69262469876473E-2</v>
      </c>
    </row>
    <row r="546" spans="1:13">
      <c r="A546" s="78" t="s">
        <v>553</v>
      </c>
      <c r="B546" s="68">
        <v>17759.3</v>
      </c>
      <c r="C546" s="59">
        <f t="shared" si="33"/>
        <v>2.54574339990522E-2</v>
      </c>
      <c r="D546" s="59">
        <f t="shared" si="36"/>
        <v>1.0254574339990501</v>
      </c>
      <c r="E546" s="78" t="s">
        <v>553</v>
      </c>
      <c r="F546" s="79">
        <v>1361.25</v>
      </c>
      <c r="G546" s="80">
        <f t="shared" si="34"/>
        <v>-1.1467513001606301E-2</v>
      </c>
      <c r="H546" s="80">
        <f t="shared" si="35"/>
        <v>0.98853248699839402</v>
      </c>
      <c r="K546" s="59">
        <v>521</v>
      </c>
      <c r="L546" s="59">
        <v>1.1715258782753601E-2</v>
      </c>
      <c r="M546" s="59">
        <v>-1.1429538664072701E-2</v>
      </c>
    </row>
    <row r="547" spans="1:13">
      <c r="A547" s="78" t="s">
        <v>554</v>
      </c>
      <c r="B547" s="68">
        <v>17312.900000000001</v>
      </c>
      <c r="C547" s="59">
        <f t="shared" si="33"/>
        <v>-1.41090555020462E-2</v>
      </c>
      <c r="D547" s="59">
        <f t="shared" si="36"/>
        <v>0.985890944497954</v>
      </c>
      <c r="E547" s="78" t="s">
        <v>554</v>
      </c>
      <c r="F547" s="79">
        <v>1376.95</v>
      </c>
      <c r="G547" s="80">
        <f t="shared" si="34"/>
        <v>-1.2485728020886599E-2</v>
      </c>
      <c r="H547" s="80">
        <f t="shared" si="35"/>
        <v>0.98751427197911301</v>
      </c>
      <c r="K547" s="59">
        <v>522</v>
      </c>
      <c r="L547" s="59">
        <v>-2.3917883310555399E-3</v>
      </c>
      <c r="M547" s="59">
        <v>2.2693268552416001E-3</v>
      </c>
    </row>
    <row r="548" spans="1:13">
      <c r="A548" s="78" t="s">
        <v>555</v>
      </c>
      <c r="B548" s="68">
        <v>17558.900000000001</v>
      </c>
      <c r="C548" s="59">
        <f t="shared" si="33"/>
        <v>2.0780279616681801E-3</v>
      </c>
      <c r="D548" s="59">
        <f t="shared" si="36"/>
        <v>1.0020780279616699</v>
      </c>
      <c r="E548" s="78" t="s">
        <v>555</v>
      </c>
      <c r="F548" s="79">
        <v>1394.25</v>
      </c>
      <c r="G548" s="80">
        <f t="shared" si="34"/>
        <v>4.9972241829832897E-3</v>
      </c>
      <c r="H548" s="80">
        <f t="shared" si="35"/>
        <v>1.0049972241829801</v>
      </c>
      <c r="K548" s="59">
        <v>523</v>
      </c>
      <c r="L548" s="59">
        <v>-7.2072302740295701E-3</v>
      </c>
      <c r="M548" s="59">
        <v>2.6054017869275902E-3</v>
      </c>
    </row>
    <row r="549" spans="1:13">
      <c r="A549" s="78" t="s">
        <v>556</v>
      </c>
      <c r="B549" s="68">
        <v>17522.45</v>
      </c>
      <c r="C549" s="59">
        <f t="shared" si="33"/>
        <v>-4.6971965865721804E-3</v>
      </c>
      <c r="D549" s="59">
        <f t="shared" si="36"/>
        <v>0.99530280341342803</v>
      </c>
      <c r="E549" s="78" t="s">
        <v>556</v>
      </c>
      <c r="F549" s="79">
        <v>1387.3</v>
      </c>
      <c r="G549" s="80">
        <f t="shared" si="34"/>
        <v>3.7191542987079799E-3</v>
      </c>
      <c r="H549" s="80">
        <f t="shared" si="35"/>
        <v>1.0037191542987101</v>
      </c>
      <c r="K549" s="59">
        <v>524</v>
      </c>
      <c r="L549" s="59">
        <v>-9.7179853239113005E-4</v>
      </c>
      <c r="M549" s="59">
        <v>1.3781869640418199E-3</v>
      </c>
    </row>
    <row r="550" spans="1:13">
      <c r="A550" s="78" t="s">
        <v>557</v>
      </c>
      <c r="B550" s="68">
        <v>17604.95</v>
      </c>
      <c r="C550" s="59">
        <f t="shared" si="33"/>
        <v>1.56043740955969E-3</v>
      </c>
      <c r="D550" s="59">
        <f t="shared" si="36"/>
        <v>1.0015604374095599</v>
      </c>
      <c r="E550" s="78" t="s">
        <v>557</v>
      </c>
      <c r="F550" s="79">
        <v>1382.15</v>
      </c>
      <c r="G550" s="80">
        <f t="shared" si="34"/>
        <v>6.7878080542740403E-3</v>
      </c>
      <c r="H550" s="80">
        <f t="shared" si="35"/>
        <v>1.00678780805427</v>
      </c>
      <c r="K550" s="59">
        <v>525</v>
      </c>
      <c r="L550" s="59">
        <v>-1.4244208043309101E-2</v>
      </c>
      <c r="M550" s="59">
        <v>-4.0289546267027201E-4</v>
      </c>
    </row>
    <row r="551" spans="1:13">
      <c r="A551" s="78" t="s">
        <v>558</v>
      </c>
      <c r="B551" s="68">
        <v>17577.5</v>
      </c>
      <c r="C551" s="59">
        <f t="shared" si="33"/>
        <v>4.9503639913507204E-3</v>
      </c>
      <c r="D551" s="59">
        <f t="shared" si="36"/>
        <v>1.00495036399135</v>
      </c>
      <c r="E551" s="78" t="s">
        <v>558</v>
      </c>
      <c r="F551" s="79">
        <v>1372.8</v>
      </c>
      <c r="G551" s="80">
        <f t="shared" si="34"/>
        <v>6.5775286471452801E-3</v>
      </c>
      <c r="H551" s="80">
        <f t="shared" si="35"/>
        <v>1.0065775286471501</v>
      </c>
      <c r="K551" s="59">
        <v>526</v>
      </c>
      <c r="L551" s="59">
        <v>-1.36330768307518E-2</v>
      </c>
      <c r="M551" s="59">
        <v>-7.57053138105612E-3</v>
      </c>
    </row>
    <row r="552" spans="1:13">
      <c r="A552" s="78" t="s">
        <v>559</v>
      </c>
      <c r="B552" s="68">
        <v>17490.7</v>
      </c>
      <c r="C552" s="59">
        <f t="shared" si="33"/>
        <v>-1.51921478807559E-2</v>
      </c>
      <c r="D552" s="59">
        <f t="shared" si="36"/>
        <v>0.98480785211924404</v>
      </c>
      <c r="E552" s="78" t="s">
        <v>559</v>
      </c>
      <c r="F552" s="79">
        <v>1363.8</v>
      </c>
      <c r="G552" s="80">
        <f t="shared" si="34"/>
        <v>-6.8688614969845199E-3</v>
      </c>
      <c r="H552" s="80">
        <f t="shared" si="35"/>
        <v>0.99313113850301504</v>
      </c>
      <c r="K552" s="59">
        <v>527</v>
      </c>
      <c r="L552" s="59">
        <v>-4.3571880600907099E-3</v>
      </c>
      <c r="M552" s="59">
        <v>4.74942183644699E-3</v>
      </c>
    </row>
    <row r="553" spans="1:13">
      <c r="A553" s="78" t="s">
        <v>560</v>
      </c>
      <c r="B553" s="68">
        <v>17758.45</v>
      </c>
      <c r="C553" s="59">
        <f t="shared" si="33"/>
        <v>-1.1090707396812701E-2</v>
      </c>
      <c r="D553" s="59">
        <f t="shared" si="36"/>
        <v>0.98890929260318705</v>
      </c>
      <c r="E553" s="78" t="s">
        <v>560</v>
      </c>
      <c r="F553" s="79">
        <v>1373.2</v>
      </c>
      <c r="G553" s="80">
        <f t="shared" si="34"/>
        <v>-1.24117314064142E-2</v>
      </c>
      <c r="H553" s="80">
        <f t="shared" si="35"/>
        <v>0.98758826859358595</v>
      </c>
      <c r="K553" s="59">
        <v>528</v>
      </c>
      <c r="L553" s="59">
        <v>-4.7344034502709697E-3</v>
      </c>
      <c r="M553" s="59">
        <v>-3.62599997526234E-3</v>
      </c>
    </row>
    <row r="554" spans="1:13">
      <c r="A554" s="78" t="s">
        <v>561</v>
      </c>
      <c r="B554" s="68">
        <v>17956.5</v>
      </c>
      <c r="C554" s="59">
        <f t="shared" si="33"/>
        <v>6.8243702292707402E-4</v>
      </c>
      <c r="D554" s="59">
        <f t="shared" si="36"/>
        <v>1.0006824370229299</v>
      </c>
      <c r="E554" s="78" t="s">
        <v>561</v>
      </c>
      <c r="F554" s="79">
        <v>1390.35</v>
      </c>
      <c r="G554" s="80">
        <f t="shared" si="34"/>
        <v>-1.6867053466566698E-2</v>
      </c>
      <c r="H554" s="80">
        <f t="shared" si="35"/>
        <v>0.98313294653343297</v>
      </c>
      <c r="K554" s="59">
        <v>529</v>
      </c>
      <c r="L554" s="59">
        <v>7.6835386446752101E-3</v>
      </c>
      <c r="M554" s="59">
        <v>-3.9417194986798602E-3</v>
      </c>
    </row>
    <row r="555" spans="1:13">
      <c r="A555" s="78" t="s">
        <v>562</v>
      </c>
      <c r="B555" s="68">
        <v>17944.25</v>
      </c>
      <c r="C555" s="59">
        <f t="shared" si="33"/>
        <v>6.6537379070216599E-3</v>
      </c>
      <c r="D555" s="59">
        <f t="shared" si="36"/>
        <v>1.00665373790702</v>
      </c>
      <c r="E555" s="78" t="s">
        <v>562</v>
      </c>
      <c r="F555" s="79">
        <v>1414</v>
      </c>
      <c r="G555" s="80">
        <f t="shared" si="34"/>
        <v>6.5632164642104697E-3</v>
      </c>
      <c r="H555" s="80">
        <f t="shared" si="35"/>
        <v>1.00656321646421</v>
      </c>
      <c r="K555" s="59">
        <v>530</v>
      </c>
      <c r="L555" s="59">
        <v>3.3463465076029901E-3</v>
      </c>
      <c r="M555" s="59">
        <v>-2.12651293159981E-2</v>
      </c>
    </row>
    <row r="556" spans="1:13">
      <c r="A556" s="78" t="s">
        <v>563</v>
      </c>
      <c r="B556" s="68">
        <v>17825.25</v>
      </c>
      <c r="C556" s="59">
        <f t="shared" si="33"/>
        <v>7.1558771042484603E-3</v>
      </c>
      <c r="D556" s="59">
        <f t="shared" si="36"/>
        <v>1.0071558771042499</v>
      </c>
      <c r="E556" s="78" t="s">
        <v>563</v>
      </c>
      <c r="F556" s="79">
        <v>1404.75</v>
      </c>
      <c r="G556" s="80">
        <f t="shared" si="34"/>
        <v>-7.2701800850303996E-3</v>
      </c>
      <c r="H556" s="80">
        <f t="shared" si="35"/>
        <v>0.99272981991497</v>
      </c>
      <c r="K556" s="59">
        <v>531</v>
      </c>
      <c r="L556" s="59">
        <v>-1.5346279109646199E-2</v>
      </c>
      <c r="M556" s="59">
        <v>-1.45800105183156E-2</v>
      </c>
    </row>
    <row r="557" spans="1:13">
      <c r="A557" s="78" t="s">
        <v>564</v>
      </c>
      <c r="B557" s="68">
        <v>17698.150000000001</v>
      </c>
      <c r="C557" s="59">
        <f t="shared" si="33"/>
        <v>2.2145459122128799E-3</v>
      </c>
      <c r="D557" s="59">
        <f t="shared" si="36"/>
        <v>1.00221454591221</v>
      </c>
      <c r="E557" s="78" t="s">
        <v>564</v>
      </c>
      <c r="F557" s="79">
        <v>1415</v>
      </c>
      <c r="G557" s="80">
        <f t="shared" si="34"/>
        <v>1.9157605685374401E-2</v>
      </c>
      <c r="H557" s="80">
        <f t="shared" si="35"/>
        <v>1.0191576056853699</v>
      </c>
      <c r="K557" s="59">
        <v>532</v>
      </c>
      <c r="L557" s="59">
        <v>-5.8907208634862603E-3</v>
      </c>
      <c r="M557" s="59">
        <v>-1.7181706209749001E-2</v>
      </c>
    </row>
    <row r="558" spans="1:13">
      <c r="A558" s="78" t="s">
        <v>565</v>
      </c>
      <c r="B558" s="68">
        <v>17659</v>
      </c>
      <c r="C558" s="59">
        <f t="shared" si="33"/>
        <v>7.0609421403666399E-3</v>
      </c>
      <c r="D558" s="59">
        <f t="shared" si="36"/>
        <v>1.00706094214037</v>
      </c>
      <c r="E558" s="78" t="s">
        <v>565</v>
      </c>
      <c r="F558" s="79">
        <v>1388.15</v>
      </c>
      <c r="G558" s="80">
        <f t="shared" si="34"/>
        <v>-1.2670176654328199E-2</v>
      </c>
      <c r="H558" s="80">
        <f t="shared" si="35"/>
        <v>0.98732982334567199</v>
      </c>
      <c r="K558" s="59">
        <v>533</v>
      </c>
      <c r="L558" s="59">
        <v>-3.3504221574085502E-3</v>
      </c>
      <c r="M558" s="59">
        <v>2.0373358718668601E-2</v>
      </c>
    </row>
    <row r="559" spans="1:13">
      <c r="A559" s="78" t="s">
        <v>566</v>
      </c>
      <c r="B559" s="68">
        <v>17534.75</v>
      </c>
      <c r="C559" s="59">
        <f t="shared" si="33"/>
        <v>5.5048725215279095E-4</v>
      </c>
      <c r="D559" s="59">
        <f t="shared" si="36"/>
        <v>1.00055048725215</v>
      </c>
      <c r="E559" s="78" t="s">
        <v>566</v>
      </c>
      <c r="F559" s="79">
        <v>1405.85</v>
      </c>
      <c r="G559" s="80">
        <f t="shared" si="34"/>
        <v>6.0437919468332602E-2</v>
      </c>
      <c r="H559" s="80">
        <f t="shared" si="35"/>
        <v>1.06043791946833</v>
      </c>
      <c r="K559" s="59">
        <v>534</v>
      </c>
      <c r="L559" s="59">
        <v>5.0261132109641797E-3</v>
      </c>
      <c r="M559" s="59">
        <v>-1.36838569763895E-2</v>
      </c>
    </row>
    <row r="560" spans="1:13">
      <c r="A560" s="78" t="s">
        <v>567</v>
      </c>
      <c r="B560" s="68">
        <v>17525.099999999999</v>
      </c>
      <c r="C560" s="59">
        <f t="shared" si="33"/>
        <v>7.3076213015998703E-3</v>
      </c>
      <c r="D560" s="59">
        <f t="shared" si="36"/>
        <v>1.0073076213015999</v>
      </c>
      <c r="E560" s="78" t="s">
        <v>567</v>
      </c>
      <c r="F560" s="79">
        <v>1323.4</v>
      </c>
      <c r="G560" s="80">
        <f t="shared" si="34"/>
        <v>6.7097808548911399E-3</v>
      </c>
      <c r="H560" s="80">
        <f t="shared" si="35"/>
        <v>1.0067097808548899</v>
      </c>
      <c r="K560" s="59">
        <v>535</v>
      </c>
      <c r="L560" s="59">
        <v>3.7680730515441399E-3</v>
      </c>
      <c r="M560" s="59">
        <v>1.5640662423360499E-2</v>
      </c>
    </row>
    <row r="561" spans="1:13">
      <c r="A561" s="78" t="s">
        <v>568</v>
      </c>
      <c r="B561" s="68">
        <v>17397.5</v>
      </c>
      <c r="C561" s="59">
        <f t="shared" si="33"/>
        <v>8.9132972159968501E-4</v>
      </c>
      <c r="D561" s="59">
        <f t="shared" si="36"/>
        <v>1.0008913297216</v>
      </c>
      <c r="E561" s="78" t="s">
        <v>568</v>
      </c>
      <c r="F561" s="79">
        <v>1314.55</v>
      </c>
      <c r="G561" s="80">
        <f t="shared" si="34"/>
        <v>-4.0236920366112996E-3</v>
      </c>
      <c r="H561" s="80">
        <f t="shared" si="35"/>
        <v>0.99597630796338898</v>
      </c>
      <c r="K561" s="59">
        <v>536</v>
      </c>
      <c r="L561" s="59">
        <v>8.8818860396328296E-4</v>
      </c>
      <c r="M561" s="59">
        <v>-7.6721716815787303E-3</v>
      </c>
    </row>
    <row r="562" spans="1:13">
      <c r="A562" s="78" t="s">
        <v>569</v>
      </c>
      <c r="B562" s="68">
        <v>17382</v>
      </c>
      <c r="C562" s="59">
        <f t="shared" si="33"/>
        <v>-3.5375171312953299E-4</v>
      </c>
      <c r="D562" s="59">
        <f t="shared" si="36"/>
        <v>0.99964624828686999</v>
      </c>
      <c r="E562" s="78" t="s">
        <v>569</v>
      </c>
      <c r="F562" s="79">
        <v>1319.85</v>
      </c>
      <c r="G562" s="80">
        <f t="shared" si="34"/>
        <v>-5.6287098724772397E-3</v>
      </c>
      <c r="H562" s="80">
        <f t="shared" si="35"/>
        <v>0.99437129012752301</v>
      </c>
      <c r="K562" s="59">
        <v>537</v>
      </c>
      <c r="L562" s="59">
        <v>6.8500347027906699E-3</v>
      </c>
      <c r="M562" s="59">
        <v>6.0113980532281799E-3</v>
      </c>
    </row>
    <row r="563" spans="1:13">
      <c r="A563" s="78" t="s">
        <v>570</v>
      </c>
      <c r="B563" s="68">
        <v>17388.150000000001</v>
      </c>
      <c r="C563" s="59">
        <f t="shared" si="33"/>
        <v>2.4587155671240099E-3</v>
      </c>
      <c r="D563" s="59">
        <f t="shared" si="36"/>
        <v>1.0024587155671201</v>
      </c>
      <c r="E563" s="78" t="s">
        <v>570</v>
      </c>
      <c r="F563" s="79">
        <v>1327.3</v>
      </c>
      <c r="G563" s="80">
        <f t="shared" si="34"/>
        <v>-1.4844446152911899E-2</v>
      </c>
      <c r="H563" s="80">
        <f t="shared" si="35"/>
        <v>0.98515555384708797</v>
      </c>
      <c r="K563" s="59">
        <v>538</v>
      </c>
      <c r="L563" s="59">
        <v>-1.911544578486E-3</v>
      </c>
      <c r="M563" s="59">
        <v>-2.9683449852360498E-3</v>
      </c>
    </row>
    <row r="564" spans="1:13">
      <c r="A564" s="78" t="s">
        <v>571</v>
      </c>
      <c r="B564" s="68">
        <v>17345.45</v>
      </c>
      <c r="C564" s="59">
        <f t="shared" si="33"/>
        <v>3.1136930669172099E-4</v>
      </c>
      <c r="D564" s="59">
        <f t="shared" si="36"/>
        <v>1.0003113693066901</v>
      </c>
      <c r="E564" s="78" t="s">
        <v>571</v>
      </c>
      <c r="F564" s="79">
        <v>1347.15</v>
      </c>
      <c r="G564" s="80">
        <f t="shared" si="34"/>
        <v>-2.8899516499130098E-2</v>
      </c>
      <c r="H564" s="80">
        <f t="shared" si="35"/>
        <v>0.97110048350086997</v>
      </c>
      <c r="K564" s="59">
        <v>539</v>
      </c>
      <c r="L564" s="59">
        <v>-1.0128341855297101E-3</v>
      </c>
      <c r="M564" s="59">
        <v>-1.2747144909791E-2</v>
      </c>
    </row>
    <row r="565" spans="1:13">
      <c r="A565" s="78" t="s">
        <v>572</v>
      </c>
      <c r="B565" s="68">
        <v>17340.05</v>
      </c>
      <c r="C565" s="59">
        <f t="shared" si="33"/>
        <v>1.05397473471989E-2</v>
      </c>
      <c r="D565" s="59">
        <f t="shared" si="36"/>
        <v>1.0105397473472</v>
      </c>
      <c r="E565" s="78" t="s">
        <v>572</v>
      </c>
      <c r="F565" s="79">
        <v>1386.65</v>
      </c>
      <c r="G565" s="80">
        <f t="shared" si="34"/>
        <v>5.3624605584641098E-2</v>
      </c>
      <c r="H565" s="80">
        <f t="shared" si="35"/>
        <v>1.0536246055846401</v>
      </c>
      <c r="K565" s="59">
        <v>540</v>
      </c>
      <c r="L565" s="59">
        <v>4.8385823732860602E-3</v>
      </c>
      <c r="M565" s="59">
        <v>6.0557306531797801E-4</v>
      </c>
    </row>
    <row r="566" spans="1:13">
      <c r="A566" s="78" t="s">
        <v>573</v>
      </c>
      <c r="B566" s="68">
        <v>17158.25</v>
      </c>
      <c r="C566" s="59">
        <f t="shared" si="33"/>
        <v>1.34155383396231E-2</v>
      </c>
      <c r="D566" s="59">
        <f t="shared" si="36"/>
        <v>1.0134155383396199</v>
      </c>
      <c r="E566" s="78" t="s">
        <v>573</v>
      </c>
      <c r="F566" s="79">
        <v>1314.25</v>
      </c>
      <c r="G566" s="80">
        <f t="shared" si="34"/>
        <v>2.7774205739448901E-2</v>
      </c>
      <c r="H566" s="80">
        <f t="shared" si="35"/>
        <v>1.0277742057394501</v>
      </c>
      <c r="K566" s="59">
        <v>541</v>
      </c>
      <c r="L566" s="59">
        <v>-7.2116931296182705E-4</v>
      </c>
      <c r="M566" s="59">
        <v>-2.8375533040321701E-3</v>
      </c>
    </row>
    <row r="567" spans="1:13">
      <c r="A567" s="78" t="s">
        <v>574</v>
      </c>
      <c r="B567" s="68">
        <v>16929.599999999999</v>
      </c>
      <c r="C567" s="59">
        <f t="shared" si="33"/>
        <v>1.7145966548059999E-2</v>
      </c>
      <c r="D567" s="59">
        <f t="shared" si="36"/>
        <v>1.01714596654806</v>
      </c>
      <c r="E567" s="78" t="s">
        <v>574</v>
      </c>
      <c r="F567" s="79">
        <v>1278.25</v>
      </c>
      <c r="G567" s="80">
        <f t="shared" si="34"/>
        <v>2.2948583735794299E-2</v>
      </c>
      <c r="H567" s="80">
        <f t="shared" si="35"/>
        <v>1.0229485837357899</v>
      </c>
      <c r="K567" s="59">
        <v>542</v>
      </c>
      <c r="L567" s="59">
        <v>-9.8313975931922301E-3</v>
      </c>
      <c r="M567" s="59">
        <v>2.4210888396123402E-3</v>
      </c>
    </row>
    <row r="568" spans="1:13">
      <c r="A568" s="78" t="s">
        <v>575</v>
      </c>
      <c r="B568" s="68">
        <v>16641.8</v>
      </c>
      <c r="C568" s="59">
        <f t="shared" si="33"/>
        <v>9.5364889176067207E-3</v>
      </c>
      <c r="D568" s="59">
        <f t="shared" si="36"/>
        <v>1.0095364889176099</v>
      </c>
      <c r="E568" s="78" t="s">
        <v>575</v>
      </c>
      <c r="F568" s="79">
        <v>1249.25</v>
      </c>
      <c r="G568" s="80">
        <f t="shared" si="34"/>
        <v>4.0908054160910404E-3</v>
      </c>
      <c r="H568" s="80">
        <f t="shared" si="35"/>
        <v>1.00409080541609</v>
      </c>
      <c r="K568" s="59">
        <v>543</v>
      </c>
      <c r="L568" s="59">
        <v>1.8630223305176299E-2</v>
      </c>
      <c r="M568" s="59">
        <v>-3.00977363067827E-2</v>
      </c>
    </row>
    <row r="569" spans="1:13">
      <c r="A569" s="78" t="s">
        <v>576</v>
      </c>
      <c r="B569" s="68">
        <v>16483.849999999999</v>
      </c>
      <c r="C569" s="59">
        <f t="shared" si="33"/>
        <v>-8.8873099859093797E-3</v>
      </c>
      <c r="D569" s="59">
        <f t="shared" si="36"/>
        <v>0.99111269001409097</v>
      </c>
      <c r="E569" s="78" t="s">
        <v>576</v>
      </c>
      <c r="F569" s="79">
        <v>1244.1500000000001</v>
      </c>
      <c r="G569" s="80">
        <f t="shared" si="34"/>
        <v>-5.9701669865036798E-3</v>
      </c>
      <c r="H569" s="80">
        <f t="shared" si="35"/>
        <v>0.99402983301349601</v>
      </c>
      <c r="K569" s="59">
        <v>544</v>
      </c>
      <c r="L569" s="59">
        <v>-1.12221753563908E-2</v>
      </c>
      <c r="M569" s="59">
        <v>-1.2635526644958199E-3</v>
      </c>
    </row>
    <row r="570" spans="1:13">
      <c r="A570" s="78" t="s">
        <v>577</v>
      </c>
      <c r="B570" s="68">
        <v>16631</v>
      </c>
      <c r="C570" s="59">
        <f t="shared" si="33"/>
        <v>-5.3042886906669202E-3</v>
      </c>
      <c r="D570" s="59">
        <f t="shared" si="36"/>
        <v>0.99469571130933299</v>
      </c>
      <c r="E570" s="78" t="s">
        <v>577</v>
      </c>
      <c r="F570" s="79">
        <v>1251.5999999999999</v>
      </c>
      <c r="G570" s="80">
        <f t="shared" si="34"/>
        <v>8.5455174904253105E-3</v>
      </c>
      <c r="H570" s="80">
        <f t="shared" si="35"/>
        <v>1.0085455174904301</v>
      </c>
      <c r="K570" s="59">
        <v>545</v>
      </c>
      <c r="L570" s="59">
        <v>9.9076733374723908E-4</v>
      </c>
      <c r="M570" s="59">
        <v>4.0064568492360498E-3</v>
      </c>
    </row>
    <row r="571" spans="1:13">
      <c r="A571" s="78" t="s">
        <v>578</v>
      </c>
      <c r="B571" s="68">
        <v>16719.45</v>
      </c>
      <c r="C571" s="59">
        <f t="shared" si="33"/>
        <v>6.8538019571832403E-3</v>
      </c>
      <c r="D571" s="59">
        <f t="shared" si="36"/>
        <v>1.00685380195718</v>
      </c>
      <c r="E571" s="78" t="s">
        <v>578</v>
      </c>
      <c r="F571" s="79">
        <v>1240.95</v>
      </c>
      <c r="G571" s="80">
        <f t="shared" si="34"/>
        <v>8.8630459378385307E-3</v>
      </c>
      <c r="H571" s="80">
        <f t="shared" si="35"/>
        <v>1.00886304593784</v>
      </c>
      <c r="K571" s="59">
        <v>546</v>
      </c>
      <c r="L571" s="59">
        <v>-4.1210509444472897E-3</v>
      </c>
      <c r="M571" s="59">
        <v>7.84020524315528E-3</v>
      </c>
    </row>
    <row r="572" spans="1:13">
      <c r="A572" s="78" t="s">
        <v>579</v>
      </c>
      <c r="B572" s="68">
        <v>16605.25</v>
      </c>
      <c r="C572" s="59">
        <f t="shared" si="33"/>
        <v>5.0956908678000496E-3</v>
      </c>
      <c r="D572" s="59">
        <f t="shared" si="36"/>
        <v>1.0050956908677999</v>
      </c>
      <c r="E572" s="78" t="s">
        <v>579</v>
      </c>
      <c r="F572" s="79">
        <v>1230</v>
      </c>
      <c r="G572" s="80">
        <f t="shared" si="34"/>
        <v>-1.23622953606396E-2</v>
      </c>
      <c r="H572" s="80">
        <f t="shared" si="35"/>
        <v>0.98763770463935996</v>
      </c>
      <c r="K572" s="59">
        <v>547</v>
      </c>
      <c r="L572" s="59">
        <v>6.0025203406228404E-4</v>
      </c>
      <c r="M572" s="59">
        <v>6.1875560202117501E-3</v>
      </c>
    </row>
    <row r="573" spans="1:13">
      <c r="A573" s="78" t="s">
        <v>580</v>
      </c>
      <c r="B573" s="68">
        <v>16520.849999999999</v>
      </c>
      <c r="C573" s="59">
        <f t="shared" si="33"/>
        <v>1.0973470957583499E-2</v>
      </c>
      <c r="D573" s="59">
        <f t="shared" si="36"/>
        <v>1.0109734709575799</v>
      </c>
      <c r="E573" s="78" t="s">
        <v>580</v>
      </c>
      <c r="F573" s="79">
        <v>1245.3</v>
      </c>
      <c r="G573" s="80">
        <f t="shared" si="34"/>
        <v>-1.8452410065454099E-3</v>
      </c>
      <c r="H573" s="80">
        <f t="shared" si="35"/>
        <v>0.99815475899345496</v>
      </c>
      <c r="K573" s="59">
        <v>548</v>
      </c>
      <c r="L573" s="59">
        <v>3.1579072880180202E-3</v>
      </c>
      <c r="M573" s="59">
        <v>3.4196213591272599E-3</v>
      </c>
    </row>
    <row r="574" spans="1:13">
      <c r="A574" s="78" t="s">
        <v>581</v>
      </c>
      <c r="B574" s="68">
        <v>16340.55</v>
      </c>
      <c r="C574" s="59">
        <f t="shared" si="33"/>
        <v>3.8045298587748898E-3</v>
      </c>
      <c r="D574" s="59">
        <f t="shared" si="36"/>
        <v>1.0038045298587699</v>
      </c>
      <c r="E574" s="78" t="s">
        <v>581</v>
      </c>
      <c r="F574" s="79">
        <v>1247.5999999999999</v>
      </c>
      <c r="G574" s="80">
        <f t="shared" si="34"/>
        <v>-8.8180122505400107E-3</v>
      </c>
      <c r="H574" s="80">
        <f t="shared" si="35"/>
        <v>0.99118198774945998</v>
      </c>
      <c r="K574" s="59">
        <v>549</v>
      </c>
      <c r="L574" s="59">
        <v>-1.20393543855197E-2</v>
      </c>
      <c r="M574" s="59">
        <v>5.17049288853518E-3</v>
      </c>
    </row>
    <row r="575" spans="1:13">
      <c r="A575" s="78" t="s">
        <v>582</v>
      </c>
      <c r="B575" s="68">
        <v>16278.5</v>
      </c>
      <c r="C575" s="59">
        <f t="shared" si="33"/>
        <v>1.41862146403283E-2</v>
      </c>
      <c r="D575" s="59">
        <f t="shared" si="36"/>
        <v>1.01418621464033</v>
      </c>
      <c r="E575" s="78" t="s">
        <v>582</v>
      </c>
      <c r="F575" s="79">
        <v>1258.6500000000001</v>
      </c>
      <c r="G575" s="80">
        <f t="shared" si="34"/>
        <v>2.7139691164900399E-2</v>
      </c>
      <c r="H575" s="80">
        <f t="shared" si="35"/>
        <v>1.0271396911649</v>
      </c>
      <c r="K575" s="59">
        <v>550</v>
      </c>
      <c r="L575" s="59">
        <v>-8.9448712014615298E-3</v>
      </c>
      <c r="M575" s="59">
        <v>-3.4668602049527002E-3</v>
      </c>
    </row>
    <row r="576" spans="1:13">
      <c r="A576" s="78" t="s">
        <v>583</v>
      </c>
      <c r="B576" s="68">
        <v>16049.2</v>
      </c>
      <c r="C576" s="59">
        <f t="shared" si="33"/>
        <v>6.9120269187908099E-3</v>
      </c>
      <c r="D576" s="59">
        <f t="shared" si="36"/>
        <v>1.0069120269187899</v>
      </c>
      <c r="E576" s="78" t="s">
        <v>583</v>
      </c>
      <c r="F576" s="79">
        <v>1224.95</v>
      </c>
      <c r="G576" s="80">
        <f t="shared" si="34"/>
        <v>3.3917034482376901E-2</v>
      </c>
      <c r="H576" s="80">
        <f t="shared" si="35"/>
        <v>1.03391703448238</v>
      </c>
      <c r="K576" s="59">
        <v>551</v>
      </c>
      <c r="L576" s="59">
        <v>-6.2187770359571699E-5</v>
      </c>
      <c r="M576" s="59">
        <v>-1.6804865696207202E-2</v>
      </c>
    </row>
    <row r="577" spans="1:13">
      <c r="A577" s="78" t="s">
        <v>584</v>
      </c>
      <c r="B577" s="68">
        <v>15938.65</v>
      </c>
      <c r="C577" s="59">
        <f t="shared" si="33"/>
        <v>-1.7551947286701701E-3</v>
      </c>
      <c r="D577" s="59">
        <f t="shared" si="36"/>
        <v>0.99824480527132997</v>
      </c>
      <c r="E577" s="78" t="s">
        <v>584</v>
      </c>
      <c r="F577" s="79">
        <v>1184.0999999999999</v>
      </c>
      <c r="G577" s="80">
        <f t="shared" si="34"/>
        <v>-1.53365671018537E-2</v>
      </c>
      <c r="H577" s="80">
        <f t="shared" si="35"/>
        <v>0.98466343289814595</v>
      </c>
      <c r="K577" s="59">
        <v>552</v>
      </c>
      <c r="L577" s="59">
        <v>4.4430806213487904E-3</v>
      </c>
      <c r="M577" s="59">
        <v>2.1201358428616802E-3</v>
      </c>
    </row>
    <row r="578" spans="1:13">
      <c r="A578" s="78" t="s">
        <v>585</v>
      </c>
      <c r="B578" s="68">
        <v>15966.65</v>
      </c>
      <c r="C578" s="59">
        <f t="shared" si="33"/>
        <v>-5.7236779578485296E-3</v>
      </c>
      <c r="D578" s="59">
        <f t="shared" si="36"/>
        <v>0.994276322042151</v>
      </c>
      <c r="E578" s="78" t="s">
        <v>585</v>
      </c>
      <c r="F578" s="79">
        <v>1202.4000000000001</v>
      </c>
      <c r="G578" s="80">
        <f t="shared" si="34"/>
        <v>-1.4859114403749801E-2</v>
      </c>
      <c r="H578" s="80">
        <f t="shared" si="35"/>
        <v>0.98514088559625002</v>
      </c>
      <c r="K578" s="59">
        <v>553</v>
      </c>
      <c r="L578" s="59">
        <v>4.8219380759328698E-3</v>
      </c>
      <c r="M578" s="59">
        <v>-1.2092118160963301E-2</v>
      </c>
    </row>
    <row r="579" spans="1:13">
      <c r="A579" s="78" t="s">
        <v>586</v>
      </c>
      <c r="B579" s="68">
        <v>16058.3</v>
      </c>
      <c r="C579" s="59">
        <f t="shared" si="33"/>
        <v>-9.7725592849715309E-3</v>
      </c>
      <c r="D579" s="59">
        <f t="shared" si="36"/>
        <v>0.990227440715028</v>
      </c>
      <c r="E579" s="78" t="s">
        <v>586</v>
      </c>
      <c r="F579" s="79">
        <v>1220.4000000000001</v>
      </c>
      <c r="G579" s="80">
        <f t="shared" si="34"/>
        <v>1.2367211793570899E-2</v>
      </c>
      <c r="H579" s="80">
        <f t="shared" si="35"/>
        <v>1.01236721179357</v>
      </c>
      <c r="K579" s="59">
        <v>554</v>
      </c>
      <c r="L579" s="59">
        <v>1.09376834130459E-3</v>
      </c>
      <c r="M579" s="59">
        <v>1.80638373440698E-2</v>
      </c>
    </row>
    <row r="580" spans="1:13">
      <c r="A580" s="78" t="s">
        <v>587</v>
      </c>
      <c r="B580" s="68">
        <v>16216</v>
      </c>
      <c r="C580" s="59">
        <f t="shared" ref="C580:C643" si="37">LN(B580/B581)</f>
        <v>-2.8363022208483901E-4</v>
      </c>
      <c r="D580" s="59">
        <f t="shared" si="36"/>
        <v>0.999716369777915</v>
      </c>
      <c r="E580" s="78" t="s">
        <v>587</v>
      </c>
      <c r="F580" s="79">
        <v>1205.4000000000001</v>
      </c>
      <c r="G580" s="80">
        <f t="shared" ref="G580:G643" si="38">LN(F580/F581)</f>
        <v>-2.7775586564282199E-2</v>
      </c>
      <c r="H580" s="80">
        <f t="shared" ref="H580:H643" si="39">G580+1</f>
        <v>0.97222441343571797</v>
      </c>
      <c r="K580" s="59">
        <v>555</v>
      </c>
      <c r="L580" s="59">
        <v>4.7503108877628699E-3</v>
      </c>
      <c r="M580" s="59">
        <v>-1.74204875420911E-2</v>
      </c>
    </row>
    <row r="581" spans="1:13">
      <c r="A581" s="78" t="s">
        <v>588</v>
      </c>
      <c r="B581" s="68">
        <v>16220.6</v>
      </c>
      <c r="C581" s="59">
        <f t="shared" si="37"/>
        <v>5.4213741821626396E-3</v>
      </c>
      <c r="D581" s="59">
        <f t="shared" ref="D581:D644" si="40">C581+1</f>
        <v>1.00542137418216</v>
      </c>
      <c r="E581" s="78" t="s">
        <v>588</v>
      </c>
      <c r="F581" s="79">
        <v>1239.3499999999999</v>
      </c>
      <c r="G581" s="80">
        <f t="shared" si="38"/>
        <v>9.11312447041705E-2</v>
      </c>
      <c r="H581" s="80">
        <f t="shared" si="39"/>
        <v>1.0911312447041699</v>
      </c>
      <c r="K581" s="59">
        <v>556</v>
      </c>
      <c r="L581" s="59">
        <v>-1.6174214604779E-4</v>
      </c>
      <c r="M581" s="59">
        <v>6.05996616143804E-2</v>
      </c>
    </row>
    <row r="582" spans="1:13">
      <c r="A582" s="78" t="s">
        <v>589</v>
      </c>
      <c r="B582" s="68">
        <v>16132.9</v>
      </c>
      <c r="C582" s="59">
        <f t="shared" si="37"/>
        <v>8.9096462393676093E-3</v>
      </c>
      <c r="D582" s="59">
        <f t="shared" si="40"/>
        <v>1.0089096462393701</v>
      </c>
      <c r="E582" s="78" t="s">
        <v>589</v>
      </c>
      <c r="F582" s="79">
        <v>1131.4000000000001</v>
      </c>
      <c r="G582" s="80">
        <f t="shared" si="38"/>
        <v>1.36601381040341E-2</v>
      </c>
      <c r="H582" s="80">
        <f t="shared" si="39"/>
        <v>1.01366013810403</v>
      </c>
      <c r="K582" s="59">
        <v>557</v>
      </c>
      <c r="L582" s="59">
        <v>4.9364270874937303E-3</v>
      </c>
      <c r="M582" s="59">
        <v>1.77335376739741E-3</v>
      </c>
    </row>
    <row r="583" spans="1:13">
      <c r="A583" s="78" t="s">
        <v>590</v>
      </c>
      <c r="B583" s="68">
        <v>15989.8</v>
      </c>
      <c r="C583" s="59">
        <f t="shared" si="37"/>
        <v>1.12546057332147E-2</v>
      </c>
      <c r="D583" s="59">
        <f t="shared" si="40"/>
        <v>1.0112546057332099</v>
      </c>
      <c r="E583" s="78" t="s">
        <v>590</v>
      </c>
      <c r="F583" s="79">
        <v>1116.05</v>
      </c>
      <c r="G583" s="80">
        <f t="shared" si="38"/>
        <v>1.42582391138204E-2</v>
      </c>
      <c r="H583" s="80">
        <f t="shared" si="39"/>
        <v>1.01425823911382</v>
      </c>
      <c r="K583" s="59">
        <v>558</v>
      </c>
      <c r="L583" s="59">
        <v>9.5419037747381395E-5</v>
      </c>
      <c r="M583" s="59">
        <v>-4.1191110743586798E-3</v>
      </c>
    </row>
    <row r="584" spans="1:13">
      <c r="A584" s="78" t="s">
        <v>591</v>
      </c>
      <c r="B584" s="68">
        <v>15810.85</v>
      </c>
      <c r="C584" s="59">
        <f t="shared" si="37"/>
        <v>-1.54836946583094E-3</v>
      </c>
      <c r="D584" s="59">
        <f t="shared" si="40"/>
        <v>0.99845163053416897</v>
      </c>
      <c r="E584" s="78" t="s">
        <v>591</v>
      </c>
      <c r="F584" s="79">
        <v>1100.25</v>
      </c>
      <c r="G584" s="80">
        <f t="shared" si="38"/>
        <v>-4.08914338145252E-4</v>
      </c>
      <c r="H584" s="80">
        <f t="shared" si="39"/>
        <v>0.99959108566185495</v>
      </c>
      <c r="K584" s="59">
        <v>559</v>
      </c>
      <c r="L584" s="59">
        <v>-8.4397861476916798E-4</v>
      </c>
      <c r="M584" s="59">
        <v>-4.7847312577080697E-3</v>
      </c>
    </row>
    <row r="585" spans="1:13">
      <c r="A585" s="78" t="s">
        <v>592</v>
      </c>
      <c r="B585" s="68">
        <v>15835.35</v>
      </c>
      <c r="C585" s="59">
        <f t="shared" si="37"/>
        <v>5.2742671509817401E-3</v>
      </c>
      <c r="D585" s="59">
        <f t="shared" si="40"/>
        <v>1.00527426715098</v>
      </c>
      <c r="E585" s="78" t="s">
        <v>592</v>
      </c>
      <c r="F585" s="79">
        <v>1100.7</v>
      </c>
      <c r="G585" s="80">
        <f t="shared" si="38"/>
        <v>7.0658785533347802E-3</v>
      </c>
      <c r="H585" s="80">
        <f t="shared" si="39"/>
        <v>1.00706587855333</v>
      </c>
      <c r="K585" s="59">
        <v>560</v>
      </c>
      <c r="L585" s="59">
        <v>1.27799115134848E-3</v>
      </c>
      <c r="M585" s="59">
        <v>-1.6122437304260401E-2</v>
      </c>
    </row>
    <row r="586" spans="1:13">
      <c r="A586" s="78" t="s">
        <v>593</v>
      </c>
      <c r="B586" s="68">
        <v>15752.05</v>
      </c>
      <c r="C586" s="59">
        <f t="shared" si="37"/>
        <v>-1.7886425993802601E-3</v>
      </c>
      <c r="D586" s="59">
        <f t="shared" si="40"/>
        <v>0.99821135740061995</v>
      </c>
      <c r="E586" s="78" t="s">
        <v>593</v>
      </c>
      <c r="F586" s="79">
        <v>1092.95</v>
      </c>
      <c r="G586" s="80">
        <f t="shared" si="38"/>
        <v>-6.9295923521015702E-3</v>
      </c>
      <c r="H586" s="80">
        <f t="shared" si="39"/>
        <v>0.993070407647898</v>
      </c>
      <c r="K586" s="59">
        <v>561</v>
      </c>
      <c r="L586" s="59">
        <v>-3.4215350740550101E-4</v>
      </c>
      <c r="M586" s="59">
        <v>-2.8557362991724601E-2</v>
      </c>
    </row>
    <row r="587" spans="1:13">
      <c r="A587" s="78" t="s">
        <v>594</v>
      </c>
      <c r="B587" s="68">
        <v>15780.25</v>
      </c>
      <c r="C587" s="59">
        <f t="shared" si="37"/>
        <v>-1.19381825393838E-3</v>
      </c>
      <c r="D587" s="59">
        <f t="shared" si="40"/>
        <v>0.99880618174606195</v>
      </c>
      <c r="E587" s="78" t="s">
        <v>594</v>
      </c>
      <c r="F587" s="79">
        <v>1100.55</v>
      </c>
      <c r="G587" s="80">
        <f t="shared" si="38"/>
        <v>1.22741236002809E-3</v>
      </c>
      <c r="H587" s="80">
        <f t="shared" si="39"/>
        <v>1.00122741236003</v>
      </c>
      <c r="K587" s="59">
        <v>562</v>
      </c>
      <c r="L587" s="59">
        <v>7.37502390147132E-3</v>
      </c>
      <c r="M587" s="59">
        <v>4.6249581683169803E-2</v>
      </c>
    </row>
    <row r="588" spans="1:13">
      <c r="A588" s="78" t="s">
        <v>595</v>
      </c>
      <c r="B588" s="68">
        <v>15799.1</v>
      </c>
      <c r="C588" s="59">
        <f t="shared" si="37"/>
        <v>-3.2291421550026899E-3</v>
      </c>
      <c r="D588" s="59">
        <f t="shared" si="40"/>
        <v>0.99677085784499697</v>
      </c>
      <c r="E588" s="78" t="s">
        <v>595</v>
      </c>
      <c r="F588" s="79">
        <v>1099.2</v>
      </c>
      <c r="G588" s="80">
        <f t="shared" si="38"/>
        <v>-1.26561081836508E-2</v>
      </c>
      <c r="H588" s="80">
        <f t="shared" si="39"/>
        <v>0.98734389181634896</v>
      </c>
      <c r="K588" s="59">
        <v>563</v>
      </c>
      <c r="L588" s="59">
        <v>9.5447705799277596E-3</v>
      </c>
      <c r="M588" s="59">
        <v>1.82294351595211E-2</v>
      </c>
    </row>
    <row r="589" spans="1:13">
      <c r="A589" s="78" t="s">
        <v>596</v>
      </c>
      <c r="B589" s="68">
        <v>15850.2</v>
      </c>
      <c r="C589" s="59">
        <f t="shared" si="37"/>
        <v>1.14575208424489E-3</v>
      </c>
      <c r="D589" s="59">
        <f t="shared" si="40"/>
        <v>1.0011457520842399</v>
      </c>
      <c r="E589" s="78" t="s">
        <v>596</v>
      </c>
      <c r="F589" s="79">
        <v>1113.2</v>
      </c>
      <c r="G589" s="80">
        <f t="shared" si="38"/>
        <v>1.05658634093379E-2</v>
      </c>
      <c r="H589" s="80">
        <f t="shared" si="39"/>
        <v>1.01056586340934</v>
      </c>
      <c r="K589" s="59">
        <v>564</v>
      </c>
      <c r="L589" s="59">
        <v>1.2359329856244701E-2</v>
      </c>
      <c r="M589" s="59">
        <v>1.05892538795496E-2</v>
      </c>
    </row>
    <row r="590" spans="1:13">
      <c r="A590" s="78" t="s">
        <v>597</v>
      </c>
      <c r="B590" s="68">
        <v>15832.05</v>
      </c>
      <c r="C590" s="59">
        <f t="shared" si="37"/>
        <v>8.4234259433956897E-3</v>
      </c>
      <c r="D590" s="59">
        <f t="shared" si="40"/>
        <v>1.0084234259434</v>
      </c>
      <c r="E590" s="78" t="s">
        <v>597</v>
      </c>
      <c r="F590" s="79">
        <v>1101.5</v>
      </c>
      <c r="G590" s="80">
        <f t="shared" si="38"/>
        <v>7.6094505195011602E-3</v>
      </c>
      <c r="H590" s="80">
        <f t="shared" si="39"/>
        <v>1.0076094505194999</v>
      </c>
      <c r="K590" s="59">
        <v>565</v>
      </c>
      <c r="L590" s="59">
        <v>6.6180785424464397E-3</v>
      </c>
      <c r="M590" s="59">
        <v>-2.5272731263554001E-3</v>
      </c>
    </row>
    <row r="591" spans="1:13">
      <c r="A591" s="78" t="s">
        <v>598</v>
      </c>
      <c r="B591" s="68">
        <v>15699.25</v>
      </c>
      <c r="C591" s="59">
        <f t="shared" si="37"/>
        <v>9.1247405715748301E-3</v>
      </c>
      <c r="D591" s="59">
        <f t="shared" si="40"/>
        <v>1.00912474057157</v>
      </c>
      <c r="E591" s="78" t="s">
        <v>598</v>
      </c>
      <c r="F591" s="79">
        <v>1093.1500000000001</v>
      </c>
      <c r="G591" s="80">
        <f t="shared" si="38"/>
        <v>-6.4285447184610003E-3</v>
      </c>
      <c r="H591" s="80">
        <f t="shared" si="39"/>
        <v>0.99357145528153901</v>
      </c>
      <c r="K591" s="59">
        <v>566</v>
      </c>
      <c r="L591" s="59">
        <v>-7.2824366830207404E-3</v>
      </c>
      <c r="M591" s="59">
        <v>1.31226969651705E-3</v>
      </c>
    </row>
    <row r="592" spans="1:13">
      <c r="A592" s="78" t="s">
        <v>599</v>
      </c>
      <c r="B592" s="68">
        <v>15556.65</v>
      </c>
      <c r="C592" s="59">
        <f t="shared" si="37"/>
        <v>9.2574268770784299E-3</v>
      </c>
      <c r="D592" s="59">
        <f t="shared" si="40"/>
        <v>1.00925742687708</v>
      </c>
      <c r="E592" s="78" t="s">
        <v>599</v>
      </c>
      <c r="F592" s="79">
        <v>1100.2</v>
      </c>
      <c r="G592" s="80">
        <f t="shared" si="38"/>
        <v>-2.3150785436913102E-3</v>
      </c>
      <c r="H592" s="80">
        <f t="shared" si="39"/>
        <v>0.99768492145630905</v>
      </c>
      <c r="K592" s="59">
        <v>567</v>
      </c>
      <c r="L592" s="59">
        <v>-4.5790939941149304E-3</v>
      </c>
      <c r="M592" s="59">
        <v>1.3124611484540199E-2</v>
      </c>
    </row>
    <row r="593" spans="1:13">
      <c r="A593" s="78" t="s">
        <v>600</v>
      </c>
      <c r="B593" s="68">
        <v>15413.3</v>
      </c>
      <c r="C593" s="59">
        <f t="shared" si="37"/>
        <v>-1.4524232766921601E-2</v>
      </c>
      <c r="D593" s="59">
        <f t="shared" si="40"/>
        <v>0.98547576723307795</v>
      </c>
      <c r="E593" s="78" t="s">
        <v>600</v>
      </c>
      <c r="F593" s="79">
        <v>1102.75</v>
      </c>
      <c r="G593" s="80">
        <f t="shared" si="38"/>
        <v>7.9663560031225308E-3</v>
      </c>
      <c r="H593" s="80">
        <f t="shared" si="39"/>
        <v>1.00796635600312</v>
      </c>
      <c r="K593" s="59">
        <v>568</v>
      </c>
      <c r="L593" s="59">
        <v>4.5940263296635397E-3</v>
      </c>
      <c r="M593" s="59">
        <v>4.2690196081749902E-3</v>
      </c>
    </row>
    <row r="594" spans="1:13">
      <c r="A594" s="78" t="s">
        <v>601</v>
      </c>
      <c r="B594" s="68">
        <v>15638.8</v>
      </c>
      <c r="C594" s="59">
        <f t="shared" si="37"/>
        <v>1.86297598584063E-2</v>
      </c>
      <c r="D594" s="59">
        <f t="shared" si="40"/>
        <v>1.01862975985841</v>
      </c>
      <c r="E594" s="78" t="s">
        <v>601</v>
      </c>
      <c r="F594" s="79">
        <v>1094</v>
      </c>
      <c r="G594" s="80">
        <f t="shared" si="38"/>
        <v>-4.3324660174602399E-3</v>
      </c>
      <c r="H594" s="80">
        <f t="shared" si="39"/>
        <v>0.99566753398254004</v>
      </c>
      <c r="K594" s="59">
        <v>569</v>
      </c>
      <c r="L594" s="59">
        <v>3.2675545149190902E-3</v>
      </c>
      <c r="M594" s="59">
        <v>-1.56298498755587E-2</v>
      </c>
    </row>
    <row r="595" spans="1:13">
      <c r="A595" s="78" t="s">
        <v>602</v>
      </c>
      <c r="B595" s="68">
        <v>15350.15</v>
      </c>
      <c r="C595" s="59">
        <f t="shared" si="37"/>
        <v>3.69734444398475E-3</v>
      </c>
      <c r="D595" s="59">
        <f t="shared" si="40"/>
        <v>1.0036973444439801</v>
      </c>
      <c r="E595" s="78" t="s">
        <v>602</v>
      </c>
      <c r="F595" s="79">
        <v>1098.75</v>
      </c>
      <c r="G595" s="80">
        <f t="shared" si="38"/>
        <v>-6.3898384553245202E-2</v>
      </c>
      <c r="H595" s="80">
        <f t="shared" si="39"/>
        <v>0.93610161544675496</v>
      </c>
      <c r="K595" s="59">
        <v>570</v>
      </c>
      <c r="L595" s="59">
        <v>7.70226269089626E-3</v>
      </c>
      <c r="M595" s="59">
        <v>-9.5475036974416692E-3</v>
      </c>
    </row>
    <row r="596" spans="1:13">
      <c r="A596" s="78" t="s">
        <v>603</v>
      </c>
      <c r="B596" s="68">
        <v>15293.5</v>
      </c>
      <c r="C596" s="59">
        <f t="shared" si="37"/>
        <v>-4.3778879281600397E-3</v>
      </c>
      <c r="D596" s="59">
        <f t="shared" si="40"/>
        <v>0.99562211207184004</v>
      </c>
      <c r="E596" s="78" t="s">
        <v>603</v>
      </c>
      <c r="F596" s="79">
        <v>1171.25</v>
      </c>
      <c r="G596" s="80">
        <f t="shared" si="38"/>
        <v>6.4054662166642404E-4</v>
      </c>
      <c r="H596" s="80">
        <f t="shared" si="39"/>
        <v>1.0006405466216699</v>
      </c>
      <c r="K596" s="59">
        <v>571</v>
      </c>
      <c r="L596" s="59">
        <v>2.2933904264770201E-3</v>
      </c>
      <c r="M596" s="59">
        <v>-1.1111402677016999E-2</v>
      </c>
    </row>
    <row r="597" spans="1:13">
      <c r="A597" s="78" t="s">
        <v>604</v>
      </c>
      <c r="B597" s="68">
        <v>15360.6</v>
      </c>
      <c r="C597" s="59">
        <f t="shared" si="37"/>
        <v>-2.1354797855973499E-2</v>
      </c>
      <c r="D597" s="59">
        <f t="shared" si="40"/>
        <v>0.97864520214402695</v>
      </c>
      <c r="E597" s="78" t="s">
        <v>604</v>
      </c>
      <c r="F597" s="79">
        <v>1170.5</v>
      </c>
      <c r="G597" s="80">
        <f t="shared" si="38"/>
        <v>2.2157383891259201E-2</v>
      </c>
      <c r="H597" s="80">
        <f t="shared" si="39"/>
        <v>1.0221573838912601</v>
      </c>
      <c r="K597" s="59">
        <v>572</v>
      </c>
      <c r="L597" s="59">
        <v>1.0126235765689001E-2</v>
      </c>
      <c r="M597" s="59">
        <v>1.70134553992114E-2</v>
      </c>
    </row>
    <row r="598" spans="1:13">
      <c r="A598" s="78" t="s">
        <v>605</v>
      </c>
      <c r="B598" s="68">
        <v>15692.15</v>
      </c>
      <c r="C598" s="59">
        <f t="shared" si="37"/>
        <v>-2.5426237076681601E-3</v>
      </c>
      <c r="D598" s="59">
        <f t="shared" si="40"/>
        <v>0.997457376292332</v>
      </c>
      <c r="E598" s="78" t="s">
        <v>605</v>
      </c>
      <c r="F598" s="79">
        <v>1144.8499999999999</v>
      </c>
      <c r="G598" s="80">
        <f t="shared" si="38"/>
        <v>-5.4443828813101301E-3</v>
      </c>
      <c r="H598" s="80">
        <f t="shared" si="39"/>
        <v>0.99455561711869001</v>
      </c>
      <c r="K598" s="59">
        <v>573</v>
      </c>
      <c r="L598" s="59">
        <v>4.6379563014118603E-3</v>
      </c>
      <c r="M598" s="59">
        <v>2.9279078180965E-2</v>
      </c>
    </row>
    <row r="599" spans="1:13">
      <c r="A599" s="78" t="s">
        <v>606</v>
      </c>
      <c r="B599" s="68">
        <v>15732.1</v>
      </c>
      <c r="C599" s="59">
        <f t="shared" si="37"/>
        <v>-2.6851618183916302E-3</v>
      </c>
      <c r="D599" s="59">
        <f t="shared" si="40"/>
        <v>0.99731483818160804</v>
      </c>
      <c r="E599" s="78" t="s">
        <v>606</v>
      </c>
      <c r="F599" s="79">
        <v>1151.0999999999999</v>
      </c>
      <c r="G599" s="80">
        <f t="shared" si="38"/>
        <v>-6.9421355240076393E-2</v>
      </c>
      <c r="H599" s="80">
        <f t="shared" si="39"/>
        <v>0.93057864475992402</v>
      </c>
      <c r="K599" s="59">
        <v>574</v>
      </c>
      <c r="L599" s="59">
        <v>-1.90134903425575E-3</v>
      </c>
      <c r="M599" s="59">
        <v>-1.3435218067598001E-2</v>
      </c>
    </row>
    <row r="600" spans="1:13">
      <c r="A600" s="78" t="s">
        <v>607</v>
      </c>
      <c r="B600" s="68">
        <v>15774.4</v>
      </c>
      <c r="C600" s="59">
        <f t="shared" si="37"/>
        <v>-2.6733974338427301E-2</v>
      </c>
      <c r="D600" s="59">
        <f t="shared" si="40"/>
        <v>0.97326602566157305</v>
      </c>
      <c r="E600" s="78" t="s">
        <v>607</v>
      </c>
      <c r="F600" s="79">
        <v>1233.8499999999999</v>
      </c>
      <c r="G600" s="80">
        <f t="shared" si="38"/>
        <v>-9.7859911035720101E-2</v>
      </c>
      <c r="H600" s="80">
        <f t="shared" si="39"/>
        <v>0.90214008896428</v>
      </c>
      <c r="K600" s="59">
        <v>575</v>
      </c>
      <c r="L600" s="59">
        <v>-4.8955177091362101E-3</v>
      </c>
      <c r="M600" s="59">
        <v>-9.9635966946136096E-3</v>
      </c>
    </row>
    <row r="601" spans="1:13">
      <c r="A601" s="78" t="s">
        <v>608</v>
      </c>
      <c r="B601" s="68">
        <v>16201.8</v>
      </c>
      <c r="C601" s="59">
        <f t="shared" si="37"/>
        <v>-1.69098793955741E-2</v>
      </c>
      <c r="D601" s="59">
        <f t="shared" si="40"/>
        <v>0.98309012060442602</v>
      </c>
      <c r="E601" s="78" t="s">
        <v>608</v>
      </c>
      <c r="F601" s="79">
        <v>1360.7</v>
      </c>
      <c r="G601" s="80">
        <f t="shared" si="38"/>
        <v>-3.6312325557333802E-3</v>
      </c>
      <c r="H601" s="80">
        <f t="shared" si="39"/>
        <v>0.99636876744426695</v>
      </c>
      <c r="K601" s="59">
        <v>576</v>
      </c>
      <c r="L601" s="59">
        <v>-7.9503456970297301E-3</v>
      </c>
      <c r="M601" s="59">
        <v>2.0317557490600598E-2</v>
      </c>
    </row>
    <row r="602" spans="1:13">
      <c r="A602" s="78" t="s">
        <v>609</v>
      </c>
      <c r="B602" s="68">
        <v>16478.099999999999</v>
      </c>
      <c r="C602" s="59">
        <f t="shared" si="37"/>
        <v>7.4221392763222701E-3</v>
      </c>
      <c r="D602" s="59">
        <f t="shared" si="40"/>
        <v>1.0074221392763201</v>
      </c>
      <c r="E602" s="78" t="s">
        <v>609</v>
      </c>
      <c r="F602" s="79">
        <v>1365.65</v>
      </c>
      <c r="G602" s="80">
        <f t="shared" si="38"/>
        <v>-1.63414196394173E-2</v>
      </c>
      <c r="H602" s="80">
        <f t="shared" si="39"/>
        <v>0.98365858036058296</v>
      </c>
      <c r="K602" s="59">
        <v>577</v>
      </c>
      <c r="L602" s="59">
        <v>-7.9107286720843004E-4</v>
      </c>
      <c r="M602" s="59">
        <v>-2.6984513697073699E-2</v>
      </c>
    </row>
    <row r="603" spans="1:13">
      <c r="A603" s="78" t="s">
        <v>610</v>
      </c>
      <c r="B603" s="68">
        <v>16356.25</v>
      </c>
      <c r="C603" s="59">
        <f t="shared" si="37"/>
        <v>-3.6677021275259799E-3</v>
      </c>
      <c r="D603" s="59">
        <f t="shared" si="40"/>
        <v>0.99633229787247402</v>
      </c>
      <c r="E603" s="78" t="s">
        <v>610</v>
      </c>
      <c r="F603" s="79">
        <v>1388.15</v>
      </c>
      <c r="G603" s="80">
        <f t="shared" si="38"/>
        <v>1.6221773172066399E-3</v>
      </c>
      <c r="H603" s="80">
        <f t="shared" si="39"/>
        <v>1.00162217731721</v>
      </c>
      <c r="K603" s="59">
        <v>578</v>
      </c>
      <c r="L603" s="59">
        <v>3.51327831453752E-3</v>
      </c>
      <c r="M603" s="59">
        <v>8.7617966389632998E-2</v>
      </c>
    </row>
    <row r="604" spans="1:13">
      <c r="A604" s="78" t="s">
        <v>611</v>
      </c>
      <c r="B604" s="68">
        <v>16416.349999999999</v>
      </c>
      <c r="C604" s="59">
        <f t="shared" si="37"/>
        <v>-9.2888841322758698E-3</v>
      </c>
      <c r="D604" s="59">
        <f t="shared" si="40"/>
        <v>0.99071111586772398</v>
      </c>
      <c r="E604" s="78" t="s">
        <v>611</v>
      </c>
      <c r="F604" s="79">
        <v>1385.9</v>
      </c>
      <c r="G604" s="80">
        <f t="shared" si="38"/>
        <v>-3.8888137730741399E-3</v>
      </c>
      <c r="H604" s="80">
        <f t="shared" si="39"/>
        <v>0.99611118622692596</v>
      </c>
      <c r="K604" s="59">
        <v>579</v>
      </c>
      <c r="L604" s="59">
        <v>6.1451339429929299E-3</v>
      </c>
      <c r="M604" s="59">
        <v>7.5150041610412199E-3</v>
      </c>
    </row>
    <row r="605" spans="1:13">
      <c r="A605" s="78" t="s">
        <v>612</v>
      </c>
      <c r="B605" s="68">
        <v>16569.55</v>
      </c>
      <c r="C605" s="59">
        <f t="shared" si="37"/>
        <v>-8.8979113877667301E-4</v>
      </c>
      <c r="D605" s="59">
        <f t="shared" si="40"/>
        <v>0.99911020886122304</v>
      </c>
      <c r="E605" s="78" t="s">
        <v>612</v>
      </c>
      <c r="F605" s="79">
        <v>1391.3</v>
      </c>
      <c r="G605" s="80">
        <f t="shared" si="38"/>
        <v>-1.8373967982993601E-2</v>
      </c>
      <c r="H605" s="80">
        <f t="shared" si="39"/>
        <v>0.98162603201700604</v>
      </c>
      <c r="K605" s="59">
        <v>580</v>
      </c>
      <c r="L605" s="59">
        <v>7.9143752008914003E-3</v>
      </c>
      <c r="M605" s="59">
        <v>6.3438639129290196E-3</v>
      </c>
    </row>
    <row r="606" spans="1:13">
      <c r="A606" s="78" t="s">
        <v>613</v>
      </c>
      <c r="B606" s="68">
        <v>16584.3</v>
      </c>
      <c r="C606" s="59">
        <f t="shared" si="37"/>
        <v>-2.6315566954934798E-3</v>
      </c>
      <c r="D606" s="59">
        <f t="shared" si="40"/>
        <v>0.99736844330450602</v>
      </c>
      <c r="E606" s="78" t="s">
        <v>613</v>
      </c>
      <c r="F606" s="79">
        <v>1417.1</v>
      </c>
      <c r="G606" s="80">
        <f t="shared" si="38"/>
        <v>1.46434234455932E-2</v>
      </c>
      <c r="H606" s="80">
        <f t="shared" si="39"/>
        <v>1.0146434234455901</v>
      </c>
      <c r="K606" s="59">
        <v>581</v>
      </c>
      <c r="L606" s="59">
        <v>-1.7453020794358401E-3</v>
      </c>
      <c r="M606" s="59">
        <v>1.33638774129059E-3</v>
      </c>
    </row>
    <row r="607" spans="1:13">
      <c r="A607" s="78" t="s">
        <v>614</v>
      </c>
      <c r="B607" s="68">
        <v>16628</v>
      </c>
      <c r="C607" s="59">
        <f t="shared" si="37"/>
        <v>6.3498022602603097E-3</v>
      </c>
      <c r="D607" s="59">
        <f t="shared" si="40"/>
        <v>1.0063498022602599</v>
      </c>
      <c r="E607" s="78" t="s">
        <v>614</v>
      </c>
      <c r="F607" s="79">
        <v>1396.5</v>
      </c>
      <c r="G607" s="80">
        <f t="shared" si="38"/>
        <v>-1.7321367258798299E-2</v>
      </c>
      <c r="H607" s="80">
        <f t="shared" si="39"/>
        <v>0.98267863274120204</v>
      </c>
      <c r="K607" s="59">
        <v>582</v>
      </c>
      <c r="L607" s="59">
        <v>3.4022879841820899E-3</v>
      </c>
      <c r="M607" s="59">
        <v>3.6635905691526998E-3</v>
      </c>
    </row>
    <row r="608" spans="1:13">
      <c r="A608" s="78" t="s">
        <v>615</v>
      </c>
      <c r="B608" s="68">
        <v>16522.75</v>
      </c>
      <c r="C608" s="59">
        <f t="shared" si="37"/>
        <v>-3.7333199493177201E-3</v>
      </c>
      <c r="D608" s="59">
        <f t="shared" si="40"/>
        <v>0.99626668005068197</v>
      </c>
      <c r="E608" s="78" t="s">
        <v>615</v>
      </c>
      <c r="F608" s="79">
        <v>1420.9</v>
      </c>
      <c r="G608" s="80">
        <f t="shared" si="38"/>
        <v>2.21936574989223E-3</v>
      </c>
      <c r="H608" s="80">
        <f t="shared" si="39"/>
        <v>1.0022193657498899</v>
      </c>
      <c r="K608" s="59">
        <v>583</v>
      </c>
      <c r="L608" s="59">
        <v>-1.9265850150922701E-3</v>
      </c>
      <c r="M608" s="59">
        <v>-5.0030073370093001E-3</v>
      </c>
    </row>
    <row r="609" spans="1:13">
      <c r="A609" s="78" t="s">
        <v>616</v>
      </c>
      <c r="B609" s="68">
        <v>16584.55</v>
      </c>
      <c r="C609" s="59">
        <f t="shared" si="37"/>
        <v>-4.6231277420674399E-3</v>
      </c>
      <c r="D609" s="59">
        <f t="shared" si="40"/>
        <v>0.99537687225793303</v>
      </c>
      <c r="E609" s="78" t="s">
        <v>616</v>
      </c>
      <c r="F609" s="79">
        <v>1417.75</v>
      </c>
      <c r="G609" s="80">
        <f t="shared" si="38"/>
        <v>1.1206983273642401E-2</v>
      </c>
      <c r="H609" s="80">
        <f t="shared" si="39"/>
        <v>1.0112069832736399</v>
      </c>
      <c r="K609" s="59">
        <v>584</v>
      </c>
      <c r="L609" s="59">
        <v>-1.4777978288233601E-3</v>
      </c>
      <c r="M609" s="59">
        <v>2.7052101888514501E-3</v>
      </c>
    </row>
    <row r="610" spans="1:13">
      <c r="A610" s="78" t="s">
        <v>617</v>
      </c>
      <c r="B610" s="68">
        <v>16661.400000000001</v>
      </c>
      <c r="C610" s="59">
        <f t="shared" si="37"/>
        <v>1.87169336094067E-2</v>
      </c>
      <c r="D610" s="59">
        <f t="shared" si="40"/>
        <v>1.01871693360941</v>
      </c>
      <c r="E610" s="78" t="s">
        <v>617</v>
      </c>
      <c r="F610" s="79">
        <v>1401.95</v>
      </c>
      <c r="G610" s="80">
        <f t="shared" si="38"/>
        <v>9.1720753361072098E-3</v>
      </c>
      <c r="H610" s="80">
        <f t="shared" si="39"/>
        <v>1.00917207533611</v>
      </c>
      <c r="K610" s="59">
        <v>585</v>
      </c>
      <c r="L610" s="59">
        <v>-3.01342308307546E-3</v>
      </c>
      <c r="M610" s="59">
        <v>-9.6426851005753308E-3</v>
      </c>
    </row>
    <row r="611" spans="1:13">
      <c r="A611" s="78" t="s">
        <v>618</v>
      </c>
      <c r="B611" s="68">
        <v>16352.45</v>
      </c>
      <c r="C611" s="59">
        <f t="shared" si="37"/>
        <v>1.12107832282717E-2</v>
      </c>
      <c r="D611" s="59">
        <f t="shared" si="40"/>
        <v>1.01121078322827</v>
      </c>
      <c r="E611" s="78" t="s">
        <v>618</v>
      </c>
      <c r="F611" s="79">
        <v>1389.15</v>
      </c>
      <c r="G611" s="80">
        <f t="shared" si="38"/>
        <v>1.29693166949477E-2</v>
      </c>
      <c r="H611" s="80">
        <f t="shared" si="39"/>
        <v>1.0129693166949501</v>
      </c>
      <c r="K611" s="59">
        <v>586</v>
      </c>
      <c r="L611" s="59">
        <v>2.8737738163562399E-4</v>
      </c>
      <c r="M611" s="59">
        <v>1.02784860277023E-2</v>
      </c>
    </row>
    <row r="612" spans="1:13">
      <c r="A612" s="78" t="s">
        <v>619</v>
      </c>
      <c r="B612" s="68">
        <v>16170.15</v>
      </c>
      <c r="C612" s="59">
        <f t="shared" si="37"/>
        <v>8.96702642628526E-3</v>
      </c>
      <c r="D612" s="59">
        <f t="shared" si="40"/>
        <v>1.00896702642629</v>
      </c>
      <c r="E612" s="78" t="s">
        <v>619</v>
      </c>
      <c r="F612" s="79">
        <v>1371.25</v>
      </c>
      <c r="G612" s="80">
        <f t="shared" si="38"/>
        <v>-4.8378684104174799E-3</v>
      </c>
      <c r="H612" s="80">
        <f t="shared" si="39"/>
        <v>0.995162131589583</v>
      </c>
      <c r="K612" s="59">
        <v>587</v>
      </c>
      <c r="L612" s="59">
        <v>5.7782870911311799E-3</v>
      </c>
      <c r="M612" s="59">
        <v>1.8311634283699799E-3</v>
      </c>
    </row>
    <row r="613" spans="1:13">
      <c r="A613" s="78" t="s">
        <v>620</v>
      </c>
      <c r="B613" s="68">
        <v>16025.8</v>
      </c>
      <c r="C613" s="59">
        <f t="shared" si="37"/>
        <v>-6.1802414065991003E-3</v>
      </c>
      <c r="D613" s="59">
        <f t="shared" si="40"/>
        <v>0.99381975859340099</v>
      </c>
      <c r="E613" s="78" t="s">
        <v>620</v>
      </c>
      <c r="F613" s="79">
        <v>1377.9</v>
      </c>
      <c r="G613" s="80">
        <f t="shared" si="38"/>
        <v>-1.9583457635214602E-2</v>
      </c>
      <c r="H613" s="80">
        <f t="shared" si="39"/>
        <v>0.98041654236478504</v>
      </c>
      <c r="K613" s="59">
        <v>588</v>
      </c>
      <c r="L613" s="59">
        <v>6.3074198024628504E-3</v>
      </c>
      <c r="M613" s="59">
        <v>-1.27359645209239E-2</v>
      </c>
    </row>
    <row r="614" spans="1:13">
      <c r="A614" s="78" t="s">
        <v>621</v>
      </c>
      <c r="B614" s="68">
        <v>16125.15</v>
      </c>
      <c r="C614" s="59">
        <f t="shared" si="37"/>
        <v>-5.53807323637327E-3</v>
      </c>
      <c r="D614" s="59">
        <f t="shared" si="40"/>
        <v>0.99446192676362699</v>
      </c>
      <c r="E614" s="78" t="s">
        <v>621</v>
      </c>
      <c r="F614" s="79">
        <v>1405.15</v>
      </c>
      <c r="G614" s="80">
        <f t="shared" si="38"/>
        <v>-6.5260029447237796E-3</v>
      </c>
      <c r="H614" s="80">
        <f t="shared" si="39"/>
        <v>0.99347399705527595</v>
      </c>
      <c r="K614" s="59">
        <v>589</v>
      </c>
      <c r="L614" s="59">
        <v>6.4075298839679096E-3</v>
      </c>
      <c r="M614" s="59">
        <v>-8.7226084276592203E-3</v>
      </c>
    </row>
    <row r="615" spans="1:13">
      <c r="A615" s="78" t="s">
        <v>622</v>
      </c>
      <c r="B615" s="68">
        <v>16214.7</v>
      </c>
      <c r="C615" s="59">
        <f t="shared" si="37"/>
        <v>-3.1680231909529399E-3</v>
      </c>
      <c r="D615" s="59">
        <f t="shared" si="40"/>
        <v>0.996831976809047</v>
      </c>
      <c r="E615" s="78" t="s">
        <v>622</v>
      </c>
      <c r="F615" s="79">
        <v>1414.35</v>
      </c>
      <c r="G615" s="80">
        <f t="shared" si="38"/>
        <v>-1.4836797973920199E-3</v>
      </c>
      <c r="H615" s="80">
        <f t="shared" si="39"/>
        <v>0.99851632020260805</v>
      </c>
      <c r="K615" s="59">
        <v>590</v>
      </c>
      <c r="L615" s="59">
        <v>-1.1535421170779599E-2</v>
      </c>
      <c r="M615" s="59">
        <v>1.9501777173902099E-2</v>
      </c>
    </row>
    <row r="616" spans="1:13">
      <c r="A616" s="78" t="s">
        <v>623</v>
      </c>
      <c r="B616" s="68">
        <v>16266.15</v>
      </c>
      <c r="C616" s="59">
        <f t="shared" si="37"/>
        <v>2.8481561554378101E-2</v>
      </c>
      <c r="D616" s="59">
        <f t="shared" si="40"/>
        <v>1.0284815615543801</v>
      </c>
      <c r="E616" s="78" t="s">
        <v>623</v>
      </c>
      <c r="F616" s="79">
        <v>1416.45</v>
      </c>
      <c r="G616" s="80">
        <f t="shared" si="38"/>
        <v>6.0027190587974295E-4</v>
      </c>
      <c r="H616" s="80">
        <f t="shared" si="39"/>
        <v>1.00060027190588</v>
      </c>
      <c r="K616" s="59">
        <v>591</v>
      </c>
      <c r="L616" s="59">
        <v>1.34788324957345E-2</v>
      </c>
      <c r="M616" s="59">
        <v>-1.7811298513194799E-2</v>
      </c>
    </row>
    <row r="617" spans="1:13">
      <c r="A617" s="78" t="s">
        <v>624</v>
      </c>
      <c r="B617" s="68">
        <v>15809.4</v>
      </c>
      <c r="C617" s="59">
        <f t="shared" si="37"/>
        <v>-2.68911076322145E-2</v>
      </c>
      <c r="D617" s="59">
        <f t="shared" si="40"/>
        <v>0.97310889236778597</v>
      </c>
      <c r="E617" s="78" t="s">
        <v>624</v>
      </c>
      <c r="F617" s="79">
        <v>1415.6</v>
      </c>
      <c r="G617" s="80">
        <f t="shared" si="38"/>
        <v>-9.94613432411731E-3</v>
      </c>
      <c r="H617" s="80">
        <f t="shared" si="39"/>
        <v>0.99005386567588305</v>
      </c>
      <c r="K617" s="59">
        <v>592</v>
      </c>
      <c r="L617" s="59">
        <v>2.21252043337511E-3</v>
      </c>
      <c r="M617" s="59">
        <v>-6.6110904986620297E-2</v>
      </c>
    </row>
    <row r="618" spans="1:13">
      <c r="A618" s="78" t="s">
        <v>625</v>
      </c>
      <c r="B618" s="68">
        <v>16240.3</v>
      </c>
      <c r="C618" s="59">
        <f t="shared" si="37"/>
        <v>-1.1692452931500699E-3</v>
      </c>
      <c r="D618" s="59">
        <f t="shared" si="40"/>
        <v>0.99883075470685001</v>
      </c>
      <c r="E618" s="78" t="s">
        <v>625</v>
      </c>
      <c r="F618" s="79">
        <v>1429.75</v>
      </c>
      <c r="G618" s="80">
        <f t="shared" si="38"/>
        <v>-9.3979111456173395E-3</v>
      </c>
      <c r="H618" s="80">
        <f t="shared" si="39"/>
        <v>0.99060208885438295</v>
      </c>
      <c r="K618" s="59">
        <v>593</v>
      </c>
      <c r="L618" s="59">
        <v>-3.88013673934086E-3</v>
      </c>
      <c r="M618" s="59">
        <v>4.5206833610072798E-3</v>
      </c>
    </row>
    <row r="619" spans="1:13">
      <c r="A619" s="78" t="s">
        <v>626</v>
      </c>
      <c r="B619" s="68">
        <v>16259.3</v>
      </c>
      <c r="C619" s="59">
        <f t="shared" si="37"/>
        <v>2.59814748967751E-2</v>
      </c>
      <c r="D619" s="59">
        <f t="shared" si="40"/>
        <v>1.0259814748967799</v>
      </c>
      <c r="E619" s="78" t="s">
        <v>626</v>
      </c>
      <c r="F619" s="79">
        <v>1443.25</v>
      </c>
      <c r="G619" s="80">
        <f t="shared" si="38"/>
        <v>-1.09565594410763E-2</v>
      </c>
      <c r="H619" s="80">
        <f t="shared" si="39"/>
        <v>0.98904344055892401</v>
      </c>
      <c r="K619" s="59">
        <v>594</v>
      </c>
      <c r="L619" s="59">
        <v>-1.6688993162970098E-2</v>
      </c>
      <c r="M619" s="59">
        <v>3.8846377054229303E-2</v>
      </c>
    </row>
    <row r="620" spans="1:13">
      <c r="A620" s="78" t="s">
        <v>627</v>
      </c>
      <c r="B620" s="68">
        <v>15842.3</v>
      </c>
      <c r="C620" s="59">
        <f t="shared" si="37"/>
        <v>3.80402331321691E-3</v>
      </c>
      <c r="D620" s="59">
        <f t="shared" si="40"/>
        <v>1.0038040233132199</v>
      </c>
      <c r="E620" s="78" t="s">
        <v>627</v>
      </c>
      <c r="F620" s="79">
        <v>1459.15</v>
      </c>
      <c r="G620" s="80">
        <f t="shared" si="38"/>
        <v>2.5121892944021201E-2</v>
      </c>
      <c r="H620" s="80">
        <f t="shared" si="39"/>
        <v>1.02512189294402</v>
      </c>
      <c r="K620" s="59">
        <v>595</v>
      </c>
      <c r="L620" s="59">
        <v>-2.4954538966056399E-3</v>
      </c>
      <c r="M620" s="59">
        <v>-2.9489289847044798E-3</v>
      </c>
    </row>
    <row r="621" spans="1:13">
      <c r="A621" s="78" t="s">
        <v>628</v>
      </c>
      <c r="B621" s="68">
        <v>15782.15</v>
      </c>
      <c r="C621" s="59">
        <f t="shared" si="37"/>
        <v>-1.63658645304018E-3</v>
      </c>
      <c r="D621" s="59">
        <f t="shared" si="40"/>
        <v>0.99836341354696001</v>
      </c>
      <c r="E621" s="78" t="s">
        <v>628</v>
      </c>
      <c r="F621" s="79">
        <v>1422.95</v>
      </c>
      <c r="G621" s="80">
        <f t="shared" si="38"/>
        <v>-1.0381986111673E-2</v>
      </c>
      <c r="H621" s="80">
        <f t="shared" si="39"/>
        <v>0.98961801388832704</v>
      </c>
      <c r="K621" s="59">
        <v>596</v>
      </c>
      <c r="L621" s="59">
        <v>-2.60299703625329E-3</v>
      </c>
      <c r="M621" s="59">
        <v>-6.6818358203823106E-2</v>
      </c>
    </row>
    <row r="622" spans="1:13">
      <c r="A622" s="78" t="s">
        <v>629</v>
      </c>
      <c r="B622" s="68">
        <v>15808</v>
      </c>
      <c r="C622" s="59">
        <f t="shared" si="37"/>
        <v>-2.2462172034303E-2</v>
      </c>
      <c r="D622" s="59">
        <f t="shared" si="40"/>
        <v>0.97753782796569699</v>
      </c>
      <c r="E622" s="78" t="s">
        <v>629</v>
      </c>
      <c r="F622" s="79">
        <v>1437.8</v>
      </c>
      <c r="G622" s="80">
        <f t="shared" si="38"/>
        <v>-2.0820821990167101E-2</v>
      </c>
      <c r="H622" s="80">
        <f t="shared" si="39"/>
        <v>0.97917917800983301</v>
      </c>
      <c r="K622" s="59">
        <v>597</v>
      </c>
      <c r="L622" s="59">
        <v>-2.07475114406829E-2</v>
      </c>
      <c r="M622" s="59">
        <v>-7.7112399595037198E-2</v>
      </c>
    </row>
    <row r="623" spans="1:13">
      <c r="A623" s="78" t="s">
        <v>630</v>
      </c>
      <c r="B623" s="68">
        <v>16167.1</v>
      </c>
      <c r="C623" s="59">
        <f t="shared" si="37"/>
        <v>-4.5021005067112096E-3</v>
      </c>
      <c r="D623" s="59">
        <f t="shared" si="40"/>
        <v>0.99549789949328904</v>
      </c>
      <c r="E623" s="78" t="s">
        <v>630</v>
      </c>
      <c r="F623" s="79">
        <v>1468.05</v>
      </c>
      <c r="G623" s="80">
        <f t="shared" si="38"/>
        <v>3.23630437949722E-2</v>
      </c>
      <c r="H623" s="80">
        <f t="shared" si="39"/>
        <v>1.03236304379497</v>
      </c>
      <c r="K623" s="59">
        <v>598</v>
      </c>
      <c r="L623" s="59">
        <v>-1.33353603395598E-2</v>
      </c>
      <c r="M623" s="59">
        <v>9.7041277838264099E-3</v>
      </c>
    </row>
    <row r="624" spans="1:13">
      <c r="A624" s="78" t="s">
        <v>631</v>
      </c>
      <c r="B624" s="68">
        <v>16240.05</v>
      </c>
      <c r="C624" s="59">
        <f t="shared" si="37"/>
        <v>-3.79818475841623E-3</v>
      </c>
      <c r="D624" s="59">
        <f t="shared" si="40"/>
        <v>0.99620181524158402</v>
      </c>
      <c r="E624" s="78" t="s">
        <v>631</v>
      </c>
      <c r="F624" s="79">
        <v>1421.3</v>
      </c>
      <c r="G624" s="80">
        <f t="shared" si="38"/>
        <v>-3.8136339732897102E-2</v>
      </c>
      <c r="H624" s="80">
        <f t="shared" si="39"/>
        <v>0.96186366026710302</v>
      </c>
      <c r="K624" s="59">
        <v>599</v>
      </c>
      <c r="L624" s="59">
        <v>5.0228294011291997E-3</v>
      </c>
      <c r="M624" s="59">
        <v>-2.1364249040546499E-2</v>
      </c>
    </row>
    <row r="625" spans="1:13">
      <c r="A625" s="78" t="s">
        <v>632</v>
      </c>
      <c r="B625" s="68">
        <v>16301.85</v>
      </c>
      <c r="C625" s="59">
        <f t="shared" si="37"/>
        <v>-6.6884769612406397E-3</v>
      </c>
      <c r="D625" s="59">
        <f t="shared" si="40"/>
        <v>0.99331152303875903</v>
      </c>
      <c r="E625" s="78" t="s">
        <v>632</v>
      </c>
      <c r="F625" s="79">
        <v>1476.55</v>
      </c>
      <c r="G625" s="80">
        <f t="shared" si="38"/>
        <v>3.4133947001026801E-2</v>
      </c>
      <c r="H625" s="80">
        <f t="shared" si="39"/>
        <v>1.03413394700103</v>
      </c>
      <c r="K625" s="59">
        <v>600</v>
      </c>
      <c r="L625" s="59">
        <v>-3.3443108444576801E-3</v>
      </c>
      <c r="M625" s="59">
        <v>4.9664881616643198E-3</v>
      </c>
    </row>
    <row r="626" spans="1:13">
      <c r="A626" s="78" t="s">
        <v>633</v>
      </c>
      <c r="B626" s="68">
        <v>16411.25</v>
      </c>
      <c r="C626" s="59">
        <f t="shared" si="37"/>
        <v>-1.6402181947133401E-2</v>
      </c>
      <c r="D626" s="59">
        <f t="shared" si="40"/>
        <v>0.98359781805286695</v>
      </c>
      <c r="E626" s="78" t="s">
        <v>633</v>
      </c>
      <c r="F626" s="79">
        <v>1427</v>
      </c>
      <c r="G626" s="80">
        <f t="shared" si="38"/>
        <v>-2.8735227540673602E-2</v>
      </c>
      <c r="H626" s="80">
        <f t="shared" si="39"/>
        <v>0.97126477245932596</v>
      </c>
      <c r="K626" s="59">
        <v>601</v>
      </c>
      <c r="L626" s="59">
        <v>-7.5854191224706199E-3</v>
      </c>
      <c r="M626" s="59">
        <v>3.69660534939648E-3</v>
      </c>
    </row>
    <row r="627" spans="1:13">
      <c r="A627" s="78" t="s">
        <v>634</v>
      </c>
      <c r="B627" s="68">
        <v>16682.650000000001</v>
      </c>
      <c r="C627" s="59">
        <f t="shared" si="37"/>
        <v>3.0275552722641301E-4</v>
      </c>
      <c r="D627" s="59">
        <f t="shared" si="40"/>
        <v>1.0003027555272299</v>
      </c>
      <c r="E627" s="78" t="s">
        <v>634</v>
      </c>
      <c r="F627" s="79">
        <v>1468.6</v>
      </c>
      <c r="G627" s="80">
        <f t="shared" si="38"/>
        <v>-1.161012922926E-2</v>
      </c>
      <c r="H627" s="80">
        <f t="shared" si="39"/>
        <v>0.98838987077074003</v>
      </c>
      <c r="K627" s="59">
        <v>602</v>
      </c>
      <c r="L627" s="59">
        <v>-1.2484133481637399E-3</v>
      </c>
      <c r="M627" s="59">
        <v>-1.7125554634829902E-2</v>
      </c>
    </row>
    <row r="628" spans="1:13">
      <c r="A628" s="78" t="s">
        <v>635</v>
      </c>
      <c r="B628" s="68">
        <v>16677.599999999999</v>
      </c>
      <c r="C628" s="59">
        <f t="shared" si="37"/>
        <v>-2.32033096529673E-2</v>
      </c>
      <c r="D628" s="59">
        <f t="shared" si="40"/>
        <v>0.97679669034703298</v>
      </c>
      <c r="E628" s="78" t="s">
        <v>635</v>
      </c>
      <c r="F628" s="79">
        <v>1485.75</v>
      </c>
      <c r="G628" s="80">
        <f t="shared" si="38"/>
        <v>-4.5330744646320802E-2</v>
      </c>
      <c r="H628" s="80">
        <f t="shared" si="39"/>
        <v>0.95466925535367897</v>
      </c>
      <c r="K628" s="59">
        <v>603</v>
      </c>
      <c r="L628" s="59">
        <v>-2.5625526723677002E-3</v>
      </c>
      <c r="M628" s="59">
        <v>1.7205976117960899E-2</v>
      </c>
    </row>
    <row r="629" spans="1:13">
      <c r="A629" s="78" t="s">
        <v>636</v>
      </c>
      <c r="B629" s="68">
        <v>17069.099999999999</v>
      </c>
      <c r="C629" s="59">
        <f t="shared" si="37"/>
        <v>-1.9577638588736401E-3</v>
      </c>
      <c r="D629" s="59">
        <f t="shared" si="40"/>
        <v>0.99804223614112597</v>
      </c>
      <c r="E629" s="78" t="s">
        <v>636</v>
      </c>
      <c r="F629" s="79">
        <v>1554.65</v>
      </c>
      <c r="G629" s="80">
        <f t="shared" si="38"/>
        <v>-6.6034346889972699E-3</v>
      </c>
      <c r="H629" s="80">
        <f t="shared" si="39"/>
        <v>0.99339656531100295</v>
      </c>
      <c r="K629" s="59">
        <v>604</v>
      </c>
      <c r="L629" s="59">
        <v>4.2137651524005197E-3</v>
      </c>
      <c r="M629" s="59">
        <v>-2.1535132411198799E-2</v>
      </c>
    </row>
    <row r="630" spans="1:13">
      <c r="A630" s="78" t="s">
        <v>637</v>
      </c>
      <c r="B630" s="68">
        <v>17102.55</v>
      </c>
      <c r="C630" s="59">
        <f t="shared" si="37"/>
        <v>-8.2975705777976697E-3</v>
      </c>
      <c r="D630" s="59">
        <f t="shared" si="40"/>
        <v>0.99170242942220199</v>
      </c>
      <c r="E630" s="78" t="s">
        <v>637</v>
      </c>
      <c r="F630" s="79">
        <v>1564.95</v>
      </c>
      <c r="G630" s="80">
        <f t="shared" si="38"/>
        <v>2.1429379232601898E-3</v>
      </c>
      <c r="H630" s="80">
        <f t="shared" si="39"/>
        <v>1.00214293792326</v>
      </c>
      <c r="K630" s="59">
        <v>605</v>
      </c>
      <c r="L630" s="59">
        <v>-3.3938186324906799E-3</v>
      </c>
      <c r="M630" s="59">
        <v>5.6131843823829198E-3</v>
      </c>
    </row>
    <row r="631" spans="1:13">
      <c r="A631" s="78" t="s">
        <v>638</v>
      </c>
      <c r="B631" s="68">
        <v>17245.05</v>
      </c>
      <c r="C631" s="59">
        <f t="shared" si="37"/>
        <v>1.20555254967464E-2</v>
      </c>
      <c r="D631" s="59">
        <f t="shared" si="40"/>
        <v>1.01205552549675</v>
      </c>
      <c r="E631" s="78" t="s">
        <v>638</v>
      </c>
      <c r="F631" s="79">
        <v>1561.6</v>
      </c>
      <c r="G631" s="80">
        <f t="shared" si="38"/>
        <v>7.6873802632655697E-4</v>
      </c>
      <c r="H631" s="80">
        <f t="shared" si="39"/>
        <v>1.0007687380263299</v>
      </c>
      <c r="K631" s="59">
        <v>606</v>
      </c>
      <c r="L631" s="59">
        <v>-4.0651669703460399E-3</v>
      </c>
      <c r="M631" s="59">
        <v>1.5272150243988401E-2</v>
      </c>
    </row>
    <row r="632" spans="1:13">
      <c r="A632" s="78" t="s">
        <v>639</v>
      </c>
      <c r="B632" s="68">
        <v>17038.400000000001</v>
      </c>
      <c r="C632" s="59">
        <f t="shared" si="37"/>
        <v>-9.4862740866997596E-3</v>
      </c>
      <c r="D632" s="59">
        <f t="shared" si="40"/>
        <v>0.9905137259133</v>
      </c>
      <c r="E632" s="78" t="s">
        <v>639</v>
      </c>
      <c r="F632" s="79">
        <v>1560.4</v>
      </c>
      <c r="G632" s="80">
        <f t="shared" si="38"/>
        <v>6.0900365681792405E-4</v>
      </c>
      <c r="H632" s="80">
        <f t="shared" si="39"/>
        <v>1.00060900365682</v>
      </c>
      <c r="K632" s="59">
        <v>607</v>
      </c>
      <c r="L632" s="59">
        <v>1.3544603950329101E-2</v>
      </c>
      <c r="M632" s="59">
        <v>-4.3725286142218597E-3</v>
      </c>
    </row>
    <row r="633" spans="1:13">
      <c r="A633" s="78" t="s">
        <v>640</v>
      </c>
      <c r="B633" s="68">
        <v>17200.8</v>
      </c>
      <c r="C633" s="59">
        <f t="shared" si="37"/>
        <v>1.44550493403581E-2</v>
      </c>
      <c r="D633" s="59">
        <f t="shared" si="40"/>
        <v>1.0144550493403599</v>
      </c>
      <c r="E633" s="78" t="s">
        <v>640</v>
      </c>
      <c r="F633" s="79">
        <v>1559.45</v>
      </c>
      <c r="G633" s="80">
        <f t="shared" si="38"/>
        <v>-1.92190712286212E-3</v>
      </c>
      <c r="H633" s="80">
        <f t="shared" si="39"/>
        <v>0.998078092877138</v>
      </c>
      <c r="K633" s="59">
        <v>608</v>
      </c>
      <c r="L633" s="59">
        <v>7.8813116942623909E-3</v>
      </c>
      <c r="M633" s="59">
        <v>5.0880050006853299E-3</v>
      </c>
    </row>
    <row r="634" spans="1:13">
      <c r="A634" s="78" t="s">
        <v>641</v>
      </c>
      <c r="B634" s="68">
        <v>16953.95</v>
      </c>
      <c r="C634" s="59">
        <f t="shared" si="37"/>
        <v>-1.27763936160031E-2</v>
      </c>
      <c r="D634" s="59">
        <f t="shared" si="40"/>
        <v>0.98722360638399698</v>
      </c>
      <c r="E634" s="78" t="s">
        <v>641</v>
      </c>
      <c r="F634" s="79">
        <v>1562.45</v>
      </c>
      <c r="G634" s="80">
        <f t="shared" si="38"/>
        <v>3.1089270405558799E-3</v>
      </c>
      <c r="H634" s="80">
        <f t="shared" si="39"/>
        <v>1.00310892704056</v>
      </c>
      <c r="K634" s="59">
        <v>609</v>
      </c>
      <c r="L634" s="59">
        <v>6.1884265432903002E-3</v>
      </c>
      <c r="M634" s="59">
        <v>-1.1026294953707799E-2</v>
      </c>
    </row>
    <row r="635" spans="1:13">
      <c r="A635" s="78" t="s">
        <v>642</v>
      </c>
      <c r="B635" s="68">
        <v>17171.95</v>
      </c>
      <c r="C635" s="59">
        <f t="shared" si="37"/>
        <v>-1.27675897625181E-2</v>
      </c>
      <c r="D635" s="59">
        <f t="shared" si="40"/>
        <v>0.98723241023748198</v>
      </c>
      <c r="E635" s="78" t="s">
        <v>642</v>
      </c>
      <c r="F635" s="79">
        <v>1557.6</v>
      </c>
      <c r="G635" s="80">
        <f t="shared" si="38"/>
        <v>-1.8793779960290601E-2</v>
      </c>
      <c r="H635" s="80">
        <f t="shared" si="39"/>
        <v>0.98120622003970903</v>
      </c>
      <c r="K635" s="59">
        <v>610</v>
      </c>
      <c r="L635" s="59">
        <v>-5.2399888577839499E-3</v>
      </c>
      <c r="M635" s="59">
        <v>-1.43434687774307E-2</v>
      </c>
    </row>
    <row r="636" spans="1:13">
      <c r="A636" s="78" t="s">
        <v>643</v>
      </c>
      <c r="B636" s="68">
        <v>17392.599999999999</v>
      </c>
      <c r="C636" s="59">
        <f t="shared" si="37"/>
        <v>1.48312190417211E-2</v>
      </c>
      <c r="D636" s="59">
        <f t="shared" si="40"/>
        <v>1.0148312190417199</v>
      </c>
      <c r="E636" s="78" t="s">
        <v>643</v>
      </c>
      <c r="F636" s="79">
        <v>1587.15</v>
      </c>
      <c r="G636" s="80">
        <f t="shared" si="38"/>
        <v>2.31045474528732E-2</v>
      </c>
      <c r="H636" s="80">
        <f t="shared" si="39"/>
        <v>1.0231045474528699</v>
      </c>
      <c r="K636" s="59">
        <v>611</v>
      </c>
      <c r="L636" s="59">
        <v>-4.7554813751370904E-3</v>
      </c>
      <c r="M636" s="59">
        <v>-1.77052156958669E-3</v>
      </c>
    </row>
    <row r="637" spans="1:13">
      <c r="A637" s="78" t="s">
        <v>644</v>
      </c>
      <c r="B637" s="68">
        <v>17136.55</v>
      </c>
      <c r="C637" s="59">
        <f t="shared" si="37"/>
        <v>1.04355812231435E-2</v>
      </c>
      <c r="D637" s="59">
        <f t="shared" si="40"/>
        <v>1.01043558122314</v>
      </c>
      <c r="E637" s="78" t="s">
        <v>644</v>
      </c>
      <c r="F637" s="79">
        <v>1550.9</v>
      </c>
      <c r="G637" s="80">
        <f t="shared" si="38"/>
        <v>1.25812555911933E-3</v>
      </c>
      <c r="H637" s="80">
        <f t="shared" si="39"/>
        <v>1.00125812555912</v>
      </c>
      <c r="K637" s="59">
        <v>612</v>
      </c>
      <c r="L637" s="59">
        <v>-2.9673096243481101E-3</v>
      </c>
      <c r="M637" s="59">
        <v>1.48362982695609E-3</v>
      </c>
    </row>
    <row r="638" spans="1:13">
      <c r="A638" s="78" t="s">
        <v>645</v>
      </c>
      <c r="B638" s="68">
        <v>16958.650000000001</v>
      </c>
      <c r="C638" s="59">
        <f t="shared" si="37"/>
        <v>-1.25982042599976E-2</v>
      </c>
      <c r="D638" s="59">
        <f t="shared" si="40"/>
        <v>0.98740179574000198</v>
      </c>
      <c r="E638" s="78" t="s">
        <v>645</v>
      </c>
      <c r="F638" s="79">
        <v>1548.95</v>
      </c>
      <c r="G638" s="80">
        <f t="shared" si="38"/>
        <v>-2.7916191743698599E-2</v>
      </c>
      <c r="H638" s="80">
        <f t="shared" si="39"/>
        <v>0.97208380825630103</v>
      </c>
      <c r="K638" s="59">
        <v>613</v>
      </c>
      <c r="L638" s="59">
        <v>2.0911887979585E-2</v>
      </c>
      <c r="M638" s="59">
        <v>-2.03116160737053E-2</v>
      </c>
    </row>
    <row r="639" spans="1:13">
      <c r="A639" s="78" t="s">
        <v>646</v>
      </c>
      <c r="B639" s="68">
        <v>17173.650000000001</v>
      </c>
      <c r="C639" s="59">
        <f t="shared" si="37"/>
        <v>-1.74322510234198E-2</v>
      </c>
      <c r="D639" s="59">
        <f t="shared" si="40"/>
        <v>0.98256774897657995</v>
      </c>
      <c r="E639" s="78" t="s">
        <v>646</v>
      </c>
      <c r="F639" s="79">
        <v>1592.8</v>
      </c>
      <c r="G639" s="80">
        <f t="shared" si="38"/>
        <v>3.6149091869742002E-2</v>
      </c>
      <c r="H639" s="80">
        <f t="shared" si="39"/>
        <v>1.03614909186974</v>
      </c>
      <c r="K639" s="59">
        <v>614</v>
      </c>
      <c r="L639" s="59">
        <v>-2.0866066454996401E-2</v>
      </c>
      <c r="M639" s="59">
        <v>1.0919932130879099E-2</v>
      </c>
    </row>
    <row r="640" spans="1:13">
      <c r="A640" s="78" t="s">
        <v>647</v>
      </c>
      <c r="B640" s="68">
        <v>17475.650000000001</v>
      </c>
      <c r="C640" s="59">
        <f t="shared" si="37"/>
        <v>-3.12232888399132E-3</v>
      </c>
      <c r="D640" s="59">
        <f t="shared" si="40"/>
        <v>0.996877671116009</v>
      </c>
      <c r="E640" s="78" t="s">
        <v>647</v>
      </c>
      <c r="F640" s="79">
        <v>1536.25</v>
      </c>
      <c r="G640" s="80">
        <f t="shared" si="38"/>
        <v>-1.1520044561917899E-2</v>
      </c>
      <c r="H640" s="80">
        <f t="shared" si="39"/>
        <v>0.98847995543808198</v>
      </c>
      <c r="K640" s="59">
        <v>615</v>
      </c>
      <c r="L640" s="59">
        <v>-1.4592578514081901E-3</v>
      </c>
      <c r="M640" s="59">
        <v>-7.9386532942091505E-3</v>
      </c>
    </row>
    <row r="641" spans="1:13">
      <c r="A641" s="78" t="s">
        <v>648</v>
      </c>
      <c r="B641" s="68">
        <v>17530.3</v>
      </c>
      <c r="C641" s="59">
        <f t="shared" si="37"/>
        <v>-8.2175706179322995E-3</v>
      </c>
      <c r="D641" s="59">
        <f t="shared" si="40"/>
        <v>0.99178242938206795</v>
      </c>
      <c r="E641" s="78" t="s">
        <v>648</v>
      </c>
      <c r="F641" s="79">
        <v>1554.05</v>
      </c>
      <c r="G641" s="80">
        <f t="shared" si="38"/>
        <v>-2.2817486158273402E-3</v>
      </c>
      <c r="H641" s="80">
        <f t="shared" si="39"/>
        <v>0.99771825138417303</v>
      </c>
      <c r="K641" s="59">
        <v>616</v>
      </c>
      <c r="L641" s="59">
        <v>1.90256053062344E-2</v>
      </c>
      <c r="M641" s="59">
        <v>-2.9982164747310702E-2</v>
      </c>
    </row>
    <row r="642" spans="1:13">
      <c r="A642" s="78" t="s">
        <v>649</v>
      </c>
      <c r="B642" s="68">
        <v>17674.95</v>
      </c>
      <c r="C642" s="59">
        <f t="shared" si="37"/>
        <v>-6.1704741556992604E-3</v>
      </c>
      <c r="D642" s="59">
        <f t="shared" si="40"/>
        <v>0.99382952584430095</v>
      </c>
      <c r="E642" s="78" t="s">
        <v>649</v>
      </c>
      <c r="F642" s="79">
        <v>1557.6</v>
      </c>
      <c r="G642" s="80">
        <f t="shared" si="38"/>
        <v>-1.5859699960341402E-2</v>
      </c>
      <c r="H642" s="80">
        <f t="shared" si="39"/>
        <v>0.98414030003965902</v>
      </c>
      <c r="K642" s="59">
        <v>617</v>
      </c>
      <c r="L642" s="59">
        <v>2.2930082444809E-3</v>
      </c>
      <c r="M642" s="59">
        <v>2.2828884699540301E-2</v>
      </c>
    </row>
    <row r="643" spans="1:13">
      <c r="A643" s="78" t="s">
        <v>650</v>
      </c>
      <c r="B643" s="68">
        <v>17784.349999999999</v>
      </c>
      <c r="C643" s="59">
        <f t="shared" si="37"/>
        <v>8.1753170308477494E-3</v>
      </c>
      <c r="D643" s="59">
        <f t="shared" si="40"/>
        <v>1.0081753170308501</v>
      </c>
      <c r="E643" s="78" t="s">
        <v>650</v>
      </c>
      <c r="F643" s="79">
        <v>1582.5</v>
      </c>
      <c r="G643" s="80">
        <f t="shared" si="38"/>
        <v>-2.9970840322280298E-3</v>
      </c>
      <c r="H643" s="80">
        <f t="shared" si="39"/>
        <v>0.99700291596777202</v>
      </c>
      <c r="K643" s="59">
        <v>618</v>
      </c>
      <c r="L643" s="59">
        <v>-1.8118606421008399E-3</v>
      </c>
      <c r="M643" s="59">
        <v>-8.5701254695721794E-3</v>
      </c>
    </row>
    <row r="644" spans="1:13">
      <c r="A644" s="78" t="s">
        <v>651</v>
      </c>
      <c r="B644" s="68">
        <v>17639.55</v>
      </c>
      <c r="C644" s="59">
        <f t="shared" ref="C644:C707" si="41">LN(B644/B645)</f>
        <v>-9.48460020282192E-3</v>
      </c>
      <c r="D644" s="59">
        <f t="shared" si="40"/>
        <v>0.99051539979717795</v>
      </c>
      <c r="E644" s="78" t="s">
        <v>651</v>
      </c>
      <c r="F644" s="79">
        <v>1587.25</v>
      </c>
      <c r="G644" s="80">
        <f t="shared" ref="G644:G707" si="42">LN(F644/F645)</f>
        <v>8.5416526920023307E-3</v>
      </c>
      <c r="H644" s="80">
        <f t="shared" ref="H644:H707" si="43">G644+1</f>
        <v>1.0085416526919999</v>
      </c>
      <c r="K644" s="59">
        <v>619</v>
      </c>
      <c r="L644" s="59">
        <v>-1.7524492492221998E-2</v>
      </c>
      <c r="M644" s="59">
        <v>-3.2963294979451098E-3</v>
      </c>
    </row>
    <row r="645" spans="1:13">
      <c r="A645" s="78" t="s">
        <v>652</v>
      </c>
      <c r="B645" s="68">
        <v>17807.650000000001</v>
      </c>
      <c r="C645" s="59">
        <f t="shared" si="41"/>
        <v>-8.3741459954355408E-3</v>
      </c>
      <c r="D645" s="59">
        <f t="shared" ref="D645:D708" si="44">C645+1</f>
        <v>0.99162585400456404</v>
      </c>
      <c r="E645" s="78" t="s">
        <v>652</v>
      </c>
      <c r="F645" s="79">
        <v>1573.75</v>
      </c>
      <c r="G645" s="80">
        <f t="shared" si="42"/>
        <v>-8.1635689419489905E-3</v>
      </c>
      <c r="H645" s="80">
        <f t="shared" si="43"/>
        <v>0.99183643105805097</v>
      </c>
      <c r="K645" s="59">
        <v>620</v>
      </c>
      <c r="L645" s="59">
        <v>-3.9738535047260702E-3</v>
      </c>
      <c r="M645" s="59">
        <v>3.6336897299698197E-2</v>
      </c>
    </row>
    <row r="646" spans="1:13">
      <c r="A646" s="78" t="s">
        <v>653</v>
      </c>
      <c r="B646" s="68">
        <v>17957.400000000001</v>
      </c>
      <c r="C646" s="59">
        <f t="shared" si="41"/>
        <v>-5.3317464438475603E-3</v>
      </c>
      <c r="D646" s="59">
        <f t="shared" si="44"/>
        <v>0.99466825355615196</v>
      </c>
      <c r="E646" s="78" t="s">
        <v>653</v>
      </c>
      <c r="F646" s="79">
        <v>1586.65</v>
      </c>
      <c r="G646" s="80">
        <f t="shared" si="42"/>
        <v>2.06961029346352E-2</v>
      </c>
      <c r="H646" s="80">
        <f t="shared" si="43"/>
        <v>1.02069610293464</v>
      </c>
      <c r="K646" s="59">
        <v>621</v>
      </c>
      <c r="L646" s="59">
        <v>-3.4427582822986699E-3</v>
      </c>
      <c r="M646" s="59">
        <v>-3.46935814505984E-2</v>
      </c>
    </row>
    <row r="647" spans="1:13">
      <c r="A647" s="78" t="s">
        <v>654</v>
      </c>
      <c r="B647" s="68">
        <v>18053.400000000001</v>
      </c>
      <c r="C647" s="59">
        <f t="shared" si="41"/>
        <v>2.1440279790909501E-2</v>
      </c>
      <c r="D647" s="59">
        <f t="shared" si="44"/>
        <v>1.0214402797909099</v>
      </c>
      <c r="E647" s="78" t="s">
        <v>654</v>
      </c>
      <c r="F647" s="79">
        <v>1554.15</v>
      </c>
      <c r="G647" s="80">
        <f t="shared" si="42"/>
        <v>3.3837708121572802E-3</v>
      </c>
      <c r="H647" s="80">
        <f t="shared" si="43"/>
        <v>1.00338377081216</v>
      </c>
      <c r="K647" s="59">
        <v>622</v>
      </c>
      <c r="L647" s="59">
        <v>-5.6234459342759304E-3</v>
      </c>
      <c r="M647" s="59">
        <v>3.9757392935302803E-2</v>
      </c>
    </row>
    <row r="648" spans="1:13">
      <c r="A648" s="78" t="s">
        <v>655</v>
      </c>
      <c r="B648" s="68">
        <v>17670.45</v>
      </c>
      <c r="C648" s="59">
        <f t="shared" si="41"/>
        <v>1.17091890869959E-2</v>
      </c>
      <c r="D648" s="59">
        <f t="shared" si="44"/>
        <v>1.011709189087</v>
      </c>
      <c r="E648" s="78" t="s">
        <v>655</v>
      </c>
      <c r="F648" s="79">
        <v>1548.9</v>
      </c>
      <c r="G648" s="80">
        <f t="shared" si="42"/>
        <v>9.7640869799966792E-3</v>
      </c>
      <c r="H648" s="80">
        <f t="shared" si="43"/>
        <v>1.00976408698</v>
      </c>
      <c r="K648" s="59">
        <v>623</v>
      </c>
      <c r="L648" s="59">
        <v>-1.2952309257156101E-2</v>
      </c>
      <c r="M648" s="59">
        <v>-1.5782918283517501E-2</v>
      </c>
    </row>
    <row r="649" spans="1:13">
      <c r="A649" s="78" t="s">
        <v>656</v>
      </c>
      <c r="B649" s="68">
        <v>17464.75</v>
      </c>
      <c r="C649" s="59">
        <f t="shared" si="41"/>
        <v>-1.9163121157625301E-3</v>
      </c>
      <c r="D649" s="59">
        <f t="shared" si="44"/>
        <v>0.99808368788423796</v>
      </c>
      <c r="E649" s="78" t="s">
        <v>656</v>
      </c>
      <c r="F649" s="79">
        <v>1533.85</v>
      </c>
      <c r="G649" s="80">
        <f t="shared" si="42"/>
        <v>-1.74816633906511E-2</v>
      </c>
      <c r="H649" s="80">
        <f t="shared" si="43"/>
        <v>0.98251833660934895</v>
      </c>
      <c r="K649" s="59">
        <v>624</v>
      </c>
      <c r="L649" s="59">
        <v>-3.48652491313943E-4</v>
      </c>
      <c r="M649" s="59">
        <v>-1.1261476737946001E-2</v>
      </c>
    </row>
    <row r="650" spans="1:13">
      <c r="A650" s="78" t="s">
        <v>657</v>
      </c>
      <c r="B650" s="68">
        <v>17498.25</v>
      </c>
      <c r="C650" s="59">
        <f t="shared" si="41"/>
        <v>9.9330149857725092E-3</v>
      </c>
      <c r="D650" s="59">
        <f t="shared" si="44"/>
        <v>1.0099330149857699</v>
      </c>
      <c r="E650" s="78" t="s">
        <v>657</v>
      </c>
      <c r="F650" s="79">
        <v>1560.9</v>
      </c>
      <c r="G650" s="80">
        <f t="shared" si="42"/>
        <v>3.7200844026800101E-2</v>
      </c>
      <c r="H650" s="80">
        <f t="shared" si="43"/>
        <v>1.0372008440267999</v>
      </c>
      <c r="K650" s="59">
        <v>625</v>
      </c>
      <c r="L650" s="59">
        <v>-1.8083671128851699E-2</v>
      </c>
      <c r="M650" s="59">
        <v>-2.7247073517468998E-2</v>
      </c>
    </row>
    <row r="651" spans="1:13">
      <c r="A651" s="78" t="s">
        <v>658</v>
      </c>
      <c r="B651" s="68">
        <v>17325.3</v>
      </c>
      <c r="C651" s="59">
        <f t="shared" si="41"/>
        <v>5.9802246693889498E-3</v>
      </c>
      <c r="D651" s="59">
        <f t="shared" si="44"/>
        <v>1.0059802246693901</v>
      </c>
      <c r="E651" s="78" t="s">
        <v>658</v>
      </c>
      <c r="F651" s="79">
        <v>1503.9</v>
      </c>
      <c r="G651" s="80">
        <f t="shared" si="42"/>
        <v>3.5705388415019398E-2</v>
      </c>
      <c r="H651" s="80">
        <f t="shared" si="43"/>
        <v>1.03570538841502</v>
      </c>
      <c r="K651" s="59">
        <v>626</v>
      </c>
      <c r="L651" s="59">
        <v>-2.05418479268696E-3</v>
      </c>
      <c r="M651" s="59">
        <v>-4.5492498963103098E-3</v>
      </c>
    </row>
    <row r="652" spans="1:13">
      <c r="A652" s="78" t="s">
        <v>659</v>
      </c>
      <c r="B652" s="68">
        <v>17222</v>
      </c>
      <c r="C652" s="59">
        <f t="shared" si="41"/>
        <v>4.0145508462854397E-3</v>
      </c>
      <c r="D652" s="59">
        <f t="shared" si="44"/>
        <v>1.0040145508462901</v>
      </c>
      <c r="E652" s="78" t="s">
        <v>659</v>
      </c>
      <c r="F652" s="79">
        <v>1451.15</v>
      </c>
      <c r="G652" s="80">
        <f t="shared" si="42"/>
        <v>4.4892678475650597E-3</v>
      </c>
      <c r="H652" s="80">
        <f t="shared" si="43"/>
        <v>1.0044892678475601</v>
      </c>
      <c r="K652" s="59">
        <v>627</v>
      </c>
      <c r="L652" s="59">
        <v>-6.8374860154387998E-3</v>
      </c>
      <c r="M652" s="59">
        <v>8.9804239386989896E-3</v>
      </c>
    </row>
    <row r="653" spans="1:13">
      <c r="A653" s="78" t="s">
        <v>660</v>
      </c>
      <c r="B653" s="68">
        <v>17153</v>
      </c>
      <c r="C653" s="59">
        <f t="shared" si="41"/>
        <v>-4.05809884707621E-3</v>
      </c>
      <c r="D653" s="59">
        <f t="shared" si="44"/>
        <v>0.99594190115292403</v>
      </c>
      <c r="E653" s="78" t="s">
        <v>660</v>
      </c>
      <c r="F653" s="79">
        <v>1444.65</v>
      </c>
      <c r="G653" s="80">
        <f t="shared" si="42"/>
        <v>1.3160630839072699E-3</v>
      </c>
      <c r="H653" s="80">
        <f t="shared" si="43"/>
        <v>1.00131606308391</v>
      </c>
      <c r="K653" s="59">
        <v>628</v>
      </c>
      <c r="L653" s="59">
        <v>8.5186586836656693E-3</v>
      </c>
      <c r="M653" s="59">
        <v>-7.7499206573391098E-3</v>
      </c>
    </row>
    <row r="654" spans="1:13">
      <c r="A654" s="78" t="s">
        <v>661</v>
      </c>
      <c r="B654" s="68">
        <v>17222.75</v>
      </c>
      <c r="C654" s="59">
        <f t="shared" si="41"/>
        <v>-1.3287534883736E-3</v>
      </c>
      <c r="D654" s="59">
        <f t="shared" si="44"/>
        <v>0.99867124651162598</v>
      </c>
      <c r="E654" s="78" t="s">
        <v>661</v>
      </c>
      <c r="F654" s="79">
        <v>1442.75</v>
      </c>
      <c r="G654" s="80">
        <f t="shared" si="42"/>
        <v>1.0397352150355E-4</v>
      </c>
      <c r="H654" s="80">
        <f t="shared" si="43"/>
        <v>1.0001039735215</v>
      </c>
      <c r="K654" s="59">
        <v>629</v>
      </c>
      <c r="L654" s="59">
        <v>-7.7343472605377302E-3</v>
      </c>
      <c r="M654" s="59">
        <v>8.3433509173556492E-3</v>
      </c>
    </row>
    <row r="655" spans="1:13">
      <c r="A655" s="78" t="s">
        <v>662</v>
      </c>
      <c r="B655" s="68">
        <v>17245.650000000001</v>
      </c>
      <c r="C655" s="59">
        <f t="shared" si="41"/>
        <v>-4.0421163708296501E-3</v>
      </c>
      <c r="D655" s="59">
        <f t="shared" si="44"/>
        <v>0.99595788362917004</v>
      </c>
      <c r="E655" s="78" t="s">
        <v>662</v>
      </c>
      <c r="F655" s="79">
        <v>1442.6</v>
      </c>
      <c r="G655" s="80">
        <f t="shared" si="42"/>
        <v>0</v>
      </c>
      <c r="H655" s="80">
        <f t="shared" si="43"/>
        <v>1</v>
      </c>
      <c r="K655" s="59">
        <v>630</v>
      </c>
      <c r="L655" s="59">
        <v>1.0329068029570501E-2</v>
      </c>
      <c r="M655" s="59">
        <v>-1.22509751524326E-2</v>
      </c>
    </row>
    <row r="656" spans="1:13">
      <c r="A656" s="78" t="s">
        <v>663</v>
      </c>
      <c r="B656" s="68">
        <v>17315.5</v>
      </c>
      <c r="C656" s="59">
        <f t="shared" si="41"/>
        <v>1.14948801633634E-2</v>
      </c>
      <c r="D656" s="59">
        <f t="shared" si="44"/>
        <v>1.0114948801633601</v>
      </c>
      <c r="E656" s="78" t="s">
        <v>663</v>
      </c>
      <c r="F656" s="79">
        <v>1442.6</v>
      </c>
      <c r="G656" s="80">
        <f t="shared" si="42"/>
        <v>1.4136607783791E-2</v>
      </c>
      <c r="H656" s="80">
        <f t="shared" si="43"/>
        <v>1.0141366077837899</v>
      </c>
      <c r="K656" s="59">
        <v>631</v>
      </c>
      <c r="L656" s="59">
        <v>-1.0216699399214201E-2</v>
      </c>
      <c r="M656" s="59">
        <v>1.3325626439770101E-2</v>
      </c>
    </row>
    <row r="657" spans="1:13">
      <c r="A657" s="78" t="s">
        <v>664</v>
      </c>
      <c r="B657" s="68">
        <v>17117.599999999999</v>
      </c>
      <c r="C657" s="59">
        <f t="shared" si="41"/>
        <v>-9.8504923127131407E-3</v>
      </c>
      <c r="D657" s="59">
        <f t="shared" si="44"/>
        <v>0.99014950768728704</v>
      </c>
      <c r="E657" s="78" t="s">
        <v>664</v>
      </c>
      <c r="F657" s="79">
        <v>1422.35</v>
      </c>
      <c r="G657" s="80">
        <f t="shared" si="42"/>
        <v>-1.89772230029337E-2</v>
      </c>
      <c r="H657" s="80">
        <f t="shared" si="43"/>
        <v>0.98102277699706597</v>
      </c>
      <c r="K657" s="59">
        <v>632</v>
      </c>
      <c r="L657" s="59">
        <v>-1.02100570069447E-2</v>
      </c>
      <c r="M657" s="59">
        <v>-8.5837229533459198E-3</v>
      </c>
    </row>
    <row r="658" spans="1:13">
      <c r="A658" s="78" t="s">
        <v>665</v>
      </c>
      <c r="B658" s="68">
        <v>17287.05</v>
      </c>
      <c r="C658" s="59">
        <f t="shared" si="41"/>
        <v>1.81953744944158E-2</v>
      </c>
      <c r="D658" s="59">
        <f t="shared" si="44"/>
        <v>1.0181953744944201</v>
      </c>
      <c r="E658" s="78" t="s">
        <v>665</v>
      </c>
      <c r="F658" s="79">
        <v>1449.6</v>
      </c>
      <c r="G658" s="80">
        <f t="shared" si="42"/>
        <v>2.1753776642117698E-3</v>
      </c>
      <c r="H658" s="80">
        <f t="shared" si="43"/>
        <v>1.0021753776642099</v>
      </c>
      <c r="K658" s="59">
        <v>633</v>
      </c>
      <c r="L658" s="59">
        <v>1.06128831476435E-2</v>
      </c>
      <c r="M658" s="59">
        <v>1.24916643052296E-2</v>
      </c>
    </row>
    <row r="659" spans="1:13">
      <c r="A659" s="78" t="s">
        <v>666</v>
      </c>
      <c r="B659" s="68">
        <v>16975.349999999999</v>
      </c>
      <c r="C659" s="59">
        <f t="shared" si="41"/>
        <v>1.8571599232414901E-2</v>
      </c>
      <c r="D659" s="59">
        <f t="shared" si="44"/>
        <v>1.01857159923241</v>
      </c>
      <c r="E659" s="78" t="s">
        <v>666</v>
      </c>
      <c r="F659" s="79">
        <v>1446.45</v>
      </c>
      <c r="G659" s="80">
        <f t="shared" si="42"/>
        <v>-4.14722660169132E-4</v>
      </c>
      <c r="H659" s="80">
        <f t="shared" si="43"/>
        <v>0.99958527733983105</v>
      </c>
      <c r="K659" s="59">
        <v>634</v>
      </c>
      <c r="L659" s="59">
        <v>7.2964319237259403E-3</v>
      </c>
      <c r="M659" s="59">
        <v>-6.0383063646066099E-3</v>
      </c>
    </row>
    <row r="660" spans="1:13">
      <c r="A660" s="78" t="s">
        <v>667</v>
      </c>
      <c r="B660" s="68">
        <v>16663</v>
      </c>
      <c r="C660" s="59">
        <f t="shared" si="41"/>
        <v>-1.2423260902022301E-2</v>
      </c>
      <c r="D660" s="59">
        <f t="shared" si="44"/>
        <v>0.98757673909797805</v>
      </c>
      <c r="E660" s="78" t="s">
        <v>667</v>
      </c>
      <c r="F660" s="79">
        <v>1447.05</v>
      </c>
      <c r="G660" s="80">
        <f t="shared" si="42"/>
        <v>2.0407111521527602E-3</v>
      </c>
      <c r="H660" s="80">
        <f t="shared" si="43"/>
        <v>1.0020407111521501</v>
      </c>
      <c r="K660" s="59">
        <v>635</v>
      </c>
      <c r="L660" s="59">
        <v>-1.0082257861443299E-2</v>
      </c>
      <c r="M660" s="59">
        <v>-1.78339338822554E-2</v>
      </c>
    </row>
    <row r="661" spans="1:13">
      <c r="A661" s="78" t="s">
        <v>668</v>
      </c>
      <c r="B661" s="68">
        <v>16871.3</v>
      </c>
      <c r="C661" s="59">
        <f t="shared" si="41"/>
        <v>1.4378601088806699E-2</v>
      </c>
      <c r="D661" s="59">
        <f t="shared" si="44"/>
        <v>1.0143786010888101</v>
      </c>
      <c r="E661" s="78" t="s">
        <v>668</v>
      </c>
      <c r="F661" s="79">
        <v>1444.1</v>
      </c>
      <c r="G661" s="80">
        <f t="shared" si="42"/>
        <v>-4.6633014265078697E-3</v>
      </c>
      <c r="H661" s="80">
        <f t="shared" si="43"/>
        <v>0.99533669857349205</v>
      </c>
      <c r="K661" s="59">
        <v>636</v>
      </c>
      <c r="L661" s="59">
        <v>-1.37294828983354E-2</v>
      </c>
      <c r="M661" s="59">
        <v>4.9878574768077402E-2</v>
      </c>
    </row>
    <row r="662" spans="1:13">
      <c r="A662" s="78" t="s">
        <v>669</v>
      </c>
      <c r="B662" s="68">
        <v>16630.45</v>
      </c>
      <c r="C662" s="59">
        <f t="shared" si="41"/>
        <v>2.1399331273389099E-3</v>
      </c>
      <c r="D662" s="59">
        <f t="shared" si="44"/>
        <v>1.00213993312734</v>
      </c>
      <c r="E662" s="78" t="s">
        <v>669</v>
      </c>
      <c r="F662" s="79">
        <v>1450.85</v>
      </c>
      <c r="G662" s="80">
        <f t="shared" si="42"/>
        <v>6.2572585885489499E-3</v>
      </c>
      <c r="H662" s="80">
        <f t="shared" si="43"/>
        <v>1.0062572585885501</v>
      </c>
      <c r="K662" s="59">
        <v>637</v>
      </c>
      <c r="L662" s="59">
        <v>-2.9328338675857E-3</v>
      </c>
      <c r="M662" s="59">
        <v>-8.5872106943322406E-3</v>
      </c>
    </row>
    <row r="663" spans="1:13">
      <c r="A663" s="78" t="s">
        <v>670</v>
      </c>
      <c r="B663" s="68">
        <v>16594.900000000001</v>
      </c>
      <c r="C663" s="59">
        <f t="shared" si="41"/>
        <v>1.5151966019218701E-2</v>
      </c>
      <c r="D663" s="59">
        <f t="shared" si="44"/>
        <v>1.0151519660192201</v>
      </c>
      <c r="E663" s="78" t="s">
        <v>670</v>
      </c>
      <c r="F663" s="79">
        <v>1441.8</v>
      </c>
      <c r="G663" s="80">
        <f t="shared" si="42"/>
        <v>2.02126156162151E-2</v>
      </c>
      <c r="H663" s="80">
        <f t="shared" si="43"/>
        <v>1.0202126156162199</v>
      </c>
      <c r="K663" s="59">
        <v>638</v>
      </c>
      <c r="L663" s="59">
        <v>-6.7771270923975098E-3</v>
      </c>
      <c r="M663" s="59">
        <v>4.49537847657017E-3</v>
      </c>
    </row>
    <row r="664" spans="1:13">
      <c r="A664" s="78" t="s">
        <v>671</v>
      </c>
      <c r="B664" s="68">
        <v>16345.35</v>
      </c>
      <c r="C664" s="59">
        <f t="shared" si="41"/>
        <v>2.0514459110673799E-2</v>
      </c>
      <c r="D664" s="59">
        <f t="shared" si="44"/>
        <v>1.0205144591106701</v>
      </c>
      <c r="E664" s="78" t="s">
        <v>671</v>
      </c>
      <c r="F664" s="79">
        <v>1412.95</v>
      </c>
      <c r="G664" s="80">
        <f t="shared" si="42"/>
        <v>7.7295149812329503E-2</v>
      </c>
      <c r="H664" s="80">
        <f t="shared" si="43"/>
        <v>1.07729514981233</v>
      </c>
      <c r="K664" s="59">
        <v>639</v>
      </c>
      <c r="L664" s="59">
        <v>-5.23261959476956E-3</v>
      </c>
      <c r="M664" s="59">
        <v>-1.0627080365571801E-2</v>
      </c>
    </row>
    <row r="665" spans="1:13">
      <c r="A665" s="78" t="s">
        <v>672</v>
      </c>
      <c r="B665" s="68">
        <v>16013.45</v>
      </c>
      <c r="C665" s="59">
        <f t="shared" si="41"/>
        <v>9.4301847641446793E-3</v>
      </c>
      <c r="D665" s="59">
        <f t="shared" si="44"/>
        <v>1.00943018476414</v>
      </c>
      <c r="E665" s="78" t="s">
        <v>672</v>
      </c>
      <c r="F665" s="79">
        <v>1307.8499999999999</v>
      </c>
      <c r="G665" s="80">
        <f t="shared" si="42"/>
        <v>2.6301506426192299E-2</v>
      </c>
      <c r="H665" s="80">
        <f t="shared" si="43"/>
        <v>1.02630150642619</v>
      </c>
      <c r="K665" s="59">
        <v>640</v>
      </c>
      <c r="L665" s="59">
        <v>5.5910921627394796E-3</v>
      </c>
      <c r="M665" s="59">
        <v>-8.5881761949675103E-3</v>
      </c>
    </row>
    <row r="666" spans="1:13">
      <c r="A666" s="78" t="s">
        <v>673</v>
      </c>
      <c r="B666" s="68">
        <v>15863.15</v>
      </c>
      <c r="C666" s="59">
        <f t="shared" si="41"/>
        <v>-2.3807904631442899E-2</v>
      </c>
      <c r="D666" s="59">
        <f t="shared" si="44"/>
        <v>0.976192095368557</v>
      </c>
      <c r="E666" s="78" t="s">
        <v>673</v>
      </c>
      <c r="F666" s="79">
        <v>1273.9000000000001</v>
      </c>
      <c r="G666" s="80">
        <f t="shared" si="42"/>
        <v>-3.2817676953443703E-2</v>
      </c>
      <c r="H666" s="80">
        <f t="shared" si="43"/>
        <v>0.96718232304655605</v>
      </c>
      <c r="K666" s="59">
        <v>641</v>
      </c>
      <c r="L666" s="59">
        <v>-7.7330843370521096E-3</v>
      </c>
      <c r="M666" s="59">
        <v>1.6274737029054399E-2</v>
      </c>
    </row>
    <row r="667" spans="1:13">
      <c r="A667" s="78" t="s">
        <v>674</v>
      </c>
      <c r="B667" s="68">
        <v>16245.35</v>
      </c>
      <c r="C667" s="59">
        <f t="shared" si="41"/>
        <v>-1.54354781245631E-2</v>
      </c>
      <c r="D667" s="59">
        <f t="shared" si="44"/>
        <v>0.98456452187543697</v>
      </c>
      <c r="E667" s="78" t="s">
        <v>674</v>
      </c>
      <c r="F667" s="79">
        <v>1316.4</v>
      </c>
      <c r="G667" s="80">
        <f t="shared" si="42"/>
        <v>-1.7768875875772201E-2</v>
      </c>
      <c r="H667" s="80">
        <f t="shared" si="43"/>
        <v>0.98223112412422797</v>
      </c>
      <c r="K667" s="59">
        <v>642</v>
      </c>
      <c r="L667" s="59">
        <v>-6.8952611661743301E-3</v>
      </c>
      <c r="M667" s="59">
        <v>-1.26830777577466E-3</v>
      </c>
    </row>
    <row r="668" spans="1:13">
      <c r="A668" s="78" t="s">
        <v>675</v>
      </c>
      <c r="B668" s="68">
        <v>16498.05</v>
      </c>
      <c r="C668" s="59">
        <f t="shared" si="41"/>
        <v>-6.5188727710802103E-3</v>
      </c>
      <c r="D668" s="59">
        <f t="shared" si="44"/>
        <v>0.99348112722892001</v>
      </c>
      <c r="E668" s="78" t="s">
        <v>675</v>
      </c>
      <c r="F668" s="79">
        <v>1340</v>
      </c>
      <c r="G668" s="80">
        <f t="shared" si="42"/>
        <v>-9.6547352258310199E-3</v>
      </c>
      <c r="H668" s="80">
        <f t="shared" si="43"/>
        <v>0.99034526477416895</v>
      </c>
      <c r="K668" s="59">
        <v>643</v>
      </c>
      <c r="L668" s="59">
        <v>-4.5998105096470201E-3</v>
      </c>
      <c r="M668" s="59">
        <v>2.5295913444282302E-2</v>
      </c>
    </row>
    <row r="669" spans="1:13">
      <c r="A669" s="78" t="s">
        <v>676</v>
      </c>
      <c r="B669" s="68">
        <v>16605.95</v>
      </c>
      <c r="C669" s="59">
        <f t="shared" si="41"/>
        <v>-1.1254660360669201E-2</v>
      </c>
      <c r="D669" s="59">
        <f t="shared" si="44"/>
        <v>0.98874533963933098</v>
      </c>
      <c r="E669" s="78" t="s">
        <v>676</v>
      </c>
      <c r="F669" s="79">
        <v>1353</v>
      </c>
      <c r="G669" s="80">
        <f t="shared" si="42"/>
        <v>-8.79344874074592E-3</v>
      </c>
      <c r="H669" s="80">
        <f t="shared" si="43"/>
        <v>0.99120655125925405</v>
      </c>
      <c r="K669" s="59">
        <v>644</v>
      </c>
      <c r="L669" s="59">
        <v>1.55993330134526E-2</v>
      </c>
      <c r="M669" s="59">
        <v>-1.2215562201295301E-2</v>
      </c>
    </row>
    <row r="670" spans="1:13">
      <c r="A670" s="78" t="s">
        <v>677</v>
      </c>
      <c r="B670" s="68">
        <v>16793.900000000001</v>
      </c>
      <c r="C670" s="59">
        <f t="shared" si="41"/>
        <v>8.1011315247346005E-3</v>
      </c>
      <c r="D670" s="59">
        <f t="shared" si="44"/>
        <v>1.0081011315247299</v>
      </c>
      <c r="E670" s="78" t="s">
        <v>677</v>
      </c>
      <c r="F670" s="79">
        <v>1364.95</v>
      </c>
      <c r="G670" s="80">
        <f t="shared" si="42"/>
        <v>-2.9168584153772999E-2</v>
      </c>
      <c r="H670" s="80">
        <f t="shared" si="43"/>
        <v>0.97083141584622701</v>
      </c>
      <c r="K670" s="59">
        <v>645</v>
      </c>
      <c r="L670" s="59">
        <v>8.2573523937912799E-3</v>
      </c>
      <c r="M670" s="59">
        <v>1.50673458620539E-3</v>
      </c>
    </row>
    <row r="671" spans="1:13">
      <c r="A671" s="78" t="s">
        <v>678</v>
      </c>
      <c r="B671" s="68">
        <v>16658.400000000001</v>
      </c>
      <c r="C671" s="59">
        <f t="shared" si="41"/>
        <v>2.4947846739819701E-2</v>
      </c>
      <c r="D671" s="59">
        <f t="shared" si="44"/>
        <v>1.0249478467398201</v>
      </c>
      <c r="E671" s="78" t="s">
        <v>678</v>
      </c>
      <c r="F671" s="79">
        <v>1405.35</v>
      </c>
      <c r="G671" s="80">
        <f t="shared" si="42"/>
        <v>2.5840672362174098E-2</v>
      </c>
      <c r="H671" s="80">
        <f t="shared" si="43"/>
        <v>1.02584067236217</v>
      </c>
      <c r="K671" s="59">
        <v>646</v>
      </c>
      <c r="L671" s="59">
        <v>-2.0229099948422999E-3</v>
      </c>
      <c r="M671" s="59">
        <v>-1.5458753395808799E-2</v>
      </c>
    </row>
    <row r="672" spans="1:13">
      <c r="A672" s="78" t="s">
        <v>679</v>
      </c>
      <c r="B672" s="68">
        <v>16247.95</v>
      </c>
      <c r="C672" s="59">
        <f t="shared" si="41"/>
        <v>-4.8960281051569098E-2</v>
      </c>
      <c r="D672" s="59">
        <f t="shared" si="44"/>
        <v>0.95103971894843098</v>
      </c>
      <c r="E672" s="78" t="s">
        <v>679</v>
      </c>
      <c r="F672" s="79">
        <v>1369.5</v>
      </c>
      <c r="G672" s="80">
        <f t="shared" si="42"/>
        <v>-1.96666016085928E-2</v>
      </c>
      <c r="H672" s="80">
        <f t="shared" si="43"/>
        <v>0.98033339839140698</v>
      </c>
      <c r="K672" s="59">
        <v>647</v>
      </c>
      <c r="L672" s="59">
        <v>6.9172522729402698E-3</v>
      </c>
      <c r="M672" s="59">
        <v>3.02835917538598E-2</v>
      </c>
    </row>
    <row r="673" spans="1:13">
      <c r="A673" s="78" t="s">
        <v>680</v>
      </c>
      <c r="B673" s="68">
        <v>17063.25</v>
      </c>
      <c r="C673" s="59">
        <f t="shared" si="41"/>
        <v>-1.6951910709849E-3</v>
      </c>
      <c r="D673" s="59">
        <f t="shared" si="44"/>
        <v>0.99830480892901496</v>
      </c>
      <c r="E673" s="78" t="s">
        <v>680</v>
      </c>
      <c r="F673" s="79">
        <v>1396.7</v>
      </c>
      <c r="G673" s="80">
        <f t="shared" si="42"/>
        <v>9.7488046584655891E-3</v>
      </c>
      <c r="H673" s="80">
        <f t="shared" si="43"/>
        <v>1.0097488046584699</v>
      </c>
      <c r="K673" s="59">
        <v>648</v>
      </c>
      <c r="L673" s="59">
        <v>3.93492369544572E-3</v>
      </c>
      <c r="M673" s="59">
        <v>3.1770464719573697E-2</v>
      </c>
    </row>
    <row r="674" spans="1:13">
      <c r="A674" s="78" t="s">
        <v>681</v>
      </c>
      <c r="B674" s="68">
        <v>17092.2</v>
      </c>
      <c r="C674" s="59">
        <f t="shared" si="41"/>
        <v>-6.6737179109929998E-3</v>
      </c>
      <c r="D674" s="59">
        <f t="shared" si="44"/>
        <v>0.99332628208900697</v>
      </c>
      <c r="E674" s="78" t="s">
        <v>681</v>
      </c>
      <c r="F674" s="79">
        <v>1383.15</v>
      </c>
      <c r="G674" s="80">
        <f t="shared" si="42"/>
        <v>-3.5755499670164601E-2</v>
      </c>
      <c r="H674" s="80">
        <f t="shared" si="43"/>
        <v>0.964244500329835</v>
      </c>
      <c r="K674" s="59">
        <v>649</v>
      </c>
      <c r="L674" s="59">
        <v>2.4518485137502702E-3</v>
      </c>
      <c r="M674" s="59">
        <v>2.03741933381479E-3</v>
      </c>
    </row>
    <row r="675" spans="1:13">
      <c r="A675" s="78" t="s">
        <v>682</v>
      </c>
      <c r="B675" s="68">
        <v>17206.650000000001</v>
      </c>
      <c r="C675" s="59">
        <f t="shared" si="41"/>
        <v>-4.03968307342589E-3</v>
      </c>
      <c r="D675" s="59">
        <f t="shared" si="44"/>
        <v>0.99596031692657405</v>
      </c>
      <c r="E675" s="78" t="s">
        <v>682</v>
      </c>
      <c r="F675" s="79">
        <v>1433.5</v>
      </c>
      <c r="G675" s="80">
        <f t="shared" si="42"/>
        <v>-4.37114330904163E-2</v>
      </c>
      <c r="H675" s="80">
        <f t="shared" si="43"/>
        <v>0.95628856690958397</v>
      </c>
      <c r="K675" s="59">
        <v>650</v>
      </c>
      <c r="L675" s="59">
        <v>-3.6388600616142201E-3</v>
      </c>
      <c r="M675" s="59">
        <v>4.9549231455215002E-3</v>
      </c>
    </row>
    <row r="676" spans="1:13">
      <c r="A676" s="78" t="s">
        <v>683</v>
      </c>
      <c r="B676" s="68">
        <v>17276.3</v>
      </c>
      <c r="C676" s="59">
        <f t="shared" si="41"/>
        <v>-1.6367420349265699E-3</v>
      </c>
      <c r="D676" s="59">
        <f t="shared" si="44"/>
        <v>0.99836325796507297</v>
      </c>
      <c r="E676" s="78" t="s">
        <v>683</v>
      </c>
      <c r="F676" s="79">
        <v>1497.55</v>
      </c>
      <c r="G676" s="80">
        <f t="shared" si="42"/>
        <v>-2.70099750076888E-2</v>
      </c>
      <c r="H676" s="80">
        <f t="shared" si="43"/>
        <v>0.97299002499231102</v>
      </c>
      <c r="K676" s="59">
        <v>651</v>
      </c>
      <c r="L676" s="59">
        <v>-1.5796046977835201E-3</v>
      </c>
      <c r="M676" s="59">
        <v>1.6835782192870701E-3</v>
      </c>
    </row>
    <row r="677" spans="1:13">
      <c r="A677" s="78" t="s">
        <v>684</v>
      </c>
      <c r="B677" s="68">
        <v>17304.599999999999</v>
      </c>
      <c r="C677" s="59">
        <f t="shared" si="41"/>
        <v>-1.01655373962526E-3</v>
      </c>
      <c r="D677" s="59">
        <f t="shared" si="44"/>
        <v>0.99898344626037505</v>
      </c>
      <c r="E677" s="78" t="s">
        <v>684</v>
      </c>
      <c r="F677" s="79">
        <v>1538.55</v>
      </c>
      <c r="G677" s="80">
        <f t="shared" si="42"/>
        <v>-4.5549032005470398E-2</v>
      </c>
      <c r="H677" s="80">
        <f t="shared" si="43"/>
        <v>0.95445096799453</v>
      </c>
      <c r="K677" s="59">
        <v>652</v>
      </c>
      <c r="L677" s="59">
        <v>-3.62680149239245E-3</v>
      </c>
      <c r="M677" s="59">
        <v>3.62680149239245E-3</v>
      </c>
    </row>
    <row r="678" spans="1:13">
      <c r="A678" s="78" t="s">
        <v>685</v>
      </c>
      <c r="B678" s="68">
        <v>17322.2</v>
      </c>
      <c r="C678" s="59">
        <f t="shared" si="41"/>
        <v>-1.7447909452098899E-3</v>
      </c>
      <c r="D678" s="59">
        <f t="shared" si="44"/>
        <v>0.99825520905479004</v>
      </c>
      <c r="E678" s="78" t="s">
        <v>685</v>
      </c>
      <c r="F678" s="79">
        <v>1610.25</v>
      </c>
      <c r="G678" s="80">
        <f t="shared" si="42"/>
        <v>-2.42343148365309E-2</v>
      </c>
      <c r="H678" s="80">
        <f t="shared" si="43"/>
        <v>0.97576568516346895</v>
      </c>
      <c r="K678" s="59">
        <v>653</v>
      </c>
      <c r="L678" s="59">
        <v>8.0956591148150792E-3</v>
      </c>
      <c r="M678" s="59">
        <v>6.0409486689759597E-3</v>
      </c>
    </row>
    <row r="679" spans="1:13">
      <c r="A679" s="78" t="s">
        <v>686</v>
      </c>
      <c r="B679" s="68">
        <v>17352.45</v>
      </c>
      <c r="C679" s="59">
        <f t="shared" si="41"/>
        <v>2.98104410216877E-2</v>
      </c>
      <c r="D679" s="59">
        <f t="shared" si="44"/>
        <v>1.0298104410216899</v>
      </c>
      <c r="E679" s="78" t="s">
        <v>686</v>
      </c>
      <c r="F679" s="79">
        <v>1649.75</v>
      </c>
      <c r="G679" s="80">
        <f t="shared" si="42"/>
        <v>5.5617326948816199E-3</v>
      </c>
      <c r="H679" s="80">
        <f t="shared" si="43"/>
        <v>1.00556173269488</v>
      </c>
      <c r="K679" s="59">
        <v>654</v>
      </c>
      <c r="L679" s="59">
        <v>-8.0091451468262808E-3</v>
      </c>
      <c r="M679" s="59">
        <v>-1.09680778561074E-2</v>
      </c>
    </row>
    <row r="680" spans="1:13">
      <c r="A680" s="78" t="s">
        <v>687</v>
      </c>
      <c r="B680" s="68">
        <v>16842.8</v>
      </c>
      <c r="C680" s="59">
        <f t="shared" si="41"/>
        <v>-3.1094737081558101E-2</v>
      </c>
      <c r="D680" s="59">
        <f t="shared" si="44"/>
        <v>0.96890526291844203</v>
      </c>
      <c r="E680" s="78" t="s">
        <v>687</v>
      </c>
      <c r="F680" s="79">
        <v>1640.6</v>
      </c>
      <c r="G680" s="80">
        <f t="shared" si="42"/>
        <v>-2.5486177327601601E-2</v>
      </c>
      <c r="H680" s="80">
        <f t="shared" si="43"/>
        <v>0.97451382267239794</v>
      </c>
      <c r="K680" s="59">
        <v>655</v>
      </c>
      <c r="L680" s="59">
        <v>1.3151094421871901E-2</v>
      </c>
      <c r="M680" s="59">
        <v>-1.09757167576601E-2</v>
      </c>
    </row>
    <row r="681" spans="1:13">
      <c r="A681" s="78" t="s">
        <v>688</v>
      </c>
      <c r="B681" s="68">
        <v>17374.75</v>
      </c>
      <c r="C681" s="59">
        <f t="shared" si="41"/>
        <v>-1.32132303215009E-2</v>
      </c>
      <c r="D681" s="59">
        <f t="shared" si="44"/>
        <v>0.98678676967849899</v>
      </c>
      <c r="E681" s="78" t="s">
        <v>688</v>
      </c>
      <c r="F681" s="79">
        <v>1682.95</v>
      </c>
      <c r="G681" s="80">
        <f t="shared" si="42"/>
        <v>-6.24771418862946E-2</v>
      </c>
      <c r="H681" s="80">
        <f t="shared" si="43"/>
        <v>0.93752285811370495</v>
      </c>
      <c r="K681" s="59">
        <v>656</v>
      </c>
      <c r="L681" s="59">
        <v>1.3434951064366899E-2</v>
      </c>
      <c r="M681" s="59">
        <v>-1.3849673724536E-2</v>
      </c>
    </row>
    <row r="682" spans="1:13">
      <c r="A682" s="78" t="s">
        <v>689</v>
      </c>
      <c r="B682" s="68">
        <v>17605.849999999999</v>
      </c>
      <c r="C682" s="59">
        <f t="shared" si="41"/>
        <v>8.1010661276622407E-3</v>
      </c>
      <c r="D682" s="59">
        <f t="shared" si="44"/>
        <v>1.0081010661276599</v>
      </c>
      <c r="E682" s="78" t="s">
        <v>689</v>
      </c>
      <c r="F682" s="79">
        <v>1791.45</v>
      </c>
      <c r="G682" s="80">
        <f t="shared" si="42"/>
        <v>-4.7890944936928503E-3</v>
      </c>
      <c r="H682" s="80">
        <f t="shared" si="43"/>
        <v>0.99521090550630698</v>
      </c>
      <c r="K682" s="59">
        <v>657</v>
      </c>
      <c r="L682" s="59">
        <v>-9.9502653867171893E-3</v>
      </c>
      <c r="M682" s="59">
        <v>1.1990976538869999E-2</v>
      </c>
    </row>
    <row r="683" spans="1:13">
      <c r="A683" s="78" t="s">
        <v>690</v>
      </c>
      <c r="B683" s="68">
        <v>17463.8</v>
      </c>
      <c r="C683" s="59">
        <f t="shared" si="41"/>
        <v>1.1347480211462899E-2</v>
      </c>
      <c r="D683" s="59">
        <f t="shared" si="44"/>
        <v>1.0113474802114599</v>
      </c>
      <c r="E683" s="78" t="s">
        <v>690</v>
      </c>
      <c r="F683" s="79">
        <v>1800.05</v>
      </c>
      <c r="G683" s="80">
        <f t="shared" si="42"/>
        <v>-1.1104634549410301E-3</v>
      </c>
      <c r="H683" s="80">
        <f t="shared" si="43"/>
        <v>0.99888953654505896</v>
      </c>
      <c r="K683" s="59">
        <v>658</v>
      </c>
      <c r="L683" s="59">
        <v>1.02713888239834E-2</v>
      </c>
      <c r="M683" s="59">
        <v>-1.49346902504913E-2</v>
      </c>
    </row>
    <row r="684" spans="1:13">
      <c r="A684" s="78" t="s">
        <v>691</v>
      </c>
      <c r="B684" s="68">
        <v>17266.75</v>
      </c>
      <c r="C684" s="59">
        <f t="shared" si="41"/>
        <v>3.0829177834033202E-3</v>
      </c>
      <c r="D684" s="59">
        <f t="shared" si="44"/>
        <v>1.0030829177834</v>
      </c>
      <c r="E684" s="78" t="s">
        <v>691</v>
      </c>
      <c r="F684" s="79">
        <v>1802.05</v>
      </c>
      <c r="G684" s="80">
        <f t="shared" si="42"/>
        <v>-6.1407583982758598E-3</v>
      </c>
      <c r="H684" s="80">
        <f t="shared" si="43"/>
        <v>0.99385924160172401</v>
      </c>
      <c r="K684" s="59">
        <v>659</v>
      </c>
      <c r="L684" s="59">
        <v>1.03747397131138E-3</v>
      </c>
      <c r="M684" s="59">
        <v>5.21978461723757E-3</v>
      </c>
    </row>
    <row r="685" spans="1:13">
      <c r="A685" s="78" t="s">
        <v>692</v>
      </c>
      <c r="B685" s="68">
        <v>17213.599999999999</v>
      </c>
      <c r="C685" s="59">
        <f t="shared" si="41"/>
        <v>-1.7432106933369301E-2</v>
      </c>
      <c r="D685" s="59">
        <f t="shared" si="44"/>
        <v>0.98256789306663095</v>
      </c>
      <c r="E685" s="78" t="s">
        <v>692</v>
      </c>
      <c r="F685" s="79">
        <v>1813.15</v>
      </c>
      <c r="G685" s="80">
        <f t="shared" si="42"/>
        <v>-9.2503027060113104E-3</v>
      </c>
      <c r="H685" s="80">
        <f t="shared" si="43"/>
        <v>0.99074969729398898</v>
      </c>
      <c r="K685" s="59">
        <v>660</v>
      </c>
      <c r="L685" s="59">
        <v>1.08548825456818E-2</v>
      </c>
      <c r="M685" s="59">
        <v>9.3577330705333604E-3</v>
      </c>
    </row>
    <row r="686" spans="1:13">
      <c r="A686" s="78" t="s">
        <v>693</v>
      </c>
      <c r="B686" s="68">
        <v>17516.3</v>
      </c>
      <c r="C686" s="59">
        <f t="shared" si="41"/>
        <v>-2.5031016732770901E-3</v>
      </c>
      <c r="D686" s="59">
        <f t="shared" si="44"/>
        <v>0.99749689832672295</v>
      </c>
      <c r="E686" s="78" t="s">
        <v>693</v>
      </c>
      <c r="F686" s="79">
        <v>1830</v>
      </c>
      <c r="G686" s="80">
        <f t="shared" si="42"/>
        <v>-1.4646315517239199E-2</v>
      </c>
      <c r="H686" s="80">
        <f t="shared" si="43"/>
        <v>0.98535368448276095</v>
      </c>
      <c r="K686" s="59">
        <v>661</v>
      </c>
      <c r="L686" s="59">
        <v>1.4900813423162599E-2</v>
      </c>
      <c r="M686" s="59">
        <v>6.2394336389166798E-2</v>
      </c>
    </row>
    <row r="687" spans="1:13">
      <c r="A687" s="78" t="s">
        <v>694</v>
      </c>
      <c r="B687" s="68">
        <v>17560.2</v>
      </c>
      <c r="C687" s="59">
        <f t="shared" si="41"/>
        <v>-1.24392524220079E-2</v>
      </c>
      <c r="D687" s="59">
        <f t="shared" si="44"/>
        <v>0.98756074757799195</v>
      </c>
      <c r="E687" s="78" t="s">
        <v>694</v>
      </c>
      <c r="F687" s="79">
        <v>1857</v>
      </c>
      <c r="G687" s="80">
        <f t="shared" si="42"/>
        <v>-1.66087500517807E-2</v>
      </c>
      <c r="H687" s="80">
        <f t="shared" si="43"/>
        <v>0.98339124994821903</v>
      </c>
      <c r="K687" s="59">
        <v>662</v>
      </c>
      <c r="L687" s="59">
        <v>6.5378734494866203E-3</v>
      </c>
      <c r="M687" s="59">
        <v>1.9763632976705699E-2</v>
      </c>
    </row>
    <row r="688" spans="1:13">
      <c r="A688" s="78" t="s">
        <v>695</v>
      </c>
      <c r="B688" s="68">
        <v>17780</v>
      </c>
      <c r="C688" s="59">
        <f t="shared" si="41"/>
        <v>1.14915347709128E-2</v>
      </c>
      <c r="D688" s="59">
        <f t="shared" si="44"/>
        <v>1.0114915347709099</v>
      </c>
      <c r="E688" s="78" t="s">
        <v>695</v>
      </c>
      <c r="F688" s="79">
        <v>1888.1</v>
      </c>
      <c r="G688" s="80">
        <f t="shared" si="42"/>
        <v>-1.58763792874072E-3</v>
      </c>
      <c r="H688" s="80">
        <f t="shared" si="43"/>
        <v>0.99841236207125905</v>
      </c>
      <c r="K688" s="59">
        <v>663</v>
      </c>
      <c r="L688" s="59">
        <v>-1.8539830129910801E-2</v>
      </c>
      <c r="M688" s="59">
        <v>-1.42778468235329E-2</v>
      </c>
    </row>
    <row r="689" spans="1:13">
      <c r="A689" s="78" t="s">
        <v>696</v>
      </c>
      <c r="B689" s="68">
        <v>17576.849999999999</v>
      </c>
      <c r="C689" s="59">
        <f t="shared" si="41"/>
        <v>1.3575374518897201E-2</v>
      </c>
      <c r="D689" s="59">
        <f t="shared" si="44"/>
        <v>1.0135753745189</v>
      </c>
      <c r="E689" s="78" t="s">
        <v>696</v>
      </c>
      <c r="F689" s="79">
        <v>1891.1</v>
      </c>
      <c r="G689" s="80">
        <f t="shared" si="42"/>
        <v>-1.26633854704815E-2</v>
      </c>
      <c r="H689" s="80">
        <f t="shared" si="43"/>
        <v>0.98733661452951804</v>
      </c>
      <c r="K689" s="59">
        <v>664</v>
      </c>
      <c r="L689" s="59">
        <v>-1.22229438708681E-2</v>
      </c>
      <c r="M689" s="59">
        <v>-5.5459320049040996E-3</v>
      </c>
    </row>
    <row r="690" spans="1:13">
      <c r="A690" s="78" t="s">
        <v>697</v>
      </c>
      <c r="B690" s="68">
        <v>17339.849999999999</v>
      </c>
      <c r="C690" s="59">
        <f t="shared" si="41"/>
        <v>1.38148287011214E-2</v>
      </c>
      <c r="D690" s="59">
        <f t="shared" si="44"/>
        <v>1.0138148287011199</v>
      </c>
      <c r="E690" s="78" t="s">
        <v>697</v>
      </c>
      <c r="F690" s="79">
        <v>1915.2</v>
      </c>
      <c r="G690" s="80">
        <f t="shared" si="42"/>
        <v>1.13686816842736E-2</v>
      </c>
      <c r="H690" s="80">
        <f t="shared" si="43"/>
        <v>1.01136868168427</v>
      </c>
      <c r="K690" s="59">
        <v>665</v>
      </c>
      <c r="L690" s="59">
        <v>-5.4954817918113604E-3</v>
      </c>
      <c r="M690" s="59">
        <v>-4.1592534340196604E-3</v>
      </c>
    </row>
    <row r="691" spans="1:13">
      <c r="A691" s="78" t="s">
        <v>698</v>
      </c>
      <c r="B691" s="68">
        <v>17101.95</v>
      </c>
      <c r="C691" s="59">
        <f t="shared" si="41"/>
        <v>-4.79362573886048E-4</v>
      </c>
      <c r="D691" s="59">
        <f t="shared" si="44"/>
        <v>0.99952063742611397</v>
      </c>
      <c r="E691" s="78" t="s">
        <v>698</v>
      </c>
      <c r="F691" s="79">
        <v>1893.55</v>
      </c>
      <c r="G691" s="80">
        <f t="shared" si="42"/>
        <v>2.8742151819387399E-2</v>
      </c>
      <c r="H691" s="80">
        <f t="shared" si="43"/>
        <v>1.02874215181939</v>
      </c>
      <c r="K691" s="59">
        <v>666</v>
      </c>
      <c r="L691" s="59">
        <v>-9.0685715676174505E-3</v>
      </c>
      <c r="M691" s="59">
        <v>2.7512282687152702E-4</v>
      </c>
    </row>
    <row r="692" spans="1:13">
      <c r="A692" s="78" t="s">
        <v>699</v>
      </c>
      <c r="B692" s="68">
        <v>17110.150000000001</v>
      </c>
      <c r="C692" s="59">
        <f t="shared" si="41"/>
        <v>-9.7592674103367996E-3</v>
      </c>
      <c r="D692" s="59">
        <f t="shared" si="44"/>
        <v>0.99024073258966305</v>
      </c>
      <c r="E692" s="78" t="s">
        <v>699</v>
      </c>
      <c r="F692" s="79">
        <v>1839.9</v>
      </c>
      <c r="G692" s="80">
        <f t="shared" si="42"/>
        <v>-3.1744766392270999E-3</v>
      </c>
      <c r="H692" s="80">
        <f t="shared" si="43"/>
        <v>0.99682552336077301</v>
      </c>
      <c r="K692" s="59">
        <v>667</v>
      </c>
      <c r="L692" s="59">
        <v>5.5351201689810203E-3</v>
      </c>
      <c r="M692" s="59">
        <v>-3.4703704322753999E-2</v>
      </c>
    </row>
    <row r="693" spans="1:13">
      <c r="A693" s="78" t="s">
        <v>700</v>
      </c>
      <c r="B693" s="68">
        <v>17277.95</v>
      </c>
      <c r="C693" s="59">
        <f t="shared" si="41"/>
        <v>7.4854279782373603E-3</v>
      </c>
      <c r="D693" s="59">
        <f t="shared" si="44"/>
        <v>1.0074854279782399</v>
      </c>
      <c r="E693" s="78" t="s">
        <v>700</v>
      </c>
      <c r="F693" s="79">
        <v>1845.75</v>
      </c>
      <c r="G693" s="80">
        <f t="shared" si="42"/>
        <v>1.7930346163727601E-2</v>
      </c>
      <c r="H693" s="80">
        <f t="shared" si="43"/>
        <v>1.0179303461637299</v>
      </c>
      <c r="K693" s="59">
        <v>668</v>
      </c>
      <c r="L693" s="59">
        <v>1.8245746385255501E-2</v>
      </c>
      <c r="M693" s="59">
        <v>7.5949259769186699E-3</v>
      </c>
    </row>
    <row r="694" spans="1:13">
      <c r="A694" s="78" t="s">
        <v>701</v>
      </c>
      <c r="B694" s="68">
        <v>17149.099999999999</v>
      </c>
      <c r="C694" s="59">
        <f t="shared" si="41"/>
        <v>-2.6927165310979401E-2</v>
      </c>
      <c r="D694" s="59">
        <f t="shared" si="44"/>
        <v>0.97307283468902095</v>
      </c>
      <c r="E694" s="78" t="s">
        <v>701</v>
      </c>
      <c r="F694" s="79">
        <v>1812.95</v>
      </c>
      <c r="G694" s="80">
        <f t="shared" si="42"/>
        <v>-3.6821615566656897E-2</v>
      </c>
      <c r="H694" s="80">
        <f t="shared" si="43"/>
        <v>0.96317838443334303</v>
      </c>
      <c r="K694" s="59">
        <v>669</v>
      </c>
      <c r="L694" s="59">
        <v>-3.7516969058512498E-2</v>
      </c>
      <c r="M694" s="59">
        <v>1.7850367449919701E-2</v>
      </c>
    </row>
    <row r="695" spans="1:13">
      <c r="A695" s="78" t="s">
        <v>702</v>
      </c>
      <c r="B695" s="68">
        <v>17617.150000000001</v>
      </c>
      <c r="C695" s="59">
        <f t="shared" si="41"/>
        <v>-7.9069449649056892E-3</v>
      </c>
      <c r="D695" s="59">
        <f t="shared" si="44"/>
        <v>0.99209305503509404</v>
      </c>
      <c r="E695" s="78" t="s">
        <v>702</v>
      </c>
      <c r="F695" s="79">
        <v>1880.95</v>
      </c>
      <c r="G695" s="80">
        <f t="shared" si="42"/>
        <v>6.0257207866724997E-3</v>
      </c>
      <c r="H695" s="80">
        <f t="shared" si="43"/>
        <v>1.0060257207866701</v>
      </c>
      <c r="K695" s="59">
        <v>670</v>
      </c>
      <c r="L695" s="59">
        <v>-1.85607705958832E-3</v>
      </c>
      <c r="M695" s="59">
        <v>1.16048817180539E-2</v>
      </c>
    </row>
    <row r="696" spans="1:13">
      <c r="A696" s="78" t="s">
        <v>703</v>
      </c>
      <c r="B696" s="68">
        <v>17757</v>
      </c>
      <c r="C696" s="59">
        <f t="shared" si="41"/>
        <v>-1.0163862100486301E-2</v>
      </c>
      <c r="D696" s="59">
        <f t="shared" si="44"/>
        <v>0.98983613789951397</v>
      </c>
      <c r="E696" s="78" t="s">
        <v>703</v>
      </c>
      <c r="F696" s="79">
        <v>1869.65</v>
      </c>
      <c r="G696" s="80">
        <f t="shared" si="42"/>
        <v>-2.7693103633929201E-2</v>
      </c>
      <c r="H696" s="80">
        <f t="shared" si="43"/>
        <v>0.97230689636607104</v>
      </c>
      <c r="K696" s="59">
        <v>671</v>
      </c>
      <c r="L696" s="59">
        <v>-5.6123104239636902E-3</v>
      </c>
      <c r="M696" s="59">
        <v>-3.0143189246200901E-2</v>
      </c>
    </row>
    <row r="697" spans="1:13">
      <c r="A697" s="78" t="s">
        <v>704</v>
      </c>
      <c r="B697" s="68">
        <v>17938.400000000001</v>
      </c>
      <c r="C697" s="59">
        <f t="shared" si="41"/>
        <v>-9.6890064780822804E-3</v>
      </c>
      <c r="D697" s="59">
        <f t="shared" si="44"/>
        <v>0.99031099352191798</v>
      </c>
      <c r="E697" s="78" t="s">
        <v>704</v>
      </c>
      <c r="F697" s="79">
        <v>1922.15</v>
      </c>
      <c r="G697" s="80">
        <f t="shared" si="42"/>
        <v>3.33516033894717E-3</v>
      </c>
      <c r="H697" s="80">
        <f t="shared" si="43"/>
        <v>1.00333516033895</v>
      </c>
      <c r="K697" s="59">
        <v>672</v>
      </c>
      <c r="L697" s="59">
        <v>-3.6249656013372998E-3</v>
      </c>
      <c r="M697" s="59">
        <v>-4.0086467489079E-2</v>
      </c>
    </row>
    <row r="698" spans="1:13">
      <c r="A698" s="78" t="s">
        <v>705</v>
      </c>
      <c r="B698" s="68">
        <v>18113.05</v>
      </c>
      <c r="C698" s="59">
        <f t="shared" si="41"/>
        <v>-1.0710911914286201E-2</v>
      </c>
      <c r="D698" s="59">
        <f t="shared" si="44"/>
        <v>0.98928908808571403</v>
      </c>
      <c r="E698" s="78" t="s">
        <v>705</v>
      </c>
      <c r="F698" s="79">
        <v>1915.75</v>
      </c>
      <c r="G698" s="80">
        <f t="shared" si="42"/>
        <v>-1.35319360587919E-2</v>
      </c>
      <c r="H698" s="80">
        <f t="shared" si="43"/>
        <v>0.98646806394120801</v>
      </c>
      <c r="K698" s="59">
        <v>673</v>
      </c>
      <c r="L698" s="59">
        <v>-1.81197802659857E-3</v>
      </c>
      <c r="M698" s="59">
        <v>-2.5197996981090199E-2</v>
      </c>
    </row>
    <row r="699" spans="1:13">
      <c r="A699" s="78" t="s">
        <v>706</v>
      </c>
      <c r="B699" s="68">
        <v>18308.099999999999</v>
      </c>
      <c r="C699" s="59">
        <f t="shared" si="41"/>
        <v>2.8634859715560299E-3</v>
      </c>
      <c r="D699" s="59">
        <f t="shared" si="44"/>
        <v>1.0028634859715599</v>
      </c>
      <c r="E699" s="78" t="s">
        <v>706</v>
      </c>
      <c r="F699" s="79">
        <v>1941.85</v>
      </c>
      <c r="G699" s="80">
        <f t="shared" si="42"/>
        <v>-4.6496776339102798E-3</v>
      </c>
      <c r="H699" s="80">
        <f t="shared" si="43"/>
        <v>0.99535032236609</v>
      </c>
      <c r="K699" s="59">
        <v>674</v>
      </c>
      <c r="L699" s="59">
        <v>-1.3440540720092099E-3</v>
      </c>
      <c r="M699" s="59">
        <v>-4.4204977933461197E-2</v>
      </c>
    </row>
    <row r="700" spans="1:13">
      <c r="A700" s="78" t="s">
        <v>707</v>
      </c>
      <c r="B700" s="68">
        <v>18255.75</v>
      </c>
      <c r="C700" s="59">
        <f t="shared" si="41"/>
        <v>-1.12287082584633E-4</v>
      </c>
      <c r="D700" s="59">
        <f t="shared" si="44"/>
        <v>0.99988771291741496</v>
      </c>
      <c r="E700" s="78" t="s">
        <v>707</v>
      </c>
      <c r="F700" s="79">
        <v>1950.9</v>
      </c>
      <c r="G700" s="80">
        <f t="shared" si="42"/>
        <v>4.5981816763315296E-3</v>
      </c>
      <c r="H700" s="80">
        <f t="shared" si="43"/>
        <v>1.0045981816763301</v>
      </c>
      <c r="K700" s="59">
        <v>675</v>
      </c>
      <c r="L700" s="59">
        <v>-1.8934995157525701E-3</v>
      </c>
      <c r="M700" s="59">
        <v>-2.23408153207783E-2</v>
      </c>
    </row>
    <row r="701" spans="1:13">
      <c r="A701" s="78" t="s">
        <v>708</v>
      </c>
      <c r="B701" s="68">
        <v>18257.8</v>
      </c>
      <c r="C701" s="59">
        <f t="shared" si="41"/>
        <v>2.4924505947533202E-3</v>
      </c>
      <c r="D701" s="59">
        <f t="shared" si="44"/>
        <v>1.0024924505947499</v>
      </c>
      <c r="E701" s="78" t="s">
        <v>708</v>
      </c>
      <c r="F701" s="79">
        <v>1941.95</v>
      </c>
      <c r="G701" s="80">
        <f t="shared" si="42"/>
        <v>2.15229970896695E-2</v>
      </c>
      <c r="H701" s="80">
        <f t="shared" si="43"/>
        <v>1.02152299708967</v>
      </c>
      <c r="K701" s="59">
        <v>676</v>
      </c>
      <c r="L701" s="59">
        <v>2.19145101513144E-2</v>
      </c>
      <c r="M701" s="59">
        <v>-1.63527774564327E-2</v>
      </c>
    </row>
    <row r="702" spans="1:13">
      <c r="A702" s="78" t="s">
        <v>709</v>
      </c>
      <c r="B702" s="68">
        <v>18212.349999999999</v>
      </c>
      <c r="C702" s="59">
        <f t="shared" si="41"/>
        <v>8.6357417794735106E-3</v>
      </c>
      <c r="D702" s="59">
        <f t="shared" si="44"/>
        <v>1.00863574177947</v>
      </c>
      <c r="E702" s="78" t="s">
        <v>709</v>
      </c>
      <c r="F702" s="79">
        <v>1900.6</v>
      </c>
      <c r="G702" s="80">
        <f t="shared" si="42"/>
        <v>-9.4662115930267004E-4</v>
      </c>
      <c r="H702" s="80">
        <f t="shared" si="43"/>
        <v>0.999053378840697</v>
      </c>
      <c r="K702" s="59">
        <v>677</v>
      </c>
      <c r="L702" s="59">
        <v>-2.4037649876462799E-2</v>
      </c>
      <c r="M702" s="59">
        <v>-1.4485274511388199E-3</v>
      </c>
    </row>
    <row r="703" spans="1:13">
      <c r="A703" s="78" t="s">
        <v>710</v>
      </c>
      <c r="B703" s="68">
        <v>18055.75</v>
      </c>
      <c r="C703" s="59">
        <f t="shared" si="41"/>
        <v>2.9091191803581901E-3</v>
      </c>
      <c r="D703" s="59">
        <f t="shared" si="44"/>
        <v>1.0029091191803601</v>
      </c>
      <c r="E703" s="78" t="s">
        <v>710</v>
      </c>
      <c r="F703" s="79">
        <v>1902.4</v>
      </c>
      <c r="G703" s="80">
        <f t="shared" si="42"/>
        <v>1.5868513171347701E-2</v>
      </c>
      <c r="H703" s="80">
        <f t="shared" si="43"/>
        <v>1.0158685131713501</v>
      </c>
      <c r="K703" s="59">
        <v>678</v>
      </c>
      <c r="L703" s="59">
        <v>-1.05462869781719E-2</v>
      </c>
      <c r="M703" s="59">
        <v>-5.1930854908122603E-2</v>
      </c>
    </row>
    <row r="704" spans="1:13">
      <c r="A704" s="78" t="s">
        <v>711</v>
      </c>
      <c r="B704" s="68">
        <v>18003.3</v>
      </c>
      <c r="C704" s="59">
        <f t="shared" si="41"/>
        <v>1.0643388389985801E-2</v>
      </c>
      <c r="D704" s="59">
        <f t="shared" si="44"/>
        <v>1.0106433883899899</v>
      </c>
      <c r="E704" s="78" t="s">
        <v>711</v>
      </c>
      <c r="F704" s="79">
        <v>1872.45</v>
      </c>
      <c r="G704" s="80">
        <f t="shared" si="42"/>
        <v>3.53860497277746E-2</v>
      </c>
      <c r="H704" s="80">
        <f t="shared" si="43"/>
        <v>1.03538604972777</v>
      </c>
      <c r="K704" s="59">
        <v>679</v>
      </c>
      <c r="L704" s="59">
        <v>5.5350708277455401E-3</v>
      </c>
      <c r="M704" s="59">
        <v>-1.03241653214384E-2</v>
      </c>
    </row>
    <row r="705" spans="1:13">
      <c r="A705" s="78" t="s">
        <v>712</v>
      </c>
      <c r="B705" s="68">
        <v>17812.7</v>
      </c>
      <c r="C705" s="59">
        <f t="shared" si="41"/>
        <v>3.7571827114337899E-3</v>
      </c>
      <c r="D705" s="59">
        <f t="shared" si="44"/>
        <v>1.00375718271143</v>
      </c>
      <c r="E705" s="78" t="s">
        <v>712</v>
      </c>
      <c r="F705" s="79">
        <v>1807.35</v>
      </c>
      <c r="G705" s="80">
        <f t="shared" si="42"/>
        <v>3.66269073218621E-2</v>
      </c>
      <c r="H705" s="80">
        <f t="shared" si="43"/>
        <v>1.0366269073218599</v>
      </c>
      <c r="K705" s="59">
        <v>680</v>
      </c>
      <c r="L705" s="59">
        <v>7.9844477796091103E-3</v>
      </c>
      <c r="M705" s="59">
        <v>-9.0949112345501404E-3</v>
      </c>
    </row>
    <row r="706" spans="1:13">
      <c r="A706" s="78" t="s">
        <v>713</v>
      </c>
      <c r="B706" s="68">
        <v>17745.900000000001</v>
      </c>
      <c r="C706" s="59">
        <f t="shared" si="41"/>
        <v>-1.00558300652436E-2</v>
      </c>
      <c r="D706" s="59">
        <f t="shared" si="44"/>
        <v>0.98994416993475598</v>
      </c>
      <c r="E706" s="78" t="s">
        <v>713</v>
      </c>
      <c r="F706" s="79">
        <v>1742.35</v>
      </c>
      <c r="G706" s="80">
        <f t="shared" si="42"/>
        <v>-2.51635503845552E-2</v>
      </c>
      <c r="H706" s="80">
        <f t="shared" si="43"/>
        <v>0.97483644961544502</v>
      </c>
      <c r="K706" s="59">
        <v>681</v>
      </c>
      <c r="L706" s="59">
        <v>1.74894355679972E-3</v>
      </c>
      <c r="M706" s="59">
        <v>-7.8897019550755905E-3</v>
      </c>
    </row>
    <row r="707" spans="1:13">
      <c r="A707" s="78" t="s">
        <v>714</v>
      </c>
      <c r="B707" s="68">
        <v>17925.25</v>
      </c>
      <c r="C707" s="59">
        <f t="shared" si="41"/>
        <v>6.7169757589339903E-3</v>
      </c>
      <c r="D707" s="59">
        <f t="shared" si="44"/>
        <v>1.00671697575893</v>
      </c>
      <c r="E707" s="78" t="s">
        <v>714</v>
      </c>
      <c r="F707" s="79">
        <v>1786.75</v>
      </c>
      <c r="G707" s="80">
        <f t="shared" si="42"/>
        <v>6.6260736014107603E-3</v>
      </c>
      <c r="H707" s="80">
        <f t="shared" si="43"/>
        <v>1.0066260736014101</v>
      </c>
      <c r="K707" s="59">
        <v>682</v>
      </c>
      <c r="L707" s="59">
        <v>-1.37293741842775E-2</v>
      </c>
      <c r="M707" s="59">
        <v>4.4790714782662298E-3</v>
      </c>
    </row>
    <row r="708" spans="1:13">
      <c r="A708" s="78" t="s">
        <v>715</v>
      </c>
      <c r="B708" s="68">
        <v>17805.25</v>
      </c>
      <c r="C708" s="59">
        <f t="shared" ref="C708:C744" si="45">LN(B708/B709)</f>
        <v>1.01352934091691E-2</v>
      </c>
      <c r="D708" s="59">
        <f t="shared" si="44"/>
        <v>1.0101352934091701</v>
      </c>
      <c r="E708" s="78" t="s">
        <v>715</v>
      </c>
      <c r="F708" s="79">
        <v>1774.95</v>
      </c>
      <c r="G708" s="80">
        <f t="shared" ref="G708:G744" si="46">LN(F708/F709)</f>
        <v>-1.47918868509649E-2</v>
      </c>
      <c r="H708" s="80">
        <f t="shared" ref="H708:H745" si="47">G708+1</f>
        <v>0.985208113149035</v>
      </c>
      <c r="K708" s="59">
        <v>683</v>
      </c>
      <c r="L708" s="59">
        <v>-2.4656350387429701E-3</v>
      </c>
      <c r="M708" s="59">
        <v>-1.21806804784962E-2</v>
      </c>
    </row>
    <row r="709" spans="1:13">
      <c r="A709" s="78" t="s">
        <v>716</v>
      </c>
      <c r="B709" s="68">
        <v>17625.7</v>
      </c>
      <c r="C709" s="59">
        <f t="shared" si="45"/>
        <v>1.55321556744385E-2</v>
      </c>
      <c r="D709" s="59">
        <f t="shared" ref="D709:D745" si="48">C709+1</f>
        <v>1.0155321556744401</v>
      </c>
      <c r="E709" s="78" t="s">
        <v>716</v>
      </c>
      <c r="F709" s="79">
        <v>1801.4</v>
      </c>
      <c r="G709" s="80">
        <f t="shared" si="46"/>
        <v>3.3874752955127201E-2</v>
      </c>
      <c r="H709" s="80">
        <f t="shared" si="47"/>
        <v>1.03387475295513</v>
      </c>
      <c r="K709" s="59">
        <v>684</v>
      </c>
      <c r="L709" s="59">
        <v>-9.9623307793217705E-3</v>
      </c>
      <c r="M709" s="59">
        <v>-6.6464192724588998E-3</v>
      </c>
    </row>
    <row r="710" spans="1:13">
      <c r="A710" s="78" t="s">
        <v>717</v>
      </c>
      <c r="B710" s="68">
        <v>17354.05</v>
      </c>
      <c r="C710" s="59">
        <f t="shared" si="45"/>
        <v>8.6868999308723598E-3</v>
      </c>
      <c r="D710" s="59">
        <f t="shared" si="48"/>
        <v>1.00868689993087</v>
      </c>
      <c r="E710" s="78" t="s">
        <v>717</v>
      </c>
      <c r="F710" s="79">
        <v>1741.4</v>
      </c>
      <c r="G710" s="80">
        <f t="shared" si="46"/>
        <v>9.0276488109303204E-3</v>
      </c>
      <c r="H710" s="80">
        <f t="shared" si="47"/>
        <v>1.00902764881093</v>
      </c>
      <c r="K710" s="59">
        <v>685</v>
      </c>
      <c r="L710" s="59">
        <v>8.0931350599804594E-3</v>
      </c>
      <c r="M710" s="59">
        <v>-9.6807729887211803E-3</v>
      </c>
    </row>
    <row r="711" spans="1:13">
      <c r="A711" s="78" t="s">
        <v>718</v>
      </c>
      <c r="B711" s="68">
        <v>17203.95</v>
      </c>
      <c r="C711" s="59">
        <f t="shared" si="45"/>
        <v>-5.6076044069778002E-4</v>
      </c>
      <c r="D711" s="59">
        <f t="shared" si="48"/>
        <v>0.99943923955930203</v>
      </c>
      <c r="E711" s="78" t="s">
        <v>718</v>
      </c>
      <c r="F711" s="79">
        <v>1725.75</v>
      </c>
      <c r="G711" s="80">
        <f t="shared" si="46"/>
        <v>2.5886284315872501E-2</v>
      </c>
      <c r="H711" s="80">
        <f t="shared" si="47"/>
        <v>1.02588628431587</v>
      </c>
      <c r="K711" s="59">
        <v>686</v>
      </c>
      <c r="L711" s="59">
        <v>9.6653648859781408E-3</v>
      </c>
      <c r="M711" s="59">
        <v>-2.23287503564597E-2</v>
      </c>
    </row>
    <row r="712" spans="1:13">
      <c r="A712" s="78" t="s">
        <v>719</v>
      </c>
      <c r="B712" s="68">
        <v>17213.599999999999</v>
      </c>
      <c r="C712" s="59">
        <f t="shared" si="45"/>
        <v>-1.1408881875360701E-3</v>
      </c>
      <c r="D712" s="59">
        <f t="shared" si="48"/>
        <v>0.99885911181246401</v>
      </c>
      <c r="E712" s="78" t="s">
        <v>719</v>
      </c>
      <c r="F712" s="79">
        <v>1681.65</v>
      </c>
      <c r="G712" s="80">
        <f t="shared" si="46"/>
        <v>1.89698638019106E-2</v>
      </c>
      <c r="H712" s="80">
        <f t="shared" si="47"/>
        <v>1.01896986380191</v>
      </c>
      <c r="K712" s="59">
        <v>687</v>
      </c>
      <c r="L712" s="59">
        <v>9.8460299335744392E-3</v>
      </c>
      <c r="M712" s="59">
        <v>1.5226517506992099E-3</v>
      </c>
    </row>
    <row r="713" spans="1:13">
      <c r="A713" s="78" t="s">
        <v>720</v>
      </c>
      <c r="B713" s="68">
        <v>17233.25</v>
      </c>
      <c r="C713" s="59">
        <f t="shared" si="45"/>
        <v>8.5666107599145797E-3</v>
      </c>
      <c r="D713" s="59">
        <f t="shared" si="48"/>
        <v>1.0085666107599101</v>
      </c>
      <c r="E713" s="78" t="s">
        <v>720</v>
      </c>
      <c r="F713" s="79">
        <v>1650.05</v>
      </c>
      <c r="G713" s="80">
        <f t="shared" si="46"/>
        <v>1.57695256333719E-3</v>
      </c>
      <c r="H713" s="80">
        <f t="shared" si="47"/>
        <v>1.00157695256334</v>
      </c>
      <c r="K713" s="59">
        <v>688</v>
      </c>
      <c r="L713" s="59">
        <v>-9.3875036578392498E-4</v>
      </c>
      <c r="M713" s="59">
        <v>2.96809021851713E-2</v>
      </c>
    </row>
    <row r="714" spans="1:13">
      <c r="A714" s="78" t="s">
        <v>721</v>
      </c>
      <c r="B714" s="68">
        <v>17086.25</v>
      </c>
      <c r="C714" s="59">
        <f t="shared" si="45"/>
        <v>4.84013851922299E-3</v>
      </c>
      <c r="D714" s="59">
        <f t="shared" si="48"/>
        <v>1.00484013851922</v>
      </c>
      <c r="E714" s="78" t="s">
        <v>721</v>
      </c>
      <c r="F714" s="79">
        <v>1647.45</v>
      </c>
      <c r="G714" s="80">
        <f t="shared" si="46"/>
        <v>-8.8231422962676605E-3</v>
      </c>
      <c r="H714" s="80">
        <f t="shared" si="47"/>
        <v>0.99117685770373198</v>
      </c>
      <c r="K714" s="59">
        <v>689</v>
      </c>
      <c r="L714" s="59">
        <v>-7.9403171515216794E-3</v>
      </c>
      <c r="M714" s="59">
        <v>4.7658405122945804E-3</v>
      </c>
    </row>
    <row r="715" spans="1:13">
      <c r="A715" s="78" t="s">
        <v>722</v>
      </c>
      <c r="B715" s="68">
        <v>17003.75</v>
      </c>
      <c r="C715" s="59">
        <f t="shared" si="45"/>
        <v>-4.0409312434183404E-3</v>
      </c>
      <c r="D715" s="59">
        <f t="shared" si="48"/>
        <v>0.99595906875658202</v>
      </c>
      <c r="E715" s="78" t="s">
        <v>722</v>
      </c>
      <c r="F715" s="79">
        <v>1662.05</v>
      </c>
      <c r="G715" s="80">
        <f t="shared" si="46"/>
        <v>-3.7580985054800897E-2</v>
      </c>
      <c r="H715" s="80">
        <f t="shared" si="47"/>
        <v>0.96241901494519899</v>
      </c>
      <c r="K715" s="59">
        <v>690</v>
      </c>
      <c r="L715" s="59">
        <v>5.0705798986882501E-3</v>
      </c>
      <c r="M715" s="59">
        <v>1.28597662650394E-2</v>
      </c>
    </row>
    <row r="716" spans="1:13">
      <c r="A716" s="78" t="s">
        <v>723</v>
      </c>
      <c r="B716" s="68">
        <v>17072.599999999999</v>
      </c>
      <c r="C716" s="59">
        <f t="shared" si="45"/>
        <v>6.8855231401119899E-3</v>
      </c>
      <c r="D716" s="59">
        <f t="shared" si="48"/>
        <v>1.0068855231401099</v>
      </c>
      <c r="E716" s="78" t="s">
        <v>723</v>
      </c>
      <c r="F716" s="79">
        <v>1725.7</v>
      </c>
      <c r="G716" s="80">
        <f t="shared" si="46"/>
        <v>3.7460658970968799E-2</v>
      </c>
      <c r="H716" s="80">
        <f t="shared" si="47"/>
        <v>1.0374606589709701</v>
      </c>
      <c r="K716" s="59">
        <v>691</v>
      </c>
      <c r="L716" s="59">
        <v>-2.0893271501864898E-2</v>
      </c>
      <c r="M716" s="59">
        <v>-1.5928344064791999E-2</v>
      </c>
    </row>
    <row r="717" spans="1:13">
      <c r="A717" s="78" t="s">
        <v>724</v>
      </c>
      <c r="B717" s="68">
        <v>16955.45</v>
      </c>
      <c r="C717" s="59">
        <f t="shared" si="45"/>
        <v>1.09470557698107E-2</v>
      </c>
      <c r="D717" s="59">
        <f t="shared" si="48"/>
        <v>1.0109470557698099</v>
      </c>
      <c r="E717" s="78" t="s">
        <v>724</v>
      </c>
      <c r="F717" s="79">
        <v>1662.25</v>
      </c>
      <c r="G717" s="80">
        <f t="shared" si="46"/>
        <v>1.8049455557099799E-4</v>
      </c>
      <c r="H717" s="80">
        <f t="shared" si="47"/>
        <v>1.0001804945555699</v>
      </c>
      <c r="K717" s="59">
        <v>692</v>
      </c>
      <c r="L717" s="59">
        <v>-6.5427641012506099E-3</v>
      </c>
      <c r="M717" s="59">
        <v>1.2568484887923099E-2</v>
      </c>
    </row>
    <row r="718" spans="1:13">
      <c r="A718" s="78" t="s">
        <v>725</v>
      </c>
      <c r="B718" s="68">
        <v>16770.849999999999</v>
      </c>
      <c r="C718" s="59">
        <f t="shared" si="45"/>
        <v>9.3845089143681695E-3</v>
      </c>
      <c r="D718" s="59">
        <f t="shared" si="48"/>
        <v>1.00938450891437</v>
      </c>
      <c r="E718" s="78" t="s">
        <v>725</v>
      </c>
      <c r="F718" s="79">
        <v>1661.95</v>
      </c>
      <c r="G718" s="80">
        <f t="shared" si="46"/>
        <v>-2.7940112211129E-3</v>
      </c>
      <c r="H718" s="80">
        <f t="shared" si="47"/>
        <v>0.997205988778887</v>
      </c>
      <c r="K718" s="59">
        <v>693</v>
      </c>
      <c r="L718" s="59">
        <v>-8.2455785517366702E-3</v>
      </c>
      <c r="M718" s="59">
        <v>-1.94475250821925E-2</v>
      </c>
    </row>
    <row r="719" spans="1:13">
      <c r="A719" s="78" t="s">
        <v>726</v>
      </c>
      <c r="B719" s="68">
        <v>16614.2</v>
      </c>
      <c r="C719" s="59">
        <f t="shared" si="45"/>
        <v>-2.2084625254263801E-2</v>
      </c>
      <c r="D719" s="59">
        <f t="shared" si="48"/>
        <v>0.97791537474573598</v>
      </c>
      <c r="E719" s="78" t="s">
        <v>726</v>
      </c>
      <c r="F719" s="79">
        <v>1666.6</v>
      </c>
      <c r="G719" s="80">
        <f t="shared" si="46"/>
        <v>-2.27794877695108E-2</v>
      </c>
      <c r="H719" s="80">
        <f t="shared" si="47"/>
        <v>0.977220512230489</v>
      </c>
      <c r="K719" s="59">
        <v>694</v>
      </c>
      <c r="L719" s="59">
        <v>-7.8873061973925105E-3</v>
      </c>
      <c r="M719" s="59">
        <v>1.12224665363397E-2</v>
      </c>
    </row>
    <row r="720" spans="1:13">
      <c r="A720" s="78" t="s">
        <v>727</v>
      </c>
      <c r="B720" s="68">
        <v>16985.2</v>
      </c>
      <c r="C720" s="59">
        <f t="shared" si="45"/>
        <v>-1.5377008913403101E-2</v>
      </c>
      <c r="D720" s="59">
        <f t="shared" si="48"/>
        <v>0.98462299108659701</v>
      </c>
      <c r="E720" s="78" t="s">
        <v>727</v>
      </c>
      <c r="F720" s="79">
        <v>1705</v>
      </c>
      <c r="G720" s="80">
        <f t="shared" si="46"/>
        <v>1.49796723580493E-2</v>
      </c>
      <c r="H720" s="80">
        <f t="shared" si="47"/>
        <v>1.01497967235805</v>
      </c>
      <c r="K720" s="59">
        <v>695</v>
      </c>
      <c r="L720" s="59">
        <v>-8.6583204789383791E-3</v>
      </c>
      <c r="M720" s="59">
        <v>-4.8736155798534903E-3</v>
      </c>
    </row>
    <row r="721" spans="1:13">
      <c r="A721" s="78" t="s">
        <v>728</v>
      </c>
      <c r="B721" s="68">
        <v>17248.400000000001</v>
      </c>
      <c r="C721" s="59">
        <f t="shared" si="45"/>
        <v>1.56658904443617E-3</v>
      </c>
      <c r="D721" s="59">
        <f t="shared" si="48"/>
        <v>1.0015665890444401</v>
      </c>
      <c r="E721" s="78" t="s">
        <v>728</v>
      </c>
      <c r="F721" s="79">
        <v>1679.65</v>
      </c>
      <c r="G721" s="80">
        <f t="shared" si="46"/>
        <v>-1.6152005434872701E-2</v>
      </c>
      <c r="H721" s="80">
        <f t="shared" si="47"/>
        <v>0.98384799456512695</v>
      </c>
      <c r="K721" s="59">
        <v>696</v>
      </c>
      <c r="L721" s="59">
        <v>1.58338512569065E-3</v>
      </c>
      <c r="M721" s="59">
        <v>-6.2330627596009396E-3</v>
      </c>
    </row>
    <row r="722" spans="1:13">
      <c r="A722" s="78" t="s">
        <v>729</v>
      </c>
      <c r="B722" s="68">
        <v>17221.400000000001</v>
      </c>
      <c r="C722" s="59">
        <f t="shared" si="45"/>
        <v>-5.9919765456759502E-3</v>
      </c>
      <c r="D722" s="59">
        <f t="shared" si="48"/>
        <v>0.99400802345432404</v>
      </c>
      <c r="E722" s="78" t="s">
        <v>729</v>
      </c>
      <c r="F722" s="79">
        <v>1707</v>
      </c>
      <c r="G722" s="80">
        <f t="shared" si="46"/>
        <v>-3.8006185202229099E-3</v>
      </c>
      <c r="H722" s="80">
        <f t="shared" si="47"/>
        <v>0.99619938147977705</v>
      </c>
      <c r="K722" s="59">
        <v>697</v>
      </c>
      <c r="L722" s="59">
        <v>-6.6179671021849402E-4</v>
      </c>
      <c r="M722" s="59">
        <v>5.2599783865500196E-3</v>
      </c>
    </row>
    <row r="723" spans="1:13">
      <c r="A723" s="78" t="s">
        <v>730</v>
      </c>
      <c r="B723" s="68">
        <v>17324.900000000001</v>
      </c>
      <c r="C723" s="59">
        <f t="shared" si="45"/>
        <v>-2.49905370720347E-3</v>
      </c>
      <c r="D723" s="59">
        <f t="shared" si="48"/>
        <v>0.99750094629279695</v>
      </c>
      <c r="E723" s="78" t="s">
        <v>730</v>
      </c>
      <c r="F723" s="79">
        <v>1713.5</v>
      </c>
      <c r="G723" s="80">
        <f t="shared" si="46"/>
        <v>-4.8031531101440997E-3</v>
      </c>
      <c r="H723" s="80">
        <f t="shared" si="47"/>
        <v>0.99519684688985599</v>
      </c>
      <c r="K723" s="59">
        <v>698</v>
      </c>
      <c r="L723" s="59">
        <v>1.3034437883235499E-3</v>
      </c>
      <c r="M723" s="59">
        <v>2.0219553301345901E-2</v>
      </c>
    </row>
    <row r="724" spans="1:13">
      <c r="A724" s="78" t="s">
        <v>731</v>
      </c>
      <c r="B724" s="68">
        <v>17368.25</v>
      </c>
      <c r="C724" s="59">
        <f t="shared" si="45"/>
        <v>-8.2025600706723094E-3</v>
      </c>
      <c r="D724" s="59">
        <f t="shared" si="48"/>
        <v>0.99179743992932801</v>
      </c>
      <c r="E724" s="78" t="s">
        <v>731</v>
      </c>
      <c r="F724" s="79">
        <v>1721.75</v>
      </c>
      <c r="G724" s="80">
        <f t="shared" si="46"/>
        <v>-1.78447676622694E-2</v>
      </c>
      <c r="H724" s="80">
        <f t="shared" si="47"/>
        <v>0.98215523233773105</v>
      </c>
      <c r="K724" s="59">
        <v>699</v>
      </c>
      <c r="L724" s="59">
        <v>5.9384766116238399E-3</v>
      </c>
      <c r="M724" s="59">
        <v>-6.8850977709265099E-3</v>
      </c>
    </row>
    <row r="725" spans="1:13">
      <c r="A725" s="78" t="s">
        <v>732</v>
      </c>
      <c r="B725" s="68">
        <v>17511.3</v>
      </c>
      <c r="C725" s="59">
        <f t="shared" si="45"/>
        <v>-3.16887991312327E-4</v>
      </c>
      <c r="D725" s="59">
        <f t="shared" si="48"/>
        <v>0.99968311200868798</v>
      </c>
      <c r="E725" s="78" t="s">
        <v>732</v>
      </c>
      <c r="F725" s="79">
        <v>1752.75</v>
      </c>
      <c r="G725" s="80">
        <f t="shared" si="46"/>
        <v>-1.9855763670697399E-2</v>
      </c>
      <c r="H725" s="80">
        <f t="shared" si="47"/>
        <v>0.98014423632930303</v>
      </c>
      <c r="K725" s="59">
        <v>700</v>
      </c>
      <c r="L725" s="59">
        <v>1.61781478469113E-3</v>
      </c>
      <c r="M725" s="59">
        <v>1.4250698386656499E-2</v>
      </c>
    </row>
    <row r="726" spans="1:13">
      <c r="A726" s="78" t="s">
        <v>733</v>
      </c>
      <c r="B726" s="68">
        <v>17516.849999999999</v>
      </c>
      <c r="C726" s="59">
        <f t="shared" si="45"/>
        <v>2.6924610252885002E-3</v>
      </c>
      <c r="D726" s="59">
        <f t="shared" si="48"/>
        <v>1.0026924610252901</v>
      </c>
      <c r="E726" s="78" t="s">
        <v>733</v>
      </c>
      <c r="F726" s="79">
        <v>1787.9</v>
      </c>
      <c r="G726" s="80">
        <f t="shared" si="46"/>
        <v>3.8386687465180799E-3</v>
      </c>
      <c r="H726" s="80">
        <f t="shared" si="47"/>
        <v>1.0038386687465199</v>
      </c>
      <c r="K726" s="59">
        <v>701</v>
      </c>
      <c r="L726" s="59">
        <v>7.4532197122694696E-3</v>
      </c>
      <c r="M726" s="59">
        <v>2.7932830015505099E-2</v>
      </c>
    </row>
    <row r="727" spans="1:13">
      <c r="A727" s="78" t="s">
        <v>734</v>
      </c>
      <c r="B727" s="68">
        <v>17469.75</v>
      </c>
      <c r="C727" s="59">
        <f t="shared" si="45"/>
        <v>1.6916999510180001E-2</v>
      </c>
      <c r="D727" s="59">
        <f t="shared" si="48"/>
        <v>1.0169169995101801</v>
      </c>
      <c r="E727" s="78" t="s">
        <v>734</v>
      </c>
      <c r="F727" s="79">
        <v>1781.05</v>
      </c>
      <c r="G727" s="80">
        <f t="shared" si="46"/>
        <v>6.5625719619706998E-3</v>
      </c>
      <c r="H727" s="80">
        <f t="shared" si="47"/>
        <v>1.00656257196197</v>
      </c>
      <c r="K727" s="59">
        <v>702</v>
      </c>
      <c r="L727" s="59">
        <v>2.2576676232731901E-3</v>
      </c>
      <c r="M727" s="59">
        <v>3.4369239698588898E-2</v>
      </c>
    </row>
    <row r="728" spans="1:13">
      <c r="A728" s="78" t="s">
        <v>735</v>
      </c>
      <c r="B728" s="68">
        <v>17176.7</v>
      </c>
      <c r="C728" s="59">
        <f t="shared" si="45"/>
        <v>1.5515602865605899E-2</v>
      </c>
      <c r="D728" s="59">
        <f t="shared" si="48"/>
        <v>1.01551560286561</v>
      </c>
      <c r="E728" s="78" t="s">
        <v>735</v>
      </c>
      <c r="F728" s="79">
        <v>1769.4</v>
      </c>
      <c r="G728" s="80">
        <f t="shared" si="46"/>
        <v>-1.07088168709651E-2</v>
      </c>
      <c r="H728" s="80">
        <f t="shared" si="47"/>
        <v>0.98929118312903497</v>
      </c>
      <c r="K728" s="59">
        <v>703</v>
      </c>
      <c r="L728" s="59">
        <v>-8.1640697945800506E-3</v>
      </c>
      <c r="M728" s="59">
        <v>-1.6999480589975101E-2</v>
      </c>
    </row>
    <row r="729" spans="1:13">
      <c r="A729" s="78" t="s">
        <v>736</v>
      </c>
      <c r="B729" s="68">
        <v>16912.25</v>
      </c>
      <c r="C729" s="59">
        <f t="shared" si="45"/>
        <v>-1.6679293525066901E-2</v>
      </c>
      <c r="D729" s="59">
        <f t="shared" si="48"/>
        <v>0.98332070647493297</v>
      </c>
      <c r="E729" s="78" t="s">
        <v>736</v>
      </c>
      <c r="F729" s="79">
        <v>1788.45</v>
      </c>
      <c r="G729" s="80">
        <f t="shared" si="46"/>
        <v>1.8282354326459499E-2</v>
      </c>
      <c r="H729" s="80">
        <f t="shared" si="47"/>
        <v>1.0182823543264601</v>
      </c>
      <c r="K729" s="59">
        <v>704</v>
      </c>
      <c r="L729" s="59">
        <v>4.4907927532460597E-3</v>
      </c>
      <c r="M729" s="59">
        <v>2.1352808481647002E-3</v>
      </c>
    </row>
    <row r="730" spans="1:13">
      <c r="A730" s="78" t="s">
        <v>737</v>
      </c>
      <c r="B730" s="68">
        <v>17196.7</v>
      </c>
      <c r="C730" s="59">
        <f t="shared" si="45"/>
        <v>-1.18475243641214E-2</v>
      </c>
      <c r="D730" s="59">
        <f t="shared" si="48"/>
        <v>0.98815247563587905</v>
      </c>
      <c r="E730" s="78" t="s">
        <v>737</v>
      </c>
      <c r="F730" s="79">
        <v>1756.05</v>
      </c>
      <c r="G730" s="80">
        <f t="shared" si="46"/>
        <v>3.5000820463261202E-2</v>
      </c>
      <c r="H730" s="80">
        <f t="shared" si="47"/>
        <v>1.0350008204632599</v>
      </c>
      <c r="K730" s="59">
        <v>705</v>
      </c>
      <c r="L730" s="59">
        <v>7.0698686968891297E-3</v>
      </c>
      <c r="M730" s="59">
        <v>-2.1861755547854099E-2</v>
      </c>
    </row>
    <row r="731" spans="1:13">
      <c r="A731" s="78" t="s">
        <v>738</v>
      </c>
      <c r="B731" s="68">
        <v>17401.650000000001</v>
      </c>
      <c r="C731" s="59">
        <f t="shared" si="45"/>
        <v>1.3581918168622E-2</v>
      </c>
      <c r="D731" s="59">
        <f t="shared" si="48"/>
        <v>1.0135819181686201</v>
      </c>
      <c r="E731" s="78" t="s">
        <v>738</v>
      </c>
      <c r="F731" s="79">
        <v>1695.65</v>
      </c>
      <c r="G731" s="80">
        <f t="shared" si="46"/>
        <v>-6.1146088151777904E-3</v>
      </c>
      <c r="H731" s="80">
        <f t="shared" si="47"/>
        <v>0.993885391184822</v>
      </c>
      <c r="K731" s="59">
        <v>706</v>
      </c>
      <c r="L731" s="59">
        <v>1.11417306663448E-2</v>
      </c>
      <c r="M731" s="59">
        <v>2.2733022288782399E-2</v>
      </c>
    </row>
    <row r="732" spans="1:13">
      <c r="A732" s="78" t="s">
        <v>739</v>
      </c>
      <c r="B732" s="68">
        <v>17166.900000000001</v>
      </c>
      <c r="C732" s="59">
        <f t="shared" si="45"/>
        <v>1.0758491006561999E-2</v>
      </c>
      <c r="D732" s="59">
        <f t="shared" si="48"/>
        <v>1.0107584910065599</v>
      </c>
      <c r="E732" s="78" t="s">
        <v>739</v>
      </c>
      <c r="F732" s="79">
        <v>1706.05</v>
      </c>
      <c r="G732" s="80">
        <f t="shared" si="46"/>
        <v>-6.2522115550779798E-3</v>
      </c>
      <c r="H732" s="80">
        <f t="shared" si="47"/>
        <v>0.99374778844492195</v>
      </c>
      <c r="K732" s="59">
        <v>707</v>
      </c>
      <c r="L732" s="59">
        <v>5.9770747675280999E-3</v>
      </c>
      <c r="M732" s="59">
        <v>3.0505740434022201E-3</v>
      </c>
    </row>
    <row r="733" spans="1:13">
      <c r="A733" s="78" t="s">
        <v>740</v>
      </c>
      <c r="B733" s="68">
        <v>16983.2</v>
      </c>
      <c r="C733" s="59">
        <f t="shared" si="45"/>
        <v>-4.1572283164124299E-3</v>
      </c>
      <c r="D733" s="59">
        <f t="shared" si="48"/>
        <v>0.99584277168358804</v>
      </c>
      <c r="E733" s="78" t="s">
        <v>740</v>
      </c>
      <c r="F733" s="79">
        <v>1716.75</v>
      </c>
      <c r="G733" s="80">
        <f t="shared" si="46"/>
        <v>-8.4107224348628495E-3</v>
      </c>
      <c r="H733" s="80">
        <f t="shared" si="47"/>
        <v>0.99158927756513704</v>
      </c>
      <c r="K733" s="59">
        <v>708</v>
      </c>
      <c r="L733" s="59">
        <v>-1.0001639913267599E-3</v>
      </c>
      <c r="M733" s="59">
        <v>2.6886448307199301E-2</v>
      </c>
    </row>
    <row r="734" spans="1:13">
      <c r="A734" s="78" t="s">
        <v>741</v>
      </c>
      <c r="B734" s="68">
        <v>17053.95</v>
      </c>
      <c r="C734" s="59">
        <f t="shared" si="45"/>
        <v>1.6138311738437201E-3</v>
      </c>
      <c r="D734" s="59">
        <f t="shared" si="48"/>
        <v>1.0016138311738401</v>
      </c>
      <c r="E734" s="78" t="s">
        <v>741</v>
      </c>
      <c r="F734" s="79">
        <v>1731.25</v>
      </c>
      <c r="G734" s="80">
        <f t="shared" si="46"/>
        <v>-2.3631911124168799E-2</v>
      </c>
      <c r="H734" s="80">
        <f t="shared" si="47"/>
        <v>0.97636808887583104</v>
      </c>
      <c r="K734" s="59">
        <v>709</v>
      </c>
      <c r="L734" s="59">
        <v>-1.43786278623179E-3</v>
      </c>
      <c r="M734" s="59">
        <v>2.04077265881424E-2</v>
      </c>
    </row>
    <row r="735" spans="1:13">
      <c r="A735" s="78" t="s">
        <v>742</v>
      </c>
      <c r="B735" s="68">
        <v>17026.45</v>
      </c>
      <c r="C735" s="59">
        <f t="shared" si="45"/>
        <v>-2.9502149772621399E-2</v>
      </c>
      <c r="D735" s="59">
        <f t="shared" si="48"/>
        <v>0.970497850227379</v>
      </c>
      <c r="E735" s="78" t="s">
        <v>742</v>
      </c>
      <c r="F735" s="79">
        <v>1772.65</v>
      </c>
      <c r="G735" s="80">
        <f t="shared" si="46"/>
        <v>-1.0186845306993E-2</v>
      </c>
      <c r="H735" s="80">
        <f t="shared" si="47"/>
        <v>0.98981315469300701</v>
      </c>
      <c r="K735" s="59">
        <v>710</v>
      </c>
      <c r="L735" s="59">
        <v>5.88631816184031E-3</v>
      </c>
      <c r="M735" s="59">
        <v>-4.3093655985031202E-3</v>
      </c>
    </row>
    <row r="736" spans="1:13">
      <c r="A736" s="78" t="s">
        <v>743</v>
      </c>
      <c r="B736" s="68">
        <v>17536.25</v>
      </c>
      <c r="C736" s="59">
        <f t="shared" si="45"/>
        <v>6.9353921488597599E-3</v>
      </c>
      <c r="D736" s="59">
        <f t="shared" si="48"/>
        <v>1.00693539214886</v>
      </c>
      <c r="E736" s="78" t="s">
        <v>743</v>
      </c>
      <c r="F736" s="79">
        <v>1790.8</v>
      </c>
      <c r="G736" s="80">
        <f t="shared" si="46"/>
        <v>-3.3009559895860602E-2</v>
      </c>
      <c r="H736" s="80">
        <f t="shared" si="47"/>
        <v>0.96699044010413904</v>
      </c>
      <c r="K736" s="59">
        <v>711</v>
      </c>
      <c r="L736" s="59">
        <v>3.0747436114294101E-3</v>
      </c>
      <c r="M736" s="59">
        <v>-1.18978859076971E-2</v>
      </c>
    </row>
    <row r="737" spans="1:13">
      <c r="A737" s="78" t="s">
        <v>744</v>
      </c>
      <c r="B737" s="68">
        <v>17415.05</v>
      </c>
      <c r="C737" s="59">
        <f t="shared" si="45"/>
        <v>-5.0575162788005397E-3</v>
      </c>
      <c r="D737" s="59">
        <f t="shared" si="48"/>
        <v>0.99494248372119898</v>
      </c>
      <c r="E737" s="78" t="s">
        <v>744</v>
      </c>
      <c r="F737" s="79">
        <v>1850.9</v>
      </c>
      <c r="G737" s="80">
        <f t="shared" si="46"/>
        <v>-1.11751015221794E-2</v>
      </c>
      <c r="H737" s="80">
        <f t="shared" si="47"/>
        <v>0.98882489847782096</v>
      </c>
      <c r="K737" s="59">
        <v>712</v>
      </c>
      <c r="L737" s="59">
        <v>-3.6259073292662001E-3</v>
      </c>
      <c r="M737" s="59">
        <v>-3.3955077725534702E-2</v>
      </c>
    </row>
    <row r="738" spans="1:13">
      <c r="A738" s="78" t="s">
        <v>745</v>
      </c>
      <c r="B738" s="68">
        <v>17503.349999999999</v>
      </c>
      <c r="C738" s="59">
        <f t="shared" si="45"/>
        <v>4.9713875910040502E-3</v>
      </c>
      <c r="D738" s="59">
        <f t="shared" si="48"/>
        <v>1.004971387591</v>
      </c>
      <c r="E738" s="78" t="s">
        <v>745</v>
      </c>
      <c r="F738" s="79">
        <v>1871.7</v>
      </c>
      <c r="G738" s="80">
        <f t="shared" si="46"/>
        <v>-1.31366086411661E-2</v>
      </c>
      <c r="H738" s="80">
        <f t="shared" si="47"/>
        <v>0.98686339135883405</v>
      </c>
      <c r="K738" s="59">
        <v>713</v>
      </c>
      <c r="L738" s="59">
        <v>4.6179595471601102E-3</v>
      </c>
      <c r="M738" s="59">
        <v>3.2842699423808699E-2</v>
      </c>
    </row>
    <row r="739" spans="1:13">
      <c r="A739" s="78" t="s">
        <v>746</v>
      </c>
      <c r="B739" s="68">
        <v>17416.55</v>
      </c>
      <c r="C739" s="59">
        <f t="shared" si="45"/>
        <v>-1.9798067728082298E-2</v>
      </c>
      <c r="D739" s="59">
        <f t="shared" si="48"/>
        <v>0.98020193227191799</v>
      </c>
      <c r="E739" s="78" t="s">
        <v>746</v>
      </c>
      <c r="F739" s="79">
        <v>1896.45</v>
      </c>
      <c r="G739" s="80">
        <f t="shared" si="46"/>
        <v>-1.62141683377874E-2</v>
      </c>
      <c r="H739" s="80">
        <f t="shared" si="47"/>
        <v>0.98378583166221301</v>
      </c>
      <c r="K739" s="59">
        <v>714</v>
      </c>
      <c r="L739" s="59">
        <v>7.6823327773240697E-3</v>
      </c>
      <c r="M739" s="59">
        <v>-7.5018382217530797E-3</v>
      </c>
    </row>
    <row r="740" spans="1:13">
      <c r="A740" s="78" t="s">
        <v>747</v>
      </c>
      <c r="B740" s="68">
        <v>17764.8</v>
      </c>
      <c r="C740" s="59">
        <f t="shared" si="45"/>
        <v>-7.5063196902765399E-3</v>
      </c>
      <c r="D740" s="59">
        <f t="shared" si="48"/>
        <v>0.99249368030972396</v>
      </c>
      <c r="E740" s="78" t="s">
        <v>747</v>
      </c>
      <c r="F740" s="79">
        <v>1927.45</v>
      </c>
      <c r="G740" s="80">
        <f t="shared" si="46"/>
        <v>-3.3167151482818298E-2</v>
      </c>
      <c r="H740" s="80">
        <f t="shared" si="47"/>
        <v>0.96683284851718199</v>
      </c>
      <c r="K740" s="59">
        <v>715</v>
      </c>
      <c r="L740" s="59">
        <v>6.5034116184288903E-3</v>
      </c>
      <c r="M740" s="59">
        <v>-9.2974228395417899E-3</v>
      </c>
    </row>
    <row r="741" spans="1:13">
      <c r="A741" s="78" t="s">
        <v>748</v>
      </c>
      <c r="B741" s="68">
        <v>17898.650000000001</v>
      </c>
      <c r="C741" s="59">
        <f t="shared" si="45"/>
        <v>-5.6020214558960297E-3</v>
      </c>
      <c r="D741" s="59">
        <f t="shared" si="48"/>
        <v>0.99439797854410406</v>
      </c>
      <c r="E741" s="78" t="s">
        <v>748</v>
      </c>
      <c r="F741" s="79">
        <v>1992.45</v>
      </c>
      <c r="G741" s="80">
        <f t="shared" si="46"/>
        <v>-4.4069480643024401E-3</v>
      </c>
      <c r="H741" s="80">
        <f t="shared" si="47"/>
        <v>0.99559305193569803</v>
      </c>
      <c r="K741" s="59">
        <v>716</v>
      </c>
      <c r="L741" s="59">
        <v>-1.7239638386304601E-2</v>
      </c>
      <c r="M741" s="59">
        <v>-5.5398493832061902E-3</v>
      </c>
    </row>
    <row r="742" spans="1:13">
      <c r="A742" s="78" t="s">
        <v>749</v>
      </c>
      <c r="B742" s="68">
        <v>17999.2</v>
      </c>
      <c r="C742" s="59">
        <f t="shared" si="45"/>
        <v>-6.1065890087613596E-3</v>
      </c>
      <c r="D742" s="59">
        <f t="shared" si="48"/>
        <v>0.99389341099123896</v>
      </c>
      <c r="E742" s="78" t="s">
        <v>749</v>
      </c>
      <c r="F742" s="79">
        <v>2001.25</v>
      </c>
      <c r="G742" s="80">
        <f t="shared" si="46"/>
        <v>-7.3929668247411E-3</v>
      </c>
      <c r="H742" s="80">
        <f t="shared" si="47"/>
        <v>0.992607033175259</v>
      </c>
      <c r="K742" s="59">
        <v>717</v>
      </c>
      <c r="L742" s="59">
        <v>-1.2178829616028E-2</v>
      </c>
      <c r="M742" s="59">
        <v>2.71585019740773E-2</v>
      </c>
    </row>
    <row r="743" spans="1:13">
      <c r="A743" s="78" t="s">
        <v>750</v>
      </c>
      <c r="B743" s="68">
        <v>18109.45</v>
      </c>
      <c r="C743" s="59">
        <f t="shared" si="45"/>
        <v>3.7004104011660903E-4</v>
      </c>
      <c r="D743" s="59">
        <f t="shared" si="48"/>
        <v>1.00037004104012</v>
      </c>
      <c r="E743" s="78" t="s">
        <v>750</v>
      </c>
      <c r="F743" s="79">
        <v>2016.1</v>
      </c>
      <c r="G743" s="80">
        <f t="shared" si="46"/>
        <v>-1.6089303749650001E-2</v>
      </c>
      <c r="H743" s="80">
        <f t="shared" si="47"/>
        <v>0.98391069625034999</v>
      </c>
      <c r="K743" s="59">
        <v>718</v>
      </c>
      <c r="L743" s="59">
        <v>6.0489336209184903E-4</v>
      </c>
      <c r="M743" s="59">
        <v>-1.6756898796964601E-2</v>
      </c>
    </row>
    <row r="744" spans="1:13">
      <c r="A744" s="78" t="s">
        <v>751</v>
      </c>
      <c r="B744" s="68">
        <v>18102.75</v>
      </c>
      <c r="C744" s="59">
        <f t="shared" si="45"/>
        <v>1.27390965982348E-2</v>
      </c>
      <c r="D744" s="59">
        <f t="shared" si="48"/>
        <v>1.0127390965982299</v>
      </c>
      <c r="E744" s="78" t="s">
        <v>751</v>
      </c>
      <c r="F744" s="79">
        <v>2048.8000000000002</v>
      </c>
      <c r="G744" s="80">
        <f t="shared" si="46"/>
        <v>2.0463720428434699E-2</v>
      </c>
      <c r="H744" s="80">
        <f t="shared" si="47"/>
        <v>1.0204637204284299</v>
      </c>
      <c r="K744" s="59">
        <v>719</v>
      </c>
      <c r="L744" s="59">
        <v>-5.09794548337525E-3</v>
      </c>
      <c r="M744" s="59">
        <v>1.2973269631523299E-3</v>
      </c>
    </row>
    <row r="745" spans="1:13">
      <c r="A745" s="78" t="s">
        <v>752</v>
      </c>
      <c r="B745" s="68">
        <v>17873.599999999999</v>
      </c>
      <c r="C745" s="59">
        <v>0</v>
      </c>
      <c r="D745" s="59">
        <f t="shared" si="48"/>
        <v>1</v>
      </c>
      <c r="E745" s="78" t="s">
        <v>752</v>
      </c>
      <c r="F745" s="79">
        <v>2007.3</v>
      </c>
      <c r="G745" s="80">
        <v>0</v>
      </c>
      <c r="H745" s="80">
        <f t="shared" si="47"/>
        <v>1</v>
      </c>
      <c r="K745" s="59">
        <v>720</v>
      </c>
      <c r="L745" s="59">
        <v>-2.4625809013018702E-3</v>
      </c>
      <c r="M745" s="59">
        <v>-2.3405722088422299E-3</v>
      </c>
    </row>
    <row r="746" spans="1:13">
      <c r="K746" s="59">
        <v>721</v>
      </c>
      <c r="L746" s="59">
        <v>-6.7658018308799197E-3</v>
      </c>
      <c r="M746" s="59">
        <v>-1.10789658313895E-2</v>
      </c>
    </row>
    <row r="747" spans="1:13">
      <c r="K747" s="59">
        <v>722</v>
      </c>
      <c r="L747" s="59">
        <v>-8.16165418963516E-4</v>
      </c>
      <c r="M747" s="59">
        <v>-1.9039598251733899E-2</v>
      </c>
    </row>
    <row r="748" spans="1:13">
      <c r="K748" s="59">
        <v>723</v>
      </c>
      <c r="L748" s="59">
        <v>1.4543490413317E-3</v>
      </c>
      <c r="M748" s="59">
        <v>2.38431970518638E-3</v>
      </c>
    </row>
    <row r="749" spans="1:13">
      <c r="K749" s="59">
        <v>724</v>
      </c>
      <c r="L749" s="59">
        <v>1.2186577221847799E-2</v>
      </c>
      <c r="M749" s="59">
        <v>-5.6240052598771403E-3</v>
      </c>
    </row>
    <row r="750" spans="1:13">
      <c r="K750" s="59">
        <v>725</v>
      </c>
      <c r="L750" s="59">
        <v>1.1129241788648801E-2</v>
      </c>
      <c r="M750" s="59">
        <v>-2.1838058659613899E-2</v>
      </c>
    </row>
    <row r="751" spans="1:13">
      <c r="K751" s="59">
        <v>726</v>
      </c>
      <c r="L751" s="59">
        <v>-1.31613863171257E-2</v>
      </c>
      <c r="M751" s="59">
        <v>3.1443740643585197E-2</v>
      </c>
    </row>
    <row r="752" spans="1:13">
      <c r="K752" s="59">
        <v>727</v>
      </c>
      <c r="L752" s="59">
        <v>-9.5158797015032198E-3</v>
      </c>
      <c r="M752" s="59">
        <v>4.4516700164764403E-2</v>
      </c>
    </row>
    <row r="753" spans="11:13">
      <c r="K753" s="59">
        <v>728</v>
      </c>
      <c r="L753" s="59">
        <v>9.6703019840817892E-3</v>
      </c>
      <c r="M753" s="59">
        <v>-1.5784910799259599E-2</v>
      </c>
    </row>
    <row r="754" spans="11:13">
      <c r="K754" s="59">
        <v>729</v>
      </c>
      <c r="L754" s="59">
        <v>7.5400631305344596E-3</v>
      </c>
      <c r="M754" s="59">
        <v>-1.37922746856124E-2</v>
      </c>
    </row>
    <row r="755" spans="11:13">
      <c r="K755" s="59">
        <v>730</v>
      </c>
      <c r="L755" s="59">
        <v>-3.7136519492708799E-3</v>
      </c>
      <c r="M755" s="59">
        <v>-4.6970704855919697E-3</v>
      </c>
    </row>
    <row r="756" spans="11:13">
      <c r="K756" s="59">
        <v>731</v>
      </c>
      <c r="L756" s="59">
        <v>6.4053693063882103E-4</v>
      </c>
      <c r="M756" s="59">
        <v>-2.4272448054807601E-2</v>
      </c>
    </row>
    <row r="757" spans="11:13">
      <c r="K757" s="59">
        <v>732</v>
      </c>
      <c r="L757" s="59">
        <v>-2.28360635884397E-2</v>
      </c>
      <c r="M757" s="59">
        <v>1.26492182814467E-2</v>
      </c>
    </row>
    <row r="758" spans="11:13">
      <c r="K758" s="59">
        <v>733</v>
      </c>
      <c r="L758" s="59">
        <v>4.6555850618005797E-3</v>
      </c>
      <c r="M758" s="59">
        <v>-3.7665144957661101E-2</v>
      </c>
    </row>
    <row r="759" spans="11:13">
      <c r="K759" s="59">
        <v>734</v>
      </c>
      <c r="L759" s="59">
        <v>-4.39290743800141E-3</v>
      </c>
      <c r="M759" s="59">
        <v>-6.7821940841779702E-3</v>
      </c>
    </row>
    <row r="760" spans="11:13">
      <c r="K760" s="59">
        <v>735</v>
      </c>
      <c r="L760" s="59">
        <v>3.1737693188948102E-3</v>
      </c>
      <c r="M760" s="59">
        <v>-1.63103779600609E-2</v>
      </c>
    </row>
    <row r="761" spans="11:13">
      <c r="K761" s="59">
        <v>736</v>
      </c>
      <c r="L761" s="59">
        <v>-1.5514460648909399E-2</v>
      </c>
      <c r="M761" s="59">
        <v>-6.9970768887803701E-4</v>
      </c>
    </row>
    <row r="762" spans="11:13">
      <c r="K762" s="59">
        <v>737</v>
      </c>
      <c r="L762" s="59">
        <v>-6.2404975731120199E-3</v>
      </c>
      <c r="M762" s="59">
        <v>-2.6926653909706201E-2</v>
      </c>
    </row>
    <row r="763" spans="11:13">
      <c r="K763" s="59">
        <v>738</v>
      </c>
      <c r="L763" s="59">
        <v>-4.8037294701023404E-3</v>
      </c>
      <c r="M763" s="59">
        <v>3.9678140579990401E-4</v>
      </c>
    </row>
    <row r="764" spans="11:13">
      <c r="K764" s="59">
        <v>739</v>
      </c>
      <c r="L764" s="59">
        <v>-5.1844190872443801E-3</v>
      </c>
      <c r="M764" s="59">
        <v>-2.2085477374967199E-3</v>
      </c>
    </row>
    <row r="765" spans="11:13">
      <c r="K765" s="59">
        <v>740</v>
      </c>
      <c r="L765" s="59">
        <v>-2.9788645216633598E-4</v>
      </c>
      <c r="M765" s="59">
        <v>-1.5791417297483699E-2</v>
      </c>
    </row>
    <row r="766" spans="11:13">
      <c r="K766" s="59">
        <v>741</v>
      </c>
      <c r="L766" s="59">
        <v>9.0344041362561394E-3</v>
      </c>
      <c r="M766" s="59">
        <v>1.1429316292178599E-2</v>
      </c>
    </row>
    <row r="767" spans="11:13">
      <c r="K767" s="59">
        <v>742</v>
      </c>
      <c r="L767" s="59">
        <v>-5.77077575513159E-4</v>
      </c>
      <c r="M767" s="59">
        <v>5.77077575513159E-4</v>
      </c>
    </row>
  </sheetData>
  <mergeCells count="8">
    <mergeCell ref="A2:D2"/>
    <mergeCell ref="O23:Q23"/>
    <mergeCell ref="E2:H2"/>
    <mergeCell ref="K2:L2"/>
    <mergeCell ref="K4:L4"/>
    <mergeCell ref="K23:M23"/>
    <mergeCell ref="O3:P3"/>
    <mergeCell ref="O4:P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769"/>
  <sheetViews>
    <sheetView tabSelected="1" topLeftCell="I9" zoomScale="65" zoomScaleNormal="53" workbookViewId="0">
      <selection activeCell="S14" sqref="S14"/>
    </sheetView>
  </sheetViews>
  <sheetFormatPr defaultColWidth="9" defaultRowHeight="18"/>
  <cols>
    <col min="1" max="1" width="18.44140625" style="56" customWidth="1"/>
    <col min="2" max="2" width="20" style="56" customWidth="1"/>
    <col min="3" max="3" width="18.44140625" style="56" customWidth="1"/>
    <col min="4" max="4" width="17" style="56" customWidth="1"/>
    <col min="5" max="5" width="16.88671875" style="56" customWidth="1"/>
    <col min="6" max="6" width="17.33203125" style="56" customWidth="1"/>
    <col min="7" max="7" width="21" style="56" customWidth="1"/>
    <col min="8" max="8" width="20.44140625" style="56" customWidth="1"/>
    <col min="9" max="9" width="9" style="56"/>
    <col min="10" max="10" width="20.77734375" style="56" customWidth="1"/>
    <col min="11" max="11" width="19.21875" style="56" customWidth="1"/>
    <col min="12" max="12" width="19.6640625" style="56" customWidth="1"/>
    <col min="13" max="13" width="16.109375" style="56" customWidth="1"/>
    <col min="14" max="14" width="20.5546875" style="56" customWidth="1"/>
    <col min="15" max="15" width="50.44140625" style="56" customWidth="1"/>
    <col min="16" max="16" width="20.6640625" style="56" customWidth="1"/>
    <col min="17" max="17" width="49.109375" style="56" customWidth="1"/>
    <col min="18" max="18" width="44.44140625" style="56" customWidth="1"/>
    <col min="19" max="19" width="20.6640625" style="56" customWidth="1"/>
    <col min="20" max="20" width="13.88671875" style="56" customWidth="1"/>
    <col min="21" max="22" width="9" style="56"/>
    <col min="23" max="23" width="25.6640625" style="56" customWidth="1"/>
    <col min="24" max="16384" width="9" style="56"/>
  </cols>
  <sheetData>
    <row r="1" spans="1:23" ht="21" customHeight="1"/>
    <row r="2" spans="1:23">
      <c r="A2" s="131" t="s">
        <v>753</v>
      </c>
      <c r="B2" s="131"/>
      <c r="C2" s="131"/>
      <c r="D2" s="131"/>
      <c r="E2" s="130" t="s">
        <v>3</v>
      </c>
      <c r="F2" s="130"/>
      <c r="G2" s="130"/>
      <c r="H2" s="130"/>
      <c r="T2" s="136" t="s">
        <v>1138</v>
      </c>
      <c r="U2" s="136"/>
      <c r="V2" s="136"/>
      <c r="W2" s="136"/>
    </row>
    <row r="3" spans="1:23">
      <c r="A3" s="76" t="s">
        <v>4</v>
      </c>
      <c r="B3" s="57" t="s">
        <v>5</v>
      </c>
      <c r="C3" s="57" t="s">
        <v>754</v>
      </c>
      <c r="D3" s="57" t="s">
        <v>755</v>
      </c>
      <c r="E3" s="76" t="s">
        <v>4</v>
      </c>
      <c r="F3" s="77" t="s">
        <v>5</v>
      </c>
      <c r="G3" s="77" t="s">
        <v>6</v>
      </c>
      <c r="H3" s="77" t="s">
        <v>7</v>
      </c>
      <c r="T3" s="129" t="s">
        <v>1221</v>
      </c>
      <c r="U3" s="129"/>
      <c r="V3" s="129"/>
      <c r="W3" s="129"/>
    </row>
    <row r="4" spans="1:23">
      <c r="A4" s="78" t="s">
        <v>8</v>
      </c>
      <c r="B4" s="68">
        <v>24141.3</v>
      </c>
      <c r="C4" s="59">
        <f t="shared" ref="C4:C67" si="0">LN(B4/B5)</f>
        <v>-2.8577641296602358E-4</v>
      </c>
      <c r="D4" s="59">
        <f>C4+1</f>
        <v>0.99971422358703399</v>
      </c>
      <c r="E4" s="78" t="s">
        <v>8</v>
      </c>
      <c r="F4" s="79">
        <v>1641.15</v>
      </c>
      <c r="G4" s="80">
        <f t="shared" ref="G4:G67" si="1">LN(F4/F5)</f>
        <v>2.5174860285328764E-2</v>
      </c>
      <c r="H4" s="80">
        <f t="shared" ref="H4:H67" si="2">G4+1</f>
        <v>1.0251748602853288</v>
      </c>
      <c r="J4" s="131" t="s">
        <v>756</v>
      </c>
      <c r="K4" s="131"/>
      <c r="N4" s="136" t="s">
        <v>757</v>
      </c>
      <c r="O4" s="136"/>
      <c r="P4" s="136"/>
      <c r="Q4" s="136"/>
      <c r="T4" s="129"/>
      <c r="U4" s="129"/>
      <c r="V4" s="129"/>
      <c r="W4" s="129"/>
    </row>
    <row r="5" spans="1:23" ht="18.600000000000001" thickBot="1">
      <c r="A5" s="78" t="s">
        <v>10</v>
      </c>
      <c r="B5" s="68">
        <v>24148.2</v>
      </c>
      <c r="C5" s="59">
        <f t="shared" si="0"/>
        <v>-2.115930138503043E-3</v>
      </c>
      <c r="D5" s="59">
        <f t="shared" ref="D5:D68" si="3">C5+1</f>
        <v>0.99788406986149691</v>
      </c>
      <c r="E5" s="78" t="s">
        <v>10</v>
      </c>
      <c r="F5" s="79">
        <v>1600.35</v>
      </c>
      <c r="G5" s="80">
        <f t="shared" si="1"/>
        <v>-1.8265630720833016E-2</v>
      </c>
      <c r="H5" s="80">
        <f t="shared" si="2"/>
        <v>0.98173436927916702</v>
      </c>
      <c r="N5" s="59" t="s">
        <v>758</v>
      </c>
      <c r="O5" s="59" t="s">
        <v>759</v>
      </c>
      <c r="P5" s="59" t="s">
        <v>760</v>
      </c>
      <c r="Q5" s="61">
        <v>0.75439999999999996</v>
      </c>
      <c r="T5" s="129"/>
      <c r="U5" s="129"/>
      <c r="V5" s="129"/>
      <c r="W5" s="129"/>
    </row>
    <row r="6" spans="1:23">
      <c r="A6" s="78" t="s">
        <v>12</v>
      </c>
      <c r="B6" s="68">
        <v>24199.35</v>
      </c>
      <c r="C6" s="59">
        <f t="shared" si="0"/>
        <v>-1.1696111838928169E-2</v>
      </c>
      <c r="D6" s="59">
        <f t="shared" si="3"/>
        <v>0.98830388816107184</v>
      </c>
      <c r="E6" s="78" t="s">
        <v>12</v>
      </c>
      <c r="F6" s="79">
        <v>1629.85</v>
      </c>
      <c r="G6" s="80">
        <f t="shared" si="1"/>
        <v>4.5814516295487589E-3</v>
      </c>
      <c r="H6" s="80">
        <f t="shared" si="2"/>
        <v>1.0045814516295488</v>
      </c>
      <c r="J6" s="134" t="s">
        <v>761</v>
      </c>
      <c r="K6" s="134"/>
      <c r="N6" s="59" t="s">
        <v>762</v>
      </c>
      <c r="O6" s="59" t="s">
        <v>763</v>
      </c>
      <c r="P6" s="137">
        <f>_xlfn.COVARIANCE.P(G4:G745,C4:C745)/_xlfn.VAR.P(C4:C745)</f>
        <v>0.75448691652915789</v>
      </c>
      <c r="Q6" s="137"/>
    </row>
    <row r="7" spans="1:23">
      <c r="A7" s="78" t="s">
        <v>14</v>
      </c>
      <c r="B7" s="68">
        <v>24484.05</v>
      </c>
      <c r="C7" s="59">
        <f t="shared" si="0"/>
        <v>1.111981616471547E-2</v>
      </c>
      <c r="D7" s="59">
        <f t="shared" si="3"/>
        <v>1.0111198161647155</v>
      </c>
      <c r="E7" s="78" t="s">
        <v>14</v>
      </c>
      <c r="F7" s="79">
        <v>1622.4</v>
      </c>
      <c r="G7" s="80">
        <f t="shared" si="1"/>
        <v>2.7526536838457159E-2</v>
      </c>
      <c r="H7" s="80">
        <f t="shared" si="2"/>
        <v>1.0275265368384572</v>
      </c>
      <c r="J7" s="56" t="s">
        <v>764</v>
      </c>
      <c r="K7" s="56">
        <v>0.33141509886826598</v>
      </c>
      <c r="N7" s="59" t="s">
        <v>765</v>
      </c>
      <c r="O7" s="59" t="s">
        <v>766</v>
      </c>
      <c r="P7" s="137">
        <f>SLOPE(G4:G745,C4:C745)</f>
        <v>0.75448691652915789</v>
      </c>
      <c r="Q7" s="137"/>
    </row>
    <row r="8" spans="1:23">
      <c r="A8" s="78" t="s">
        <v>15</v>
      </c>
      <c r="B8" s="68">
        <v>24213.3</v>
      </c>
      <c r="C8" s="59">
        <f t="shared" si="0"/>
        <v>9.0420073960085362E-3</v>
      </c>
      <c r="D8" s="59">
        <f t="shared" si="3"/>
        <v>1.0090420073960085</v>
      </c>
      <c r="E8" s="78" t="s">
        <v>15</v>
      </c>
      <c r="F8" s="79">
        <v>1578.35</v>
      </c>
      <c r="G8" s="80">
        <f t="shared" si="1"/>
        <v>-3.1673635131133731E-4</v>
      </c>
      <c r="H8" s="80">
        <f t="shared" si="2"/>
        <v>0.99968326364868865</v>
      </c>
      <c r="J8" s="56" t="s">
        <v>767</v>
      </c>
      <c r="K8" s="56">
        <v>0.109835967757862</v>
      </c>
    </row>
    <row r="9" spans="1:23">
      <c r="A9" s="78" t="s">
        <v>16</v>
      </c>
      <c r="B9" s="68">
        <v>23995.35</v>
      </c>
      <c r="C9" s="59">
        <f t="shared" si="0"/>
        <v>-1.2795285095394087E-2</v>
      </c>
      <c r="D9" s="59">
        <f t="shared" si="3"/>
        <v>0.98720471490460593</v>
      </c>
      <c r="E9" s="78" t="s">
        <v>16</v>
      </c>
      <c r="F9" s="79">
        <v>1578.85</v>
      </c>
      <c r="G9" s="80">
        <f t="shared" si="1"/>
        <v>-1.4275176382702892E-2</v>
      </c>
      <c r="H9" s="80">
        <f t="shared" si="2"/>
        <v>0.98572482361729707</v>
      </c>
      <c r="J9" s="56" t="s">
        <v>768</v>
      </c>
      <c r="K9" s="56">
        <v>0.108633043389967</v>
      </c>
      <c r="Q9" s="131" t="s">
        <v>770</v>
      </c>
      <c r="R9" s="131"/>
      <c r="S9" s="131"/>
    </row>
    <row r="10" spans="1:23">
      <c r="A10" s="78" t="s">
        <v>17</v>
      </c>
      <c r="B10" s="68">
        <v>24304.35</v>
      </c>
      <c r="C10" s="59">
        <f t="shared" si="0"/>
        <v>4.0816635619174632E-3</v>
      </c>
      <c r="D10" s="59">
        <f t="shared" si="3"/>
        <v>1.0040816635619174</v>
      </c>
      <c r="E10" s="78" t="s">
        <v>17</v>
      </c>
      <c r="F10" s="79">
        <v>1601.55</v>
      </c>
      <c r="G10" s="80">
        <f t="shared" si="1"/>
        <v>-1.1022046787004089E-2</v>
      </c>
      <c r="H10" s="80">
        <f t="shared" si="2"/>
        <v>0.98897795321299586</v>
      </c>
      <c r="J10" s="56" t="s">
        <v>769</v>
      </c>
      <c r="K10" s="56">
        <v>1.93604184050215E-2</v>
      </c>
      <c r="Q10" s="59" t="s">
        <v>772</v>
      </c>
      <c r="R10" s="59" t="s">
        <v>773</v>
      </c>
      <c r="S10" s="59">
        <f>_xlfn.VAR.P(G4:G745)</f>
        <v>4.1994000560138225E-4</v>
      </c>
    </row>
    <row r="11" spans="1:23">
      <c r="A11" s="78" t="s">
        <v>18</v>
      </c>
      <c r="B11" s="68">
        <v>24205.35</v>
      </c>
      <c r="C11" s="59">
        <f t="shared" si="0"/>
        <v>-5.582325779352925E-3</v>
      </c>
      <c r="D11" s="59">
        <f t="shared" si="3"/>
        <v>0.99441767422064709</v>
      </c>
      <c r="E11" s="78" t="s">
        <v>18</v>
      </c>
      <c r="F11" s="79">
        <v>1619.3</v>
      </c>
      <c r="G11" s="80">
        <f t="shared" si="1"/>
        <v>3.9457880780023824E-2</v>
      </c>
      <c r="H11" s="80">
        <f t="shared" si="2"/>
        <v>1.0394578807800239</v>
      </c>
      <c r="J11" s="85" t="s">
        <v>771</v>
      </c>
      <c r="K11" s="85">
        <v>742</v>
      </c>
      <c r="Q11" s="59" t="s">
        <v>774</v>
      </c>
      <c r="R11" s="59" t="s">
        <v>773</v>
      </c>
      <c r="S11" s="59">
        <f>_xlfn.VAR.P(C4:C745)</f>
        <v>8.1026747154317602E-5</v>
      </c>
    </row>
    <row r="12" spans="1:23">
      <c r="A12" s="78" t="s">
        <v>19</v>
      </c>
      <c r="B12" s="68">
        <v>24340.85</v>
      </c>
      <c r="C12" s="59">
        <f t="shared" si="0"/>
        <v>-5.1631312234782087E-3</v>
      </c>
      <c r="D12" s="59">
        <f t="shared" si="3"/>
        <v>0.99483686877652178</v>
      </c>
      <c r="E12" s="78" t="s">
        <v>19</v>
      </c>
      <c r="F12" s="79">
        <v>1556.65</v>
      </c>
      <c r="G12" s="80">
        <f t="shared" si="1"/>
        <v>6.6710958180166017E-3</v>
      </c>
      <c r="H12" s="80">
        <f t="shared" si="2"/>
        <v>1.0066710958180165</v>
      </c>
      <c r="Q12" s="59" t="s">
        <v>776</v>
      </c>
      <c r="R12" s="59" t="s">
        <v>773</v>
      </c>
      <c r="S12" s="59">
        <f>K22^2</f>
        <v>0.56925050721367809</v>
      </c>
    </row>
    <row r="13" spans="1:23">
      <c r="A13" s="78" t="s">
        <v>20</v>
      </c>
      <c r="B13" s="68">
        <v>24466.85</v>
      </c>
      <c r="C13" s="59">
        <f t="shared" si="0"/>
        <v>5.2329751018960107E-3</v>
      </c>
      <c r="D13" s="59">
        <f t="shared" si="3"/>
        <v>1.005232975101896</v>
      </c>
      <c r="E13" s="78" t="s">
        <v>20</v>
      </c>
      <c r="F13" s="79">
        <v>1546.3</v>
      </c>
      <c r="G13" s="80">
        <f t="shared" si="1"/>
        <v>-1.454028722821663E-3</v>
      </c>
      <c r="H13" s="80">
        <f t="shared" si="2"/>
        <v>0.99854597127717837</v>
      </c>
      <c r="J13" s="81" t="s">
        <v>775</v>
      </c>
      <c r="Q13" s="55" t="s">
        <v>1147</v>
      </c>
      <c r="R13" s="55" t="s">
        <v>783</v>
      </c>
      <c r="S13" s="55">
        <f>S12*S11</f>
        <v>4.6124516915469746E-5</v>
      </c>
      <c r="T13" s="123">
        <f>S13</f>
        <v>4.6124516915469746E-5</v>
      </c>
    </row>
    <row r="14" spans="1:23">
      <c r="A14" s="78" t="s">
        <v>21</v>
      </c>
      <c r="B14" s="68">
        <v>24339.15</v>
      </c>
      <c r="C14" s="59">
        <f t="shared" si="0"/>
        <v>6.5272351766822402E-3</v>
      </c>
      <c r="D14" s="59">
        <f t="shared" si="3"/>
        <v>1.0065272351766823</v>
      </c>
      <c r="E14" s="78" t="s">
        <v>21</v>
      </c>
      <c r="F14" s="79">
        <v>1548.55</v>
      </c>
      <c r="G14" s="80">
        <f t="shared" si="1"/>
        <v>2.3125438550065412E-2</v>
      </c>
      <c r="H14" s="80">
        <f t="shared" si="2"/>
        <v>1.0231254385500654</v>
      </c>
      <c r="J14" s="86"/>
      <c r="K14" s="86" t="s">
        <v>777</v>
      </c>
      <c r="L14" s="86" t="s">
        <v>778</v>
      </c>
      <c r="M14" s="86" t="s">
        <v>779</v>
      </c>
      <c r="N14" s="86" t="s">
        <v>780</v>
      </c>
      <c r="O14" s="86" t="s">
        <v>781</v>
      </c>
      <c r="Q14" s="61" t="s">
        <v>782</v>
      </c>
      <c r="R14" s="61" t="s">
        <v>1150</v>
      </c>
      <c r="S14" s="61">
        <f>(S13)^0.5</f>
        <v>6.7915032883353408E-3</v>
      </c>
      <c r="T14" s="110">
        <f>S14</f>
        <v>6.7915032883353408E-3</v>
      </c>
    </row>
    <row r="15" spans="1:23">
      <c r="A15" s="78" t="s">
        <v>22</v>
      </c>
      <c r="B15" s="68">
        <v>24180.799999999999</v>
      </c>
      <c r="C15" s="59">
        <f t="shared" si="0"/>
        <v>-8.999611999159645E-3</v>
      </c>
      <c r="D15" s="59">
        <f t="shared" si="3"/>
        <v>0.99100038800084034</v>
      </c>
      <c r="E15" s="78" t="s">
        <v>22</v>
      </c>
      <c r="F15" s="79">
        <v>1513.15</v>
      </c>
      <c r="G15" s="80">
        <f t="shared" si="1"/>
        <v>-3.4714095278997027E-2</v>
      </c>
      <c r="H15" s="80">
        <f t="shared" si="2"/>
        <v>0.96528590472100295</v>
      </c>
      <c r="J15" s="56" t="s">
        <v>784</v>
      </c>
      <c r="K15" s="56">
        <v>1</v>
      </c>
      <c r="L15" s="56">
        <v>3.4224391551278703E-2</v>
      </c>
      <c r="M15" s="56">
        <v>3.4224391551278703E-2</v>
      </c>
      <c r="N15" s="56">
        <v>91.307459296118907</v>
      </c>
      <c r="O15" s="56">
        <v>1.7623815951274799E-20</v>
      </c>
      <c r="Q15" s="84" t="s">
        <v>1148</v>
      </c>
      <c r="R15" s="84" t="s">
        <v>1152</v>
      </c>
      <c r="S15" s="84">
        <f>S10-S13</f>
        <v>3.7381548868591248E-4</v>
      </c>
    </row>
    <row r="16" spans="1:23">
      <c r="A16" s="78" t="s">
        <v>23</v>
      </c>
      <c r="B16" s="68">
        <v>24399.4</v>
      </c>
      <c r="C16" s="59">
        <f t="shared" si="0"/>
        <v>-1.4784511312879243E-3</v>
      </c>
      <c r="D16" s="59">
        <f t="shared" si="3"/>
        <v>0.99852154886871203</v>
      </c>
      <c r="E16" s="78" t="s">
        <v>23</v>
      </c>
      <c r="F16" s="79">
        <v>1566.6</v>
      </c>
      <c r="G16" s="80">
        <f t="shared" si="1"/>
        <v>9.0733377632951744E-3</v>
      </c>
      <c r="H16" s="80">
        <f t="shared" si="2"/>
        <v>1.0090733377632952</v>
      </c>
      <c r="J16" s="56" t="s">
        <v>786</v>
      </c>
      <c r="K16" s="56">
        <v>740</v>
      </c>
      <c r="L16" s="56">
        <v>0.27737109260494702</v>
      </c>
      <c r="M16" s="56">
        <v>3.7482580081749599E-4</v>
      </c>
      <c r="Q16" s="84" t="s">
        <v>1149</v>
      </c>
      <c r="R16" s="84" t="s">
        <v>788</v>
      </c>
      <c r="S16" s="84">
        <f>_xlfn.VAR.P(L28:L769)</f>
        <v>3.7381548868591346E-4</v>
      </c>
    </row>
    <row r="17" spans="1:19">
      <c r="A17" s="78" t="s">
        <v>24</v>
      </c>
      <c r="B17" s="68">
        <v>24435.5</v>
      </c>
      <c r="C17" s="59">
        <f t="shared" si="0"/>
        <v>-1.4967001787999864E-3</v>
      </c>
      <c r="D17" s="59">
        <f t="shared" si="3"/>
        <v>0.99850329982120001</v>
      </c>
      <c r="E17" s="78" t="s">
        <v>24</v>
      </c>
      <c r="F17" s="79">
        <v>1552.45</v>
      </c>
      <c r="G17" s="80">
        <f t="shared" si="1"/>
        <v>1.1792665900636616E-2</v>
      </c>
      <c r="H17" s="80">
        <f t="shared" si="2"/>
        <v>1.0117926659006367</v>
      </c>
      <c r="J17" s="85" t="s">
        <v>789</v>
      </c>
      <c r="K17" s="85">
        <v>741</v>
      </c>
      <c r="L17" s="85">
        <v>0.31159548415622601</v>
      </c>
      <c r="M17" s="85"/>
      <c r="N17" s="85"/>
      <c r="O17" s="85"/>
      <c r="Q17" s="84" t="s">
        <v>785</v>
      </c>
      <c r="R17" s="59" t="s">
        <v>1151</v>
      </c>
      <c r="S17" s="59">
        <f>(S15)^0.5</f>
        <v>1.9334308590842147E-2</v>
      </c>
    </row>
    <row r="18" spans="1:19">
      <c r="A18" s="78" t="s">
        <v>25</v>
      </c>
      <c r="B18" s="68">
        <v>24472.1</v>
      </c>
      <c r="C18" s="59">
        <f t="shared" si="0"/>
        <v>-1.2547572710405439E-2</v>
      </c>
      <c r="D18" s="59">
        <f t="shared" si="3"/>
        <v>0.98745242728959459</v>
      </c>
      <c r="E18" s="78" t="s">
        <v>25</v>
      </c>
      <c r="F18" s="79">
        <v>1534.25</v>
      </c>
      <c r="G18" s="80">
        <f t="shared" si="1"/>
        <v>-2.4784017180932646E-2</v>
      </c>
      <c r="H18" s="80">
        <f t="shared" si="2"/>
        <v>0.97521598281906741</v>
      </c>
      <c r="Q18" s="84" t="s">
        <v>787</v>
      </c>
      <c r="R18" s="59" t="s">
        <v>1151</v>
      </c>
      <c r="S18" s="59">
        <f>(S16)^0.5</f>
        <v>1.9334308590842172E-2</v>
      </c>
    </row>
    <row r="19" spans="1:19" ht="18.600000000000001" thickBot="1">
      <c r="A19" s="78" t="s">
        <v>26</v>
      </c>
      <c r="B19" s="68">
        <v>24781.1</v>
      </c>
      <c r="C19" s="59">
        <f t="shared" si="0"/>
        <v>-2.9394512770190822E-3</v>
      </c>
      <c r="D19" s="59">
        <f t="shared" si="3"/>
        <v>0.99706054872298089</v>
      </c>
      <c r="E19" s="78" t="s">
        <v>26</v>
      </c>
      <c r="F19" s="79">
        <v>1572.75</v>
      </c>
      <c r="G19" s="80">
        <f t="shared" si="1"/>
        <v>-3.2497503885565653E-2</v>
      </c>
      <c r="H19" s="80">
        <f t="shared" si="2"/>
        <v>0.9675024961144344</v>
      </c>
    </row>
    <row r="20" spans="1:19">
      <c r="A20" s="78" t="s">
        <v>27</v>
      </c>
      <c r="B20" s="68">
        <v>24854.05</v>
      </c>
      <c r="C20" s="59">
        <f t="shared" si="0"/>
        <v>4.2012887401181526E-3</v>
      </c>
      <c r="D20" s="59">
        <f t="shared" si="3"/>
        <v>1.0042012887401182</v>
      </c>
      <c r="E20" s="78" t="s">
        <v>27</v>
      </c>
      <c r="F20" s="79">
        <v>1624.7</v>
      </c>
      <c r="G20" s="80">
        <f t="shared" si="1"/>
        <v>7.537413665777125E-3</v>
      </c>
      <c r="H20" s="80">
        <f t="shared" si="2"/>
        <v>1.0075374136657771</v>
      </c>
      <c r="J20" s="86"/>
      <c r="K20" s="86" t="s">
        <v>790</v>
      </c>
      <c r="L20" s="86" t="s">
        <v>769</v>
      </c>
      <c r="M20" s="86" t="s">
        <v>791</v>
      </c>
      <c r="N20" s="86" t="s">
        <v>792</v>
      </c>
      <c r="O20" s="86" t="s">
        <v>793</v>
      </c>
      <c r="P20" s="87" t="s">
        <v>794</v>
      </c>
      <c r="Q20" s="87" t="s">
        <v>795</v>
      </c>
      <c r="R20" s="87" t="s">
        <v>796</v>
      </c>
    </row>
    <row r="21" spans="1:19">
      <c r="A21" s="78" t="s">
        <v>28</v>
      </c>
      <c r="B21" s="68">
        <v>24749.85</v>
      </c>
      <c r="C21" s="59">
        <f t="shared" si="0"/>
        <v>-8.9077370211750866E-3</v>
      </c>
      <c r="D21" s="59">
        <f t="shared" si="3"/>
        <v>0.99109226297882491</v>
      </c>
      <c r="E21" s="78" t="s">
        <v>28</v>
      </c>
      <c r="F21" s="79">
        <v>1612.5</v>
      </c>
      <c r="G21" s="80">
        <f t="shared" si="1"/>
        <v>-1.4346211630946099E-2</v>
      </c>
      <c r="H21" s="80">
        <f t="shared" si="2"/>
        <v>0.98565378836905393</v>
      </c>
      <c r="J21" s="56" t="s">
        <v>797</v>
      </c>
      <c r="K21" s="56">
        <v>-5.77077575513159E-4</v>
      </c>
      <c r="L21" s="56">
        <v>7.1146277275492705E-4</v>
      </c>
      <c r="M21" s="56">
        <v>-0.81111422496302699</v>
      </c>
      <c r="N21" s="56">
        <v>0.41756087474367098</v>
      </c>
      <c r="O21" s="56">
        <v>-1.97380344543081E-3</v>
      </c>
      <c r="P21" s="56">
        <v>8.19648294404495E-4</v>
      </c>
      <c r="Q21" s="56">
        <v>-1.97380344543081E-3</v>
      </c>
      <c r="R21" s="56">
        <v>8.19648294404495E-4</v>
      </c>
    </row>
    <row r="22" spans="1:19" ht="18.600000000000001" thickBot="1">
      <c r="A22" s="78" t="s">
        <v>29</v>
      </c>
      <c r="B22" s="68">
        <v>24971.3</v>
      </c>
      <c r="C22" s="59">
        <f t="shared" si="0"/>
        <v>-3.4400322558512829E-3</v>
      </c>
      <c r="D22" s="59">
        <f t="shared" si="3"/>
        <v>0.99655996774414868</v>
      </c>
      <c r="E22" s="78" t="s">
        <v>29</v>
      </c>
      <c r="F22" s="79">
        <v>1635.8</v>
      </c>
      <c r="G22" s="80">
        <f t="shared" si="1"/>
        <v>1.0261542008166886E-2</v>
      </c>
      <c r="H22" s="80">
        <f t="shared" si="2"/>
        <v>1.0102615420081669</v>
      </c>
      <c r="J22" s="85" t="s">
        <v>798</v>
      </c>
      <c r="K22" s="61">
        <v>0.754486916529159</v>
      </c>
      <c r="L22" s="85">
        <v>7.8958444483158099E-2</v>
      </c>
      <c r="M22" s="85">
        <v>9.5554936709789295</v>
      </c>
      <c r="N22" s="85">
        <v>1.76238159512782E-20</v>
      </c>
      <c r="O22" s="85">
        <v>0.59947767882717096</v>
      </c>
      <c r="P22" s="85">
        <v>0.90949615423114705</v>
      </c>
      <c r="Q22" s="85">
        <v>0.59947767882717096</v>
      </c>
      <c r="R22" s="85">
        <v>0.90949615423114705</v>
      </c>
    </row>
    <row r="23" spans="1:19">
      <c r="A23" s="78" t="s">
        <v>30</v>
      </c>
      <c r="B23" s="68">
        <v>25057.35</v>
      </c>
      <c r="C23" s="59">
        <f t="shared" si="0"/>
        <v>-2.8135747549046168E-3</v>
      </c>
      <c r="D23" s="59">
        <f t="shared" si="3"/>
        <v>0.99718642524509538</v>
      </c>
      <c r="E23" s="78" t="s">
        <v>30</v>
      </c>
      <c r="F23" s="79">
        <v>1619.1</v>
      </c>
      <c r="G23" s="80">
        <f t="shared" si="1"/>
        <v>1.0617590664402111E-2</v>
      </c>
      <c r="H23" s="80">
        <f t="shared" si="2"/>
        <v>1.0106175906644022</v>
      </c>
      <c r="K23" s="81" t="s">
        <v>799</v>
      </c>
    </row>
    <row r="24" spans="1:19">
      <c r="A24" s="78" t="s">
        <v>31</v>
      </c>
      <c r="B24" s="68">
        <v>25127.95</v>
      </c>
      <c r="C24" s="59">
        <f t="shared" si="0"/>
        <v>6.5359709797854493E-3</v>
      </c>
      <c r="D24" s="59">
        <f t="shared" si="3"/>
        <v>1.0065359709797854</v>
      </c>
      <c r="E24" s="78" t="s">
        <v>31</v>
      </c>
      <c r="F24" s="79">
        <v>1602</v>
      </c>
      <c r="G24" s="80">
        <f t="shared" si="1"/>
        <v>-1.0339619849547817E-2</v>
      </c>
      <c r="H24" s="80">
        <f t="shared" si="2"/>
        <v>0.98966038015045221</v>
      </c>
    </row>
    <row r="25" spans="1:19">
      <c r="A25" s="78" t="s">
        <v>32</v>
      </c>
      <c r="B25" s="68">
        <v>24964.25</v>
      </c>
      <c r="C25" s="59">
        <f t="shared" si="0"/>
        <v>-1.3690215037028451E-3</v>
      </c>
      <c r="D25" s="59">
        <f t="shared" si="3"/>
        <v>0.99863097849629712</v>
      </c>
      <c r="E25" s="78" t="s">
        <v>32</v>
      </c>
      <c r="F25" s="79">
        <v>1618.65</v>
      </c>
      <c r="G25" s="80">
        <f t="shared" si="1"/>
        <v>-1.818231908319036E-2</v>
      </c>
      <c r="H25" s="80">
        <f t="shared" si="2"/>
        <v>0.98181768091680965</v>
      </c>
      <c r="J25" s="131" t="s">
        <v>800</v>
      </c>
      <c r="K25" s="131"/>
      <c r="L25" s="131"/>
    </row>
    <row r="26" spans="1:19">
      <c r="A26" s="78" t="s">
        <v>33</v>
      </c>
      <c r="B26" s="68">
        <v>24998.45</v>
      </c>
      <c r="C26" s="59">
        <f t="shared" si="0"/>
        <v>6.6025884544412166E-4</v>
      </c>
      <c r="D26" s="59">
        <f t="shared" si="3"/>
        <v>1.0006602588454441</v>
      </c>
      <c r="E26" s="78" t="s">
        <v>33</v>
      </c>
      <c r="F26" s="79">
        <v>1648.35</v>
      </c>
      <c r="G26" s="80">
        <f t="shared" si="1"/>
        <v>5.8410314831332053E-3</v>
      </c>
      <c r="H26" s="80">
        <f t="shared" si="2"/>
        <v>1.0058410314831332</v>
      </c>
    </row>
    <row r="27" spans="1:19">
      <c r="A27" s="78" t="s">
        <v>34</v>
      </c>
      <c r="B27" s="68">
        <v>24981.95</v>
      </c>
      <c r="C27" s="59">
        <f t="shared" si="0"/>
        <v>-1.2481224780150524E-3</v>
      </c>
      <c r="D27" s="59">
        <f t="shared" si="3"/>
        <v>0.99875187752198491</v>
      </c>
      <c r="E27" s="78" t="s">
        <v>34</v>
      </c>
      <c r="F27" s="79">
        <v>1638.75</v>
      </c>
      <c r="G27" s="80">
        <f t="shared" si="1"/>
        <v>2.2587278874095409E-2</v>
      </c>
      <c r="H27" s="80">
        <f t="shared" si="2"/>
        <v>1.0225872788740955</v>
      </c>
      <c r="J27" s="88" t="s">
        <v>801</v>
      </c>
      <c r="K27" s="88" t="s">
        <v>802</v>
      </c>
      <c r="L27" s="88" t="s">
        <v>803</v>
      </c>
    </row>
    <row r="28" spans="1:19">
      <c r="A28" s="78" t="s">
        <v>35</v>
      </c>
      <c r="B28" s="68">
        <v>25013.15</v>
      </c>
      <c r="C28" s="59">
        <f t="shared" si="0"/>
        <v>8.7294190611797214E-3</v>
      </c>
      <c r="D28" s="59">
        <f t="shared" si="3"/>
        <v>1.0087294190611797</v>
      </c>
      <c r="E28" s="78" t="s">
        <v>35</v>
      </c>
      <c r="F28" s="79">
        <v>1602.15</v>
      </c>
      <c r="G28" s="80">
        <f t="shared" si="1"/>
        <v>1.0303967938964016E-3</v>
      </c>
      <c r="H28" s="80">
        <f t="shared" si="2"/>
        <v>1.0010303967938965</v>
      </c>
      <c r="J28" s="59">
        <v>1</v>
      </c>
      <c r="K28" s="59">
        <v>-7.9269214014865798E-4</v>
      </c>
      <c r="L28" s="59">
        <v>2.5967552425477401E-2</v>
      </c>
    </row>
    <row r="29" spans="1:19">
      <c r="A29" s="78" t="s">
        <v>36</v>
      </c>
      <c r="B29" s="68">
        <v>24795.75</v>
      </c>
      <c r="C29" s="59">
        <f t="shared" si="0"/>
        <v>-8.7873868890513806E-3</v>
      </c>
      <c r="D29" s="59">
        <f t="shared" si="3"/>
        <v>0.99121261311094866</v>
      </c>
      <c r="E29" s="78" t="s">
        <v>36</v>
      </c>
      <c r="F29" s="79">
        <v>1600.5</v>
      </c>
      <c r="G29" s="80">
        <f t="shared" si="1"/>
        <v>-4.9816102658509581E-2</v>
      </c>
      <c r="H29" s="80">
        <f t="shared" si="2"/>
        <v>0.95018389734149045</v>
      </c>
      <c r="J29" s="59">
        <v>2</v>
      </c>
      <c r="K29" s="59">
        <v>-2.1735191813034402E-3</v>
      </c>
      <c r="L29" s="59">
        <v>-1.6092111539529601E-2</v>
      </c>
    </row>
    <row r="30" spans="1:19">
      <c r="A30" s="78" t="s">
        <v>37</v>
      </c>
      <c r="B30" s="68">
        <v>25014.6</v>
      </c>
      <c r="C30" s="59">
        <f t="shared" si="0"/>
        <v>-9.3704617030021236E-3</v>
      </c>
      <c r="D30" s="59">
        <f t="shared" si="3"/>
        <v>0.99062953829699785</v>
      </c>
      <c r="E30" s="78" t="s">
        <v>37</v>
      </c>
      <c r="F30" s="79">
        <v>1682.25</v>
      </c>
      <c r="G30" s="80">
        <f t="shared" si="1"/>
        <v>-3.8860344656834246E-3</v>
      </c>
      <c r="H30" s="80">
        <f t="shared" si="2"/>
        <v>0.99611396553431653</v>
      </c>
      <c r="J30" s="59">
        <v>3</v>
      </c>
      <c r="K30" s="59">
        <v>-9.4016409322462708E-3</v>
      </c>
      <c r="L30" s="59">
        <v>1.3983092561795E-2</v>
      </c>
    </row>
    <row r="31" spans="1:19">
      <c r="A31" s="78" t="s">
        <v>38</v>
      </c>
      <c r="B31" s="68">
        <v>25250.1</v>
      </c>
      <c r="C31" s="59">
        <f t="shared" si="0"/>
        <v>-2.1424213560051142E-2</v>
      </c>
      <c r="D31" s="59">
        <f t="shared" si="3"/>
        <v>0.97857578643994891</v>
      </c>
      <c r="E31" s="78" t="s">
        <v>38</v>
      </c>
      <c r="F31" s="79">
        <v>1688.8</v>
      </c>
      <c r="G31" s="80">
        <f t="shared" si="1"/>
        <v>-3.1331340093482596E-2</v>
      </c>
      <c r="H31" s="80">
        <f t="shared" si="2"/>
        <v>0.9686686599065174</v>
      </c>
      <c r="J31" s="59">
        <v>4</v>
      </c>
      <c r="K31" s="59">
        <v>7.81267823497412E-3</v>
      </c>
      <c r="L31" s="59">
        <v>1.9713858603483E-2</v>
      </c>
    </row>
    <row r="32" spans="1:19">
      <c r="A32" s="78" t="s">
        <v>39</v>
      </c>
      <c r="B32" s="68">
        <v>25796.9</v>
      </c>
      <c r="C32" s="59">
        <f t="shared" si="0"/>
        <v>-5.4061649034323775E-4</v>
      </c>
      <c r="D32" s="59">
        <f t="shared" si="3"/>
        <v>0.9994593835096568</v>
      </c>
      <c r="E32" s="78" t="s">
        <v>39</v>
      </c>
      <c r="F32" s="79">
        <v>1742.55</v>
      </c>
      <c r="G32" s="80">
        <f t="shared" si="1"/>
        <v>2.8847454494458073E-2</v>
      </c>
      <c r="H32" s="80">
        <f t="shared" si="2"/>
        <v>1.0288474544944581</v>
      </c>
      <c r="J32" s="59">
        <v>5</v>
      </c>
      <c r="K32" s="59">
        <v>6.2449987039351696E-3</v>
      </c>
      <c r="L32" s="59">
        <v>-6.5617350552465096E-3</v>
      </c>
    </row>
    <row r="33" spans="1:18">
      <c r="A33" s="78" t="s">
        <v>40</v>
      </c>
      <c r="B33" s="68">
        <v>25810.85</v>
      </c>
      <c r="C33" s="59">
        <f t="shared" si="0"/>
        <v>-1.4160706565616464E-2</v>
      </c>
      <c r="D33" s="59">
        <f t="shared" si="3"/>
        <v>0.98583929343438359</v>
      </c>
      <c r="E33" s="78" t="s">
        <v>40</v>
      </c>
      <c r="F33" s="79">
        <v>1693</v>
      </c>
      <c r="G33" s="80">
        <f t="shared" si="1"/>
        <v>-1.0721994469523379E-2</v>
      </c>
      <c r="H33" s="80">
        <f t="shared" si="2"/>
        <v>0.98927800553047662</v>
      </c>
      <c r="J33" s="59">
        <v>6</v>
      </c>
      <c r="K33" s="59">
        <v>-1.02309527732486E-2</v>
      </c>
      <c r="L33" s="59">
        <v>-4.0442236094543399E-3</v>
      </c>
    </row>
    <row r="34" spans="1:18">
      <c r="A34" s="78" t="s">
        <v>41</v>
      </c>
      <c r="B34" s="68">
        <v>26178.95</v>
      </c>
      <c r="C34" s="59">
        <f t="shared" si="0"/>
        <v>-1.4161659013423675E-3</v>
      </c>
      <c r="D34" s="59">
        <f t="shared" si="3"/>
        <v>0.99858383409865759</v>
      </c>
      <c r="E34" s="78" t="s">
        <v>41</v>
      </c>
      <c r="F34" s="79">
        <v>1711.25</v>
      </c>
      <c r="G34" s="80">
        <f t="shared" si="1"/>
        <v>3.5782365164871911E-2</v>
      </c>
      <c r="H34" s="80">
        <f t="shared" si="2"/>
        <v>1.0357823651648719</v>
      </c>
      <c r="J34" s="59">
        <v>7</v>
      </c>
      <c r="K34" s="59">
        <v>2.50248417962737E-3</v>
      </c>
      <c r="L34" s="59">
        <v>-1.35245309666315E-2</v>
      </c>
    </row>
    <row r="35" spans="1:18">
      <c r="A35" s="78" t="s">
        <v>42</v>
      </c>
      <c r="B35" s="68">
        <v>26216.05</v>
      </c>
      <c r="C35" s="59">
        <f t="shared" si="0"/>
        <v>8.1156779580020509E-3</v>
      </c>
      <c r="D35" s="59">
        <f t="shared" si="3"/>
        <v>1.0081156779580021</v>
      </c>
      <c r="E35" s="78" t="s">
        <v>42</v>
      </c>
      <c r="F35" s="79">
        <v>1651.1</v>
      </c>
      <c r="G35" s="80">
        <f t="shared" si="1"/>
        <v>-7.8126575688557184E-3</v>
      </c>
      <c r="H35" s="80">
        <f t="shared" si="2"/>
        <v>0.99218734243114426</v>
      </c>
      <c r="J35" s="59">
        <v>8</v>
      </c>
      <c r="K35" s="59">
        <v>-4.7888693398383799E-3</v>
      </c>
      <c r="L35" s="59">
        <v>4.4246750119862198E-2</v>
      </c>
    </row>
    <row r="36" spans="1:18">
      <c r="A36" s="78" t="s">
        <v>43</v>
      </c>
      <c r="B36" s="68">
        <v>26004.15</v>
      </c>
      <c r="C36" s="59">
        <f t="shared" si="0"/>
        <v>2.4545416990469533E-3</v>
      </c>
      <c r="D36" s="59">
        <f t="shared" si="3"/>
        <v>1.0024545416990469</v>
      </c>
      <c r="E36" s="78" t="s">
        <v>43</v>
      </c>
      <c r="F36" s="79">
        <v>1664.05</v>
      </c>
      <c r="G36" s="80">
        <f t="shared" si="1"/>
        <v>-1.9430798042251285E-2</v>
      </c>
      <c r="H36" s="80">
        <f t="shared" si="2"/>
        <v>0.98056920195774877</v>
      </c>
      <c r="J36" s="59">
        <v>9</v>
      </c>
      <c r="K36" s="59">
        <v>-4.4725925319506598E-3</v>
      </c>
      <c r="L36" s="59">
        <v>1.11436883499673E-2</v>
      </c>
    </row>
    <row r="37" spans="1:18">
      <c r="A37" s="78" t="s">
        <v>44</v>
      </c>
      <c r="B37" s="68">
        <v>25940.400000000001</v>
      </c>
      <c r="C37" s="59">
        <f t="shared" si="0"/>
        <v>5.2043728308821627E-5</v>
      </c>
      <c r="D37" s="59">
        <f t="shared" si="3"/>
        <v>1.0000520437283089</v>
      </c>
      <c r="E37" s="78" t="s">
        <v>44</v>
      </c>
      <c r="F37" s="79">
        <v>1696.7</v>
      </c>
      <c r="G37" s="80">
        <f t="shared" si="1"/>
        <v>1.8289656777276998E-2</v>
      </c>
      <c r="H37" s="80">
        <f t="shared" si="2"/>
        <v>1.018289656777277</v>
      </c>
      <c r="J37" s="59">
        <v>10</v>
      </c>
      <c r="K37" s="59">
        <v>3.37113367339022E-3</v>
      </c>
      <c r="L37" s="59">
        <v>-4.8251623962118897E-3</v>
      </c>
      <c r="R37" s="89"/>
    </row>
    <row r="38" spans="1:18">
      <c r="A38" s="78" t="s">
        <v>45</v>
      </c>
      <c r="B38" s="68">
        <v>25939.05</v>
      </c>
      <c r="C38" s="59">
        <f t="shared" si="0"/>
        <v>5.7259000437972149E-3</v>
      </c>
      <c r="D38" s="59">
        <f t="shared" si="3"/>
        <v>1.0057259000437972</v>
      </c>
      <c r="E38" s="78" t="s">
        <v>45</v>
      </c>
      <c r="F38" s="79">
        <v>1665.95</v>
      </c>
      <c r="G38" s="80">
        <f t="shared" si="1"/>
        <v>-2.0687491450194833E-3</v>
      </c>
      <c r="H38" s="80">
        <f t="shared" si="2"/>
        <v>0.99793125085498047</v>
      </c>
      <c r="J38" s="59">
        <v>11</v>
      </c>
      <c r="K38" s="59">
        <v>4.34763596640249E-3</v>
      </c>
      <c r="L38" s="59">
        <v>1.8777802583662899E-2</v>
      </c>
    </row>
    <row r="39" spans="1:18">
      <c r="A39" s="78" t="s">
        <v>46</v>
      </c>
      <c r="B39" s="68">
        <v>25790.95</v>
      </c>
      <c r="C39" s="59">
        <f t="shared" si="0"/>
        <v>1.4652627320371103E-2</v>
      </c>
      <c r="D39" s="59">
        <f t="shared" si="3"/>
        <v>1.0146526273203711</v>
      </c>
      <c r="E39" s="78" t="s">
        <v>46</v>
      </c>
      <c r="F39" s="79">
        <v>1669.4</v>
      </c>
      <c r="G39" s="80">
        <f t="shared" si="1"/>
        <v>2.7633616945594373E-2</v>
      </c>
      <c r="H39" s="80">
        <f t="shared" si="2"/>
        <v>1.0276336169455944</v>
      </c>
      <c r="J39" s="59">
        <v>12</v>
      </c>
      <c r="K39" s="59">
        <v>-7.3671670827179401E-3</v>
      </c>
      <c r="L39" s="59">
        <v>-2.73469281962791E-2</v>
      </c>
    </row>
    <row r="40" spans="1:18">
      <c r="A40" s="78" t="s">
        <v>47</v>
      </c>
      <c r="B40" s="68">
        <v>25415.8</v>
      </c>
      <c r="C40" s="59">
        <f t="shared" si="0"/>
        <v>1.5061029536485916E-3</v>
      </c>
      <c r="D40" s="59">
        <f t="shared" si="3"/>
        <v>1.0015061029536485</v>
      </c>
      <c r="E40" s="78" t="s">
        <v>47</v>
      </c>
      <c r="F40" s="79">
        <v>1623.9</v>
      </c>
      <c r="G40" s="80">
        <f t="shared" si="1"/>
        <v>-2.7903138546387329E-2</v>
      </c>
      <c r="H40" s="80">
        <f t="shared" si="2"/>
        <v>0.97209686145361263</v>
      </c>
      <c r="J40" s="59">
        <v>13</v>
      </c>
      <c r="K40" s="59">
        <v>-1.6925496107976299E-3</v>
      </c>
      <c r="L40" s="59">
        <v>1.07658873740928E-2</v>
      </c>
    </row>
    <row r="41" spans="1:18">
      <c r="A41" s="78" t="s">
        <v>48</v>
      </c>
      <c r="B41" s="68">
        <v>25377.55</v>
      </c>
      <c r="C41" s="59">
        <f t="shared" si="0"/>
        <v>-1.6142975111744227E-3</v>
      </c>
      <c r="D41" s="59">
        <f t="shared" si="3"/>
        <v>0.99838570248882563</v>
      </c>
      <c r="E41" s="78" t="s">
        <v>48</v>
      </c>
      <c r="F41" s="79">
        <v>1669.85</v>
      </c>
      <c r="G41" s="80">
        <f t="shared" si="1"/>
        <v>1.5236608480634141E-2</v>
      </c>
      <c r="H41" s="80">
        <f t="shared" si="2"/>
        <v>1.0152366084806341</v>
      </c>
      <c r="J41" s="59">
        <v>14</v>
      </c>
      <c r="K41" s="59">
        <v>-1.7063182783845999E-3</v>
      </c>
      <c r="L41" s="59">
        <v>1.3498984179021199E-2</v>
      </c>
    </row>
    <row r="42" spans="1:18">
      <c r="A42" s="78" t="s">
        <v>49</v>
      </c>
      <c r="B42" s="68">
        <v>25418.55</v>
      </c>
      <c r="C42" s="59">
        <f t="shared" si="0"/>
        <v>1.3700169261289907E-3</v>
      </c>
      <c r="D42" s="59">
        <f t="shared" si="3"/>
        <v>1.001370016926129</v>
      </c>
      <c r="E42" s="78" t="s">
        <v>49</v>
      </c>
      <c r="F42" s="79">
        <v>1644.6</v>
      </c>
      <c r="G42" s="80">
        <f t="shared" si="1"/>
        <v>4.0517336202034442E-3</v>
      </c>
      <c r="H42" s="80">
        <f t="shared" si="2"/>
        <v>1.0040517336202035</v>
      </c>
      <c r="J42" s="59">
        <v>15</v>
      </c>
      <c r="K42" s="59">
        <v>-1.00440570197124E-2</v>
      </c>
      <c r="L42" s="59">
        <v>-1.4739960161220301E-2</v>
      </c>
    </row>
    <row r="43" spans="1:18">
      <c r="A43" s="78" t="s">
        <v>50</v>
      </c>
      <c r="B43" s="68">
        <v>25383.75</v>
      </c>
      <c r="C43" s="59">
        <f t="shared" si="0"/>
        <v>1.0740980826790941E-3</v>
      </c>
      <c r="D43" s="59">
        <f t="shared" si="3"/>
        <v>1.0010740980826791</v>
      </c>
      <c r="E43" s="78" t="s">
        <v>50</v>
      </c>
      <c r="F43" s="79">
        <v>1637.95</v>
      </c>
      <c r="G43" s="80">
        <f t="shared" si="1"/>
        <v>9.3232190030134443E-3</v>
      </c>
      <c r="H43" s="80">
        <f t="shared" si="2"/>
        <v>1.0093232190030135</v>
      </c>
      <c r="J43" s="59">
        <v>16</v>
      </c>
      <c r="K43" s="59">
        <v>-2.79485510579899E-3</v>
      </c>
      <c r="L43" s="59">
        <v>-2.9702648779766701E-2</v>
      </c>
    </row>
    <row r="44" spans="1:18">
      <c r="A44" s="78" t="s">
        <v>51</v>
      </c>
      <c r="B44" s="68">
        <v>25356.5</v>
      </c>
      <c r="C44" s="59">
        <f t="shared" si="0"/>
        <v>-1.2769632085949123E-3</v>
      </c>
      <c r="D44" s="59">
        <f t="shared" si="3"/>
        <v>0.99872303679140506</v>
      </c>
      <c r="E44" s="78" t="s">
        <v>51</v>
      </c>
      <c r="F44" s="79">
        <v>1622.75</v>
      </c>
      <c r="G44" s="80">
        <f t="shared" si="1"/>
        <v>-1.5701731955522081E-3</v>
      </c>
      <c r="H44" s="80">
        <f t="shared" si="2"/>
        <v>0.99842982680444781</v>
      </c>
      <c r="J44" s="59">
        <v>17</v>
      </c>
      <c r="K44" s="59">
        <v>2.5927398114672599E-3</v>
      </c>
      <c r="L44" s="59">
        <v>4.94467385430986E-3</v>
      </c>
    </row>
    <row r="45" spans="1:18">
      <c r="A45" s="78" t="s">
        <v>52</v>
      </c>
      <c r="B45" s="68">
        <v>25388.9</v>
      </c>
      <c r="C45" s="59">
        <f t="shared" si="0"/>
        <v>1.8703577686811725E-2</v>
      </c>
      <c r="D45" s="59">
        <f t="shared" si="3"/>
        <v>1.0187035776868116</v>
      </c>
      <c r="E45" s="78" t="s">
        <v>52</v>
      </c>
      <c r="F45" s="79">
        <v>1625.3</v>
      </c>
      <c r="G45" s="80">
        <f t="shared" si="1"/>
        <v>1.4469332163470814E-3</v>
      </c>
      <c r="H45" s="80">
        <f t="shared" si="2"/>
        <v>1.0014469332163471</v>
      </c>
      <c r="J45" s="59">
        <v>18</v>
      </c>
      <c r="K45" s="59">
        <v>-7.2978486138721901E-3</v>
      </c>
      <c r="L45" s="59">
        <v>-7.0483630170739102E-3</v>
      </c>
    </row>
    <row r="46" spans="1:18">
      <c r="A46" s="78" t="s">
        <v>53</v>
      </c>
      <c r="B46" s="68">
        <v>24918.45</v>
      </c>
      <c r="C46" s="59">
        <f t="shared" si="0"/>
        <v>-4.9099820315822162E-3</v>
      </c>
      <c r="D46" s="59">
        <f t="shared" si="3"/>
        <v>0.99509001796841778</v>
      </c>
      <c r="E46" s="78" t="s">
        <v>53</v>
      </c>
      <c r="F46" s="79">
        <v>1622.95</v>
      </c>
      <c r="G46" s="80">
        <f t="shared" si="1"/>
        <v>-1.9162701527482437E-2</v>
      </c>
      <c r="H46" s="80">
        <f t="shared" si="2"/>
        <v>0.98083729847251755</v>
      </c>
      <c r="J46" s="59">
        <v>19</v>
      </c>
      <c r="K46" s="59">
        <v>-3.17253690499124E-3</v>
      </c>
      <c r="L46" s="59">
        <v>1.34340789131581E-2</v>
      </c>
    </row>
    <row r="47" spans="1:18">
      <c r="A47" s="78" t="s">
        <v>54</v>
      </c>
      <c r="B47" s="68">
        <v>25041.1</v>
      </c>
      <c r="C47" s="59">
        <f t="shared" si="0"/>
        <v>4.1898915779699352E-3</v>
      </c>
      <c r="D47" s="59">
        <f t="shared" si="3"/>
        <v>1.0041898915779699</v>
      </c>
      <c r="E47" s="78" t="s">
        <v>54</v>
      </c>
      <c r="F47" s="79">
        <v>1654.35</v>
      </c>
      <c r="G47" s="80">
        <f t="shared" si="1"/>
        <v>2.5116897500227675E-3</v>
      </c>
      <c r="H47" s="80">
        <f t="shared" si="2"/>
        <v>1.0025116897500228</v>
      </c>
      <c r="J47" s="59">
        <v>20</v>
      </c>
      <c r="K47" s="59">
        <v>-2.6998829167654299E-3</v>
      </c>
      <c r="L47" s="59">
        <v>1.3317473581167499E-2</v>
      </c>
    </row>
    <row r="48" spans="1:18">
      <c r="A48" s="78" t="s">
        <v>55</v>
      </c>
      <c r="B48" s="68">
        <v>24936.400000000001</v>
      </c>
      <c r="C48" s="59">
        <f t="shared" si="0"/>
        <v>3.3843154867430215E-3</v>
      </c>
      <c r="D48" s="59">
        <f t="shared" si="3"/>
        <v>1.003384315486743</v>
      </c>
      <c r="E48" s="78" t="s">
        <v>55</v>
      </c>
      <c r="F48" s="79">
        <v>1650.2</v>
      </c>
      <c r="G48" s="80">
        <f t="shared" si="1"/>
        <v>1.2071109201782395E-2</v>
      </c>
      <c r="H48" s="80">
        <f t="shared" si="2"/>
        <v>1.0120711092017824</v>
      </c>
      <c r="J48" s="59">
        <v>21</v>
      </c>
      <c r="K48" s="59">
        <v>4.3542270155492299E-3</v>
      </c>
      <c r="L48" s="59">
        <v>-1.4693846865096999E-2</v>
      </c>
    </row>
    <row r="49" spans="1:12">
      <c r="A49" s="78" t="s">
        <v>56</v>
      </c>
      <c r="B49" s="68">
        <v>24852.15</v>
      </c>
      <c r="C49" s="59">
        <f t="shared" si="0"/>
        <v>-1.1718778635040884E-2</v>
      </c>
      <c r="D49" s="59">
        <f t="shared" si="3"/>
        <v>0.98828122136495911</v>
      </c>
      <c r="E49" s="78" t="s">
        <v>56</v>
      </c>
      <c r="F49" s="79">
        <v>1630.4</v>
      </c>
      <c r="G49" s="80">
        <f t="shared" si="1"/>
        <v>1.4487411091783546E-2</v>
      </c>
      <c r="H49" s="80">
        <f t="shared" si="2"/>
        <v>1.0144874110917836</v>
      </c>
      <c r="J49" s="59">
        <v>22</v>
      </c>
      <c r="K49" s="59">
        <v>-1.60998638850403E-3</v>
      </c>
      <c r="L49" s="59">
        <v>-1.65723326946863E-2</v>
      </c>
    </row>
    <row r="50" spans="1:12">
      <c r="A50" s="78" t="s">
        <v>57</v>
      </c>
      <c r="B50" s="68">
        <v>25145.1</v>
      </c>
      <c r="C50" s="59">
        <f t="shared" si="0"/>
        <v>-2.1293593353156458E-3</v>
      </c>
      <c r="D50" s="59">
        <f t="shared" si="3"/>
        <v>0.99787064066468434</v>
      </c>
      <c r="E50" s="78" t="s">
        <v>57</v>
      </c>
      <c r="F50" s="79">
        <v>1606.95</v>
      </c>
      <c r="G50" s="80">
        <f t="shared" si="1"/>
        <v>4.4280975436102087E-3</v>
      </c>
      <c r="H50" s="80">
        <f t="shared" si="2"/>
        <v>1.0044280975436102</v>
      </c>
      <c r="J50" s="59">
        <v>23</v>
      </c>
      <c r="K50" s="59">
        <v>-7.8920915102921103E-5</v>
      </c>
      <c r="L50" s="59">
        <v>5.9199523982361299E-3</v>
      </c>
    </row>
    <row r="51" spans="1:12">
      <c r="A51" s="78" t="s">
        <v>58</v>
      </c>
      <c r="B51" s="68">
        <v>25198.7</v>
      </c>
      <c r="C51" s="59">
        <f t="shared" si="0"/>
        <v>-3.2152298316295127E-3</v>
      </c>
      <c r="D51" s="59">
        <f t="shared" si="3"/>
        <v>0.99678477016837053</v>
      </c>
      <c r="E51" s="78" t="s">
        <v>58</v>
      </c>
      <c r="F51" s="79">
        <v>1599.85</v>
      </c>
      <c r="G51" s="80">
        <f t="shared" si="1"/>
        <v>-3.0892633746044161E-3</v>
      </c>
      <c r="H51" s="80">
        <f t="shared" si="2"/>
        <v>0.99691073662539553</v>
      </c>
      <c r="J51" s="59">
        <v>24</v>
      </c>
      <c r="K51" s="59">
        <v>-1.51876965540147E-3</v>
      </c>
      <c r="L51" s="59">
        <v>2.4106048529496899E-2</v>
      </c>
    </row>
    <row r="52" spans="1:12">
      <c r="A52" s="78" t="s">
        <v>59</v>
      </c>
      <c r="B52" s="68">
        <v>25279.85</v>
      </c>
      <c r="C52" s="59">
        <f t="shared" si="0"/>
        <v>4.5491810987265924E-5</v>
      </c>
      <c r="D52" s="59">
        <f t="shared" si="3"/>
        <v>1.0000454918109873</v>
      </c>
      <c r="E52" s="78" t="s">
        <v>59</v>
      </c>
      <c r="F52" s="79">
        <v>1604.8</v>
      </c>
      <c r="G52" s="80">
        <f t="shared" si="1"/>
        <v>9.73693139115301E-3</v>
      </c>
      <c r="H52" s="80">
        <f t="shared" si="2"/>
        <v>1.0097369313911531</v>
      </c>
      <c r="J52" s="59">
        <v>25</v>
      </c>
      <c r="K52" s="59">
        <v>6.0091548950471996E-3</v>
      </c>
      <c r="L52" s="59">
        <v>-4.9787581011508002E-3</v>
      </c>
    </row>
    <row r="53" spans="1:12">
      <c r="A53" s="78" t="s">
        <v>60</v>
      </c>
      <c r="B53" s="68">
        <v>25278.7</v>
      </c>
      <c r="C53" s="59">
        <f t="shared" si="0"/>
        <v>1.6945599981708784E-3</v>
      </c>
      <c r="D53" s="59">
        <f t="shared" si="3"/>
        <v>1.0016945599981708</v>
      </c>
      <c r="E53" s="78" t="s">
        <v>60</v>
      </c>
      <c r="F53" s="79">
        <v>1589.25</v>
      </c>
      <c r="G53" s="80">
        <f t="shared" si="1"/>
        <v>3.8223255769112723E-2</v>
      </c>
      <c r="H53" s="80">
        <f t="shared" si="2"/>
        <v>1.0382232557691127</v>
      </c>
      <c r="J53" s="59">
        <v>26</v>
      </c>
      <c r="K53" s="59">
        <v>-7.2070460137822999E-3</v>
      </c>
      <c r="L53" s="59">
        <v>-4.2609056644727299E-2</v>
      </c>
    </row>
    <row r="54" spans="1:12">
      <c r="A54" s="78" t="s">
        <v>61</v>
      </c>
      <c r="B54" s="68">
        <v>25235.9</v>
      </c>
      <c r="C54" s="59">
        <f t="shared" si="0"/>
        <v>3.332155576256976E-3</v>
      </c>
      <c r="D54" s="59">
        <f t="shared" si="3"/>
        <v>1.0033321555762569</v>
      </c>
      <c r="E54" s="78" t="s">
        <v>61</v>
      </c>
      <c r="F54" s="79">
        <v>1529.65</v>
      </c>
      <c r="G54" s="80">
        <f t="shared" si="1"/>
        <v>2.4653388700402613E-2</v>
      </c>
      <c r="H54" s="80">
        <f t="shared" si="2"/>
        <v>1.0246533887004026</v>
      </c>
      <c r="J54" s="59">
        <v>27</v>
      </c>
      <c r="K54" s="59">
        <v>-7.64696833226581E-3</v>
      </c>
      <c r="L54" s="59">
        <v>3.7609338665823798E-3</v>
      </c>
    </row>
    <row r="55" spans="1:12">
      <c r="A55" s="78" t="s">
        <v>62</v>
      </c>
      <c r="B55" s="68">
        <v>25151.95</v>
      </c>
      <c r="C55" s="59">
        <f t="shared" si="0"/>
        <v>3.9677928253165316E-3</v>
      </c>
      <c r="D55" s="59">
        <f t="shared" si="3"/>
        <v>1.0039677928253166</v>
      </c>
      <c r="E55" s="78" t="s">
        <v>62</v>
      </c>
      <c r="F55" s="79">
        <v>1492.4</v>
      </c>
      <c r="G55" s="80">
        <f t="shared" si="1"/>
        <v>-1.6184325475404378E-2</v>
      </c>
      <c r="H55" s="80">
        <f t="shared" si="2"/>
        <v>0.98381567452459562</v>
      </c>
      <c r="J55" s="59">
        <v>28</v>
      </c>
      <c r="K55" s="59">
        <v>-1.6741366403498301E-2</v>
      </c>
      <c r="L55" s="59">
        <v>-1.4589973689984201E-2</v>
      </c>
    </row>
    <row r="56" spans="1:12">
      <c r="A56" s="78" t="s">
        <v>63</v>
      </c>
      <c r="B56" s="68">
        <v>25052.35</v>
      </c>
      <c r="C56" s="59">
        <f t="shared" si="0"/>
        <v>1.3820625685767348E-3</v>
      </c>
      <c r="D56" s="59">
        <f t="shared" si="3"/>
        <v>1.0013820625685768</v>
      </c>
      <c r="E56" s="78" t="s">
        <v>63</v>
      </c>
      <c r="F56" s="79">
        <v>1516.75</v>
      </c>
      <c r="G56" s="80">
        <f t="shared" si="1"/>
        <v>-1.0297874028299606E-2</v>
      </c>
      <c r="H56" s="80">
        <f t="shared" si="2"/>
        <v>0.98970212597170037</v>
      </c>
      <c r="J56" s="59">
        <v>29</v>
      </c>
      <c r="K56" s="59">
        <v>-9.8496564433704506E-4</v>
      </c>
      <c r="L56" s="59">
        <v>2.9832420138795099E-2</v>
      </c>
    </row>
    <row r="57" spans="1:12">
      <c r="A57" s="78" t="s">
        <v>64</v>
      </c>
      <c r="B57" s="68">
        <v>25017.75</v>
      </c>
      <c r="C57" s="59">
        <f t="shared" si="0"/>
        <v>2.8583793184004246E-4</v>
      </c>
      <c r="D57" s="59">
        <f t="shared" si="3"/>
        <v>1.00028583793184</v>
      </c>
      <c r="E57" s="78" t="s">
        <v>64</v>
      </c>
      <c r="F57" s="79">
        <v>1532.45</v>
      </c>
      <c r="G57" s="80">
        <f t="shared" si="1"/>
        <v>-8.8355293002045157E-3</v>
      </c>
      <c r="H57" s="80">
        <f t="shared" si="2"/>
        <v>0.99116447069979552</v>
      </c>
      <c r="J57" s="59">
        <v>30</v>
      </c>
      <c r="K57" s="59">
        <v>-1.12611454080793E-2</v>
      </c>
      <c r="L57" s="59">
        <v>5.3915093855596598E-4</v>
      </c>
    </row>
    <row r="58" spans="1:12">
      <c r="A58" s="78" t="s">
        <v>65</v>
      </c>
      <c r="B58" s="68">
        <v>25010.6</v>
      </c>
      <c r="C58" s="59">
        <f t="shared" si="0"/>
        <v>7.5230495028018388E-3</v>
      </c>
      <c r="D58" s="59">
        <f t="shared" si="3"/>
        <v>1.0075230495028018</v>
      </c>
      <c r="E58" s="78" t="s">
        <v>65</v>
      </c>
      <c r="F58" s="79">
        <v>1546.05</v>
      </c>
      <c r="G58" s="80">
        <f t="shared" si="1"/>
        <v>-1.454395971128321E-2</v>
      </c>
      <c r="H58" s="80">
        <f t="shared" si="2"/>
        <v>0.98545604028871681</v>
      </c>
      <c r="J58" s="59">
        <v>31</v>
      </c>
      <c r="K58" s="59">
        <v>-1.6455562197107E-3</v>
      </c>
      <c r="L58" s="59">
        <v>3.7427921384582598E-2</v>
      </c>
    </row>
    <row r="59" spans="1:12">
      <c r="A59" s="78" t="s">
        <v>66</v>
      </c>
      <c r="B59" s="68">
        <v>24823.15</v>
      </c>
      <c r="C59" s="59">
        <f t="shared" si="0"/>
        <v>4.6943013455067465E-4</v>
      </c>
      <c r="D59" s="59">
        <f t="shared" si="3"/>
        <v>1.0004694301345507</v>
      </c>
      <c r="E59" s="78" t="s">
        <v>66</v>
      </c>
      <c r="F59" s="79">
        <v>1568.7</v>
      </c>
      <c r="G59" s="80">
        <f t="shared" si="1"/>
        <v>3.6721897156771648E-3</v>
      </c>
      <c r="H59" s="80">
        <f t="shared" si="2"/>
        <v>1.0036721897156771</v>
      </c>
      <c r="J59" s="59">
        <v>32</v>
      </c>
      <c r="K59" s="59">
        <v>5.5460952625634701E-3</v>
      </c>
      <c r="L59" s="59">
        <v>-1.3358752831419201E-2</v>
      </c>
    </row>
    <row r="60" spans="1:12">
      <c r="A60" s="78" t="s">
        <v>67</v>
      </c>
      <c r="B60" s="68">
        <v>24811.5</v>
      </c>
      <c r="C60" s="59">
        <f t="shared" si="0"/>
        <v>1.6659376161698191E-3</v>
      </c>
      <c r="D60" s="59">
        <f t="shared" si="3"/>
        <v>1.0016659376161698</v>
      </c>
      <c r="E60" s="78" t="s">
        <v>67</v>
      </c>
      <c r="F60" s="79">
        <v>1562.95</v>
      </c>
      <c r="G60" s="80">
        <f t="shared" si="1"/>
        <v>-1.5982614321537452E-3</v>
      </c>
      <c r="H60" s="80">
        <f t="shared" si="2"/>
        <v>0.99840173856784631</v>
      </c>
      <c r="J60" s="59">
        <v>33</v>
      </c>
      <c r="K60" s="59">
        <v>1.27484202249302E-3</v>
      </c>
      <c r="L60" s="59">
        <v>-2.0705640064744301E-2</v>
      </c>
    </row>
    <row r="61" spans="1:12">
      <c r="A61" s="78" t="s">
        <v>68</v>
      </c>
      <c r="B61" s="68">
        <v>24770.2</v>
      </c>
      <c r="C61" s="59">
        <f t="shared" si="0"/>
        <v>2.8846339064908873E-3</v>
      </c>
      <c r="D61" s="59">
        <f t="shared" si="3"/>
        <v>1.002884633906491</v>
      </c>
      <c r="E61" s="78" t="s">
        <v>68</v>
      </c>
      <c r="F61" s="79">
        <v>1565.45</v>
      </c>
      <c r="G61" s="80">
        <f t="shared" si="1"/>
        <v>-6.0667019757473437E-4</v>
      </c>
      <c r="H61" s="80">
        <f t="shared" si="2"/>
        <v>0.99939332980242523</v>
      </c>
      <c r="J61" s="59">
        <v>34</v>
      </c>
      <c r="K61" s="59">
        <v>-5.3781126341675501E-4</v>
      </c>
      <c r="L61" s="59">
        <v>1.8827468040693799E-2</v>
      </c>
    </row>
    <row r="62" spans="1:12">
      <c r="A62" s="78" t="s">
        <v>69</v>
      </c>
      <c r="B62" s="68">
        <v>24698.85</v>
      </c>
      <c r="C62" s="59">
        <f t="shared" si="0"/>
        <v>5.1226480205889434E-3</v>
      </c>
      <c r="D62" s="59">
        <f t="shared" si="3"/>
        <v>1.005122648020589</v>
      </c>
      <c r="E62" s="78" t="s">
        <v>69</v>
      </c>
      <c r="F62" s="79">
        <v>1566.4</v>
      </c>
      <c r="G62" s="80">
        <f t="shared" si="1"/>
        <v>-1.5802719797144232E-2</v>
      </c>
      <c r="H62" s="80">
        <f t="shared" si="2"/>
        <v>0.9841972802028558</v>
      </c>
      <c r="J62" s="59">
        <v>35</v>
      </c>
      <c r="K62" s="59">
        <v>3.74303909288558E-3</v>
      </c>
      <c r="L62" s="59">
        <v>-5.8117882379050603E-3</v>
      </c>
    </row>
    <row r="63" spans="1:12">
      <c r="A63" s="78" t="s">
        <v>70</v>
      </c>
      <c r="B63" s="68">
        <v>24572.65</v>
      </c>
      <c r="C63" s="59">
        <f t="shared" si="0"/>
        <v>1.2827353745464452E-3</v>
      </c>
      <c r="D63" s="59">
        <f t="shared" si="3"/>
        <v>1.0012827353745464</v>
      </c>
      <c r="E63" s="78" t="s">
        <v>70</v>
      </c>
      <c r="F63" s="79">
        <v>1591.35</v>
      </c>
      <c r="G63" s="80">
        <f t="shared" si="1"/>
        <v>-8.229468976521364E-3</v>
      </c>
      <c r="H63" s="80">
        <f t="shared" si="2"/>
        <v>0.99177053102347867</v>
      </c>
      <c r="J63" s="59">
        <v>36</v>
      </c>
      <c r="K63" s="59">
        <v>1.0478138030484601E-2</v>
      </c>
      <c r="L63" s="59">
        <v>1.7155478915109799E-2</v>
      </c>
    </row>
    <row r="64" spans="1:12">
      <c r="A64" s="78" t="s">
        <v>71</v>
      </c>
      <c r="B64" s="68">
        <v>24541.15</v>
      </c>
      <c r="C64" s="59">
        <f t="shared" si="0"/>
        <v>1.6325753017997963E-2</v>
      </c>
      <c r="D64" s="59">
        <f t="shared" si="3"/>
        <v>1.0163257530179979</v>
      </c>
      <c r="E64" s="78" t="s">
        <v>71</v>
      </c>
      <c r="F64" s="79">
        <v>1604.5</v>
      </c>
      <c r="G64" s="80">
        <f t="shared" si="1"/>
        <v>1.7414704711401052E-2</v>
      </c>
      <c r="H64" s="80">
        <f t="shared" si="2"/>
        <v>1.0174147047114011</v>
      </c>
      <c r="J64" s="59">
        <v>37</v>
      </c>
      <c r="K64" s="59">
        <v>5.59257397960626E-4</v>
      </c>
      <c r="L64" s="59">
        <v>-2.8462395944348001E-2</v>
      </c>
    </row>
    <row r="65" spans="1:12">
      <c r="A65" s="78" t="s">
        <v>72</v>
      </c>
      <c r="B65" s="68">
        <v>24143.75</v>
      </c>
      <c r="C65" s="59">
        <f t="shared" si="0"/>
        <v>1.967576418212346E-4</v>
      </c>
      <c r="D65" s="59">
        <f t="shared" si="3"/>
        <v>1.0001967576418211</v>
      </c>
      <c r="E65" s="78" t="s">
        <v>72</v>
      </c>
      <c r="F65" s="79">
        <v>1576.8</v>
      </c>
      <c r="G65" s="80">
        <f t="shared" si="1"/>
        <v>3.1123981043180626E-3</v>
      </c>
      <c r="H65" s="80">
        <f t="shared" si="2"/>
        <v>1.003112398104318</v>
      </c>
      <c r="J65" s="59">
        <v>38</v>
      </c>
      <c r="K65" s="59">
        <v>-1.79504392707985E-3</v>
      </c>
      <c r="L65" s="59">
        <v>1.7031652407713999E-2</v>
      </c>
    </row>
    <row r="66" spans="1:12">
      <c r="A66" s="78" t="s">
        <v>73</v>
      </c>
      <c r="B66" s="68">
        <v>24139</v>
      </c>
      <c r="C66" s="59">
        <f t="shared" si="0"/>
        <v>-8.5798488623965701E-3</v>
      </c>
      <c r="D66" s="59">
        <f t="shared" si="3"/>
        <v>0.9914201511376034</v>
      </c>
      <c r="E66" s="78" t="s">
        <v>73</v>
      </c>
      <c r="F66" s="79">
        <v>1571.9</v>
      </c>
      <c r="G66" s="80">
        <f t="shared" si="1"/>
        <v>-1.687444433629641E-2</v>
      </c>
      <c r="H66" s="80">
        <f t="shared" si="2"/>
        <v>0.98312555566370363</v>
      </c>
      <c r="J66" s="59">
        <v>39</v>
      </c>
      <c r="K66" s="59">
        <v>4.5658227067466001E-4</v>
      </c>
      <c r="L66" s="59">
        <v>3.59515134952878E-3</v>
      </c>
    </row>
    <row r="67" spans="1:12">
      <c r="A67" s="78" t="s">
        <v>74</v>
      </c>
      <c r="B67" s="68">
        <v>24347</v>
      </c>
      <c r="C67" s="59">
        <f t="shared" si="0"/>
        <v>-8.4163857619835045E-4</v>
      </c>
      <c r="D67" s="59">
        <f t="shared" si="3"/>
        <v>0.99915836142380166</v>
      </c>
      <c r="E67" s="78" t="s">
        <v>74</v>
      </c>
      <c r="F67" s="79">
        <v>1598.65</v>
      </c>
      <c r="G67" s="80">
        <f t="shared" si="1"/>
        <v>-2.686158536691107E-3</v>
      </c>
      <c r="H67" s="80">
        <f t="shared" si="2"/>
        <v>0.99731384146330893</v>
      </c>
      <c r="J67" s="59">
        <v>40</v>
      </c>
      <c r="K67" s="59">
        <v>2.3331537493727301E-4</v>
      </c>
      <c r="L67" s="59">
        <v>9.0899036280761708E-3</v>
      </c>
    </row>
    <row r="68" spans="1:12">
      <c r="A68" s="78" t="s">
        <v>75</v>
      </c>
      <c r="B68" s="68">
        <v>24367.5</v>
      </c>
      <c r="C68" s="59">
        <f t="shared" ref="C68:C131" si="4">LN(B68/B69)</f>
        <v>1.0333291215294636E-2</v>
      </c>
      <c r="D68" s="59">
        <f t="shared" si="3"/>
        <v>1.0103332912152947</v>
      </c>
      <c r="E68" s="78" t="s">
        <v>75</v>
      </c>
      <c r="F68" s="79">
        <v>1602.95</v>
      </c>
      <c r="G68" s="80">
        <f t="shared" ref="G68:G131" si="5">LN(F68/F69)</f>
        <v>-6.5910389389442388E-3</v>
      </c>
      <c r="H68" s="80">
        <f t="shared" ref="H68:H131" si="6">G68+1</f>
        <v>0.99340896106105581</v>
      </c>
      <c r="J68" s="59">
        <v>41</v>
      </c>
      <c r="K68" s="59">
        <v>-1.54052960928712E-3</v>
      </c>
      <c r="L68" s="59">
        <v>-2.9643586265091999E-5</v>
      </c>
    </row>
    <row r="69" spans="1:12">
      <c r="A69" s="78" t="s">
        <v>76</v>
      </c>
      <c r="B69" s="68">
        <v>24117</v>
      </c>
      <c r="C69" s="59">
        <f t="shared" si="4"/>
        <v>-7.4564783815551433E-3</v>
      </c>
      <c r="D69" s="59">
        <f t="shared" ref="D69:D132" si="7">C69+1</f>
        <v>0.99254352161844484</v>
      </c>
      <c r="E69" s="78" t="s">
        <v>76</v>
      </c>
      <c r="F69" s="79">
        <v>1613.55</v>
      </c>
      <c r="G69" s="80">
        <f t="shared" si="5"/>
        <v>-1.733800242369501E-3</v>
      </c>
      <c r="H69" s="80">
        <f t="shared" si="6"/>
        <v>0.99826619975763053</v>
      </c>
      <c r="J69" s="59">
        <v>42</v>
      </c>
      <c r="K69" s="59">
        <v>1.3534527081473E-2</v>
      </c>
      <c r="L69" s="59">
        <v>-1.20875938651259E-2</v>
      </c>
    </row>
    <row r="70" spans="1:12">
      <c r="A70" s="78" t="s">
        <v>77</v>
      </c>
      <c r="B70" s="68">
        <v>24297.5</v>
      </c>
      <c r="C70" s="59">
        <f t="shared" si="4"/>
        <v>1.2630098903435905E-2</v>
      </c>
      <c r="D70" s="59">
        <f t="shared" si="7"/>
        <v>1.0126300989034358</v>
      </c>
      <c r="E70" s="78" t="s">
        <v>77</v>
      </c>
      <c r="F70" s="79">
        <v>1616.35</v>
      </c>
      <c r="G70" s="80">
        <f t="shared" si="5"/>
        <v>1.1198673664755385E-2</v>
      </c>
      <c r="H70" s="80">
        <f t="shared" si="6"/>
        <v>1.0111986736647554</v>
      </c>
      <c r="J70" s="59">
        <v>43</v>
      </c>
      <c r="K70" s="59">
        <v>-4.2815947787352001E-3</v>
      </c>
      <c r="L70" s="59">
        <v>-1.48811067487472E-2</v>
      </c>
    </row>
    <row r="71" spans="1:12">
      <c r="A71" s="78" t="s">
        <v>78</v>
      </c>
      <c r="B71" s="68">
        <v>23992.55</v>
      </c>
      <c r="C71" s="59">
        <f t="shared" si="4"/>
        <v>-2.6244521876233645E-3</v>
      </c>
      <c r="D71" s="59">
        <f t="shared" si="7"/>
        <v>0.99737554781237658</v>
      </c>
      <c r="E71" s="78" t="s">
        <v>78</v>
      </c>
      <c r="F71" s="79">
        <v>1598.35</v>
      </c>
      <c r="G71" s="80">
        <f t="shared" si="5"/>
        <v>-2.5175463571576101E-2</v>
      </c>
      <c r="H71" s="80">
        <f t="shared" si="6"/>
        <v>0.97482453642842393</v>
      </c>
      <c r="J71" s="59">
        <v>44</v>
      </c>
      <c r="K71" s="59">
        <v>2.5841408017408698E-3</v>
      </c>
      <c r="L71" s="59">
        <v>-7.2451051718102702E-5</v>
      </c>
    </row>
    <row r="72" spans="1:12">
      <c r="A72" s="78" t="s">
        <v>79</v>
      </c>
      <c r="B72" s="68">
        <v>24055.599999999999</v>
      </c>
      <c r="C72" s="59">
        <f t="shared" si="4"/>
        <v>-2.7151768509934573E-2</v>
      </c>
      <c r="D72" s="59">
        <f t="shared" si="7"/>
        <v>0.97284823149006538</v>
      </c>
      <c r="E72" s="78" t="s">
        <v>79</v>
      </c>
      <c r="F72" s="79">
        <v>1639.1</v>
      </c>
      <c r="G72" s="80">
        <f t="shared" si="5"/>
        <v>-2.4973810076920372E-2</v>
      </c>
      <c r="H72" s="80">
        <f t="shared" si="6"/>
        <v>0.97502618992307966</v>
      </c>
      <c r="J72" s="59">
        <v>45</v>
      </c>
      <c r="K72" s="59">
        <v>1.9763441806414598E-3</v>
      </c>
      <c r="L72" s="59">
        <v>1.00947650211409E-2</v>
      </c>
    </row>
    <row r="73" spans="1:12">
      <c r="A73" s="78" t="s">
        <v>80</v>
      </c>
      <c r="B73" s="68">
        <v>24717.7</v>
      </c>
      <c r="C73" s="59">
        <f t="shared" si="4"/>
        <v>-1.179214365820847E-2</v>
      </c>
      <c r="D73" s="59">
        <f t="shared" si="7"/>
        <v>0.98820785634179154</v>
      </c>
      <c r="E73" s="78" t="s">
        <v>80</v>
      </c>
      <c r="F73" s="79">
        <v>1680.55</v>
      </c>
      <c r="G73" s="80">
        <f t="shared" si="5"/>
        <v>-5.1943167967632764E-2</v>
      </c>
      <c r="H73" s="80">
        <f t="shared" si="6"/>
        <v>0.94805683203236724</v>
      </c>
      <c r="J73" s="59">
        <v>46</v>
      </c>
      <c r="K73" s="59">
        <v>-9.4187427333529399E-3</v>
      </c>
      <c r="L73" s="59">
        <v>2.39061538251365E-2</v>
      </c>
    </row>
    <row r="74" spans="1:12">
      <c r="A74" s="78" t="s">
        <v>81</v>
      </c>
      <c r="B74" s="68">
        <v>25010.9</v>
      </c>
      <c r="C74" s="59">
        <f t="shared" si="4"/>
        <v>2.3918165281347566E-3</v>
      </c>
      <c r="D74" s="59">
        <f t="shared" si="7"/>
        <v>1.0023918165281347</v>
      </c>
      <c r="E74" s="78" t="s">
        <v>81</v>
      </c>
      <c r="F74" s="79">
        <v>1770.15</v>
      </c>
      <c r="G74" s="80">
        <f t="shared" si="5"/>
        <v>-5.2681372103799036E-3</v>
      </c>
      <c r="H74" s="80">
        <f t="shared" si="6"/>
        <v>0.99473186278962011</v>
      </c>
      <c r="J74" s="59">
        <v>47</v>
      </c>
      <c r="K74" s="59">
        <v>-2.1836513345980398E-3</v>
      </c>
      <c r="L74" s="59">
        <v>6.6117488782082498E-3</v>
      </c>
    </row>
    <row r="75" spans="1:12">
      <c r="A75" s="78" t="s">
        <v>82</v>
      </c>
      <c r="B75" s="68">
        <v>24951.15</v>
      </c>
      <c r="C75" s="59">
        <f t="shared" si="4"/>
        <v>3.7684413413710642E-3</v>
      </c>
      <c r="D75" s="59">
        <f t="shared" si="7"/>
        <v>1.003768441341371</v>
      </c>
      <c r="E75" s="78" t="s">
        <v>82</v>
      </c>
      <c r="F75" s="79">
        <v>1779.5</v>
      </c>
      <c r="G75" s="80">
        <f t="shared" si="5"/>
        <v>2.6680397547448335E-2</v>
      </c>
      <c r="H75" s="80">
        <f t="shared" si="6"/>
        <v>1.0266803975474483</v>
      </c>
      <c r="J75" s="59">
        <v>48</v>
      </c>
      <c r="K75" s="59">
        <v>-3.0029264171118801E-3</v>
      </c>
      <c r="L75" s="59">
        <v>-8.6336957492538606E-5</v>
      </c>
    </row>
    <row r="76" spans="1:12">
      <c r="A76" s="78" t="s">
        <v>83</v>
      </c>
      <c r="B76" s="68">
        <v>24857.3</v>
      </c>
      <c r="C76" s="59">
        <f t="shared" si="4"/>
        <v>8.5323207050211575E-4</v>
      </c>
      <c r="D76" s="59">
        <f t="shared" si="7"/>
        <v>1.0008532320705021</v>
      </c>
      <c r="E76" s="78" t="s">
        <v>83</v>
      </c>
      <c r="F76" s="79">
        <v>1732.65</v>
      </c>
      <c r="G76" s="80">
        <f t="shared" si="5"/>
        <v>1.4504592509605637E-2</v>
      </c>
      <c r="H76" s="80">
        <f t="shared" si="6"/>
        <v>1.0145045925096057</v>
      </c>
      <c r="J76" s="59">
        <v>49</v>
      </c>
      <c r="K76" s="59">
        <v>-5.4275459931404999E-4</v>
      </c>
      <c r="L76" s="59">
        <v>1.0279685990467099E-2</v>
      </c>
    </row>
    <row r="77" spans="1:12">
      <c r="A77" s="78" t="s">
        <v>84</v>
      </c>
      <c r="B77" s="68">
        <v>24836.1</v>
      </c>
      <c r="C77" s="59">
        <f t="shared" si="4"/>
        <v>5.0331229834195685E-5</v>
      </c>
      <c r="D77" s="59">
        <f t="shared" si="7"/>
        <v>1.0000503312298341</v>
      </c>
      <c r="E77" s="78" t="s">
        <v>84</v>
      </c>
      <c r="F77" s="79">
        <v>1707.7</v>
      </c>
      <c r="G77" s="80">
        <f t="shared" si="5"/>
        <v>-1.2289686989399244E-3</v>
      </c>
      <c r="H77" s="80">
        <f t="shared" si="6"/>
        <v>0.99877103130106004</v>
      </c>
      <c r="J77" s="59">
        <v>50</v>
      </c>
      <c r="K77" s="59">
        <v>7.0144577238044495E-4</v>
      </c>
      <c r="L77" s="59">
        <v>3.7521809996732297E-2</v>
      </c>
    </row>
    <row r="78" spans="1:12">
      <c r="A78" s="78" t="s">
        <v>85</v>
      </c>
      <c r="B78" s="68">
        <v>24834.85</v>
      </c>
      <c r="C78" s="59">
        <f t="shared" si="4"/>
        <v>1.7414807623613839E-2</v>
      </c>
      <c r="D78" s="59">
        <f t="shared" si="7"/>
        <v>1.0174148076236138</v>
      </c>
      <c r="E78" s="78" t="s">
        <v>85</v>
      </c>
      <c r="F78" s="79">
        <v>1709.8</v>
      </c>
      <c r="G78" s="80">
        <f t="shared" si="5"/>
        <v>6.8369813999051609E-3</v>
      </c>
      <c r="H78" s="80">
        <f t="shared" si="6"/>
        <v>1.0068369813999052</v>
      </c>
      <c r="J78" s="59">
        <v>51</v>
      </c>
      <c r="K78" s="59">
        <v>1.9369902106124101E-3</v>
      </c>
      <c r="L78" s="59">
        <v>2.27163984897902E-2</v>
      </c>
    </row>
    <row r="79" spans="1:12">
      <c r="A79" s="78" t="s">
        <v>86</v>
      </c>
      <c r="B79" s="68">
        <v>24406.1</v>
      </c>
      <c r="C79" s="59">
        <f t="shared" si="4"/>
        <v>-3.0315693109630526E-4</v>
      </c>
      <c r="D79" s="59">
        <f t="shared" si="7"/>
        <v>0.99969684306890372</v>
      </c>
      <c r="E79" s="78" t="s">
        <v>86</v>
      </c>
      <c r="F79" s="79">
        <v>1698.15</v>
      </c>
      <c r="G79" s="80">
        <f t="shared" si="5"/>
        <v>7.9529894175542066E-4</v>
      </c>
      <c r="H79" s="80">
        <f t="shared" si="6"/>
        <v>1.0007952989417555</v>
      </c>
      <c r="J79" s="59">
        <v>52</v>
      </c>
      <c r="K79" s="59">
        <v>2.41657019868643E-3</v>
      </c>
      <c r="L79" s="59">
        <v>-1.86008956740908E-2</v>
      </c>
    </row>
    <row r="80" spans="1:12">
      <c r="A80" s="78" t="s">
        <v>87</v>
      </c>
      <c r="B80" s="68">
        <v>24413.5</v>
      </c>
      <c r="C80" s="59">
        <f t="shared" si="4"/>
        <v>-2.6813917161045081E-3</v>
      </c>
      <c r="D80" s="59">
        <f t="shared" si="7"/>
        <v>0.99731860828389551</v>
      </c>
      <c r="E80" s="78" t="s">
        <v>87</v>
      </c>
      <c r="F80" s="79">
        <v>1696.8</v>
      </c>
      <c r="G80" s="80">
        <f t="shared" si="5"/>
        <v>-1.5729018909873004E-2</v>
      </c>
      <c r="H80" s="80">
        <f t="shared" si="6"/>
        <v>0.98427098109012701</v>
      </c>
      <c r="J80" s="59">
        <v>53</v>
      </c>
      <c r="K80" s="59">
        <v>4.65670550302671E-4</v>
      </c>
      <c r="L80" s="59">
        <v>-1.07635445786023E-2</v>
      </c>
    </row>
    <row r="81" spans="1:12">
      <c r="A81" s="78" t="s">
        <v>88</v>
      </c>
      <c r="B81" s="68">
        <v>24479.05</v>
      </c>
      <c r="C81" s="59">
        <f t="shared" si="4"/>
        <v>-1.2329476150728363E-3</v>
      </c>
      <c r="D81" s="59">
        <f t="shared" si="7"/>
        <v>0.99876705238492713</v>
      </c>
      <c r="E81" s="78" t="s">
        <v>88</v>
      </c>
      <c r="F81" s="79">
        <v>1723.7</v>
      </c>
      <c r="G81" s="80">
        <f t="shared" si="5"/>
        <v>2.6900332954975528E-2</v>
      </c>
      <c r="H81" s="80">
        <f t="shared" si="6"/>
        <v>1.0269003329549755</v>
      </c>
      <c r="J81" s="59">
        <v>54</v>
      </c>
      <c r="K81" s="59">
        <v>-3.6141659569209302E-4</v>
      </c>
      <c r="L81" s="59">
        <v>-8.4741127045124195E-3</v>
      </c>
    </row>
    <row r="82" spans="1:12">
      <c r="A82" s="78" t="s">
        <v>89</v>
      </c>
      <c r="B82" s="68">
        <v>24509.25</v>
      </c>
      <c r="C82" s="59">
        <f t="shared" si="4"/>
        <v>-8.8295004833916055E-4</v>
      </c>
      <c r="D82" s="59">
        <f t="shared" si="7"/>
        <v>0.99911704995166084</v>
      </c>
      <c r="E82" s="78" t="s">
        <v>89</v>
      </c>
      <c r="F82" s="79">
        <v>1677.95</v>
      </c>
      <c r="G82" s="80">
        <f t="shared" si="5"/>
        <v>-1.1878277665922589E-2</v>
      </c>
      <c r="H82" s="80">
        <f t="shared" si="6"/>
        <v>0.98812172233407736</v>
      </c>
      <c r="J82" s="59">
        <v>55</v>
      </c>
      <c r="K82" s="59">
        <v>5.0989648467520202E-3</v>
      </c>
      <c r="L82" s="59">
        <v>-1.96429245580352E-2</v>
      </c>
    </row>
    <row r="83" spans="1:12">
      <c r="A83" s="78" t="s">
        <v>90</v>
      </c>
      <c r="B83" s="68">
        <v>24530.9</v>
      </c>
      <c r="C83" s="59">
        <f t="shared" si="4"/>
        <v>-1.0944379412161618E-2</v>
      </c>
      <c r="D83" s="59">
        <f t="shared" si="7"/>
        <v>0.98905562058783836</v>
      </c>
      <c r="E83" s="78" t="s">
        <v>90</v>
      </c>
      <c r="F83" s="79">
        <v>1698</v>
      </c>
      <c r="G83" s="80">
        <f t="shared" si="5"/>
        <v>-1.5631024554925474E-2</v>
      </c>
      <c r="H83" s="80">
        <f t="shared" si="6"/>
        <v>0.98436897544507451</v>
      </c>
      <c r="J83" s="59">
        <v>56</v>
      </c>
      <c r="K83" s="59">
        <v>-2.2289868077015199E-4</v>
      </c>
      <c r="L83" s="59">
        <v>3.89508839644732E-3</v>
      </c>
    </row>
    <row r="84" spans="1:12">
      <c r="A84" s="78" t="s">
        <v>91</v>
      </c>
      <c r="B84" s="68">
        <v>24800.85</v>
      </c>
      <c r="C84" s="59">
        <f t="shared" si="4"/>
        <v>7.6031681375885599E-3</v>
      </c>
      <c r="D84" s="59">
        <f t="shared" si="7"/>
        <v>1.0076031681375885</v>
      </c>
      <c r="E84" s="78" t="s">
        <v>91</v>
      </c>
      <c r="F84" s="79">
        <v>1724.75</v>
      </c>
      <c r="G84" s="80">
        <f t="shared" si="5"/>
        <v>-3.0660085988239147E-2</v>
      </c>
      <c r="H84" s="80">
        <f t="shared" si="6"/>
        <v>0.96933991401176089</v>
      </c>
      <c r="J84" s="59">
        <v>57</v>
      </c>
      <c r="K84" s="59">
        <v>6.7985055964074604E-4</v>
      </c>
      <c r="L84" s="59">
        <v>-2.27811199179449E-3</v>
      </c>
    </row>
    <row r="85" spans="1:12">
      <c r="A85" s="78" t="s">
        <v>92</v>
      </c>
      <c r="B85" s="68">
        <v>24613</v>
      </c>
      <c r="C85" s="59">
        <f t="shared" si="4"/>
        <v>1.0691123118667994E-3</v>
      </c>
      <c r="D85" s="59">
        <f t="shared" si="7"/>
        <v>1.0010691123118669</v>
      </c>
      <c r="E85" s="78" t="s">
        <v>92</v>
      </c>
      <c r="F85" s="79">
        <v>1778.45</v>
      </c>
      <c r="G85" s="80">
        <f t="shared" si="5"/>
        <v>1.9044951010272974E-2</v>
      </c>
      <c r="H85" s="80">
        <f t="shared" si="6"/>
        <v>1.019044951010273</v>
      </c>
      <c r="J85" s="59">
        <v>58</v>
      </c>
      <c r="K85" s="59">
        <v>1.5993409659106101E-3</v>
      </c>
      <c r="L85" s="59">
        <v>-2.2060111634853502E-3</v>
      </c>
    </row>
    <row r="86" spans="1:12">
      <c r="A86" s="78" t="s">
        <v>93</v>
      </c>
      <c r="B86" s="68">
        <v>24586.7</v>
      </c>
      <c r="C86" s="59">
        <f t="shared" si="4"/>
        <v>3.4447775252144188E-3</v>
      </c>
      <c r="D86" s="59">
        <f t="shared" si="7"/>
        <v>1.0034447775252144</v>
      </c>
      <c r="E86" s="78" t="s">
        <v>93</v>
      </c>
      <c r="F86" s="79">
        <v>1744.9</v>
      </c>
      <c r="G86" s="80">
        <f t="shared" si="5"/>
        <v>1.1586145689506357E-2</v>
      </c>
      <c r="H86" s="80">
        <f t="shared" si="6"/>
        <v>1.0115861456895063</v>
      </c>
      <c r="J86" s="59">
        <v>59</v>
      </c>
      <c r="K86" s="59">
        <v>3.2878933340051899E-3</v>
      </c>
      <c r="L86" s="59">
        <v>-1.90906131311494E-2</v>
      </c>
    </row>
    <row r="87" spans="1:12">
      <c r="A87" s="78" t="s">
        <v>94</v>
      </c>
      <c r="B87" s="68">
        <v>24502.15</v>
      </c>
      <c r="C87" s="59">
        <f t="shared" si="4"/>
        <v>7.6283551773595644E-3</v>
      </c>
      <c r="D87" s="59">
        <f t="shared" si="7"/>
        <v>1.0076283551773595</v>
      </c>
      <c r="E87" s="78" t="s">
        <v>94</v>
      </c>
      <c r="F87" s="79">
        <v>1724.8</v>
      </c>
      <c r="G87" s="80">
        <f t="shared" si="5"/>
        <v>-1.9378504118995356E-2</v>
      </c>
      <c r="H87" s="80">
        <f t="shared" si="6"/>
        <v>0.98062149588100467</v>
      </c>
      <c r="J87" s="59">
        <v>60</v>
      </c>
      <c r="K87" s="59">
        <v>3.9072948195126501E-4</v>
      </c>
      <c r="L87" s="59">
        <v>-8.6201984584726304E-3</v>
      </c>
    </row>
    <row r="88" spans="1:12">
      <c r="A88" s="78" t="s">
        <v>95</v>
      </c>
      <c r="B88" s="68">
        <v>24315.95</v>
      </c>
      <c r="C88" s="59">
        <f t="shared" si="4"/>
        <v>-3.4950370829703764E-4</v>
      </c>
      <c r="D88" s="59">
        <f t="shared" si="7"/>
        <v>0.99965049629170299</v>
      </c>
      <c r="E88" s="78" t="s">
        <v>95</v>
      </c>
      <c r="F88" s="79">
        <v>1758.55</v>
      </c>
      <c r="G88" s="80">
        <f t="shared" si="5"/>
        <v>5.3310652949078823E-3</v>
      </c>
      <c r="H88" s="80">
        <f t="shared" si="6"/>
        <v>1.0053310652949079</v>
      </c>
      <c r="J88" s="59">
        <v>61</v>
      </c>
      <c r="K88" s="59">
        <v>1.17404894790527E-2</v>
      </c>
      <c r="L88" s="59">
        <v>5.6742152323483097E-3</v>
      </c>
    </row>
    <row r="89" spans="1:12">
      <c r="A89" s="78" t="s">
        <v>96</v>
      </c>
      <c r="B89" s="68">
        <v>24324.45</v>
      </c>
      <c r="C89" s="59">
        <f t="shared" si="4"/>
        <v>-4.4608458502798307E-3</v>
      </c>
      <c r="D89" s="59">
        <f t="shared" si="7"/>
        <v>0.99553915414972016</v>
      </c>
      <c r="E89" s="78" t="s">
        <v>96</v>
      </c>
      <c r="F89" s="79">
        <v>1749.2</v>
      </c>
      <c r="G89" s="80">
        <f t="shared" si="5"/>
        <v>-2.3559746233928158E-2</v>
      </c>
      <c r="H89" s="80">
        <f t="shared" si="6"/>
        <v>0.9764402537660718</v>
      </c>
      <c r="J89" s="59">
        <v>62</v>
      </c>
      <c r="K89" s="59">
        <v>-4.28626509031907E-4</v>
      </c>
      <c r="L89" s="59">
        <v>3.54102461334997E-3</v>
      </c>
    </row>
    <row r="90" spans="1:12">
      <c r="A90" s="78" t="s">
        <v>97</v>
      </c>
      <c r="B90" s="68">
        <v>24433.200000000001</v>
      </c>
      <c r="C90" s="59">
        <f t="shared" si="4"/>
        <v>4.621191209858602E-3</v>
      </c>
      <c r="D90" s="59">
        <f t="shared" si="7"/>
        <v>1.0046211912098586</v>
      </c>
      <c r="E90" s="78" t="s">
        <v>97</v>
      </c>
      <c r="F90" s="79">
        <v>1790.9</v>
      </c>
      <c r="G90" s="80">
        <f t="shared" si="5"/>
        <v>1.9025108435109905E-2</v>
      </c>
      <c r="H90" s="80">
        <f t="shared" si="6"/>
        <v>1.0190251084351098</v>
      </c>
      <c r="J90" s="59">
        <v>63</v>
      </c>
      <c r="K90" s="59">
        <v>-7.05046128798896E-3</v>
      </c>
      <c r="L90" s="59">
        <v>-9.8239830483074497E-3</v>
      </c>
    </row>
    <row r="91" spans="1:12">
      <c r="A91" s="78" t="s">
        <v>98</v>
      </c>
      <c r="B91" s="68">
        <v>24320.55</v>
      </c>
      <c r="C91" s="59">
        <f t="shared" si="4"/>
        <v>-1.3567851613180805E-4</v>
      </c>
      <c r="D91" s="59">
        <f t="shared" si="7"/>
        <v>0.99986432148386817</v>
      </c>
      <c r="E91" s="78" t="s">
        <v>98</v>
      </c>
      <c r="F91" s="79">
        <v>1757.15</v>
      </c>
      <c r="G91" s="80">
        <f t="shared" si="5"/>
        <v>-1.7851825623196184E-2</v>
      </c>
      <c r="H91" s="80">
        <f t="shared" si="6"/>
        <v>0.9821481743768038</v>
      </c>
      <c r="J91" s="59">
        <v>64</v>
      </c>
      <c r="K91" s="59">
        <v>-1.2120828697010401E-3</v>
      </c>
      <c r="L91" s="59">
        <v>-1.47407566699006E-3</v>
      </c>
    </row>
    <row r="92" spans="1:12">
      <c r="A92" s="78" t="s">
        <v>99</v>
      </c>
      <c r="B92" s="68">
        <v>24323.85</v>
      </c>
      <c r="C92" s="59">
        <f t="shared" si="4"/>
        <v>8.9252669109216129E-4</v>
      </c>
      <c r="D92" s="59">
        <f t="shared" si="7"/>
        <v>1.0008925266910922</v>
      </c>
      <c r="E92" s="78" t="s">
        <v>99</v>
      </c>
      <c r="F92" s="79">
        <v>1788.8</v>
      </c>
      <c r="G92" s="80">
        <f t="shared" si="5"/>
        <v>-5.1855478768119802E-3</v>
      </c>
      <c r="H92" s="80">
        <f t="shared" si="6"/>
        <v>0.99481445212318798</v>
      </c>
      <c r="J92" s="59">
        <v>65</v>
      </c>
      <c r="K92" s="59">
        <v>7.2192554511123401E-3</v>
      </c>
      <c r="L92" s="59">
        <v>-1.3810294390056601E-2</v>
      </c>
    </row>
    <row r="93" spans="1:12">
      <c r="A93" s="78" t="s">
        <v>100</v>
      </c>
      <c r="B93" s="68">
        <v>24302.15</v>
      </c>
      <c r="C93" s="59">
        <f t="shared" si="4"/>
        <v>6.4418338608693553E-4</v>
      </c>
      <c r="D93" s="59">
        <f t="shared" si="7"/>
        <v>1.0006441833860868</v>
      </c>
      <c r="E93" s="78" t="s">
        <v>100</v>
      </c>
      <c r="F93" s="79">
        <v>1798.1</v>
      </c>
      <c r="G93" s="80">
        <f t="shared" si="5"/>
        <v>-5.1587966302635473E-3</v>
      </c>
      <c r="H93" s="80">
        <f t="shared" si="6"/>
        <v>0.99484120336973647</v>
      </c>
      <c r="J93" s="59">
        <v>66</v>
      </c>
      <c r="K93" s="59">
        <v>-6.2028929577790303E-3</v>
      </c>
      <c r="L93" s="59">
        <v>4.4690927154095303E-3</v>
      </c>
    </row>
    <row r="94" spans="1:12">
      <c r="A94" s="78" t="s">
        <v>101</v>
      </c>
      <c r="B94" s="68">
        <v>24286.5</v>
      </c>
      <c r="C94" s="59">
        <f t="shared" si="4"/>
        <v>6.7196627176867064E-3</v>
      </c>
      <c r="D94" s="59">
        <f t="shared" si="7"/>
        <v>1.0067196627176866</v>
      </c>
      <c r="E94" s="78" t="s">
        <v>101</v>
      </c>
      <c r="F94" s="79">
        <v>1807.4</v>
      </c>
      <c r="G94" s="80">
        <f t="shared" si="5"/>
        <v>4.9594127850332452E-2</v>
      </c>
      <c r="H94" s="80">
        <f t="shared" si="6"/>
        <v>1.0495941278503325</v>
      </c>
      <c r="J94" s="59">
        <v>67</v>
      </c>
      <c r="K94" s="59">
        <v>8.9521668015985108E-3</v>
      </c>
      <c r="L94" s="59">
        <v>2.2465068631568699E-3</v>
      </c>
    </row>
    <row r="95" spans="1:12">
      <c r="A95" s="78" t="s">
        <v>102</v>
      </c>
      <c r="B95" s="68">
        <v>24123.85</v>
      </c>
      <c r="C95" s="59">
        <f t="shared" si="4"/>
        <v>-7.5001350225091805E-4</v>
      </c>
      <c r="D95" s="59">
        <f t="shared" si="7"/>
        <v>0.9992499864977491</v>
      </c>
      <c r="E95" s="78" t="s">
        <v>102</v>
      </c>
      <c r="F95" s="79">
        <v>1719.95</v>
      </c>
      <c r="G95" s="80">
        <f t="shared" si="5"/>
        <v>-1.5976068348005313E-3</v>
      </c>
      <c r="H95" s="80">
        <f t="shared" si="6"/>
        <v>0.99840239316519952</v>
      </c>
      <c r="J95" s="59">
        <v>68</v>
      </c>
      <c r="K95" s="59">
        <v>-2.5571924141313202E-3</v>
      </c>
      <c r="L95" s="59">
        <v>-2.2618271157444799E-2</v>
      </c>
    </row>
    <row r="96" spans="1:12">
      <c r="A96" s="78" t="s">
        <v>103</v>
      </c>
      <c r="B96" s="68">
        <v>24141.95</v>
      </c>
      <c r="C96" s="59">
        <f t="shared" si="4"/>
        <v>5.4555916887449258E-3</v>
      </c>
      <c r="D96" s="59">
        <f t="shared" si="7"/>
        <v>1.0054555916887449</v>
      </c>
      <c r="E96" s="78" t="s">
        <v>103</v>
      </c>
      <c r="F96" s="79">
        <v>1722.7</v>
      </c>
      <c r="G96" s="80">
        <f t="shared" si="5"/>
        <v>-1.0021020975574745E-2</v>
      </c>
      <c r="H96" s="80">
        <f t="shared" si="6"/>
        <v>0.98997897902442522</v>
      </c>
      <c r="J96" s="59">
        <v>69</v>
      </c>
      <c r="K96" s="59">
        <v>-2.10627316768872E-2</v>
      </c>
      <c r="L96" s="59">
        <v>-3.91107840003315E-3</v>
      </c>
    </row>
    <row r="97" spans="1:12">
      <c r="A97" s="78" t="s">
        <v>104</v>
      </c>
      <c r="B97" s="68">
        <v>24010.6</v>
      </c>
      <c r="C97" s="59">
        <f t="shared" si="4"/>
        <v>-1.4108806608831069E-3</v>
      </c>
      <c r="D97" s="59">
        <f t="shared" si="7"/>
        <v>0.99858911933911687</v>
      </c>
      <c r="E97" s="78" t="s">
        <v>104</v>
      </c>
      <c r="F97" s="79">
        <v>1740.05</v>
      </c>
      <c r="G97" s="80">
        <f t="shared" si="5"/>
        <v>-5.5590721417507899E-3</v>
      </c>
      <c r="H97" s="80">
        <f t="shared" si="6"/>
        <v>0.99444092785824922</v>
      </c>
      <c r="J97" s="59">
        <v>70</v>
      </c>
      <c r="K97" s="59">
        <v>-9.4740956834637492E-3</v>
      </c>
      <c r="L97" s="59">
        <v>-4.2469072284168997E-2</v>
      </c>
    </row>
    <row r="98" spans="1:12">
      <c r="A98" s="78" t="s">
        <v>105</v>
      </c>
      <c r="B98" s="68">
        <v>24044.5</v>
      </c>
      <c r="C98" s="59">
        <f t="shared" si="4"/>
        <v>7.3341133907751897E-3</v>
      </c>
      <c r="D98" s="59">
        <f t="shared" si="7"/>
        <v>1.0073341133907752</v>
      </c>
      <c r="E98" s="78" t="s">
        <v>105</v>
      </c>
      <c r="F98" s="79">
        <v>1749.75</v>
      </c>
      <c r="G98" s="80">
        <f t="shared" si="5"/>
        <v>-5.0102415548455417E-2</v>
      </c>
      <c r="H98" s="80">
        <f t="shared" si="6"/>
        <v>0.9498975844515446</v>
      </c>
      <c r="J98" s="59">
        <v>71</v>
      </c>
      <c r="K98" s="59">
        <v>1.2275167017027099E-3</v>
      </c>
      <c r="L98" s="59">
        <v>-6.49565391208262E-3</v>
      </c>
    </row>
    <row r="99" spans="1:12">
      <c r="A99" s="78" t="s">
        <v>106</v>
      </c>
      <c r="B99" s="68">
        <v>23868.799999999999</v>
      </c>
      <c r="C99" s="59">
        <f t="shared" si="4"/>
        <v>6.1987880801539115E-3</v>
      </c>
      <c r="D99" s="59">
        <f t="shared" si="7"/>
        <v>1.0061987880801539</v>
      </c>
      <c r="E99" s="78" t="s">
        <v>106</v>
      </c>
      <c r="F99" s="79">
        <v>1839.65</v>
      </c>
      <c r="G99" s="80">
        <f t="shared" si="5"/>
        <v>4.9416838351322538E-2</v>
      </c>
      <c r="H99" s="80">
        <f t="shared" si="6"/>
        <v>1.0494168383513225</v>
      </c>
      <c r="J99" s="59">
        <v>72</v>
      </c>
      <c r="K99" s="59">
        <v>2.2661621122589E-3</v>
      </c>
      <c r="L99" s="59">
        <v>2.4414235435189401E-2</v>
      </c>
    </row>
    <row r="100" spans="1:12">
      <c r="A100" s="78" t="s">
        <v>107</v>
      </c>
      <c r="B100" s="68">
        <v>23721.3</v>
      </c>
      <c r="C100" s="59">
        <f t="shared" si="4"/>
        <v>7.7636149373623573E-3</v>
      </c>
      <c r="D100" s="59">
        <f t="shared" si="7"/>
        <v>1.0077636149373623</v>
      </c>
      <c r="E100" s="78" t="s">
        <v>107</v>
      </c>
      <c r="F100" s="79">
        <v>1750.95</v>
      </c>
      <c r="G100" s="80">
        <f t="shared" si="5"/>
        <v>2.2847351234609131E-4</v>
      </c>
      <c r="H100" s="80">
        <f t="shared" si="6"/>
        <v>1.0002284735123461</v>
      </c>
      <c r="J100" s="59">
        <v>73</v>
      </c>
      <c r="K100" s="59">
        <v>6.6674858443772399E-5</v>
      </c>
      <c r="L100" s="59">
        <v>1.44379176511619E-2</v>
      </c>
    </row>
    <row r="101" spans="1:12">
      <c r="A101" s="78" t="s">
        <v>108</v>
      </c>
      <c r="B101" s="68">
        <v>23537.85</v>
      </c>
      <c r="C101" s="59">
        <f t="shared" si="4"/>
        <v>1.5625351959234377E-3</v>
      </c>
      <c r="D101" s="59">
        <f t="shared" si="7"/>
        <v>1.0015625351959234</v>
      </c>
      <c r="E101" s="78" t="s">
        <v>108</v>
      </c>
      <c r="F101" s="79">
        <v>1750.55</v>
      </c>
      <c r="G101" s="80">
        <f t="shared" si="5"/>
        <v>-3.7631540831479546E-3</v>
      </c>
      <c r="H101" s="80">
        <f t="shared" si="6"/>
        <v>0.99623684591685202</v>
      </c>
      <c r="J101" s="59">
        <v>74</v>
      </c>
      <c r="K101" s="59">
        <v>-5.3910332111043596E-4</v>
      </c>
      <c r="L101" s="59">
        <v>-6.8986537782948797E-4</v>
      </c>
    </row>
    <row r="102" spans="1:12">
      <c r="A102" s="78" t="s">
        <v>109</v>
      </c>
      <c r="B102" s="68">
        <v>23501.1</v>
      </c>
      <c r="C102" s="59">
        <f t="shared" si="4"/>
        <v>-2.800199840690768E-3</v>
      </c>
      <c r="D102" s="59">
        <f t="shared" si="7"/>
        <v>0.9971998001593092</v>
      </c>
      <c r="E102" s="78" t="s">
        <v>109</v>
      </c>
      <c r="F102" s="79">
        <v>1757.15</v>
      </c>
      <c r="G102" s="80">
        <f t="shared" si="5"/>
        <v>3.6203520208436171E-3</v>
      </c>
      <c r="H102" s="80">
        <f t="shared" si="6"/>
        <v>1.0036203520208435</v>
      </c>
      <c r="J102" s="59">
        <v>75</v>
      </c>
      <c r="K102" s="59">
        <v>1.25621669303757E-2</v>
      </c>
      <c r="L102" s="59">
        <v>-5.7251855304705796E-3</v>
      </c>
    </row>
    <row r="103" spans="1:12">
      <c r="A103" s="78" t="s">
        <v>110</v>
      </c>
      <c r="B103" s="68">
        <v>23567</v>
      </c>
      <c r="C103" s="59">
        <f t="shared" si="4"/>
        <v>2.1663878659495613E-3</v>
      </c>
      <c r="D103" s="59">
        <f t="shared" si="7"/>
        <v>1.0021663878659495</v>
      </c>
      <c r="E103" s="78" t="s">
        <v>110</v>
      </c>
      <c r="F103" s="79">
        <v>1750.8</v>
      </c>
      <c r="G103" s="80">
        <f t="shared" si="5"/>
        <v>2.2848728714081525E-2</v>
      </c>
      <c r="H103" s="80">
        <f t="shared" si="6"/>
        <v>1.0228487287140815</v>
      </c>
      <c r="J103" s="59">
        <v>76</v>
      </c>
      <c r="K103" s="59">
        <v>-8.0580551368045303E-4</v>
      </c>
      <c r="L103" s="59">
        <v>1.6011044554358699E-3</v>
      </c>
    </row>
    <row r="104" spans="1:12">
      <c r="A104" s="78" t="s">
        <v>111</v>
      </c>
      <c r="B104" s="68">
        <v>23516</v>
      </c>
      <c r="C104" s="59">
        <f t="shared" si="4"/>
        <v>-1.7801801450586289E-3</v>
      </c>
      <c r="D104" s="59">
        <f t="shared" si="7"/>
        <v>0.99821981985494135</v>
      </c>
      <c r="E104" s="78" t="s">
        <v>111</v>
      </c>
      <c r="F104" s="79">
        <v>1711.25</v>
      </c>
      <c r="G104" s="80">
        <f t="shared" si="5"/>
        <v>1.9010022541434324E-3</v>
      </c>
      <c r="H104" s="80">
        <f t="shared" si="6"/>
        <v>1.0019010022541435</v>
      </c>
      <c r="J104" s="59">
        <v>77</v>
      </c>
      <c r="K104" s="59">
        <v>-2.6001525434036798E-3</v>
      </c>
      <c r="L104" s="59">
        <v>-1.3128866366469301E-2</v>
      </c>
    </row>
    <row r="105" spans="1:12">
      <c r="A105" s="78" t="s">
        <v>112</v>
      </c>
      <c r="B105" s="68">
        <v>23557.9</v>
      </c>
      <c r="C105" s="59">
        <f t="shared" si="4"/>
        <v>3.9257017677237702E-3</v>
      </c>
      <c r="D105" s="59">
        <f t="shared" si="7"/>
        <v>1.0039257017677237</v>
      </c>
      <c r="E105" s="78" t="s">
        <v>112</v>
      </c>
      <c r="F105" s="79">
        <v>1708</v>
      </c>
      <c r="G105" s="80">
        <f t="shared" si="5"/>
        <v>1.329050490230505E-2</v>
      </c>
      <c r="H105" s="80">
        <f t="shared" si="6"/>
        <v>1.0132905049023051</v>
      </c>
      <c r="J105" s="59">
        <v>78</v>
      </c>
      <c r="K105" s="59">
        <v>-1.50732041985144E-3</v>
      </c>
      <c r="L105" s="59">
        <v>2.8407653374827001E-2</v>
      </c>
    </row>
    <row r="106" spans="1:12">
      <c r="A106" s="78" t="s">
        <v>113</v>
      </c>
      <c r="B106" s="68">
        <v>23465.599999999999</v>
      </c>
      <c r="C106" s="59">
        <f t="shared" si="4"/>
        <v>2.8465062056323236E-3</v>
      </c>
      <c r="D106" s="59">
        <f t="shared" si="7"/>
        <v>1.0028465062056324</v>
      </c>
      <c r="E106" s="78" t="s">
        <v>113</v>
      </c>
      <c r="F106" s="79">
        <v>1685.45</v>
      </c>
      <c r="G106" s="80">
        <f t="shared" si="5"/>
        <v>1.1697086787313224E-2</v>
      </c>
      <c r="H106" s="80">
        <f t="shared" si="6"/>
        <v>1.0116970867873132</v>
      </c>
      <c r="J106" s="59">
        <v>79</v>
      </c>
      <c r="K106" s="59">
        <v>-1.2432518349338401E-3</v>
      </c>
      <c r="L106" s="59">
        <v>-1.0635025830988701E-2</v>
      </c>
    </row>
    <row r="107" spans="1:12">
      <c r="A107" s="78" t="s">
        <v>114</v>
      </c>
      <c r="B107" s="68">
        <v>23398.9</v>
      </c>
      <c r="C107" s="59">
        <f t="shared" si="4"/>
        <v>3.2511583723450442E-3</v>
      </c>
      <c r="D107" s="59">
        <f t="shared" si="7"/>
        <v>1.0032511583723451</v>
      </c>
      <c r="E107" s="78" t="s">
        <v>114</v>
      </c>
      <c r="F107" s="79">
        <v>1665.85</v>
      </c>
      <c r="G107" s="80">
        <f t="shared" si="5"/>
        <v>-2.8494316498828203E-2</v>
      </c>
      <c r="H107" s="80">
        <f t="shared" si="6"/>
        <v>0.97150568350117184</v>
      </c>
      <c r="J107" s="59">
        <v>80</v>
      </c>
      <c r="K107" s="59">
        <v>-8.8344686515201901E-3</v>
      </c>
      <c r="L107" s="59">
        <v>-6.7965559034052804E-3</v>
      </c>
    </row>
    <row r="108" spans="1:12">
      <c r="A108" s="78" t="s">
        <v>115</v>
      </c>
      <c r="B108" s="68">
        <v>23322.95</v>
      </c>
      <c r="C108" s="59">
        <f t="shared" si="4"/>
        <v>2.4942165167948799E-3</v>
      </c>
      <c r="D108" s="59">
        <f t="shared" si="7"/>
        <v>1.0024942165167949</v>
      </c>
      <c r="E108" s="78" t="s">
        <v>115</v>
      </c>
      <c r="F108" s="79">
        <v>1714</v>
      </c>
      <c r="G108" s="80">
        <f t="shared" si="5"/>
        <v>1.0056229108965239E-2</v>
      </c>
      <c r="H108" s="80">
        <f t="shared" si="6"/>
        <v>1.0100562291089652</v>
      </c>
      <c r="J108" s="59">
        <v>81</v>
      </c>
      <c r="K108" s="59">
        <v>5.1594133084687799E-3</v>
      </c>
      <c r="L108" s="59">
        <v>-3.5819499296707899E-2</v>
      </c>
    </row>
    <row r="109" spans="1:12">
      <c r="A109" s="78" t="s">
        <v>116</v>
      </c>
      <c r="B109" s="68">
        <v>23264.85</v>
      </c>
      <c r="C109" s="59">
        <f t="shared" si="4"/>
        <v>2.4288513264755015E-4</v>
      </c>
      <c r="D109" s="59">
        <f t="shared" si="7"/>
        <v>1.0002428851326475</v>
      </c>
      <c r="E109" s="78" t="s">
        <v>116</v>
      </c>
      <c r="F109" s="79">
        <v>1696.85</v>
      </c>
      <c r="G109" s="80">
        <f t="shared" si="5"/>
        <v>3.1519647330726805E-2</v>
      </c>
      <c r="H109" s="80">
        <f t="shared" si="6"/>
        <v>1.0315196473307269</v>
      </c>
      <c r="J109" s="59">
        <v>82</v>
      </c>
      <c r="K109" s="59">
        <v>2.29553676090583E-4</v>
      </c>
      <c r="L109" s="59">
        <v>1.8815397334182402E-2</v>
      </c>
    </row>
    <row r="110" spans="1:12">
      <c r="A110" s="78" t="s">
        <v>117</v>
      </c>
      <c r="B110" s="68">
        <v>23259.200000000001</v>
      </c>
      <c r="C110" s="59">
        <f t="shared" si="4"/>
        <v>-1.3297717180034533E-3</v>
      </c>
      <c r="D110" s="59">
        <f t="shared" si="7"/>
        <v>0.99867022828199659</v>
      </c>
      <c r="E110" s="78" t="s">
        <v>117</v>
      </c>
      <c r="F110" s="79">
        <v>1644.2</v>
      </c>
      <c r="G110" s="80">
        <f t="shared" si="5"/>
        <v>6.7746841147493742E-2</v>
      </c>
      <c r="H110" s="80">
        <f t="shared" si="6"/>
        <v>1.0677468411474937</v>
      </c>
      <c r="J110" s="59">
        <v>83</v>
      </c>
      <c r="K110" s="59">
        <v>2.0219619976148198E-3</v>
      </c>
      <c r="L110" s="59">
        <v>9.5641836918915393E-3</v>
      </c>
    </row>
    <row r="111" spans="1:12">
      <c r="A111" s="78" t="s">
        <v>118</v>
      </c>
      <c r="B111" s="68">
        <v>23290.15</v>
      </c>
      <c r="C111" s="59">
        <f t="shared" si="4"/>
        <v>2.0331832162561177E-2</v>
      </c>
      <c r="D111" s="59">
        <f t="shared" si="7"/>
        <v>1.0203318321625612</v>
      </c>
      <c r="E111" s="78" t="s">
        <v>118</v>
      </c>
      <c r="F111" s="79">
        <v>1536.5</v>
      </c>
      <c r="G111" s="80">
        <f t="shared" si="5"/>
        <v>-2.794659473321776E-3</v>
      </c>
      <c r="H111" s="80">
        <f t="shared" si="6"/>
        <v>0.9972053405266782</v>
      </c>
      <c r="J111" s="59">
        <v>84</v>
      </c>
      <c r="K111" s="59">
        <v>5.17841660044211E-3</v>
      </c>
      <c r="L111" s="59">
        <v>-2.4556920719437499E-2</v>
      </c>
    </row>
    <row r="112" spans="1:12">
      <c r="A112" s="78" t="s">
        <v>119</v>
      </c>
      <c r="B112" s="68">
        <v>22821.4</v>
      </c>
      <c r="C112" s="59">
        <f t="shared" si="4"/>
        <v>8.8487486443831614E-3</v>
      </c>
      <c r="D112" s="59">
        <f t="shared" si="7"/>
        <v>1.0088487486443831</v>
      </c>
      <c r="E112" s="78" t="s">
        <v>119</v>
      </c>
      <c r="F112" s="79">
        <v>1540.8</v>
      </c>
      <c r="G112" s="80">
        <f t="shared" si="5"/>
        <v>3.5238517634398912E-2</v>
      </c>
      <c r="H112" s="80">
        <f t="shared" si="6"/>
        <v>1.035238517634399</v>
      </c>
      <c r="J112" s="59">
        <v>85</v>
      </c>
      <c r="K112" s="59">
        <v>-8.4077355070169796E-4</v>
      </c>
      <c r="L112" s="59">
        <v>6.1718388456095804E-3</v>
      </c>
    </row>
    <row r="113" spans="1:12">
      <c r="A113" s="78" t="s">
        <v>120</v>
      </c>
      <c r="B113" s="68">
        <v>22620.35</v>
      </c>
      <c r="C113" s="59">
        <f t="shared" si="4"/>
        <v>3.3071319917765837E-2</v>
      </c>
      <c r="D113" s="59">
        <f t="shared" si="7"/>
        <v>1.0330713199177659</v>
      </c>
      <c r="E113" s="78" t="s">
        <v>120</v>
      </c>
      <c r="F113" s="79">
        <v>1487.45</v>
      </c>
      <c r="G113" s="80">
        <f t="shared" si="5"/>
        <v>-7.1343941138739802E-3</v>
      </c>
      <c r="H113" s="80">
        <f t="shared" si="6"/>
        <v>0.99286560588612605</v>
      </c>
      <c r="J113" s="59">
        <v>86</v>
      </c>
      <c r="K113" s="59">
        <v>-3.94272740620268E-3</v>
      </c>
      <c r="L113" s="59">
        <v>-1.9617018827725499E-2</v>
      </c>
    </row>
    <row r="114" spans="1:12">
      <c r="A114" s="78" t="s">
        <v>121</v>
      </c>
      <c r="B114" s="68">
        <v>21884.5</v>
      </c>
      <c r="C114" s="59">
        <f t="shared" si="4"/>
        <v>-6.1124179171720965E-2</v>
      </c>
      <c r="D114" s="59">
        <f t="shared" si="7"/>
        <v>0.93887582082827903</v>
      </c>
      <c r="E114" s="78" t="s">
        <v>121</v>
      </c>
      <c r="F114" s="79">
        <v>1498.1</v>
      </c>
      <c r="G114" s="80">
        <f t="shared" si="5"/>
        <v>-8.8239956911513637E-2</v>
      </c>
      <c r="H114" s="80">
        <f t="shared" si="6"/>
        <v>0.91176004308848635</v>
      </c>
      <c r="J114" s="59">
        <v>87</v>
      </c>
      <c r="K114" s="59">
        <v>2.9095507311047101E-3</v>
      </c>
      <c r="L114" s="59">
        <v>1.61155577040052E-2</v>
      </c>
    </row>
    <row r="115" spans="1:12">
      <c r="A115" s="78" t="s">
        <v>122</v>
      </c>
      <c r="B115" s="68">
        <v>23263.9</v>
      </c>
      <c r="C115" s="59">
        <f t="shared" si="4"/>
        <v>3.2023979208572827E-2</v>
      </c>
      <c r="D115" s="59">
        <f t="shared" si="7"/>
        <v>1.0320239792085728</v>
      </c>
      <c r="E115" s="78" t="s">
        <v>122</v>
      </c>
      <c r="F115" s="79">
        <v>1636.3</v>
      </c>
      <c r="G115" s="80">
        <f t="shared" si="5"/>
        <v>1.5520419937908937E-2</v>
      </c>
      <c r="H115" s="80">
        <f t="shared" si="6"/>
        <v>1.0155204199379089</v>
      </c>
      <c r="J115" s="59">
        <v>88</v>
      </c>
      <c r="K115" s="59">
        <v>-6.7944524078869897E-4</v>
      </c>
      <c r="L115" s="59">
        <v>-1.7172380382407499E-2</v>
      </c>
    </row>
    <row r="116" spans="1:12">
      <c r="A116" s="78" t="s">
        <v>123</v>
      </c>
      <c r="B116" s="68">
        <v>22530.7</v>
      </c>
      <c r="C116" s="59">
        <f t="shared" si="4"/>
        <v>1.8680861553376123E-3</v>
      </c>
      <c r="D116" s="59">
        <f t="shared" si="7"/>
        <v>1.0018680861553375</v>
      </c>
      <c r="E116" s="78" t="s">
        <v>123</v>
      </c>
      <c r="F116" s="79">
        <v>1611.1</v>
      </c>
      <c r="G116" s="80">
        <f t="shared" si="5"/>
        <v>3.4092058649561996E-2</v>
      </c>
      <c r="H116" s="80">
        <f t="shared" si="6"/>
        <v>1.0340920586495619</v>
      </c>
      <c r="J116" s="59">
        <v>89</v>
      </c>
      <c r="K116" s="59">
        <v>9.6322135568939E-5</v>
      </c>
      <c r="L116" s="59">
        <v>-5.2818700123809202E-3</v>
      </c>
    </row>
    <row r="117" spans="1:12">
      <c r="A117" s="78" t="s">
        <v>124</v>
      </c>
      <c r="B117" s="68">
        <v>22488.65</v>
      </c>
      <c r="C117" s="59">
        <f t="shared" si="4"/>
        <v>-9.5612140229056203E-3</v>
      </c>
      <c r="D117" s="59">
        <f t="shared" si="7"/>
        <v>0.99043878597709434</v>
      </c>
      <c r="E117" s="78" t="s">
        <v>124</v>
      </c>
      <c r="F117" s="79">
        <v>1557.1</v>
      </c>
      <c r="G117" s="80">
        <f t="shared" si="5"/>
        <v>-1.9587271684672714E-2</v>
      </c>
      <c r="H117" s="80">
        <f t="shared" si="6"/>
        <v>0.98041272831532733</v>
      </c>
      <c r="J117" s="59">
        <v>90</v>
      </c>
      <c r="K117" s="59">
        <v>-9.1049638865114201E-5</v>
      </c>
      <c r="L117" s="59">
        <v>-5.0677469913984301E-3</v>
      </c>
    </row>
    <row r="118" spans="1:12">
      <c r="A118" s="78" t="s">
        <v>125</v>
      </c>
      <c r="B118" s="68">
        <v>22704.7</v>
      </c>
      <c r="C118" s="59">
        <f t="shared" si="4"/>
        <v>-8.0473578649701855E-3</v>
      </c>
      <c r="D118" s="59">
        <f t="shared" si="7"/>
        <v>0.99195264213502976</v>
      </c>
      <c r="E118" s="78" t="s">
        <v>125</v>
      </c>
      <c r="F118" s="79">
        <v>1587.9</v>
      </c>
      <c r="G118" s="80">
        <f t="shared" si="5"/>
        <v>2.4931951009739099E-2</v>
      </c>
      <c r="H118" s="80">
        <f t="shared" si="6"/>
        <v>1.024931951009739</v>
      </c>
      <c r="J118" s="59">
        <v>91</v>
      </c>
      <c r="K118" s="59">
        <v>4.4928200284702303E-3</v>
      </c>
      <c r="L118" s="59">
        <v>4.5101307821862197E-2</v>
      </c>
    </row>
    <row r="119" spans="1:12">
      <c r="A119" s="78" t="s">
        <v>126</v>
      </c>
      <c r="B119" s="68">
        <v>22888.15</v>
      </c>
      <c r="C119" s="59">
        <f t="shared" si="4"/>
        <v>-1.9336287086089532E-3</v>
      </c>
      <c r="D119" s="59">
        <f t="shared" si="7"/>
        <v>0.99806637129139109</v>
      </c>
      <c r="E119" s="78" t="s">
        <v>126</v>
      </c>
      <c r="F119" s="79">
        <v>1548.8</v>
      </c>
      <c r="G119" s="80">
        <f t="shared" si="5"/>
        <v>-1.1235712562303856E-2</v>
      </c>
      <c r="H119" s="80">
        <f t="shared" si="6"/>
        <v>0.98876428743769618</v>
      </c>
      <c r="J119" s="59">
        <v>92</v>
      </c>
      <c r="K119" s="59">
        <v>-1.1429529501816901E-3</v>
      </c>
      <c r="L119" s="59">
        <v>-4.5465388461884097E-4</v>
      </c>
    </row>
    <row r="120" spans="1:12">
      <c r="A120" s="78" t="s">
        <v>127</v>
      </c>
      <c r="B120" s="68">
        <v>22932.45</v>
      </c>
      <c r="C120" s="59">
        <f t="shared" si="4"/>
        <v>-1.0743187662915156E-3</v>
      </c>
      <c r="D120" s="59">
        <f t="shared" si="7"/>
        <v>0.99892568123370851</v>
      </c>
      <c r="E120" s="78" t="s">
        <v>127</v>
      </c>
      <c r="F120" s="79">
        <v>1566.3</v>
      </c>
      <c r="G120" s="80">
        <f t="shared" si="5"/>
        <v>-2.972057046150782E-2</v>
      </c>
      <c r="H120" s="80">
        <f t="shared" si="6"/>
        <v>0.97027942953849222</v>
      </c>
      <c r="J120" s="59">
        <v>93</v>
      </c>
      <c r="K120" s="59">
        <v>3.5390949755701099E-3</v>
      </c>
      <c r="L120" s="59">
        <v>-1.35601159511449E-2</v>
      </c>
    </row>
    <row r="121" spans="1:12">
      <c r="A121" s="78" t="s">
        <v>128</v>
      </c>
      <c r="B121" s="68">
        <v>22957.1</v>
      </c>
      <c r="C121" s="59">
        <f t="shared" si="4"/>
        <v>-4.5944725602593643E-4</v>
      </c>
      <c r="D121" s="59">
        <f t="shared" si="7"/>
        <v>0.99954055274397402</v>
      </c>
      <c r="E121" s="78" t="s">
        <v>128</v>
      </c>
      <c r="F121" s="79">
        <v>1613.55</v>
      </c>
      <c r="G121" s="80">
        <f t="shared" si="5"/>
        <v>1.0122016750213285E-2</v>
      </c>
      <c r="H121" s="80">
        <f t="shared" si="6"/>
        <v>1.0101220167502132</v>
      </c>
      <c r="J121" s="59">
        <v>94</v>
      </c>
      <c r="K121" s="59">
        <v>-1.6415685749334801E-3</v>
      </c>
      <c r="L121" s="59">
        <v>-3.9175035668173102E-3</v>
      </c>
    </row>
    <row r="122" spans="1:12">
      <c r="A122" s="78" t="s">
        <v>129</v>
      </c>
      <c r="B122" s="68">
        <v>22967.65</v>
      </c>
      <c r="C122" s="59">
        <f t="shared" si="4"/>
        <v>1.6234147702677632E-2</v>
      </c>
      <c r="D122" s="59">
        <f t="shared" si="7"/>
        <v>1.0162341477026777</v>
      </c>
      <c r="E122" s="78" t="s">
        <v>129</v>
      </c>
      <c r="F122" s="79">
        <v>1597.3</v>
      </c>
      <c r="G122" s="80">
        <f t="shared" si="5"/>
        <v>-1.5530191620442342E-2</v>
      </c>
      <c r="H122" s="80">
        <f t="shared" si="6"/>
        <v>0.98446980837955766</v>
      </c>
      <c r="J122" s="59">
        <v>95</v>
      </c>
      <c r="K122" s="59">
        <v>4.95641502216803E-3</v>
      </c>
      <c r="L122" s="59">
        <v>-5.5058830570623399E-2</v>
      </c>
    </row>
    <row r="123" spans="1:12">
      <c r="A123" s="78" t="s">
        <v>130</v>
      </c>
      <c r="B123" s="68">
        <v>22597.8</v>
      </c>
      <c r="C123" s="59">
        <f t="shared" si="4"/>
        <v>3.0469688528972257E-3</v>
      </c>
      <c r="D123" s="59">
        <f t="shared" si="7"/>
        <v>1.0030469688528971</v>
      </c>
      <c r="E123" s="78" t="s">
        <v>130</v>
      </c>
      <c r="F123" s="79">
        <v>1622.3</v>
      </c>
      <c r="G123" s="80">
        <f t="shared" si="5"/>
        <v>3.2514531454101804E-2</v>
      </c>
      <c r="H123" s="80">
        <f t="shared" si="6"/>
        <v>1.0325145314541018</v>
      </c>
      <c r="J123" s="59">
        <v>96</v>
      </c>
      <c r="K123" s="59">
        <v>4.0998269292998697E-3</v>
      </c>
      <c r="L123" s="59">
        <v>4.5317011422022699E-2</v>
      </c>
    </row>
    <row r="124" spans="1:12">
      <c r="A124" s="78" t="s">
        <v>131</v>
      </c>
      <c r="B124" s="68">
        <v>22529.05</v>
      </c>
      <c r="C124" s="59">
        <f t="shared" si="4"/>
        <v>2.7980811741256874E-3</v>
      </c>
      <c r="D124" s="59">
        <f t="shared" si="7"/>
        <v>1.0027980811741257</v>
      </c>
      <c r="E124" s="78" t="s">
        <v>131</v>
      </c>
      <c r="F124" s="79">
        <v>1570.4</v>
      </c>
      <c r="G124" s="80">
        <f t="shared" si="5"/>
        <v>6.1638890203977656E-3</v>
      </c>
      <c r="H124" s="80">
        <f t="shared" si="6"/>
        <v>1.0061638890203977</v>
      </c>
      <c r="J124" s="59">
        <v>97</v>
      </c>
      <c r="K124" s="59">
        <v>5.2804683196970899E-3</v>
      </c>
      <c r="L124" s="59">
        <v>-5.051994807351E-3</v>
      </c>
    </row>
    <row r="125" spans="1:12">
      <c r="A125" s="78" t="s">
        <v>132</v>
      </c>
      <c r="B125" s="68">
        <v>22466.1</v>
      </c>
      <c r="C125" s="59">
        <f t="shared" si="4"/>
        <v>2.7746872879504058E-3</v>
      </c>
      <c r="D125" s="59">
        <f t="shared" si="7"/>
        <v>1.0027746872879504</v>
      </c>
      <c r="E125" s="78" t="s">
        <v>132</v>
      </c>
      <c r="F125" s="79">
        <v>1560.75</v>
      </c>
      <c r="G125" s="80">
        <f t="shared" si="5"/>
        <v>1.8788245271345247E-2</v>
      </c>
      <c r="H125" s="80">
        <f t="shared" si="6"/>
        <v>1.0187882452713453</v>
      </c>
      <c r="J125" s="59">
        <v>98</v>
      </c>
      <c r="K125" s="59">
        <v>6.0183478642740105E-4</v>
      </c>
      <c r="L125" s="59">
        <v>-4.3649888695753598E-3</v>
      </c>
    </row>
    <row r="126" spans="1:12">
      <c r="A126" s="78" t="s">
        <v>133</v>
      </c>
      <c r="B126" s="68">
        <v>22403.85</v>
      </c>
      <c r="C126" s="59">
        <f t="shared" si="4"/>
        <v>9.115755746059738E-3</v>
      </c>
      <c r="D126" s="59">
        <f t="shared" si="7"/>
        <v>1.0091157557460597</v>
      </c>
      <c r="E126" s="78" t="s">
        <v>133</v>
      </c>
      <c r="F126" s="79">
        <v>1531.7</v>
      </c>
      <c r="G126" s="80">
        <f t="shared" si="5"/>
        <v>4.6504471247116153E-2</v>
      </c>
      <c r="H126" s="80">
        <f t="shared" si="6"/>
        <v>1.0465044712471161</v>
      </c>
      <c r="J126" s="59">
        <v>99</v>
      </c>
      <c r="K126" s="59">
        <v>-2.68979171898138E-3</v>
      </c>
      <c r="L126" s="59">
        <v>6.3101437398249997E-3</v>
      </c>
    </row>
    <row r="127" spans="1:12">
      <c r="A127" s="78" t="s">
        <v>134</v>
      </c>
      <c r="B127" s="68">
        <v>22200.55</v>
      </c>
      <c r="C127" s="59">
        <f t="shared" si="4"/>
        <v>-7.7895650787794773E-4</v>
      </c>
      <c r="D127" s="59">
        <f t="shared" si="7"/>
        <v>0.99922104349212204</v>
      </c>
      <c r="E127" s="78" t="s">
        <v>134</v>
      </c>
      <c r="F127" s="79">
        <v>1462.1</v>
      </c>
      <c r="G127" s="80">
        <f t="shared" si="5"/>
        <v>7.3051042462090557E-2</v>
      </c>
      <c r="H127" s="80">
        <f t="shared" si="6"/>
        <v>1.0730510424620905</v>
      </c>
      <c r="J127" s="59">
        <v>100</v>
      </c>
      <c r="K127" s="59">
        <v>1.0574337254733101E-3</v>
      </c>
      <c r="L127" s="59">
        <v>2.1791294988608201E-2</v>
      </c>
    </row>
    <row r="128" spans="1:12">
      <c r="A128" s="78" t="s">
        <v>135</v>
      </c>
      <c r="B128" s="68">
        <v>22217.85</v>
      </c>
      <c r="C128" s="59">
        <f t="shared" si="4"/>
        <v>5.1351702014188691E-3</v>
      </c>
      <c r="D128" s="59">
        <f t="shared" si="7"/>
        <v>1.0051351702014188</v>
      </c>
      <c r="E128" s="78" t="s">
        <v>135</v>
      </c>
      <c r="F128" s="79">
        <v>1359.1</v>
      </c>
      <c r="G128" s="80">
        <f t="shared" si="5"/>
        <v>2.5787686249177141E-2</v>
      </c>
      <c r="H128" s="80">
        <f t="shared" si="6"/>
        <v>1.025787686249177</v>
      </c>
      <c r="J128" s="59">
        <v>101</v>
      </c>
      <c r="K128" s="59">
        <v>-1.9202002040248801E-3</v>
      </c>
      <c r="L128" s="59">
        <v>3.8212024581683098E-3</v>
      </c>
    </row>
    <row r="129" spans="1:12">
      <c r="A129" s="78" t="s">
        <v>136</v>
      </c>
      <c r="B129" s="68">
        <v>22104.05</v>
      </c>
      <c r="C129" s="59">
        <f t="shared" si="4"/>
        <v>2.2124478982964036E-3</v>
      </c>
      <c r="D129" s="59">
        <f t="shared" si="7"/>
        <v>1.0022124478982963</v>
      </c>
      <c r="E129" s="78" t="s">
        <v>136</v>
      </c>
      <c r="F129" s="79">
        <v>1324.5</v>
      </c>
      <c r="G129" s="80">
        <f t="shared" si="5"/>
        <v>-4.5197817056195182E-3</v>
      </c>
      <c r="H129" s="80">
        <f t="shared" si="6"/>
        <v>0.99548021829438049</v>
      </c>
      <c r="J129" s="59">
        <v>102</v>
      </c>
      <c r="K129" s="59">
        <v>2.38481304642982E-3</v>
      </c>
      <c r="L129" s="59">
        <v>1.0905691855875199E-2</v>
      </c>
    </row>
    <row r="130" spans="1:12">
      <c r="A130" s="78" t="s">
        <v>137</v>
      </c>
      <c r="B130" s="68">
        <v>22055.200000000001</v>
      </c>
      <c r="C130" s="59">
        <f t="shared" si="4"/>
        <v>4.4396349451461085E-3</v>
      </c>
      <c r="D130" s="59">
        <f t="shared" si="7"/>
        <v>1.0044396349451461</v>
      </c>
      <c r="E130" s="78" t="s">
        <v>137</v>
      </c>
      <c r="F130" s="79">
        <v>1330.5</v>
      </c>
      <c r="G130" s="80">
        <f t="shared" si="5"/>
        <v>1.3316380477679178E-2</v>
      </c>
      <c r="H130" s="80">
        <f t="shared" si="6"/>
        <v>1.0133163804776792</v>
      </c>
      <c r="J130" s="59">
        <v>103</v>
      </c>
      <c r="K130" s="59">
        <v>1.5705741144554899E-3</v>
      </c>
      <c r="L130" s="59">
        <v>1.0126512672857701E-2</v>
      </c>
    </row>
    <row r="131" spans="1:12">
      <c r="A131" s="78" t="s">
        <v>138</v>
      </c>
      <c r="B131" s="68">
        <v>21957.5</v>
      </c>
      <c r="C131" s="59">
        <f t="shared" si="4"/>
        <v>-1.5590012996666094E-2</v>
      </c>
      <c r="D131" s="59">
        <f t="shared" si="7"/>
        <v>0.98440998700333393</v>
      </c>
      <c r="E131" s="78" t="s">
        <v>138</v>
      </c>
      <c r="F131" s="79">
        <v>1312.9</v>
      </c>
      <c r="G131" s="80">
        <f t="shared" si="5"/>
        <v>-2.5530101694862507E-2</v>
      </c>
      <c r="H131" s="80">
        <f t="shared" si="6"/>
        <v>0.97446989830513753</v>
      </c>
      <c r="J131" s="59">
        <v>104</v>
      </c>
      <c r="K131" s="59">
        <v>1.8758788799854099E-3</v>
      </c>
      <c r="L131" s="59">
        <v>-3.0370195378813601E-2</v>
      </c>
    </row>
    <row r="132" spans="1:12">
      <c r="A132" s="78" t="s">
        <v>139</v>
      </c>
      <c r="B132" s="68">
        <v>22302.5</v>
      </c>
      <c r="C132" s="59">
        <f t="shared" ref="C132:C195" si="8">LN(B132/B133)</f>
        <v>0</v>
      </c>
      <c r="D132" s="59">
        <f t="shared" si="7"/>
        <v>1</v>
      </c>
      <c r="E132" s="78" t="s">
        <v>139</v>
      </c>
      <c r="F132" s="79">
        <v>1346.85</v>
      </c>
      <c r="G132" s="80">
        <f t="shared" ref="G132:G195" si="9">LN(F132/F133)</f>
        <v>1.0148962154215723E-2</v>
      </c>
      <c r="H132" s="80">
        <f t="shared" ref="H132:H195" si="10">G132+1</f>
        <v>1.0101489621542157</v>
      </c>
      <c r="J132" s="59">
        <v>105</v>
      </c>
      <c r="K132" s="59">
        <v>1.30477615339951E-3</v>
      </c>
      <c r="L132" s="59">
        <v>8.7514529555657306E-3</v>
      </c>
    </row>
    <row r="133" spans="1:12">
      <c r="A133" s="78" t="s">
        <v>140</v>
      </c>
      <c r="B133" s="68">
        <v>22302.5</v>
      </c>
      <c r="C133" s="59">
        <f t="shared" si="8"/>
        <v>-6.2666144663355581E-3</v>
      </c>
      <c r="D133" s="59">
        <f t="shared" ref="D133:D196" si="11">C133+1</f>
        <v>0.99373338553366442</v>
      </c>
      <c r="E133" s="78" t="s">
        <v>140</v>
      </c>
      <c r="F133" s="79">
        <v>1333.25</v>
      </c>
      <c r="G133" s="80">
        <f t="shared" si="9"/>
        <v>-2.7081674296000394E-2</v>
      </c>
      <c r="H133" s="80">
        <f t="shared" si="10"/>
        <v>0.97291832570399961</v>
      </c>
      <c r="J133" s="59">
        <v>106</v>
      </c>
      <c r="K133" s="59">
        <v>-3.93823920711133E-4</v>
      </c>
      <c r="L133" s="59">
        <v>3.1913471251437897E-2</v>
      </c>
    </row>
    <row r="134" spans="1:12">
      <c r="A134" s="78" t="s">
        <v>141</v>
      </c>
      <c r="B134" s="68">
        <v>22442.7</v>
      </c>
      <c r="C134" s="59">
        <f t="shared" si="8"/>
        <v>-1.476005170173867E-3</v>
      </c>
      <c r="D134" s="59">
        <f t="shared" si="11"/>
        <v>0.99852399482982612</v>
      </c>
      <c r="E134" s="78" t="s">
        <v>141</v>
      </c>
      <c r="F134" s="79">
        <v>1369.85</v>
      </c>
      <c r="G134" s="80">
        <f t="shared" si="9"/>
        <v>-1.7224959978719284E-2</v>
      </c>
      <c r="H134" s="80">
        <f t="shared" si="10"/>
        <v>0.98277504002128069</v>
      </c>
      <c r="J134" s="59">
        <v>107</v>
      </c>
      <c r="K134" s="59">
        <v>-1.58037293871727E-3</v>
      </c>
      <c r="L134" s="59">
        <v>6.9327214086210995E-2</v>
      </c>
    </row>
    <row r="135" spans="1:12">
      <c r="A135" s="78" t="s">
        <v>142</v>
      </c>
      <c r="B135" s="68">
        <v>22475.85</v>
      </c>
      <c r="C135" s="59">
        <f t="shared" si="8"/>
        <v>-7.6389791301331271E-3</v>
      </c>
      <c r="D135" s="59">
        <f t="shared" si="11"/>
        <v>0.99236102086986688</v>
      </c>
      <c r="E135" s="78" t="s">
        <v>142</v>
      </c>
      <c r="F135" s="79">
        <v>1393.65</v>
      </c>
      <c r="G135" s="80">
        <f t="shared" si="9"/>
        <v>-8.7514623304304987E-3</v>
      </c>
      <c r="H135" s="80">
        <f t="shared" si="10"/>
        <v>0.99124853766956955</v>
      </c>
      <c r="J135" s="59">
        <v>108</v>
      </c>
      <c r="K135" s="59">
        <v>1.4763023780206001E-2</v>
      </c>
      <c r="L135" s="59">
        <v>-1.75576832535278E-2</v>
      </c>
    </row>
    <row r="136" spans="1:12">
      <c r="A136" s="78" t="s">
        <v>143</v>
      </c>
      <c r="B136" s="68">
        <v>22648.2</v>
      </c>
      <c r="C136" s="59">
        <f t="shared" si="8"/>
        <v>1.9158935479583357E-3</v>
      </c>
      <c r="D136" s="59">
        <f t="shared" si="11"/>
        <v>1.0019158935479584</v>
      </c>
      <c r="E136" s="78" t="s">
        <v>143</v>
      </c>
      <c r="F136" s="79">
        <v>1405.9</v>
      </c>
      <c r="G136" s="80">
        <f t="shared" si="9"/>
        <v>2.6122434355402957E-2</v>
      </c>
      <c r="H136" s="80">
        <f t="shared" si="10"/>
        <v>1.026122434355403</v>
      </c>
      <c r="J136" s="59">
        <v>109</v>
      </c>
      <c r="K136" s="59">
        <v>6.0991875043290697E-3</v>
      </c>
      <c r="L136" s="59">
        <v>2.91393301300698E-2</v>
      </c>
    </row>
    <row r="137" spans="1:12">
      <c r="A137" s="78" t="s">
        <v>144</v>
      </c>
      <c r="B137" s="68">
        <v>22604.85</v>
      </c>
      <c r="C137" s="59">
        <f t="shared" si="8"/>
        <v>-1.7039337135533136E-3</v>
      </c>
      <c r="D137" s="59">
        <f t="shared" si="11"/>
        <v>0.99829606628644674</v>
      </c>
      <c r="E137" s="78" t="s">
        <v>144</v>
      </c>
      <c r="F137" s="79">
        <v>1369.65</v>
      </c>
      <c r="G137" s="80">
        <f t="shared" si="9"/>
        <v>1.0679980401790693E-2</v>
      </c>
      <c r="H137" s="80">
        <f t="shared" si="10"/>
        <v>1.0106799804017907</v>
      </c>
      <c r="J137" s="59">
        <v>110</v>
      </c>
      <c r="K137" s="59">
        <v>2.43748006147914E-2</v>
      </c>
      <c r="L137" s="59">
        <v>-3.1509194728665299E-2</v>
      </c>
    </row>
    <row r="138" spans="1:12">
      <c r="A138" s="78" t="s">
        <v>145</v>
      </c>
      <c r="B138" s="68">
        <v>22643.4</v>
      </c>
      <c r="C138" s="59">
        <f t="shared" si="8"/>
        <v>9.9172312481621942E-3</v>
      </c>
      <c r="D138" s="59">
        <f t="shared" si="11"/>
        <v>1.0099172312481621</v>
      </c>
      <c r="E138" s="78" t="s">
        <v>145</v>
      </c>
      <c r="F138" s="79">
        <v>1355.1</v>
      </c>
      <c r="G138" s="80">
        <f t="shared" si="9"/>
        <v>-5.3358974050709386E-3</v>
      </c>
      <c r="H138" s="80">
        <f t="shared" si="10"/>
        <v>0.9946641025949291</v>
      </c>
      <c r="J138" s="59">
        <v>111</v>
      </c>
      <c r="K138" s="59">
        <v>-4.6694471044160801E-2</v>
      </c>
      <c r="L138" s="59">
        <v>-4.1545485867352898E-2</v>
      </c>
    </row>
    <row r="139" spans="1:12">
      <c r="A139" s="78" t="s">
        <v>146</v>
      </c>
      <c r="B139" s="68">
        <v>22419.95</v>
      </c>
      <c r="C139" s="59">
        <f t="shared" si="8"/>
        <v>-6.6859105299196739E-3</v>
      </c>
      <c r="D139" s="59">
        <f t="shared" si="11"/>
        <v>0.99331408947008037</v>
      </c>
      <c r="E139" s="78" t="s">
        <v>146</v>
      </c>
      <c r="F139" s="79">
        <v>1362.35</v>
      </c>
      <c r="G139" s="80">
        <f t="shared" si="9"/>
        <v>9.5140477216165992E-3</v>
      </c>
      <c r="H139" s="80">
        <f t="shared" si="10"/>
        <v>1.0095140477216167</v>
      </c>
      <c r="J139" s="59">
        <v>112</v>
      </c>
      <c r="K139" s="59">
        <v>2.3584595752556899E-2</v>
      </c>
      <c r="L139" s="59">
        <v>-8.0641758146479201E-3</v>
      </c>
    </row>
    <row r="140" spans="1:12">
      <c r="A140" s="78" t="s">
        <v>147</v>
      </c>
      <c r="B140" s="68">
        <v>22570.35</v>
      </c>
      <c r="C140" s="59">
        <f t="shared" si="8"/>
        <v>7.4690020410453127E-3</v>
      </c>
      <c r="D140" s="59">
        <f t="shared" si="11"/>
        <v>1.0074690020410453</v>
      </c>
      <c r="E140" s="78" t="s">
        <v>147</v>
      </c>
      <c r="F140" s="79">
        <v>1349.45</v>
      </c>
      <c r="G140" s="80">
        <f t="shared" si="9"/>
        <v>1.2234685000058656E-3</v>
      </c>
      <c r="H140" s="80">
        <f t="shared" si="10"/>
        <v>1.0012234685000059</v>
      </c>
      <c r="J140" s="59">
        <v>113</v>
      </c>
      <c r="K140" s="59">
        <v>8.32368987638328E-4</v>
      </c>
      <c r="L140" s="59">
        <v>3.3259689661923698E-2</v>
      </c>
    </row>
    <row r="141" spans="1:12">
      <c r="A141" s="78" t="s">
        <v>148</v>
      </c>
      <c r="B141" s="68">
        <v>22402.400000000001</v>
      </c>
      <c r="C141" s="59">
        <f t="shared" si="8"/>
        <v>1.5367299273513811E-3</v>
      </c>
      <c r="D141" s="59">
        <f t="shared" si="11"/>
        <v>1.0015367299273514</v>
      </c>
      <c r="E141" s="78" t="s">
        <v>148</v>
      </c>
      <c r="F141" s="79">
        <v>1347.8</v>
      </c>
      <c r="G141" s="80">
        <f t="shared" si="9"/>
        <v>9.2786764130955003E-4</v>
      </c>
      <c r="H141" s="80">
        <f t="shared" si="10"/>
        <v>1.0009278676413096</v>
      </c>
      <c r="J141" s="59">
        <v>114</v>
      </c>
      <c r="K141" s="59">
        <v>-7.7908884619305799E-3</v>
      </c>
      <c r="L141" s="59">
        <v>-1.17963832227421E-2</v>
      </c>
    </row>
    <row r="142" spans="1:12">
      <c r="A142" s="78" t="s">
        <v>149</v>
      </c>
      <c r="B142" s="68">
        <v>22368</v>
      </c>
      <c r="C142" s="59">
        <f t="shared" si="8"/>
        <v>1.4137313223340777E-3</v>
      </c>
      <c r="D142" s="59">
        <f t="shared" si="11"/>
        <v>1.0014137313223341</v>
      </c>
      <c r="E142" s="78" t="s">
        <v>149</v>
      </c>
      <c r="F142" s="79">
        <v>1346.55</v>
      </c>
      <c r="G142" s="80">
        <f t="shared" si="9"/>
        <v>-3.262282782016966E-3</v>
      </c>
      <c r="H142" s="80">
        <f t="shared" si="10"/>
        <v>0.99673771721798299</v>
      </c>
      <c r="J142" s="59">
        <v>115</v>
      </c>
      <c r="K142" s="59">
        <v>-6.64870379726119E-3</v>
      </c>
      <c r="L142" s="59">
        <v>3.15806548070003E-2</v>
      </c>
    </row>
    <row r="143" spans="1:12">
      <c r="A143" s="78" t="s">
        <v>150</v>
      </c>
      <c r="B143" s="68">
        <v>22336.400000000001</v>
      </c>
      <c r="C143" s="59">
        <f t="shared" si="8"/>
        <v>8.5155875913575322E-3</v>
      </c>
      <c r="D143" s="59">
        <f t="shared" si="11"/>
        <v>1.0085155875913576</v>
      </c>
      <c r="E143" s="78" t="s">
        <v>150</v>
      </c>
      <c r="F143" s="79">
        <v>1350.95</v>
      </c>
      <c r="G143" s="80">
        <f t="shared" si="9"/>
        <v>2.2116268057038729E-2</v>
      </c>
      <c r="H143" s="80">
        <f t="shared" si="10"/>
        <v>1.0221162680570388</v>
      </c>
      <c r="J143" s="59">
        <v>116</v>
      </c>
      <c r="K143" s="59">
        <v>-2.03597513758379E-3</v>
      </c>
      <c r="L143" s="59">
        <v>-9.1997374247200694E-3</v>
      </c>
    </row>
    <row r="144" spans="1:12">
      <c r="A144" s="78" t="s">
        <v>151</v>
      </c>
      <c r="B144" s="68">
        <v>22147</v>
      </c>
      <c r="C144" s="59">
        <f t="shared" si="8"/>
        <v>6.8482479371053118E-3</v>
      </c>
      <c r="D144" s="59">
        <f t="shared" si="11"/>
        <v>1.0068482479371053</v>
      </c>
      <c r="E144" s="78" t="s">
        <v>151</v>
      </c>
      <c r="F144" s="79">
        <v>1321.4</v>
      </c>
      <c r="G144" s="80">
        <f t="shared" si="9"/>
        <v>-2.5697240352098535E-3</v>
      </c>
      <c r="H144" s="80">
        <f t="shared" si="10"/>
        <v>0.99743027596479017</v>
      </c>
      <c r="J144" s="59">
        <v>117</v>
      </c>
      <c r="K144" s="59">
        <v>-1.3876370288618599E-3</v>
      </c>
      <c r="L144" s="59">
        <v>-2.8332933432646E-2</v>
      </c>
    </row>
    <row r="145" spans="1:12">
      <c r="A145" s="78" t="s">
        <v>152</v>
      </c>
      <c r="B145" s="68">
        <v>21995.85</v>
      </c>
      <c r="C145" s="59">
        <f t="shared" si="8"/>
        <v>-6.8888846695565574E-3</v>
      </c>
      <c r="D145" s="59">
        <f t="shared" si="11"/>
        <v>0.99311111533044349</v>
      </c>
      <c r="E145" s="78" t="s">
        <v>152</v>
      </c>
      <c r="F145" s="79">
        <v>1324.8</v>
      </c>
      <c r="G145" s="80">
        <f t="shared" si="9"/>
        <v>-2.2619326540637415E-3</v>
      </c>
      <c r="H145" s="80">
        <f t="shared" si="10"/>
        <v>0.99773806734593629</v>
      </c>
      <c r="J145" s="59">
        <v>118</v>
      </c>
      <c r="K145" s="59">
        <v>-9.2372451901995105E-4</v>
      </c>
      <c r="L145" s="59">
        <v>1.10457412692332E-2</v>
      </c>
    </row>
    <row r="146" spans="1:12">
      <c r="A146" s="78" t="s">
        <v>153</v>
      </c>
      <c r="B146" s="68">
        <v>22147.9</v>
      </c>
      <c r="C146" s="59">
        <f t="shared" si="8"/>
        <v>-5.6100497425024482E-3</v>
      </c>
      <c r="D146" s="59">
        <f t="shared" si="11"/>
        <v>0.99438995025749755</v>
      </c>
      <c r="E146" s="78" t="s">
        <v>153</v>
      </c>
      <c r="F146" s="79">
        <v>1327.8</v>
      </c>
      <c r="G146" s="80">
        <f t="shared" si="9"/>
        <v>-7.9046924109202321E-4</v>
      </c>
      <c r="H146" s="80">
        <f t="shared" si="10"/>
        <v>0.99920953075890795</v>
      </c>
      <c r="J146" s="59">
        <v>119</v>
      </c>
      <c r="K146" s="59">
        <v>1.1671374467159001E-2</v>
      </c>
      <c r="L146" s="59">
        <v>-2.7201566087601398E-2</v>
      </c>
    </row>
    <row r="147" spans="1:12">
      <c r="A147" s="78" t="s">
        <v>154</v>
      </c>
      <c r="B147" s="68">
        <v>22272.5</v>
      </c>
      <c r="C147" s="59">
        <f t="shared" si="8"/>
        <v>-1.1024426319883079E-2</v>
      </c>
      <c r="D147" s="59">
        <f t="shared" si="11"/>
        <v>0.9889755736801169</v>
      </c>
      <c r="E147" s="78" t="s">
        <v>154</v>
      </c>
      <c r="F147" s="79">
        <v>1328.85</v>
      </c>
      <c r="G147" s="80">
        <f t="shared" si="9"/>
        <v>-1.8453803325807736E-2</v>
      </c>
      <c r="H147" s="80">
        <f t="shared" si="10"/>
        <v>0.9815461966741923</v>
      </c>
      <c r="J147" s="59">
        <v>120</v>
      </c>
      <c r="K147" s="59">
        <v>1.7218205590696599E-3</v>
      </c>
      <c r="L147" s="59">
        <v>3.0792710895032101E-2</v>
      </c>
    </row>
    <row r="148" spans="1:12">
      <c r="A148" s="78" t="s">
        <v>155</v>
      </c>
      <c r="B148" s="68">
        <v>22519.4</v>
      </c>
      <c r="C148" s="59">
        <f t="shared" si="8"/>
        <v>-1.0355004482994602E-2</v>
      </c>
      <c r="D148" s="59">
        <f t="shared" si="11"/>
        <v>0.98964499551700535</v>
      </c>
      <c r="E148" s="78" t="s">
        <v>155</v>
      </c>
      <c r="F148" s="79">
        <v>1353.6</v>
      </c>
      <c r="G148" s="80">
        <f t="shared" si="9"/>
        <v>-8.4922559426482984E-4</v>
      </c>
      <c r="H148" s="80">
        <f t="shared" si="10"/>
        <v>0.99915077440573519</v>
      </c>
      <c r="J148" s="59">
        <v>121</v>
      </c>
      <c r="K148" s="59">
        <v>1.53403806175122E-3</v>
      </c>
      <c r="L148" s="59">
        <v>4.6298509586465498E-3</v>
      </c>
    </row>
    <row r="149" spans="1:12">
      <c r="A149" s="78" t="s">
        <v>156</v>
      </c>
      <c r="B149" s="68">
        <v>22753.8</v>
      </c>
      <c r="C149" s="59">
        <f t="shared" si="8"/>
        <v>4.8924520259116325E-3</v>
      </c>
      <c r="D149" s="59">
        <f t="shared" si="11"/>
        <v>1.0048924520259117</v>
      </c>
      <c r="E149" s="78" t="s">
        <v>156</v>
      </c>
      <c r="F149" s="79">
        <v>1354.75</v>
      </c>
      <c r="G149" s="80">
        <f t="shared" si="9"/>
        <v>1.0126762729329207E-2</v>
      </c>
      <c r="H149" s="80">
        <f t="shared" si="10"/>
        <v>1.0101267627293291</v>
      </c>
      <c r="J149" s="59">
        <v>122</v>
      </c>
      <c r="K149" s="59">
        <v>1.5163876807052E-3</v>
      </c>
      <c r="L149" s="59">
        <v>1.727185759064E-2</v>
      </c>
    </row>
    <row r="150" spans="1:12">
      <c r="A150" s="78" t="s">
        <v>157</v>
      </c>
      <c r="B150" s="68">
        <v>22642.75</v>
      </c>
      <c r="C150" s="59">
        <f t="shared" si="8"/>
        <v>-1.0395275169402805E-3</v>
      </c>
      <c r="D150" s="59">
        <f t="shared" si="11"/>
        <v>0.99896047248305975</v>
      </c>
      <c r="E150" s="78" t="s">
        <v>157</v>
      </c>
      <c r="F150" s="79">
        <v>1341.1</v>
      </c>
      <c r="G150" s="80">
        <f t="shared" si="9"/>
        <v>7.4593469071169093E-4</v>
      </c>
      <c r="H150" s="80">
        <f t="shared" si="10"/>
        <v>1.0007459346907117</v>
      </c>
      <c r="J150" s="59">
        <v>123</v>
      </c>
      <c r="K150" s="59">
        <v>6.3006408691644198E-3</v>
      </c>
      <c r="L150" s="59">
        <v>4.0203830377951701E-2</v>
      </c>
    </row>
    <row r="151" spans="1:12">
      <c r="A151" s="78" t="s">
        <v>158</v>
      </c>
      <c r="B151" s="68">
        <v>22666.3</v>
      </c>
      <c r="C151" s="59">
        <f t="shared" si="8"/>
        <v>6.7552271049311262E-3</v>
      </c>
      <c r="D151" s="59">
        <f t="shared" si="11"/>
        <v>1.0067552271049311</v>
      </c>
      <c r="E151" s="78" t="s">
        <v>158</v>
      </c>
      <c r="F151" s="79">
        <v>1340.1</v>
      </c>
      <c r="G151" s="80">
        <f t="shared" si="9"/>
        <v>-1.1389264474550447E-2</v>
      </c>
      <c r="H151" s="80">
        <f t="shared" si="10"/>
        <v>0.98861073552544954</v>
      </c>
      <c r="J151" s="59">
        <v>124</v>
      </c>
      <c r="K151" s="59">
        <v>-1.16479006925231E-3</v>
      </c>
      <c r="L151" s="59">
        <v>7.4215832531342896E-2</v>
      </c>
    </row>
    <row r="152" spans="1:12">
      <c r="A152" s="78" t="s">
        <v>159</v>
      </c>
      <c r="B152" s="68">
        <v>22513.7</v>
      </c>
      <c r="C152" s="59">
        <f t="shared" si="8"/>
        <v>-4.2195638976008428E-5</v>
      </c>
      <c r="D152" s="59">
        <f t="shared" si="11"/>
        <v>0.99995780436102399</v>
      </c>
      <c r="E152" s="78" t="s">
        <v>159</v>
      </c>
      <c r="F152" s="79">
        <v>1355.45</v>
      </c>
      <c r="G152" s="80">
        <f t="shared" si="9"/>
        <v>-2.9467036681672921E-3</v>
      </c>
      <c r="H152" s="80">
        <f t="shared" si="10"/>
        <v>0.99705329633183271</v>
      </c>
      <c r="J152" s="59">
        <v>125</v>
      </c>
      <c r="K152" s="59">
        <v>3.2973411556077802E-3</v>
      </c>
      <c r="L152" s="59">
        <v>2.2490345093569401E-2</v>
      </c>
    </row>
    <row r="153" spans="1:12">
      <c r="A153" s="78" t="s">
        <v>160</v>
      </c>
      <c r="B153" s="68">
        <v>22514.65</v>
      </c>
      <c r="C153" s="59">
        <f t="shared" si="8"/>
        <v>3.5595697583823936E-3</v>
      </c>
      <c r="D153" s="59">
        <f t="shared" si="11"/>
        <v>1.0035595697583823</v>
      </c>
      <c r="E153" s="78" t="s">
        <v>160</v>
      </c>
      <c r="F153" s="79">
        <v>1359.45</v>
      </c>
      <c r="G153" s="80">
        <f t="shared" si="9"/>
        <v>-9.9179205990706596E-3</v>
      </c>
      <c r="H153" s="80">
        <f t="shared" si="10"/>
        <v>0.99008207940092929</v>
      </c>
      <c r="J153" s="59">
        <v>126</v>
      </c>
      <c r="K153" s="59">
        <v>1.0921854172539101E-3</v>
      </c>
      <c r="L153" s="59">
        <v>-5.61196712287343E-3</v>
      </c>
    </row>
    <row r="154" spans="1:12">
      <c r="A154" s="78" t="s">
        <v>161</v>
      </c>
      <c r="B154" s="68">
        <v>22434.65</v>
      </c>
      <c r="C154" s="59">
        <f t="shared" si="8"/>
        <v>-8.3095802205875437E-4</v>
      </c>
      <c r="D154" s="59">
        <f t="shared" si="11"/>
        <v>0.99916904197794121</v>
      </c>
      <c r="E154" s="78" t="s">
        <v>161</v>
      </c>
      <c r="F154" s="79">
        <v>1373</v>
      </c>
      <c r="G154" s="80">
        <f t="shared" si="9"/>
        <v>-1.5717060957666666E-2</v>
      </c>
      <c r="H154" s="80">
        <f t="shared" si="10"/>
        <v>0.98428293904233333</v>
      </c>
      <c r="J154" s="59">
        <v>127</v>
      </c>
      <c r="K154" s="59">
        <v>2.7725689047652302E-3</v>
      </c>
      <c r="L154" s="59">
        <v>1.0543811572913901E-2</v>
      </c>
    </row>
    <row r="155" spans="1:12">
      <c r="A155" s="78" t="s">
        <v>162</v>
      </c>
      <c r="B155" s="68">
        <v>22453.3</v>
      </c>
      <c r="C155" s="59">
        <f t="shared" si="8"/>
        <v>-3.8739583655484331E-4</v>
      </c>
      <c r="D155" s="59">
        <f t="shared" si="11"/>
        <v>0.99961260416344511</v>
      </c>
      <c r="E155" s="78" t="s">
        <v>162</v>
      </c>
      <c r="F155" s="79">
        <v>1394.75</v>
      </c>
      <c r="G155" s="80">
        <f t="shared" si="9"/>
        <v>8.0263896626241605E-3</v>
      </c>
      <c r="H155" s="80">
        <f t="shared" si="10"/>
        <v>1.0080263896626243</v>
      </c>
      <c r="J155" s="59">
        <v>128</v>
      </c>
      <c r="K155" s="59">
        <v>-1.23395384100173E-2</v>
      </c>
      <c r="L155" s="59">
        <v>-1.31905632848452E-2</v>
      </c>
    </row>
    <row r="156" spans="1:12">
      <c r="A156" s="78" t="s">
        <v>163</v>
      </c>
      <c r="B156" s="68">
        <v>22462</v>
      </c>
      <c r="C156" s="59">
        <f t="shared" si="8"/>
        <v>6.0327630166456293E-3</v>
      </c>
      <c r="D156" s="59">
        <f t="shared" si="11"/>
        <v>1.0060327630166457</v>
      </c>
      <c r="E156" s="78" t="s">
        <v>163</v>
      </c>
      <c r="F156" s="79">
        <v>1383.6</v>
      </c>
      <c r="G156" s="80">
        <f t="shared" si="9"/>
        <v>5.6036651535901275E-2</v>
      </c>
      <c r="H156" s="80">
        <f t="shared" si="10"/>
        <v>1.0560366515359012</v>
      </c>
      <c r="J156" s="59">
        <v>129</v>
      </c>
      <c r="K156" s="59">
        <v>-5.77077575513159E-4</v>
      </c>
      <c r="L156" s="59">
        <v>1.07260397297289E-2</v>
      </c>
    </row>
    <row r="157" spans="1:12">
      <c r="A157" s="78" t="s">
        <v>164</v>
      </c>
      <c r="B157" s="68">
        <v>22326.9</v>
      </c>
      <c r="C157" s="59">
        <f t="shared" si="8"/>
        <v>9.1450574409679217E-3</v>
      </c>
      <c r="D157" s="59">
        <f t="shared" si="11"/>
        <v>1.0091450574409679</v>
      </c>
      <c r="E157" s="78" t="s">
        <v>164</v>
      </c>
      <c r="F157" s="79">
        <v>1308.2</v>
      </c>
      <c r="G157" s="80">
        <f t="shared" si="9"/>
        <v>2.7825860378457683E-2</v>
      </c>
      <c r="H157" s="80">
        <f t="shared" si="10"/>
        <v>1.0278258603784576</v>
      </c>
      <c r="J157" s="59">
        <v>130</v>
      </c>
      <c r="K157" s="59">
        <v>-5.3051562012956998E-3</v>
      </c>
      <c r="L157" s="59">
        <v>-2.1776518094704701E-2</v>
      </c>
    </row>
    <row r="158" spans="1:12">
      <c r="A158" s="78" t="s">
        <v>165</v>
      </c>
      <c r="B158" s="68">
        <v>22123.65</v>
      </c>
      <c r="C158" s="59">
        <f t="shared" si="8"/>
        <v>5.3911051782769932E-3</v>
      </c>
      <c r="D158" s="59">
        <f t="shared" si="11"/>
        <v>1.0053911051782769</v>
      </c>
      <c r="E158" s="78" t="s">
        <v>165</v>
      </c>
      <c r="F158" s="79">
        <v>1272.3</v>
      </c>
      <c r="G158" s="80">
        <f t="shared" si="9"/>
        <v>-1.4137608386804426E-3</v>
      </c>
      <c r="H158" s="80">
        <f t="shared" si="10"/>
        <v>0.99858623916131961</v>
      </c>
      <c r="J158" s="59">
        <v>131</v>
      </c>
      <c r="K158" s="59">
        <v>-1.69070416513874E-3</v>
      </c>
      <c r="L158" s="59">
        <v>-1.55342558135805E-2</v>
      </c>
    </row>
    <row r="159" spans="1:12">
      <c r="A159" s="78" t="s">
        <v>166</v>
      </c>
      <c r="B159" s="68">
        <v>22004.7</v>
      </c>
      <c r="C159" s="59">
        <f t="shared" si="8"/>
        <v>-4.1744719810147216E-3</v>
      </c>
      <c r="D159" s="59">
        <f t="shared" si="11"/>
        <v>0.99582552801898527</v>
      </c>
      <c r="E159" s="78" t="s">
        <v>166</v>
      </c>
      <c r="F159" s="79">
        <v>1274.0999999999999</v>
      </c>
      <c r="G159" s="80">
        <f t="shared" si="9"/>
        <v>-2.7596232300994051E-2</v>
      </c>
      <c r="H159" s="80">
        <f t="shared" si="10"/>
        <v>0.97240376769900594</v>
      </c>
      <c r="J159" s="59">
        <v>132</v>
      </c>
      <c r="K159" s="59">
        <v>-6.3405873848379002E-3</v>
      </c>
      <c r="L159" s="59">
        <v>-2.4108749455925998E-3</v>
      </c>
    </row>
    <row r="160" spans="1:12">
      <c r="A160" s="78" t="s">
        <v>167</v>
      </c>
      <c r="B160" s="68">
        <v>22096.75</v>
      </c>
      <c r="C160" s="59">
        <f t="shared" si="8"/>
        <v>3.8450511793153485E-3</v>
      </c>
      <c r="D160" s="59">
        <f t="shared" si="11"/>
        <v>1.0038450511793153</v>
      </c>
      <c r="E160" s="78" t="s">
        <v>167</v>
      </c>
      <c r="F160" s="79">
        <v>1309.75</v>
      </c>
      <c r="G160" s="80">
        <f t="shared" si="9"/>
        <v>1.8571852275327646E-2</v>
      </c>
      <c r="H160" s="80">
        <f t="shared" si="10"/>
        <v>1.0185718522753275</v>
      </c>
      <c r="J160" s="59">
        <v>133</v>
      </c>
      <c r="K160" s="59">
        <v>8.6843903988403697E-4</v>
      </c>
      <c r="L160" s="59">
        <v>2.5253995315518901E-2</v>
      </c>
    </row>
    <row r="161" spans="1:12">
      <c r="A161" s="78" t="s">
        <v>168</v>
      </c>
      <c r="B161" s="68">
        <v>22011.95</v>
      </c>
      <c r="C161" s="59">
        <f t="shared" si="8"/>
        <v>7.883546470263552E-3</v>
      </c>
      <c r="D161" s="59">
        <f t="shared" si="11"/>
        <v>1.0078835464702636</v>
      </c>
      <c r="E161" s="78" t="s">
        <v>168</v>
      </c>
      <c r="F161" s="79">
        <v>1285.6500000000001</v>
      </c>
      <c r="G161" s="80">
        <f t="shared" si="9"/>
        <v>1.7695410233072095E-2</v>
      </c>
      <c r="H161" s="80">
        <f t="shared" si="10"/>
        <v>1.0176954102330722</v>
      </c>
      <c r="J161" s="59">
        <v>134</v>
      </c>
      <c r="K161" s="59">
        <v>-1.86267326902208E-3</v>
      </c>
      <c r="L161" s="59">
        <v>1.25426536708128E-2</v>
      </c>
    </row>
    <row r="162" spans="1:12">
      <c r="A162" s="78" t="s">
        <v>169</v>
      </c>
      <c r="B162" s="68">
        <v>21839.1</v>
      </c>
      <c r="C162" s="59">
        <f t="shared" si="8"/>
        <v>9.9183292197013414E-4</v>
      </c>
      <c r="D162" s="59">
        <f t="shared" si="11"/>
        <v>1.00099183292197</v>
      </c>
      <c r="E162" s="78" t="s">
        <v>169</v>
      </c>
      <c r="F162" s="79">
        <v>1263.0999999999999</v>
      </c>
      <c r="G162" s="80">
        <f t="shared" si="9"/>
        <v>2.5763505401836559E-3</v>
      </c>
      <c r="H162" s="80">
        <f t="shared" si="10"/>
        <v>1.0025763505401837</v>
      </c>
      <c r="J162" s="59">
        <v>135</v>
      </c>
      <c r="K162" s="59">
        <v>6.9053436494193599E-3</v>
      </c>
      <c r="L162" s="59">
        <v>-1.2241241054490299E-2</v>
      </c>
    </row>
    <row r="163" spans="1:12">
      <c r="A163" s="78" t="s">
        <v>170</v>
      </c>
      <c r="B163" s="68">
        <v>21817.45</v>
      </c>
      <c r="C163" s="59">
        <f t="shared" si="8"/>
        <v>-1.0860963573548457E-2</v>
      </c>
      <c r="D163" s="59">
        <f t="shared" si="11"/>
        <v>0.98913903642645151</v>
      </c>
      <c r="E163" s="78" t="s">
        <v>170</v>
      </c>
      <c r="F163" s="79">
        <v>1259.8499999999999</v>
      </c>
      <c r="G163" s="80">
        <f t="shared" si="9"/>
        <v>3.458766642106122E-3</v>
      </c>
      <c r="H163" s="80">
        <f t="shared" si="10"/>
        <v>1.0034587666421062</v>
      </c>
      <c r="J163" s="59">
        <v>136</v>
      </c>
      <c r="K163" s="59">
        <v>-5.6215095954220903E-3</v>
      </c>
      <c r="L163" s="59">
        <v>1.51355573170387E-2</v>
      </c>
    </row>
    <row r="164" spans="1:12">
      <c r="A164" s="78" t="s">
        <v>171</v>
      </c>
      <c r="B164" s="68">
        <v>22055.7</v>
      </c>
      <c r="C164" s="59">
        <f t="shared" si="8"/>
        <v>1.4678177414507178E-3</v>
      </c>
      <c r="D164" s="59">
        <f t="shared" si="11"/>
        <v>1.0014678177414507</v>
      </c>
      <c r="E164" s="78" t="s">
        <v>171</v>
      </c>
      <c r="F164" s="79">
        <v>1255.5</v>
      </c>
      <c r="G164" s="80">
        <f t="shared" si="9"/>
        <v>1.4440684154794428E-2</v>
      </c>
      <c r="H164" s="80">
        <f t="shared" si="10"/>
        <v>1.0144406841547944</v>
      </c>
      <c r="J164" s="59">
        <v>137</v>
      </c>
      <c r="K164" s="59">
        <v>5.0581867439851201E-3</v>
      </c>
      <c r="L164" s="59">
        <v>-3.83471824397925E-3</v>
      </c>
    </row>
    <row r="165" spans="1:12">
      <c r="A165" s="78" t="s">
        <v>172</v>
      </c>
      <c r="B165" s="68">
        <v>22023.35</v>
      </c>
      <c r="C165" s="59">
        <f t="shared" si="8"/>
        <v>-5.5829893714841473E-3</v>
      </c>
      <c r="D165" s="59">
        <f t="shared" si="11"/>
        <v>0.99441701062851584</v>
      </c>
      <c r="E165" s="78" t="s">
        <v>172</v>
      </c>
      <c r="F165" s="79">
        <v>1237.5</v>
      </c>
      <c r="G165" s="80">
        <f t="shared" si="9"/>
        <v>8.0729024061879876E-3</v>
      </c>
      <c r="H165" s="80">
        <f t="shared" si="10"/>
        <v>1.0080729024061881</v>
      </c>
      <c r="J165" s="59">
        <v>138</v>
      </c>
      <c r="K165" s="59">
        <v>5.8236504891226296E-4</v>
      </c>
      <c r="L165" s="59">
        <v>3.4550259239728701E-4</v>
      </c>
    </row>
    <row r="166" spans="1:12">
      <c r="A166" s="78" t="s">
        <v>173</v>
      </c>
      <c r="B166" s="68">
        <v>22146.65</v>
      </c>
      <c r="C166" s="59">
        <f t="shared" si="8"/>
        <v>6.7483410794881684E-3</v>
      </c>
      <c r="D166" s="59">
        <f t="shared" si="11"/>
        <v>1.0067483410794882</v>
      </c>
      <c r="E166" s="78" t="s">
        <v>173</v>
      </c>
      <c r="F166" s="79">
        <v>1227.55</v>
      </c>
      <c r="G166" s="80">
        <f t="shared" si="9"/>
        <v>1.1552770850311705E-2</v>
      </c>
      <c r="H166" s="80">
        <f t="shared" si="10"/>
        <v>1.0115527708503118</v>
      </c>
      <c r="J166" s="59">
        <v>139</v>
      </c>
      <c r="K166" s="59">
        <v>4.8956421067537E-4</v>
      </c>
      <c r="L166" s="59">
        <v>-3.7518469926923399E-3</v>
      </c>
    </row>
    <row r="167" spans="1:12">
      <c r="A167" s="78" t="s">
        <v>174</v>
      </c>
      <c r="B167" s="68">
        <v>21997.7</v>
      </c>
      <c r="C167" s="59">
        <f t="shared" si="8"/>
        <v>-1.524839281915699E-2</v>
      </c>
      <c r="D167" s="59">
        <f t="shared" si="11"/>
        <v>0.98475160718084298</v>
      </c>
      <c r="E167" s="78" t="s">
        <v>174</v>
      </c>
      <c r="F167" s="79">
        <v>1213.45</v>
      </c>
      <c r="G167" s="80">
        <f t="shared" si="9"/>
        <v>-2.8915720163592212E-2</v>
      </c>
      <c r="H167" s="80">
        <f t="shared" si="10"/>
        <v>0.97108427983640777</v>
      </c>
      <c r="J167" s="59">
        <v>140</v>
      </c>
      <c r="K167" s="59">
        <v>5.8478218487241504E-3</v>
      </c>
      <c r="L167" s="59">
        <v>1.6268446208314601E-2</v>
      </c>
    </row>
    <row r="168" spans="1:12">
      <c r="A168" s="78" t="s">
        <v>175</v>
      </c>
      <c r="B168" s="68">
        <v>22335.7</v>
      </c>
      <c r="C168" s="59">
        <f t="shared" si="8"/>
        <v>1.3656201783766265E-4</v>
      </c>
      <c r="D168" s="59">
        <f t="shared" si="11"/>
        <v>1.0001365620178377</v>
      </c>
      <c r="E168" s="78" t="s">
        <v>175</v>
      </c>
      <c r="F168" s="79">
        <v>1249.05</v>
      </c>
      <c r="G168" s="80">
        <f t="shared" si="9"/>
        <v>5.5797667997901108E-3</v>
      </c>
      <c r="H168" s="80">
        <f t="shared" si="10"/>
        <v>1.0055797667997901</v>
      </c>
      <c r="J168" s="59">
        <v>141</v>
      </c>
      <c r="K168" s="59">
        <v>4.5898358941805998E-3</v>
      </c>
      <c r="L168" s="59">
        <v>-7.1595599293904598E-3</v>
      </c>
    </row>
    <row r="169" spans="1:12">
      <c r="A169" s="78" t="s">
        <v>176</v>
      </c>
      <c r="B169" s="68">
        <v>22332.65</v>
      </c>
      <c r="C169" s="59">
        <f t="shared" si="8"/>
        <v>-7.1788682071318097E-3</v>
      </c>
      <c r="D169" s="59">
        <f t="shared" si="11"/>
        <v>0.99282113179286824</v>
      </c>
      <c r="E169" s="78" t="s">
        <v>176</v>
      </c>
      <c r="F169" s="79">
        <v>1242.0999999999999</v>
      </c>
      <c r="G169" s="80">
        <f t="shared" si="9"/>
        <v>-9.3355647259972634E-3</v>
      </c>
      <c r="H169" s="80">
        <f t="shared" si="10"/>
        <v>0.99066443527400272</v>
      </c>
      <c r="J169" s="59">
        <v>142</v>
      </c>
      <c r="K169" s="59">
        <v>-5.7746509281718797E-3</v>
      </c>
      <c r="L169" s="59">
        <v>3.51271827410814E-3</v>
      </c>
    </row>
    <row r="170" spans="1:12">
      <c r="A170" s="78" t="s">
        <v>177</v>
      </c>
      <c r="B170" s="68">
        <v>22493.55</v>
      </c>
      <c r="C170" s="59">
        <f t="shared" si="8"/>
        <v>8.6729117063467345E-4</v>
      </c>
      <c r="D170" s="59">
        <f t="shared" si="11"/>
        <v>1.0008672911706347</v>
      </c>
      <c r="E170" s="78" t="s">
        <v>177</v>
      </c>
      <c r="F170" s="79">
        <v>1253.75</v>
      </c>
      <c r="G170" s="80">
        <f t="shared" si="9"/>
        <v>2.5732035953668655E-2</v>
      </c>
      <c r="H170" s="80">
        <f t="shared" si="10"/>
        <v>1.0257320359536686</v>
      </c>
      <c r="J170" s="59">
        <v>143</v>
      </c>
      <c r="K170" s="59">
        <v>-4.8097867073090403E-3</v>
      </c>
      <c r="L170" s="59">
        <v>4.01931746621701E-3</v>
      </c>
    </row>
    <row r="171" spans="1:12">
      <c r="A171" s="78" t="s">
        <v>178</v>
      </c>
      <c r="B171" s="68">
        <v>22474.05</v>
      </c>
      <c r="C171" s="59">
        <f t="shared" si="8"/>
        <v>5.2531497425974778E-3</v>
      </c>
      <c r="D171" s="59">
        <f t="shared" si="11"/>
        <v>1.0052531497425974</v>
      </c>
      <c r="E171" s="78" t="s">
        <v>178</v>
      </c>
      <c r="F171" s="79">
        <v>1221.9000000000001</v>
      </c>
      <c r="G171" s="80">
        <f t="shared" si="9"/>
        <v>1.3922446047246204E-3</v>
      </c>
      <c r="H171" s="80">
        <f t="shared" si="10"/>
        <v>1.0013922446047245</v>
      </c>
      <c r="J171" s="59">
        <v>144</v>
      </c>
      <c r="K171" s="59">
        <v>-8.8948629961046501E-3</v>
      </c>
      <c r="L171" s="59">
        <v>-9.5589403297030896E-3</v>
      </c>
    </row>
    <row r="172" spans="1:12">
      <c r="A172" s="78" t="s">
        <v>179</v>
      </c>
      <c r="B172" s="68">
        <v>22356.3</v>
      </c>
      <c r="C172" s="59">
        <f t="shared" si="8"/>
        <v>-2.202767082468908E-3</v>
      </c>
      <c r="D172" s="59">
        <f t="shared" si="11"/>
        <v>0.99779723291753109</v>
      </c>
      <c r="E172" s="78" t="s">
        <v>179</v>
      </c>
      <c r="F172" s="79">
        <v>1220.2</v>
      </c>
      <c r="G172" s="80">
        <f t="shared" si="9"/>
        <v>-1.9076027941943231E-2</v>
      </c>
      <c r="H172" s="80">
        <f t="shared" si="10"/>
        <v>0.98092397205805681</v>
      </c>
      <c r="J172" s="59">
        <v>145</v>
      </c>
      <c r="K172" s="59">
        <v>-8.3897929785333794E-3</v>
      </c>
      <c r="L172" s="59">
        <v>7.5405673842685499E-3</v>
      </c>
    </row>
    <row r="173" spans="1:12">
      <c r="A173" s="78" t="s">
        <v>180</v>
      </c>
      <c r="B173" s="68">
        <v>22405.599999999999</v>
      </c>
      <c r="C173" s="59">
        <f t="shared" si="8"/>
        <v>2.9880889873316013E-3</v>
      </c>
      <c r="D173" s="59">
        <f t="shared" si="11"/>
        <v>1.0029880889873315</v>
      </c>
      <c r="E173" s="78" t="s">
        <v>180</v>
      </c>
      <c r="F173" s="79">
        <v>1243.7</v>
      </c>
      <c r="G173" s="80">
        <f t="shared" si="9"/>
        <v>1.3070494623037823E-2</v>
      </c>
      <c r="H173" s="80">
        <f t="shared" si="10"/>
        <v>1.0130704946230378</v>
      </c>
      <c r="J173" s="59">
        <v>146</v>
      </c>
      <c r="K173" s="59">
        <v>3.1142134677837499E-3</v>
      </c>
      <c r="L173" s="59">
        <v>7.0125492615454596E-3</v>
      </c>
    </row>
    <row r="174" spans="1:12">
      <c r="A174" s="78" t="s">
        <v>181</v>
      </c>
      <c r="B174" s="68">
        <v>22338.75</v>
      </c>
      <c r="C174" s="59">
        <f t="shared" si="8"/>
        <v>1.6062509231593233E-2</v>
      </c>
      <c r="D174" s="59">
        <f t="shared" si="11"/>
        <v>1.0160625092315931</v>
      </c>
      <c r="E174" s="78" t="s">
        <v>181</v>
      </c>
      <c r="F174" s="79">
        <v>1227.55</v>
      </c>
      <c r="G174" s="80">
        <f t="shared" si="9"/>
        <v>1.2047351085427451E-2</v>
      </c>
      <c r="H174" s="80">
        <f t="shared" si="10"/>
        <v>1.0120473510854275</v>
      </c>
      <c r="J174" s="59">
        <v>147</v>
      </c>
      <c r="K174" s="59">
        <v>-1.36138748641664E-3</v>
      </c>
      <c r="L174" s="59">
        <v>2.1073221771283398E-3</v>
      </c>
    </row>
    <row r="175" spans="1:12">
      <c r="A175" s="78" t="s">
        <v>182</v>
      </c>
      <c r="B175" s="68">
        <v>21982.799999999999</v>
      </c>
      <c r="C175" s="59">
        <f t="shared" si="8"/>
        <v>1.4407994489542065E-3</v>
      </c>
      <c r="D175" s="59">
        <f t="shared" si="11"/>
        <v>1.0014407994489543</v>
      </c>
      <c r="E175" s="78" t="s">
        <v>182</v>
      </c>
      <c r="F175" s="79">
        <v>1212.8499999999999</v>
      </c>
      <c r="G175" s="80">
        <f t="shared" si="9"/>
        <v>-1.2495297665108231E-2</v>
      </c>
      <c r="H175" s="80">
        <f t="shared" si="10"/>
        <v>0.98750470233489174</v>
      </c>
      <c r="J175" s="59">
        <v>148</v>
      </c>
      <c r="K175" s="59">
        <v>4.5196528933405299E-3</v>
      </c>
      <c r="L175" s="59">
        <v>-1.5908917367891E-2</v>
      </c>
    </row>
    <row r="176" spans="1:12">
      <c r="A176" s="78" t="s">
        <v>183</v>
      </c>
      <c r="B176" s="68">
        <v>21951.15</v>
      </c>
      <c r="C176" s="59">
        <f t="shared" si="8"/>
        <v>-1.1198431843397458E-2</v>
      </c>
      <c r="D176" s="59">
        <f t="shared" si="11"/>
        <v>0.98880156815660258</v>
      </c>
      <c r="E176" s="78" t="s">
        <v>183</v>
      </c>
      <c r="F176" s="79">
        <v>1228.0999999999999</v>
      </c>
      <c r="G176" s="80">
        <f t="shared" si="9"/>
        <v>-3.7124915501321638E-2</v>
      </c>
      <c r="H176" s="80">
        <f t="shared" si="10"/>
        <v>0.96287508449867831</v>
      </c>
      <c r="J176" s="59">
        <v>149</v>
      </c>
      <c r="K176" s="59">
        <v>-6.0891363305514497E-4</v>
      </c>
      <c r="L176" s="59">
        <v>-2.3377900351121499E-3</v>
      </c>
    </row>
    <row r="177" spans="1:12">
      <c r="A177" s="78" t="s">
        <v>184</v>
      </c>
      <c r="B177" s="68">
        <v>22198.35</v>
      </c>
      <c r="C177" s="59">
        <f t="shared" si="8"/>
        <v>3.4431131207391997E-3</v>
      </c>
      <c r="D177" s="59">
        <f t="shared" si="11"/>
        <v>1.0034431131207393</v>
      </c>
      <c r="E177" s="78" t="s">
        <v>184</v>
      </c>
      <c r="F177" s="79">
        <v>1274.55</v>
      </c>
      <c r="G177" s="80">
        <f t="shared" si="9"/>
        <v>2.8853703896607057E-2</v>
      </c>
      <c r="H177" s="80">
        <f t="shared" si="10"/>
        <v>1.028853703896607</v>
      </c>
      <c r="J177" s="59">
        <v>150</v>
      </c>
      <c r="K177" s="59">
        <v>2.1085712356592201E-3</v>
      </c>
      <c r="L177" s="59">
        <v>-1.20264918347299E-2</v>
      </c>
    </row>
    <row r="178" spans="1:12">
      <c r="A178" s="78" t="s">
        <v>185</v>
      </c>
      <c r="B178" s="68">
        <v>22122.05</v>
      </c>
      <c r="C178" s="59">
        <f t="shared" si="8"/>
        <v>-4.0893487084771958E-3</v>
      </c>
      <c r="D178" s="59">
        <f t="shared" si="11"/>
        <v>0.99591065129152279</v>
      </c>
      <c r="E178" s="78" t="s">
        <v>185</v>
      </c>
      <c r="F178" s="79">
        <v>1238.3</v>
      </c>
      <c r="G178" s="80">
        <f t="shared" si="9"/>
        <v>-2.3740816175346593E-2</v>
      </c>
      <c r="H178" s="80">
        <f t="shared" si="10"/>
        <v>0.97625918382465338</v>
      </c>
      <c r="J178" s="59">
        <v>151</v>
      </c>
      <c r="K178" s="59">
        <v>-1.20402453134144E-3</v>
      </c>
      <c r="L178" s="59">
        <v>-1.4513036426325201E-2</v>
      </c>
    </row>
    <row r="179" spans="1:12">
      <c r="A179" s="78" t="s">
        <v>186</v>
      </c>
      <c r="B179" s="68">
        <v>22212.7</v>
      </c>
      <c r="C179" s="59">
        <f t="shared" si="8"/>
        <v>-2.1381877027633613E-4</v>
      </c>
      <c r="D179" s="59">
        <f t="shared" si="11"/>
        <v>0.99978618122972363</v>
      </c>
      <c r="E179" s="78" t="s">
        <v>186</v>
      </c>
      <c r="F179" s="79">
        <v>1268.05</v>
      </c>
      <c r="G179" s="80">
        <f t="shared" si="9"/>
        <v>-4.3364280339721879E-4</v>
      </c>
      <c r="H179" s="80">
        <f t="shared" si="10"/>
        <v>0.99956635719660281</v>
      </c>
      <c r="J179" s="59">
        <v>152</v>
      </c>
      <c r="K179" s="59">
        <v>-8.6936266571165696E-4</v>
      </c>
      <c r="L179" s="59">
        <v>8.8957523283358202E-3</v>
      </c>
    </row>
    <row r="180" spans="1:12">
      <c r="A180" s="78" t="s">
        <v>187</v>
      </c>
      <c r="B180" s="68">
        <v>22217.45</v>
      </c>
      <c r="C180" s="59">
        <f t="shared" si="8"/>
        <v>7.3364155357774361E-3</v>
      </c>
      <c r="D180" s="59">
        <f t="shared" si="11"/>
        <v>1.0073364155357774</v>
      </c>
      <c r="E180" s="78" t="s">
        <v>187</v>
      </c>
      <c r="F180" s="79">
        <v>1268.5999999999999</v>
      </c>
      <c r="G180" s="80">
        <f t="shared" si="9"/>
        <v>7.0156246984184267E-2</v>
      </c>
      <c r="H180" s="80">
        <f t="shared" si="10"/>
        <v>1.0701562469841843</v>
      </c>
      <c r="J180" s="59">
        <v>153</v>
      </c>
      <c r="K180" s="59">
        <v>3.97456319106695E-3</v>
      </c>
      <c r="L180" s="59">
        <v>5.2062088344834299E-2</v>
      </c>
    </row>
    <row r="181" spans="1:12">
      <c r="A181" s="78" t="s">
        <v>188</v>
      </c>
      <c r="B181" s="68">
        <v>22055.05</v>
      </c>
      <c r="C181" s="59">
        <f t="shared" si="8"/>
        <v>-6.4132914383778911E-3</v>
      </c>
      <c r="D181" s="59">
        <f t="shared" si="11"/>
        <v>0.99358670856162212</v>
      </c>
      <c r="E181" s="78" t="s">
        <v>188</v>
      </c>
      <c r="F181" s="79">
        <v>1182.6500000000001</v>
      </c>
      <c r="G181" s="80">
        <f t="shared" si="9"/>
        <v>-4.6494918097769917E-4</v>
      </c>
      <c r="H181" s="80">
        <f t="shared" si="10"/>
        <v>0.99953505081902227</v>
      </c>
      <c r="J181" s="59">
        <v>154</v>
      </c>
      <c r="K181" s="59">
        <v>6.3227486146047703E-3</v>
      </c>
      <c r="L181" s="59">
        <v>2.1503111763852899E-2</v>
      </c>
    </row>
    <row r="182" spans="1:12">
      <c r="A182" s="78" t="s">
        <v>189</v>
      </c>
      <c r="B182" s="68">
        <v>22196.95</v>
      </c>
      <c r="C182" s="59">
        <f t="shared" si="8"/>
        <v>3.3710026687649355E-3</v>
      </c>
      <c r="D182" s="59">
        <f t="shared" si="11"/>
        <v>1.003371002668765</v>
      </c>
      <c r="E182" s="78" t="s">
        <v>189</v>
      </c>
      <c r="F182" s="79">
        <v>1183.2</v>
      </c>
      <c r="G182" s="80">
        <f t="shared" si="9"/>
        <v>-1.0676407578171827E-2</v>
      </c>
      <c r="H182" s="80">
        <f t="shared" si="10"/>
        <v>0.98932359242182821</v>
      </c>
      <c r="J182" s="59">
        <v>155</v>
      </c>
      <c r="K182" s="59">
        <v>3.49044074712943E-3</v>
      </c>
      <c r="L182" s="59">
        <v>-4.9042015858098698E-3</v>
      </c>
    </row>
    <row r="183" spans="1:12">
      <c r="A183" s="78" t="s">
        <v>190</v>
      </c>
      <c r="B183" s="68">
        <v>22122.25</v>
      </c>
      <c r="C183" s="59">
        <f t="shared" si="8"/>
        <v>3.6931451676362253E-3</v>
      </c>
      <c r="D183" s="59">
        <f t="shared" si="11"/>
        <v>1.0036931451676363</v>
      </c>
      <c r="E183" s="78" t="s">
        <v>190</v>
      </c>
      <c r="F183" s="79">
        <v>1195.9000000000001</v>
      </c>
      <c r="G183" s="80">
        <f t="shared" si="9"/>
        <v>7.6384305580951333E-3</v>
      </c>
      <c r="H183" s="80">
        <f t="shared" si="10"/>
        <v>1.0076384305580952</v>
      </c>
      <c r="J183" s="59">
        <v>156</v>
      </c>
      <c r="K183" s="59">
        <v>-3.7266620686063302E-3</v>
      </c>
      <c r="L183" s="59">
        <v>-2.3869570232387699E-2</v>
      </c>
    </row>
    <row r="184" spans="1:12">
      <c r="A184" s="78" t="s">
        <v>191</v>
      </c>
      <c r="B184" s="68">
        <v>22040.7</v>
      </c>
      <c r="C184" s="59">
        <f t="shared" si="8"/>
        <v>5.9133602496496528E-3</v>
      </c>
      <c r="D184" s="59">
        <f t="shared" si="11"/>
        <v>1.0059133602496497</v>
      </c>
      <c r="E184" s="78" t="s">
        <v>191</v>
      </c>
      <c r="F184" s="79">
        <v>1186.8</v>
      </c>
      <c r="G184" s="80">
        <f t="shared" si="9"/>
        <v>-2.1836020527383426E-2</v>
      </c>
      <c r="H184" s="80">
        <f t="shared" si="10"/>
        <v>0.97816397947261657</v>
      </c>
      <c r="J184" s="59">
        <v>157</v>
      </c>
      <c r="K184" s="59">
        <v>2.3239632326652899E-3</v>
      </c>
      <c r="L184" s="59">
        <v>1.6247889042662399E-2</v>
      </c>
    </row>
    <row r="185" spans="1:12">
      <c r="A185" s="78" t="s">
        <v>192</v>
      </c>
      <c r="B185" s="68">
        <v>21910.75</v>
      </c>
      <c r="C185" s="59">
        <f t="shared" si="8"/>
        <v>3.2319437149108312E-3</v>
      </c>
      <c r="D185" s="59">
        <f t="shared" si="11"/>
        <v>1.0032319437149109</v>
      </c>
      <c r="E185" s="78" t="s">
        <v>192</v>
      </c>
      <c r="F185" s="79">
        <v>1213</v>
      </c>
      <c r="G185" s="80">
        <f t="shared" si="9"/>
        <v>1.9815817820107526E-2</v>
      </c>
      <c r="H185" s="80">
        <f t="shared" si="10"/>
        <v>1.0198158178201076</v>
      </c>
      <c r="J185" s="59">
        <v>158</v>
      </c>
      <c r="K185" s="59">
        <v>5.3709550921503197E-3</v>
      </c>
      <c r="L185" s="59">
        <v>1.23244551409218E-2</v>
      </c>
    </row>
    <row r="186" spans="1:12">
      <c r="A186" s="78" t="s">
        <v>193</v>
      </c>
      <c r="B186" s="68">
        <v>21840.05</v>
      </c>
      <c r="C186" s="59">
        <f t="shared" si="8"/>
        <v>4.4420757111879932E-3</v>
      </c>
      <c r="D186" s="59">
        <f t="shared" si="11"/>
        <v>1.004442075711188</v>
      </c>
      <c r="E186" s="78" t="s">
        <v>193</v>
      </c>
      <c r="F186" s="79">
        <v>1189.2</v>
      </c>
      <c r="G186" s="80">
        <f t="shared" si="9"/>
        <v>-1.1911619743832052E-2</v>
      </c>
      <c r="H186" s="80">
        <f t="shared" si="10"/>
        <v>0.98808838025616796</v>
      </c>
      <c r="J186" s="59">
        <v>159</v>
      </c>
      <c r="K186" s="59">
        <v>1.7124738749619401E-4</v>
      </c>
      <c r="L186" s="59">
        <v>2.4051031526874599E-3</v>
      </c>
    </row>
    <row r="187" spans="1:12">
      <c r="A187" s="78" t="s">
        <v>194</v>
      </c>
      <c r="B187" s="68">
        <v>21743.25</v>
      </c>
      <c r="C187" s="59">
        <f t="shared" si="8"/>
        <v>5.8672702236109882E-3</v>
      </c>
      <c r="D187" s="59">
        <f t="shared" si="11"/>
        <v>1.0058672702236109</v>
      </c>
      <c r="E187" s="78" t="s">
        <v>194</v>
      </c>
      <c r="F187" s="79">
        <v>1203.45</v>
      </c>
      <c r="G187" s="80">
        <f t="shared" si="9"/>
        <v>-2.0723573761946047E-2</v>
      </c>
      <c r="H187" s="80">
        <f t="shared" si="10"/>
        <v>0.979276426238054</v>
      </c>
      <c r="J187" s="59">
        <v>160</v>
      </c>
      <c r="K187" s="59">
        <v>-8.7715324926552502E-3</v>
      </c>
      <c r="L187" s="59">
        <v>1.22302991347614E-2</v>
      </c>
    </row>
    <row r="188" spans="1:12">
      <c r="A188" s="78" t="s">
        <v>195</v>
      </c>
      <c r="B188" s="68">
        <v>21616.05</v>
      </c>
      <c r="C188" s="59">
        <f t="shared" si="8"/>
        <v>-7.6708008067306686E-3</v>
      </c>
      <c r="D188" s="59">
        <f t="shared" si="11"/>
        <v>0.99232919919326934</v>
      </c>
      <c r="E188" s="78" t="s">
        <v>195</v>
      </c>
      <c r="F188" s="79">
        <v>1228.6500000000001</v>
      </c>
      <c r="G188" s="80">
        <f t="shared" si="9"/>
        <v>-4.9810895562645861E-2</v>
      </c>
      <c r="H188" s="80">
        <f t="shared" si="10"/>
        <v>0.95018910443735416</v>
      </c>
      <c r="J188" s="59">
        <v>161</v>
      </c>
      <c r="K188" s="59">
        <v>5.3037170626078799E-4</v>
      </c>
      <c r="L188" s="59">
        <v>1.39103124485336E-2</v>
      </c>
    </row>
    <row r="189" spans="1:12">
      <c r="A189" s="78" t="s">
        <v>196</v>
      </c>
      <c r="B189" s="68">
        <v>21782.5</v>
      </c>
      <c r="C189" s="59">
        <f t="shared" si="8"/>
        <v>2.9677875690214571E-3</v>
      </c>
      <c r="D189" s="59">
        <f t="shared" si="11"/>
        <v>1.0029677875690215</v>
      </c>
      <c r="E189" s="78" t="s">
        <v>196</v>
      </c>
      <c r="F189" s="79">
        <v>1291.4000000000001</v>
      </c>
      <c r="G189" s="80">
        <f t="shared" si="9"/>
        <v>-1.8907924892117657E-2</v>
      </c>
      <c r="H189" s="80">
        <f t="shared" si="10"/>
        <v>0.98109207510788232</v>
      </c>
      <c r="J189" s="59">
        <v>162</v>
      </c>
      <c r="K189" s="59">
        <v>-4.7893700114192998E-3</v>
      </c>
      <c r="L189" s="59">
        <v>1.28622724176073E-2</v>
      </c>
    </row>
    <row r="190" spans="1:12">
      <c r="A190" s="78" t="s">
        <v>197</v>
      </c>
      <c r="B190" s="68">
        <v>21717.95</v>
      </c>
      <c r="C190" s="59">
        <f t="shared" si="8"/>
        <v>-9.7392544332029034E-3</v>
      </c>
      <c r="D190" s="59">
        <f t="shared" si="11"/>
        <v>0.99026074556679711</v>
      </c>
      <c r="E190" s="78" t="s">
        <v>197</v>
      </c>
      <c r="F190" s="79">
        <v>1316.05</v>
      </c>
      <c r="G190" s="80">
        <f t="shared" si="9"/>
        <v>-1.9302640511941596E-2</v>
      </c>
      <c r="H190" s="80">
        <f t="shared" si="10"/>
        <v>0.98069735948805836</v>
      </c>
      <c r="J190" s="59">
        <v>163</v>
      </c>
      <c r="K190" s="59">
        <v>4.51445747723693E-3</v>
      </c>
      <c r="L190" s="59">
        <v>7.0383133730747803E-3</v>
      </c>
    </row>
    <row r="191" spans="1:12">
      <c r="A191" s="78" t="s">
        <v>198</v>
      </c>
      <c r="B191" s="68">
        <v>21930.5</v>
      </c>
      <c r="C191" s="59">
        <f t="shared" si="8"/>
        <v>5.0159713096876929E-5</v>
      </c>
      <c r="D191" s="59">
        <f t="shared" si="11"/>
        <v>1.0000501597130969</v>
      </c>
      <c r="E191" s="78" t="s">
        <v>198</v>
      </c>
      <c r="F191" s="79">
        <v>1341.7</v>
      </c>
      <c r="G191" s="80">
        <f t="shared" si="9"/>
        <v>1.2678526514689876E-3</v>
      </c>
      <c r="H191" s="80">
        <f t="shared" si="10"/>
        <v>1.0012678526514689</v>
      </c>
      <c r="J191" s="59">
        <v>164</v>
      </c>
      <c r="K191" s="59">
        <v>-1.20817904556643E-2</v>
      </c>
      <c r="L191" s="59">
        <v>-1.6833929707927901E-2</v>
      </c>
    </row>
    <row r="192" spans="1:12">
      <c r="A192" s="78" t="s">
        <v>199</v>
      </c>
      <c r="B192" s="68">
        <v>21929.4</v>
      </c>
      <c r="C192" s="59">
        <f t="shared" si="8"/>
        <v>7.2172409632705048E-3</v>
      </c>
      <c r="D192" s="59">
        <f t="shared" si="11"/>
        <v>1.0072172409632705</v>
      </c>
      <c r="E192" s="78" t="s">
        <v>199</v>
      </c>
      <c r="F192" s="79">
        <v>1340</v>
      </c>
      <c r="G192" s="80">
        <f t="shared" si="9"/>
        <v>1.9137177115481248E-2</v>
      </c>
      <c r="H192" s="80">
        <f t="shared" si="10"/>
        <v>1.0191371771154814</v>
      </c>
      <c r="J192" s="59">
        <v>165</v>
      </c>
      <c r="K192" s="59">
        <v>-4.74043319759821E-4</v>
      </c>
      <c r="L192" s="59">
        <v>6.0538101195499296E-3</v>
      </c>
    </row>
    <row r="193" spans="1:12">
      <c r="A193" s="78" t="s">
        <v>200</v>
      </c>
      <c r="B193" s="68">
        <v>21771.7</v>
      </c>
      <c r="C193" s="59">
        <f t="shared" si="8"/>
        <v>-3.7638581528382955E-3</v>
      </c>
      <c r="D193" s="59">
        <f t="shared" si="11"/>
        <v>0.99623614184716169</v>
      </c>
      <c r="E193" s="78" t="s">
        <v>200</v>
      </c>
      <c r="F193" s="79">
        <v>1314.6</v>
      </c>
      <c r="G193" s="80">
        <f t="shared" si="9"/>
        <v>3.8144159116691688E-2</v>
      </c>
      <c r="H193" s="80">
        <f t="shared" si="10"/>
        <v>1.0381441591166918</v>
      </c>
      <c r="J193" s="59">
        <v>166</v>
      </c>
      <c r="K193" s="59">
        <v>-5.9934397132812497E-3</v>
      </c>
      <c r="L193" s="59">
        <v>-3.3421250127160101E-3</v>
      </c>
    </row>
    <row r="194" spans="1:12">
      <c r="A194" s="78" t="s">
        <v>201</v>
      </c>
      <c r="B194" s="68">
        <v>21853.8</v>
      </c>
      <c r="C194" s="59">
        <f t="shared" si="8"/>
        <v>7.18007734330033E-3</v>
      </c>
      <c r="D194" s="59">
        <f t="shared" si="11"/>
        <v>1.0071800773433004</v>
      </c>
      <c r="E194" s="78" t="s">
        <v>201</v>
      </c>
      <c r="F194" s="79">
        <v>1265.4000000000001</v>
      </c>
      <c r="G194" s="80">
        <f t="shared" si="9"/>
        <v>2.6789997858473014E-2</v>
      </c>
      <c r="H194" s="80">
        <f t="shared" si="10"/>
        <v>1.0267899978584729</v>
      </c>
      <c r="J194" s="59">
        <v>167</v>
      </c>
      <c r="K194" s="59">
        <v>7.7282265551960504E-5</v>
      </c>
      <c r="L194" s="59">
        <v>2.5654753688116701E-2</v>
      </c>
    </row>
    <row r="195" spans="1:12">
      <c r="A195" s="78" t="s">
        <v>202</v>
      </c>
      <c r="B195" s="68">
        <v>21697.45</v>
      </c>
      <c r="C195" s="59">
        <f t="shared" si="8"/>
        <v>-1.3011494553287434E-3</v>
      </c>
      <c r="D195" s="59">
        <f t="shared" si="11"/>
        <v>0.99869885054467122</v>
      </c>
      <c r="E195" s="78" t="s">
        <v>202</v>
      </c>
      <c r="F195" s="79">
        <v>1231.95</v>
      </c>
      <c r="G195" s="80">
        <f t="shared" si="9"/>
        <v>1.3895356189814252E-2</v>
      </c>
      <c r="H195" s="80">
        <f t="shared" si="10"/>
        <v>1.0138953561898143</v>
      </c>
      <c r="J195" s="59">
        <v>168</v>
      </c>
      <c r="K195" s="59">
        <v>3.3863551758451598E-3</v>
      </c>
      <c r="L195" s="59">
        <v>-1.9941105711205401E-3</v>
      </c>
    </row>
    <row r="196" spans="1:12">
      <c r="A196" s="78" t="s">
        <v>203</v>
      </c>
      <c r="B196" s="68">
        <v>21725.7</v>
      </c>
      <c r="C196" s="59">
        <f t="shared" ref="C196:C259" si="12">LN(B196/B197)</f>
        <v>9.415577400253396E-3</v>
      </c>
      <c r="D196" s="59">
        <f t="shared" si="11"/>
        <v>1.0094155774002533</v>
      </c>
      <c r="E196" s="78" t="s">
        <v>203</v>
      </c>
      <c r="F196" s="79">
        <v>1214.95</v>
      </c>
      <c r="G196" s="80">
        <f t="shared" ref="G196:G259" si="13">LN(F196/F197)</f>
        <v>2.6987519277767404E-2</v>
      </c>
      <c r="H196" s="80">
        <f t="shared" ref="H196:H259" si="14">G196+1</f>
        <v>1.0269875192777673</v>
      </c>
      <c r="J196" s="59">
        <v>169</v>
      </c>
      <c r="K196" s="59">
        <v>-2.2390365193970599E-3</v>
      </c>
      <c r="L196" s="59">
        <v>-1.6836991422546198E-2</v>
      </c>
    </row>
    <row r="197" spans="1:12">
      <c r="A197" s="78" t="s">
        <v>204</v>
      </c>
      <c r="B197" s="68">
        <v>21522.1</v>
      </c>
      <c r="C197" s="59">
        <f t="shared" si="12"/>
        <v>-9.9631658391133322E-3</v>
      </c>
      <c r="D197" s="59">
        <f t="shared" ref="D197:D260" si="15">C197+1</f>
        <v>0.99003683416088661</v>
      </c>
      <c r="E197" s="78" t="s">
        <v>204</v>
      </c>
      <c r="F197" s="79">
        <v>1182.5999999999999</v>
      </c>
      <c r="G197" s="80">
        <f t="shared" si="13"/>
        <v>-1.6053402121107049E-3</v>
      </c>
      <c r="H197" s="80">
        <f t="shared" si="14"/>
        <v>0.99839465978788933</v>
      </c>
      <c r="J197" s="59">
        <v>170</v>
      </c>
      <c r="K197" s="59">
        <v>1.6773964708533999E-3</v>
      </c>
      <c r="L197" s="59">
        <v>1.13930981521844E-2</v>
      </c>
    </row>
    <row r="198" spans="1:12">
      <c r="A198" s="78" t="s">
        <v>205</v>
      </c>
      <c r="B198" s="68">
        <v>21737.599999999999</v>
      </c>
      <c r="C198" s="59">
        <f t="shared" si="12"/>
        <v>1.7869967895292525E-2</v>
      </c>
      <c r="D198" s="59">
        <f t="shared" si="15"/>
        <v>1.0178699678952925</v>
      </c>
      <c r="E198" s="78" t="s">
        <v>205</v>
      </c>
      <c r="F198" s="79">
        <v>1184.5</v>
      </c>
      <c r="G198" s="80">
        <f t="shared" si="13"/>
        <v>1.8317871080175824E-2</v>
      </c>
      <c r="H198" s="80">
        <f t="shared" si="14"/>
        <v>1.0183178710801759</v>
      </c>
      <c r="J198" s="59">
        <v>171</v>
      </c>
      <c r="K198" s="59">
        <v>1.15418754863528E-2</v>
      </c>
      <c r="L198" s="59">
        <v>5.0547559907467704E-4</v>
      </c>
    </row>
    <row r="199" spans="1:12">
      <c r="A199" s="78" t="s">
        <v>206</v>
      </c>
      <c r="B199" s="68">
        <v>21352.6</v>
      </c>
      <c r="C199" s="59">
        <f t="shared" si="12"/>
        <v>-4.7352654852423287E-3</v>
      </c>
      <c r="D199" s="59">
        <f t="shared" si="15"/>
        <v>0.99526473451475772</v>
      </c>
      <c r="E199" s="78" t="s">
        <v>206</v>
      </c>
      <c r="F199" s="79">
        <v>1163</v>
      </c>
      <c r="G199" s="80">
        <f t="shared" si="13"/>
        <v>-5.6161859050542322E-3</v>
      </c>
      <c r="H199" s="80">
        <f t="shared" si="14"/>
        <v>0.99438381409494581</v>
      </c>
      <c r="J199" s="59">
        <v>172</v>
      </c>
      <c r="K199" s="59">
        <v>5.0998675806521198E-4</v>
      </c>
      <c r="L199" s="59">
        <v>-1.30052844231734E-2</v>
      </c>
    </row>
    <row r="200" spans="1:12">
      <c r="A200" s="78" t="s">
        <v>207</v>
      </c>
      <c r="B200" s="68">
        <v>21453.95</v>
      </c>
      <c r="C200" s="59">
        <f t="shared" si="12"/>
        <v>1.0079080002224091E-2</v>
      </c>
      <c r="D200" s="59">
        <f t="shared" si="15"/>
        <v>1.0100790800022241</v>
      </c>
      <c r="E200" s="78" t="s">
        <v>207</v>
      </c>
      <c r="F200" s="79">
        <v>1169.55</v>
      </c>
      <c r="G200" s="80">
        <f t="shared" si="13"/>
        <v>3.5109642044384284E-2</v>
      </c>
      <c r="H200" s="80">
        <f t="shared" si="14"/>
        <v>1.0351096420443844</v>
      </c>
      <c r="J200" s="59">
        <v>173</v>
      </c>
      <c r="K200" s="59">
        <v>-9.0261478870000498E-3</v>
      </c>
      <c r="L200" s="59">
        <v>-2.8098767614321601E-2</v>
      </c>
    </row>
    <row r="201" spans="1:12">
      <c r="A201" s="78" t="s">
        <v>208</v>
      </c>
      <c r="B201" s="68">
        <v>21238.799999999999</v>
      </c>
      <c r="C201" s="59">
        <f t="shared" si="12"/>
        <v>-1.7900116773147141E-2</v>
      </c>
      <c r="D201" s="59">
        <f t="shared" si="15"/>
        <v>0.98209988322685282</v>
      </c>
      <c r="E201" s="78" t="s">
        <v>208</v>
      </c>
      <c r="F201" s="79">
        <v>1129.2</v>
      </c>
      <c r="G201" s="80">
        <f t="shared" si="13"/>
        <v>-1.9556022881405573E-2</v>
      </c>
      <c r="H201" s="80">
        <f t="shared" si="14"/>
        <v>0.98044397711859443</v>
      </c>
      <c r="J201" s="59">
        <v>174</v>
      </c>
      <c r="K201" s="59">
        <v>2.0207062262144501E-3</v>
      </c>
      <c r="L201" s="59">
        <v>2.68329976703926E-2</v>
      </c>
    </row>
    <row r="202" spans="1:12">
      <c r="A202" s="78" t="s">
        <v>209</v>
      </c>
      <c r="B202" s="68">
        <v>21622.400000000001</v>
      </c>
      <c r="C202" s="59">
        <f t="shared" si="12"/>
        <v>7.4342364436114933E-3</v>
      </c>
      <c r="D202" s="59">
        <f t="shared" si="15"/>
        <v>1.0074342364436115</v>
      </c>
      <c r="E202" s="78" t="s">
        <v>209</v>
      </c>
      <c r="F202" s="79">
        <v>1151.5</v>
      </c>
      <c r="G202" s="80">
        <f t="shared" si="13"/>
        <v>2.6086971315870218E-3</v>
      </c>
      <c r="H202" s="80">
        <f t="shared" si="14"/>
        <v>1.0026086971315871</v>
      </c>
      <c r="J202" s="59">
        <v>175</v>
      </c>
      <c r="K202" s="59">
        <v>-3.6624376731846202E-3</v>
      </c>
      <c r="L202" s="59">
        <v>-2.0078378502162E-2</v>
      </c>
    </row>
    <row r="203" spans="1:12">
      <c r="A203" s="78" t="s">
        <v>210</v>
      </c>
      <c r="B203" s="68">
        <v>21462.25</v>
      </c>
      <c r="C203" s="59">
        <f t="shared" si="12"/>
        <v>-5.0982817207920056E-3</v>
      </c>
      <c r="D203" s="59">
        <f t="shared" si="15"/>
        <v>0.99490171827920804</v>
      </c>
      <c r="E203" s="78" t="s">
        <v>210</v>
      </c>
      <c r="F203" s="79">
        <v>1148.5</v>
      </c>
      <c r="G203" s="80">
        <f t="shared" si="13"/>
        <v>-2.9126023155091802E-3</v>
      </c>
      <c r="H203" s="80">
        <f t="shared" si="14"/>
        <v>0.99708739768449084</v>
      </c>
      <c r="J203" s="59">
        <v>176</v>
      </c>
      <c r="K203" s="59">
        <v>-7.3840104019500896E-4</v>
      </c>
      <c r="L203" s="59">
        <v>3.0475823679779001E-4</v>
      </c>
    </row>
    <row r="204" spans="1:12">
      <c r="A204" s="78" t="s">
        <v>211</v>
      </c>
      <c r="B204" s="68">
        <v>21571.95</v>
      </c>
      <c r="C204" s="59">
        <f t="shared" si="12"/>
        <v>-2.1115698798429821E-2</v>
      </c>
      <c r="D204" s="59">
        <f t="shared" si="15"/>
        <v>0.97888430120157022</v>
      </c>
      <c r="E204" s="78" t="s">
        <v>211</v>
      </c>
      <c r="F204" s="79">
        <v>1151.8499999999999</v>
      </c>
      <c r="G204" s="80">
        <f t="shared" si="13"/>
        <v>1.0867537398366905E-2</v>
      </c>
      <c r="H204" s="80">
        <f t="shared" si="14"/>
        <v>1.0108675373983669</v>
      </c>
      <c r="J204" s="59">
        <v>177</v>
      </c>
      <c r="K204" s="59">
        <v>4.9581519604521796E-3</v>
      </c>
      <c r="L204" s="59">
        <v>6.5198095023732097E-2</v>
      </c>
    </row>
    <row r="205" spans="1:12">
      <c r="A205" s="78" t="s">
        <v>212</v>
      </c>
      <c r="B205" s="68">
        <v>22032.3</v>
      </c>
      <c r="C205" s="59">
        <f t="shared" si="12"/>
        <v>-2.9526587996769691E-3</v>
      </c>
      <c r="D205" s="59">
        <f t="shared" si="15"/>
        <v>0.99704734120032301</v>
      </c>
      <c r="E205" s="78" t="s">
        <v>212</v>
      </c>
      <c r="F205" s="79">
        <v>1139.4000000000001</v>
      </c>
      <c r="G205" s="80">
        <f t="shared" si="13"/>
        <v>9.3909823151002089E-3</v>
      </c>
      <c r="H205" s="80">
        <f t="shared" si="14"/>
        <v>1.0093909823151002</v>
      </c>
      <c r="J205" s="59">
        <v>178</v>
      </c>
      <c r="K205" s="59">
        <v>-5.4158220576577499E-3</v>
      </c>
      <c r="L205" s="59">
        <v>4.95087287668005E-3</v>
      </c>
    </row>
    <row r="206" spans="1:12">
      <c r="A206" s="78" t="s">
        <v>213</v>
      </c>
      <c r="B206" s="68">
        <v>22097.45</v>
      </c>
      <c r="C206" s="59">
        <f t="shared" si="12"/>
        <v>9.2244698464408817E-3</v>
      </c>
      <c r="D206" s="59">
        <f t="shared" si="15"/>
        <v>1.009224469846441</v>
      </c>
      <c r="E206" s="78" t="s">
        <v>213</v>
      </c>
      <c r="F206" s="79">
        <v>1128.75</v>
      </c>
      <c r="G206" s="80">
        <f t="shared" si="13"/>
        <v>0</v>
      </c>
      <c r="H206" s="80">
        <f t="shared" si="14"/>
        <v>1</v>
      </c>
      <c r="J206" s="59">
        <v>179</v>
      </c>
      <c r="K206" s="59">
        <v>1.9662998336548599E-3</v>
      </c>
      <c r="L206" s="59">
        <v>-1.2642707411826701E-2</v>
      </c>
    </row>
    <row r="207" spans="1:12">
      <c r="A207" s="78" t="s">
        <v>214</v>
      </c>
      <c r="B207" s="68">
        <v>21894.55</v>
      </c>
      <c r="C207" s="59">
        <f t="shared" si="12"/>
        <v>1.1361631573985989E-2</v>
      </c>
      <c r="D207" s="59">
        <f t="shared" si="15"/>
        <v>1.011361631573986</v>
      </c>
      <c r="E207" s="78" t="s">
        <v>214</v>
      </c>
      <c r="F207" s="79">
        <v>1128.75</v>
      </c>
      <c r="G207" s="80">
        <f t="shared" si="13"/>
        <v>1.1080333543618645E-3</v>
      </c>
      <c r="H207" s="80">
        <f t="shared" si="14"/>
        <v>1.0011080333543618</v>
      </c>
      <c r="J207" s="59">
        <v>180</v>
      </c>
      <c r="K207" s="59">
        <v>2.20935213431126E-3</v>
      </c>
      <c r="L207" s="59">
        <v>5.4290784237838704E-3</v>
      </c>
    </row>
    <row r="208" spans="1:12">
      <c r="A208" s="78" t="s">
        <v>215</v>
      </c>
      <c r="B208" s="68">
        <v>21647.200000000001</v>
      </c>
      <c r="C208" s="59">
        <f t="shared" si="12"/>
        <v>1.3174349370812008E-3</v>
      </c>
      <c r="D208" s="59">
        <f t="shared" si="15"/>
        <v>1.0013174349370813</v>
      </c>
      <c r="E208" s="78" t="s">
        <v>215</v>
      </c>
      <c r="F208" s="79">
        <v>1127.5</v>
      </c>
      <c r="G208" s="80">
        <f t="shared" si="13"/>
        <v>-2.2590871382589623E-3</v>
      </c>
      <c r="H208" s="80">
        <f t="shared" si="14"/>
        <v>0.99774091286174105</v>
      </c>
      <c r="J208" s="59">
        <v>181</v>
      </c>
      <c r="K208" s="59">
        <v>3.8844753655711099E-3</v>
      </c>
      <c r="L208" s="59">
        <v>-2.5720495892954501E-2</v>
      </c>
    </row>
    <row r="209" spans="1:12">
      <c r="A209" s="78" t="s">
        <v>216</v>
      </c>
      <c r="B209" s="68">
        <v>21618.7</v>
      </c>
      <c r="C209" s="59">
        <f t="shared" si="12"/>
        <v>3.4218720221299791E-3</v>
      </c>
      <c r="D209" s="59">
        <f t="shared" si="15"/>
        <v>1.00342187202213</v>
      </c>
      <c r="E209" s="78" t="s">
        <v>216</v>
      </c>
      <c r="F209" s="79">
        <v>1130.05</v>
      </c>
      <c r="G209" s="80">
        <f t="shared" si="13"/>
        <v>4.4788438765717637E-3</v>
      </c>
      <c r="H209" s="80">
        <f t="shared" si="14"/>
        <v>1.0044788438765717</v>
      </c>
      <c r="J209" s="59">
        <v>182</v>
      </c>
      <c r="K209" s="59">
        <v>1.86138167234571E-3</v>
      </c>
      <c r="L209" s="59">
        <v>1.79544361477618E-2</v>
      </c>
    </row>
    <row r="210" spans="1:12">
      <c r="A210" s="78" t="s">
        <v>217</v>
      </c>
      <c r="B210" s="68">
        <v>21544.85</v>
      </c>
      <c r="C210" s="59">
        <f t="shared" si="12"/>
        <v>1.4794053028200293E-3</v>
      </c>
      <c r="D210" s="59">
        <f t="shared" si="15"/>
        <v>1.00147940530282</v>
      </c>
      <c r="E210" s="78" t="s">
        <v>217</v>
      </c>
      <c r="F210" s="79">
        <v>1125</v>
      </c>
      <c r="G210" s="80">
        <f t="shared" si="13"/>
        <v>2.3564360417401811E-2</v>
      </c>
      <c r="H210" s="80">
        <f t="shared" si="14"/>
        <v>1.0235643604174018</v>
      </c>
      <c r="J210" s="59">
        <v>183</v>
      </c>
      <c r="K210" s="59">
        <v>2.7744104308101399E-3</v>
      </c>
      <c r="L210" s="59">
        <v>-1.4686030174642199E-2</v>
      </c>
    </row>
    <row r="211" spans="1:12">
      <c r="A211" s="78" t="s">
        <v>218</v>
      </c>
      <c r="B211" s="68">
        <v>21513</v>
      </c>
      <c r="C211" s="59">
        <f t="shared" si="12"/>
        <v>-9.1524290208980594E-3</v>
      </c>
      <c r="D211" s="59">
        <f t="shared" si="15"/>
        <v>0.99084757097910192</v>
      </c>
      <c r="E211" s="78" t="s">
        <v>218</v>
      </c>
      <c r="F211" s="79">
        <v>1098.8</v>
      </c>
      <c r="G211" s="80">
        <f t="shared" si="13"/>
        <v>-5.7171533736176828E-3</v>
      </c>
      <c r="H211" s="80">
        <f t="shared" si="14"/>
        <v>0.99428284662638233</v>
      </c>
      <c r="J211" s="59">
        <v>184</v>
      </c>
      <c r="K211" s="59">
        <v>3.84970104394245E-3</v>
      </c>
      <c r="L211" s="59">
        <v>-2.4573274805888501E-2</v>
      </c>
    </row>
    <row r="212" spans="1:12">
      <c r="A212" s="78" t="s">
        <v>219</v>
      </c>
      <c r="B212" s="68">
        <v>21710.799999999999</v>
      </c>
      <c r="C212" s="59">
        <f t="shared" si="12"/>
        <v>2.4072283779417876E-3</v>
      </c>
      <c r="D212" s="59">
        <f t="shared" si="15"/>
        <v>1.0024072283779417</v>
      </c>
      <c r="E212" s="78" t="s">
        <v>219</v>
      </c>
      <c r="F212" s="79">
        <v>1105.0999999999999</v>
      </c>
      <c r="G212" s="80">
        <f t="shared" si="13"/>
        <v>1.6560219691548441E-2</v>
      </c>
      <c r="H212" s="80">
        <f t="shared" si="14"/>
        <v>1.0165602196915484</v>
      </c>
      <c r="J212" s="59">
        <v>185</v>
      </c>
      <c r="K212" s="59">
        <v>-6.3645964234927696E-3</v>
      </c>
      <c r="L212" s="59">
        <v>-4.3446299139153099E-2</v>
      </c>
    </row>
    <row r="213" spans="1:12">
      <c r="A213" s="78" t="s">
        <v>220</v>
      </c>
      <c r="B213" s="68">
        <v>21658.6</v>
      </c>
      <c r="C213" s="59">
        <f t="shared" si="12"/>
        <v>6.5430177643685588E-3</v>
      </c>
      <c r="D213" s="59">
        <f t="shared" si="15"/>
        <v>1.0065430177643686</v>
      </c>
      <c r="E213" s="78" t="s">
        <v>220</v>
      </c>
      <c r="F213" s="79">
        <v>1086.95</v>
      </c>
      <c r="G213" s="80">
        <f t="shared" si="13"/>
        <v>-9.0668264685083606E-3</v>
      </c>
      <c r="H213" s="80">
        <f t="shared" si="14"/>
        <v>0.99093317353149168</v>
      </c>
      <c r="J213" s="59">
        <v>186</v>
      </c>
      <c r="K213" s="59">
        <v>1.66207931635141E-3</v>
      </c>
      <c r="L213" s="59">
        <v>-2.0570004208469099E-2</v>
      </c>
    </row>
    <row r="214" spans="1:12">
      <c r="A214" s="78" t="s">
        <v>221</v>
      </c>
      <c r="B214" s="68">
        <v>21517.35</v>
      </c>
      <c r="C214" s="59">
        <f t="shared" si="12"/>
        <v>-6.8753939803709255E-3</v>
      </c>
      <c r="D214" s="59">
        <f t="shared" si="15"/>
        <v>0.99312460601962904</v>
      </c>
      <c r="E214" s="78" t="s">
        <v>221</v>
      </c>
      <c r="F214" s="79">
        <v>1096.8499999999999</v>
      </c>
      <c r="G214" s="80">
        <f t="shared" si="13"/>
        <v>-1.245797443581026E-2</v>
      </c>
      <c r="H214" s="80">
        <f t="shared" si="14"/>
        <v>0.9875420255641898</v>
      </c>
      <c r="J214" s="59">
        <v>187</v>
      </c>
      <c r="K214" s="59">
        <v>-7.9252176221133609E-3</v>
      </c>
      <c r="L214" s="59">
        <v>-1.1377422889828201E-2</v>
      </c>
    </row>
    <row r="215" spans="1:12">
      <c r="A215" s="78" t="s">
        <v>222</v>
      </c>
      <c r="B215" s="68">
        <v>21665.8</v>
      </c>
      <c r="C215" s="59">
        <f t="shared" si="12"/>
        <v>-3.5062939508453059E-3</v>
      </c>
      <c r="D215" s="59">
        <f t="shared" si="15"/>
        <v>0.99649370604915466</v>
      </c>
      <c r="E215" s="78" t="s">
        <v>222</v>
      </c>
      <c r="F215" s="79">
        <v>1110.5999999999999</v>
      </c>
      <c r="G215" s="80">
        <f t="shared" si="13"/>
        <v>-2.0233320931395977E-2</v>
      </c>
      <c r="H215" s="80">
        <f t="shared" si="14"/>
        <v>0.97976667906860404</v>
      </c>
      <c r="J215" s="59">
        <v>188</v>
      </c>
      <c r="K215" s="59">
        <v>-5.3923272824470895E-4</v>
      </c>
      <c r="L215" s="59">
        <v>1.8070853797137001E-3</v>
      </c>
    </row>
    <row r="216" spans="1:12">
      <c r="A216" s="78" t="s">
        <v>223</v>
      </c>
      <c r="B216" s="68">
        <v>21741.9</v>
      </c>
      <c r="C216" s="59">
        <f t="shared" si="12"/>
        <v>4.8305512598190972E-4</v>
      </c>
      <c r="D216" s="59">
        <f t="shared" si="15"/>
        <v>1.000483055125982</v>
      </c>
      <c r="E216" s="78" t="s">
        <v>223</v>
      </c>
      <c r="F216" s="79">
        <v>1133.3</v>
      </c>
      <c r="G216" s="80">
        <f t="shared" si="13"/>
        <v>-9.5719720955256566E-3</v>
      </c>
      <c r="H216" s="80">
        <f t="shared" si="14"/>
        <v>0.99042802790447437</v>
      </c>
      <c r="J216" s="59">
        <v>189</v>
      </c>
      <c r="K216" s="59">
        <v>4.86823630471274E-3</v>
      </c>
      <c r="L216" s="59">
        <v>1.42689408107685E-2</v>
      </c>
    </row>
    <row r="217" spans="1:12">
      <c r="A217" s="78" t="s">
        <v>224</v>
      </c>
      <c r="B217" s="68">
        <v>21731.4</v>
      </c>
      <c r="C217" s="59">
        <f t="shared" si="12"/>
        <v>-2.1742086840976452E-3</v>
      </c>
      <c r="D217" s="59">
        <f t="shared" si="15"/>
        <v>0.99782579131590232</v>
      </c>
      <c r="E217" s="78" t="s">
        <v>224</v>
      </c>
      <c r="F217" s="79">
        <v>1144.2</v>
      </c>
      <c r="G217" s="80">
        <f t="shared" si="13"/>
        <v>-8.3984741161596474E-3</v>
      </c>
      <c r="H217" s="80">
        <f t="shared" si="14"/>
        <v>0.99160152588384032</v>
      </c>
      <c r="J217" s="59">
        <v>190</v>
      </c>
      <c r="K217" s="59">
        <v>-3.4168593075012601E-3</v>
      </c>
      <c r="L217" s="59">
        <v>4.1561018424192901E-2</v>
      </c>
    </row>
    <row r="218" spans="1:12">
      <c r="A218" s="78" t="s">
        <v>225</v>
      </c>
      <c r="B218" s="68">
        <v>21778.7</v>
      </c>
      <c r="C218" s="59">
        <f t="shared" si="12"/>
        <v>5.7075980144208728E-3</v>
      </c>
      <c r="D218" s="59">
        <f t="shared" si="15"/>
        <v>1.0057075980144208</v>
      </c>
      <c r="E218" s="78" t="s">
        <v>225</v>
      </c>
      <c r="F218" s="79">
        <v>1153.8499999999999</v>
      </c>
      <c r="G218" s="80">
        <f t="shared" si="13"/>
        <v>-6.3497761998867561E-3</v>
      </c>
      <c r="H218" s="80">
        <f t="shared" si="14"/>
        <v>0.99365022380011325</v>
      </c>
      <c r="J218" s="59">
        <v>191</v>
      </c>
      <c r="K218" s="59">
        <v>4.8401968396743801E-3</v>
      </c>
      <c r="L218" s="59">
        <v>2.19498010187986E-2</v>
      </c>
    </row>
    <row r="219" spans="1:12">
      <c r="A219" s="78" t="s">
        <v>226</v>
      </c>
      <c r="B219" s="68">
        <v>21654.75</v>
      </c>
      <c r="C219" s="59">
        <f t="shared" si="12"/>
        <v>9.903529283836263E-3</v>
      </c>
      <c r="D219" s="59">
        <f t="shared" si="15"/>
        <v>1.0099035292838363</v>
      </c>
      <c r="E219" s="78" t="s">
        <v>226</v>
      </c>
      <c r="F219" s="79">
        <v>1161.2</v>
      </c>
      <c r="G219" s="80">
        <f t="shared" si="13"/>
        <v>-2.028882141875667E-2</v>
      </c>
      <c r="H219" s="80">
        <f t="shared" si="14"/>
        <v>0.97971117858124335</v>
      </c>
      <c r="J219" s="59">
        <v>192</v>
      </c>
      <c r="K219" s="59">
        <v>-1.55877781600774E-3</v>
      </c>
      <c r="L219" s="59">
        <v>1.5454134005822E-2</v>
      </c>
    </row>
    <row r="220" spans="1:12">
      <c r="A220" s="78" t="s">
        <v>227</v>
      </c>
      <c r="B220" s="68">
        <v>21441.35</v>
      </c>
      <c r="C220" s="59">
        <f t="shared" si="12"/>
        <v>4.2976644029708395E-3</v>
      </c>
      <c r="D220" s="59">
        <f t="shared" si="15"/>
        <v>1.0042976644029709</v>
      </c>
      <c r="E220" s="78" t="s">
        <v>227</v>
      </c>
      <c r="F220" s="79">
        <v>1185</v>
      </c>
      <c r="G220" s="80">
        <f t="shared" si="13"/>
        <v>-4.5466105095959526E-3</v>
      </c>
      <c r="H220" s="80">
        <f t="shared" si="14"/>
        <v>0.99545338949040407</v>
      </c>
      <c r="J220" s="59">
        <v>193</v>
      </c>
      <c r="K220" s="59">
        <v>6.5268523845456597E-3</v>
      </c>
      <c r="L220" s="59">
        <v>2.04606668932217E-2</v>
      </c>
    </row>
    <row r="221" spans="1:12">
      <c r="A221" s="78" t="s">
        <v>228</v>
      </c>
      <c r="B221" s="68">
        <v>21349.4</v>
      </c>
      <c r="C221" s="59">
        <f t="shared" si="12"/>
        <v>4.4291220395791331E-3</v>
      </c>
      <c r="D221" s="59">
        <f t="shared" si="15"/>
        <v>1.0044291220395791</v>
      </c>
      <c r="E221" s="78" t="s">
        <v>228</v>
      </c>
      <c r="F221" s="79">
        <v>1190.4000000000001</v>
      </c>
      <c r="G221" s="80">
        <f t="shared" si="13"/>
        <v>-7.5576272648797426E-4</v>
      </c>
      <c r="H221" s="80">
        <f t="shared" si="14"/>
        <v>0.99924423727351197</v>
      </c>
      <c r="J221" s="59">
        <v>194</v>
      </c>
      <c r="K221" s="59">
        <v>-8.0941558483344292E-3</v>
      </c>
      <c r="L221" s="59">
        <v>6.4888156362237302E-3</v>
      </c>
    </row>
    <row r="222" spans="1:12">
      <c r="A222" s="78" t="s">
        <v>229</v>
      </c>
      <c r="B222" s="68">
        <v>21255.05</v>
      </c>
      <c r="C222" s="59">
        <f t="shared" si="12"/>
        <v>4.9475165299410597E-3</v>
      </c>
      <c r="D222" s="59">
        <f t="shared" si="15"/>
        <v>1.0049475165299411</v>
      </c>
      <c r="E222" s="78" t="s">
        <v>229</v>
      </c>
      <c r="F222" s="79">
        <v>1191.3</v>
      </c>
      <c r="G222" s="80">
        <f t="shared" si="13"/>
        <v>2.5462026283689543E-2</v>
      </c>
      <c r="H222" s="80">
        <f t="shared" si="14"/>
        <v>1.0254620262836895</v>
      </c>
      <c r="J222" s="59">
        <v>195</v>
      </c>
      <c r="K222" s="59">
        <v>1.2905579400281199E-2</v>
      </c>
      <c r="L222" s="59">
        <v>5.4122916798946602E-3</v>
      </c>
    </row>
    <row r="223" spans="1:12">
      <c r="A223" s="78" t="s">
        <v>230</v>
      </c>
      <c r="B223" s="68">
        <v>21150.15</v>
      </c>
      <c r="C223" s="59">
        <f t="shared" si="12"/>
        <v>-1.4222159410509942E-2</v>
      </c>
      <c r="D223" s="59">
        <f t="shared" si="15"/>
        <v>0.98577784058949003</v>
      </c>
      <c r="E223" s="78" t="s">
        <v>230</v>
      </c>
      <c r="F223" s="79">
        <v>1161.3499999999999</v>
      </c>
      <c r="G223" s="80">
        <f t="shared" si="13"/>
        <v>-5.7999991656665112E-2</v>
      </c>
      <c r="H223" s="80">
        <f t="shared" si="14"/>
        <v>0.94200000834333486</v>
      </c>
      <c r="J223" s="59">
        <v>196</v>
      </c>
      <c r="K223" s="59">
        <v>-4.1497734304206E-3</v>
      </c>
      <c r="L223" s="59">
        <v>-1.46641247463364E-3</v>
      </c>
    </row>
    <row r="224" spans="1:12">
      <c r="A224" s="78" t="s">
        <v>231</v>
      </c>
      <c r="B224" s="68">
        <v>21453.1</v>
      </c>
      <c r="C224" s="59">
        <f t="shared" si="12"/>
        <v>1.6071192528823127E-3</v>
      </c>
      <c r="D224" s="59">
        <f t="shared" si="15"/>
        <v>1.0016071192528824</v>
      </c>
      <c r="E224" s="78" t="s">
        <v>231</v>
      </c>
      <c r="F224" s="79">
        <v>1230.7</v>
      </c>
      <c r="G224" s="80">
        <f t="shared" si="13"/>
        <v>-1.3718743238684739E-2</v>
      </c>
      <c r="H224" s="80">
        <f t="shared" si="14"/>
        <v>0.98628125676131528</v>
      </c>
      <c r="J224" s="59">
        <v>197</v>
      </c>
      <c r="K224" s="59">
        <v>7.0274564168156103E-3</v>
      </c>
      <c r="L224" s="59">
        <v>2.8082185627568701E-2</v>
      </c>
    </row>
    <row r="225" spans="1:12">
      <c r="A225" s="78" t="s">
        <v>232</v>
      </c>
      <c r="B225" s="68">
        <v>21418.65</v>
      </c>
      <c r="C225" s="59">
        <f t="shared" si="12"/>
        <v>-1.7725828134065394E-3</v>
      </c>
      <c r="D225" s="59">
        <f t="shared" si="15"/>
        <v>0.99822741718659347</v>
      </c>
      <c r="E225" s="78" t="s">
        <v>232</v>
      </c>
      <c r="F225" s="79">
        <v>1247.7</v>
      </c>
      <c r="G225" s="80">
        <f t="shared" si="13"/>
        <v>9.7856413616084093E-3</v>
      </c>
      <c r="H225" s="80">
        <f t="shared" si="14"/>
        <v>1.0097856413616084</v>
      </c>
      <c r="J225" s="59">
        <v>198</v>
      </c>
      <c r="K225" s="59">
        <v>-1.40824814851968E-2</v>
      </c>
      <c r="L225" s="59">
        <v>-5.4735413962087396E-3</v>
      </c>
    </row>
    <row r="226" spans="1:12">
      <c r="A226" s="78" t="s">
        <v>233</v>
      </c>
      <c r="B226" s="68">
        <v>21456.65</v>
      </c>
      <c r="C226" s="59">
        <f t="shared" si="12"/>
        <v>1.2849809834677589E-2</v>
      </c>
      <c r="D226" s="59">
        <f t="shared" si="15"/>
        <v>1.0128498098346777</v>
      </c>
      <c r="E226" s="78" t="s">
        <v>233</v>
      </c>
      <c r="F226" s="79">
        <v>1235.55</v>
      </c>
      <c r="G226" s="80">
        <f t="shared" si="13"/>
        <v>1.5661643996691382E-2</v>
      </c>
      <c r="H226" s="80">
        <f t="shared" si="14"/>
        <v>1.0156616439966915</v>
      </c>
      <c r="J226" s="59">
        <v>199</v>
      </c>
      <c r="K226" s="59">
        <v>5.0319565555759799E-3</v>
      </c>
      <c r="L226" s="59">
        <v>-2.4232594239889599E-3</v>
      </c>
    </row>
    <row r="227" spans="1:12">
      <c r="A227" s="78" t="s">
        <v>234</v>
      </c>
      <c r="B227" s="68">
        <v>21182.7</v>
      </c>
      <c r="C227" s="59">
        <f t="shared" si="12"/>
        <v>1.2175680378580502E-2</v>
      </c>
      <c r="D227" s="59">
        <f t="shared" si="15"/>
        <v>1.0121756803785804</v>
      </c>
      <c r="E227" s="78" t="s">
        <v>234</v>
      </c>
      <c r="F227" s="79">
        <v>1216.3499999999999</v>
      </c>
      <c r="G227" s="80">
        <f t="shared" si="13"/>
        <v>2.9874139495703389E-2</v>
      </c>
      <c r="H227" s="80">
        <f t="shared" si="14"/>
        <v>1.0298741394957034</v>
      </c>
      <c r="J227" s="59">
        <v>200</v>
      </c>
      <c r="K227" s="59">
        <v>-4.4236644306304999E-3</v>
      </c>
      <c r="L227" s="59">
        <v>1.5110621151213199E-3</v>
      </c>
    </row>
    <row r="228" spans="1:12">
      <c r="A228" s="78" t="s">
        <v>235</v>
      </c>
      <c r="B228" s="68">
        <v>20926.349999999999</v>
      </c>
      <c r="C228" s="59">
        <f t="shared" si="12"/>
        <v>9.5379823284038147E-4</v>
      </c>
      <c r="D228" s="59">
        <f t="shared" si="15"/>
        <v>1.0009537982328405</v>
      </c>
      <c r="E228" s="78" t="s">
        <v>235</v>
      </c>
      <c r="F228" s="79">
        <v>1180.55</v>
      </c>
      <c r="G228" s="80">
        <f t="shared" si="13"/>
        <v>-1.1663535662008185E-2</v>
      </c>
      <c r="H228" s="80">
        <f t="shared" si="14"/>
        <v>0.98833646433799183</v>
      </c>
      <c r="J228" s="59">
        <v>201</v>
      </c>
      <c r="K228" s="59">
        <v>-1.6508596052298902E-2</v>
      </c>
      <c r="L228" s="59">
        <v>2.7376133450665901E-2</v>
      </c>
    </row>
    <row r="229" spans="1:12">
      <c r="A229" s="78" t="s">
        <v>236</v>
      </c>
      <c r="B229" s="68">
        <v>20906.400000000001</v>
      </c>
      <c r="C229" s="59">
        <f t="shared" si="12"/>
        <v>-4.3290007586474161E-3</v>
      </c>
      <c r="D229" s="59">
        <f t="shared" si="15"/>
        <v>0.99567099924135261</v>
      </c>
      <c r="E229" s="78" t="s">
        <v>236</v>
      </c>
      <c r="F229" s="79">
        <v>1194.4000000000001</v>
      </c>
      <c r="G229" s="80">
        <f t="shared" si="13"/>
        <v>-2.8719584031348867E-2</v>
      </c>
      <c r="H229" s="80">
        <f t="shared" si="14"/>
        <v>0.97128041596865111</v>
      </c>
      <c r="J229" s="59">
        <v>202</v>
      </c>
      <c r="K229" s="59">
        <v>-2.8048200088441199E-3</v>
      </c>
      <c r="L229" s="59">
        <v>1.2195802323944301E-2</v>
      </c>
    </row>
    <row r="230" spans="1:12">
      <c r="A230" s="78" t="s">
        <v>237</v>
      </c>
      <c r="B230" s="68">
        <v>20997.1</v>
      </c>
      <c r="C230" s="59">
        <f t="shared" si="12"/>
        <v>1.3201007481038823E-3</v>
      </c>
      <c r="D230" s="59">
        <f t="shared" si="15"/>
        <v>1.0013201007481038</v>
      </c>
      <c r="E230" s="78" t="s">
        <v>237</v>
      </c>
      <c r="F230" s="79">
        <v>1229.2</v>
      </c>
      <c r="G230" s="80">
        <f t="shared" si="13"/>
        <v>-1.2195619219613552E-3</v>
      </c>
      <c r="H230" s="80">
        <f t="shared" si="14"/>
        <v>0.99878043807803862</v>
      </c>
      <c r="J230" s="59">
        <v>203</v>
      </c>
      <c r="K230" s="59">
        <v>6.3826642355442297E-3</v>
      </c>
      <c r="L230" s="59">
        <v>-6.3826642355442297E-3</v>
      </c>
    </row>
    <row r="231" spans="1:12">
      <c r="A231" s="78" t="s">
        <v>238</v>
      </c>
      <c r="B231" s="68">
        <v>20969.400000000001</v>
      </c>
      <c r="C231" s="59">
        <f t="shared" si="12"/>
        <v>3.2600508207486305E-3</v>
      </c>
      <c r="D231" s="59">
        <f t="shared" si="15"/>
        <v>1.0032600508207485</v>
      </c>
      <c r="E231" s="78" t="s">
        <v>238</v>
      </c>
      <c r="F231" s="79">
        <v>1230.7</v>
      </c>
      <c r="G231" s="80">
        <f t="shared" si="13"/>
        <v>4.1933903688052944E-3</v>
      </c>
      <c r="H231" s="80">
        <f t="shared" si="14"/>
        <v>1.0041933903688054</v>
      </c>
      <c r="J231" s="59">
        <v>204</v>
      </c>
      <c r="K231" s="59">
        <v>7.9951247974838699E-3</v>
      </c>
      <c r="L231" s="59">
        <v>-6.8870914431219997E-3</v>
      </c>
    </row>
    <row r="232" spans="1:12">
      <c r="A232" s="78" t="s">
        <v>239</v>
      </c>
      <c r="B232" s="68">
        <v>20901.150000000001</v>
      </c>
      <c r="C232" s="59">
        <f t="shared" si="12"/>
        <v>-1.7471803980189876E-3</v>
      </c>
      <c r="D232" s="59">
        <f t="shared" si="15"/>
        <v>0.99825281960198098</v>
      </c>
      <c r="E232" s="78" t="s">
        <v>239</v>
      </c>
      <c r="F232" s="79">
        <v>1225.55</v>
      </c>
      <c r="G232" s="80">
        <f t="shared" si="13"/>
        <v>9.1395951681202941E-3</v>
      </c>
      <c r="H232" s="80">
        <f t="shared" si="14"/>
        <v>1.0091395951681204</v>
      </c>
      <c r="J232" s="59">
        <v>205</v>
      </c>
      <c r="K232" s="59">
        <v>4.1690984789302302E-4</v>
      </c>
      <c r="L232" s="59">
        <v>-2.6759969861519899E-3</v>
      </c>
    </row>
    <row r="233" spans="1:12">
      <c r="A233" s="78" t="s">
        <v>240</v>
      </c>
      <c r="B233" s="68">
        <v>20937.7</v>
      </c>
      <c r="C233" s="59">
        <f t="shared" si="12"/>
        <v>3.9528391278700111E-3</v>
      </c>
      <c r="D233" s="59">
        <f t="shared" si="15"/>
        <v>1.00395283912787</v>
      </c>
      <c r="E233" s="78" t="s">
        <v>240</v>
      </c>
      <c r="F233" s="79">
        <v>1214.4000000000001</v>
      </c>
      <c r="G233" s="80">
        <f t="shared" si="13"/>
        <v>7.4646528013396413E-2</v>
      </c>
      <c r="H233" s="80">
        <f t="shared" si="14"/>
        <v>1.0746465280133963</v>
      </c>
      <c r="J233" s="59">
        <v>206</v>
      </c>
      <c r="K233" s="59">
        <v>2.0046800952210901E-3</v>
      </c>
      <c r="L233" s="59">
        <v>2.47416378135068E-3</v>
      </c>
    </row>
    <row r="234" spans="1:12">
      <c r="A234" s="78" t="s">
        <v>241</v>
      </c>
      <c r="B234" s="68">
        <v>20855.099999999999</v>
      </c>
      <c r="C234" s="59">
        <f t="shared" si="12"/>
        <v>8.1027069438026102E-3</v>
      </c>
      <c r="D234" s="59">
        <f t="shared" si="15"/>
        <v>1.0081027069438027</v>
      </c>
      <c r="E234" s="78" t="s">
        <v>241</v>
      </c>
      <c r="F234" s="79">
        <v>1127.05</v>
      </c>
      <c r="G234" s="80">
        <f t="shared" si="13"/>
        <v>4.7748162545404087E-2</v>
      </c>
      <c r="H234" s="80">
        <f t="shared" si="14"/>
        <v>1.0477481625454041</v>
      </c>
      <c r="J234" s="59">
        <v>207</v>
      </c>
      <c r="K234" s="59">
        <v>5.3911436970841204E-4</v>
      </c>
      <c r="L234" s="59">
        <v>2.3025246047693401E-2</v>
      </c>
    </row>
    <row r="235" spans="1:12">
      <c r="A235" s="78" t="s">
        <v>242</v>
      </c>
      <c r="B235" s="68">
        <v>20686.8</v>
      </c>
      <c r="C235" s="59">
        <f t="shared" si="12"/>
        <v>2.0457461991232925E-2</v>
      </c>
      <c r="D235" s="59">
        <f t="shared" si="15"/>
        <v>1.020457461991233</v>
      </c>
      <c r="E235" s="78" t="s">
        <v>242</v>
      </c>
      <c r="F235" s="79">
        <v>1074.5</v>
      </c>
      <c r="G235" s="80">
        <f t="shared" si="13"/>
        <v>2.6929873747435627E-2</v>
      </c>
      <c r="H235" s="80">
        <f t="shared" si="14"/>
        <v>1.0269298737474357</v>
      </c>
      <c r="J235" s="59">
        <v>208</v>
      </c>
      <c r="K235" s="59">
        <v>-7.4824655262425302E-3</v>
      </c>
      <c r="L235" s="59">
        <v>1.7653121526248401E-3</v>
      </c>
    </row>
    <row r="236" spans="1:12">
      <c r="A236" s="78" t="s">
        <v>243</v>
      </c>
      <c r="B236" s="68">
        <v>20267.900000000001</v>
      </c>
      <c r="C236" s="59">
        <f t="shared" si="12"/>
        <v>6.6706434446280362E-3</v>
      </c>
      <c r="D236" s="59">
        <f t="shared" si="15"/>
        <v>1.006670643444628</v>
      </c>
      <c r="E236" s="78" t="s">
        <v>243</v>
      </c>
      <c r="F236" s="79">
        <v>1045.95</v>
      </c>
      <c r="G236" s="80">
        <f t="shared" si="13"/>
        <v>9.5584195157011886E-3</v>
      </c>
      <c r="H236" s="80">
        <f t="shared" si="14"/>
        <v>1.0095584195157012</v>
      </c>
      <c r="J236" s="59">
        <v>209</v>
      </c>
      <c r="K236" s="59">
        <v>1.2391447407416299E-3</v>
      </c>
      <c r="L236" s="59">
        <v>1.53210749508068E-2</v>
      </c>
    </row>
    <row r="237" spans="1:12">
      <c r="A237" s="78" t="s">
        <v>244</v>
      </c>
      <c r="B237" s="68">
        <v>20133.150000000001</v>
      </c>
      <c r="C237" s="59">
        <f t="shared" si="12"/>
        <v>1.8170637429511605E-3</v>
      </c>
      <c r="D237" s="59">
        <f t="shared" si="15"/>
        <v>1.0018170637429511</v>
      </c>
      <c r="E237" s="78" t="s">
        <v>244</v>
      </c>
      <c r="F237" s="79">
        <v>1036</v>
      </c>
      <c r="G237" s="80">
        <f t="shared" si="13"/>
        <v>-1.4850572323326067E-2</v>
      </c>
      <c r="H237" s="80">
        <f t="shared" si="14"/>
        <v>0.98514942767667391</v>
      </c>
      <c r="J237" s="59">
        <v>210</v>
      </c>
      <c r="K237" s="59">
        <v>4.3595437223207904E-3</v>
      </c>
      <c r="L237" s="59">
        <v>-1.3426370190829101E-2</v>
      </c>
    </row>
    <row r="238" spans="1:12">
      <c r="A238" s="78" t="s">
        <v>245</v>
      </c>
      <c r="B238" s="68">
        <v>20096.599999999999</v>
      </c>
      <c r="C238" s="59">
        <f t="shared" si="12"/>
        <v>1.0348636732111694E-2</v>
      </c>
      <c r="D238" s="59">
        <f t="shared" si="15"/>
        <v>1.0103486367321117</v>
      </c>
      <c r="E238" s="78" t="s">
        <v>245</v>
      </c>
      <c r="F238" s="79">
        <v>1051.5</v>
      </c>
      <c r="G238" s="80">
        <f t="shared" si="13"/>
        <v>-1.2099589904244069E-2</v>
      </c>
      <c r="H238" s="80">
        <f t="shared" si="14"/>
        <v>0.98790041009575591</v>
      </c>
      <c r="J238" s="59">
        <v>211</v>
      </c>
      <c r="K238" s="59">
        <v>-5.7644723796863601E-3</v>
      </c>
      <c r="L238" s="59">
        <v>-6.6935020561239003E-3</v>
      </c>
    </row>
    <row r="239" spans="1:12">
      <c r="A239" s="78" t="s">
        <v>246</v>
      </c>
      <c r="B239" s="68">
        <v>19889.7</v>
      </c>
      <c r="C239" s="59">
        <f t="shared" si="12"/>
        <v>4.7877846948800578E-3</v>
      </c>
      <c r="D239" s="59">
        <f t="shared" si="15"/>
        <v>1.0047877846948801</v>
      </c>
      <c r="E239" s="78" t="s">
        <v>246</v>
      </c>
      <c r="F239" s="79">
        <v>1064.3</v>
      </c>
      <c r="G239" s="80">
        <f t="shared" si="13"/>
        <v>5.1811146940523162E-3</v>
      </c>
      <c r="H239" s="80">
        <f t="shared" si="14"/>
        <v>1.0051811146940524</v>
      </c>
      <c r="J239" s="59">
        <v>212</v>
      </c>
      <c r="K239" s="59">
        <v>-3.2225304869312799E-3</v>
      </c>
      <c r="L239" s="59">
        <v>-1.7010790444464699E-2</v>
      </c>
    </row>
    <row r="240" spans="1:12">
      <c r="A240" s="78" t="s">
        <v>247</v>
      </c>
      <c r="B240" s="68">
        <v>19794.7</v>
      </c>
      <c r="C240" s="59">
        <f t="shared" si="12"/>
        <v>-3.6871759933041186E-4</v>
      </c>
      <c r="D240" s="59">
        <f t="shared" si="15"/>
        <v>0.99963128240066956</v>
      </c>
      <c r="E240" s="78" t="s">
        <v>247</v>
      </c>
      <c r="F240" s="79">
        <v>1058.8</v>
      </c>
      <c r="G240" s="80">
        <f t="shared" si="13"/>
        <v>9.4491172106656908E-4</v>
      </c>
      <c r="H240" s="80">
        <f t="shared" si="14"/>
        <v>1.0009449117210665</v>
      </c>
      <c r="J240" s="59">
        <v>213</v>
      </c>
      <c r="K240" s="59">
        <v>-2.1261880299746299E-4</v>
      </c>
      <c r="L240" s="59">
        <v>-9.35935329252819E-3</v>
      </c>
    </row>
    <row r="241" spans="1:12">
      <c r="A241" s="78" t="s">
        <v>248</v>
      </c>
      <c r="B241" s="68">
        <v>19802</v>
      </c>
      <c r="C241" s="59">
        <f t="shared" si="12"/>
        <v>-4.9730082801831082E-4</v>
      </c>
      <c r="D241" s="59">
        <f t="shared" si="15"/>
        <v>0.99950269917198165</v>
      </c>
      <c r="E241" s="78" t="s">
        <v>248</v>
      </c>
      <c r="F241" s="79">
        <v>1057.8</v>
      </c>
      <c r="G241" s="80">
        <f t="shared" si="13"/>
        <v>-8.5191017190130326E-3</v>
      </c>
      <c r="H241" s="80">
        <f t="shared" si="14"/>
        <v>0.99148089828098696</v>
      </c>
      <c r="J241" s="59">
        <v>214</v>
      </c>
      <c r="K241" s="59">
        <v>-2.2174895814689099E-3</v>
      </c>
      <c r="L241" s="59">
        <v>-6.1809845346907297E-3</v>
      </c>
    </row>
    <row r="242" spans="1:12">
      <c r="A242" s="78" t="s">
        <v>249</v>
      </c>
      <c r="B242" s="68">
        <v>19811.849999999999</v>
      </c>
      <c r="C242" s="59">
        <f t="shared" si="12"/>
        <v>1.4370413065190699E-3</v>
      </c>
      <c r="D242" s="59">
        <f t="shared" si="15"/>
        <v>1.001437041306519</v>
      </c>
      <c r="E242" s="78" t="s">
        <v>249</v>
      </c>
      <c r="F242" s="79">
        <v>1066.8499999999999</v>
      </c>
      <c r="G242" s="80">
        <f t="shared" si="13"/>
        <v>-1.1231622206401882E-2</v>
      </c>
      <c r="H242" s="80">
        <f t="shared" si="14"/>
        <v>0.98876837779359816</v>
      </c>
      <c r="J242" s="59">
        <v>215</v>
      </c>
      <c r="K242" s="59">
        <v>3.7292304511752001E-3</v>
      </c>
      <c r="L242" s="59">
        <v>-1.0079006651061999E-2</v>
      </c>
    </row>
    <row r="243" spans="1:12">
      <c r="A243" s="78" t="s">
        <v>250</v>
      </c>
      <c r="B243" s="68">
        <v>19783.400000000001</v>
      </c>
      <c r="C243" s="59">
        <f t="shared" si="12"/>
        <v>4.5291813962118265E-3</v>
      </c>
      <c r="D243" s="59">
        <f t="shared" si="15"/>
        <v>1.0045291813962118</v>
      </c>
      <c r="E243" s="78" t="s">
        <v>250</v>
      </c>
      <c r="F243" s="79">
        <v>1078.9000000000001</v>
      </c>
      <c r="G243" s="80">
        <f t="shared" si="13"/>
        <v>-4.4852455374570551E-3</v>
      </c>
      <c r="H243" s="80">
        <f t="shared" si="14"/>
        <v>0.99551475446254289</v>
      </c>
      <c r="J243" s="59">
        <v>216</v>
      </c>
      <c r="K243" s="59">
        <v>6.8950056966046898E-3</v>
      </c>
      <c r="L243" s="59">
        <v>-2.7183827115361402E-2</v>
      </c>
    </row>
    <row r="244" spans="1:12">
      <c r="A244" s="78" t="s">
        <v>251</v>
      </c>
      <c r="B244" s="68">
        <v>19694</v>
      </c>
      <c r="C244" s="59">
        <f t="shared" si="12"/>
        <v>-1.9175266745258626E-3</v>
      </c>
      <c r="D244" s="59">
        <f t="shared" si="15"/>
        <v>0.99808247332547417</v>
      </c>
      <c r="E244" s="78" t="s">
        <v>251</v>
      </c>
      <c r="F244" s="79">
        <v>1083.75</v>
      </c>
      <c r="G244" s="80">
        <f t="shared" si="13"/>
        <v>-1.7055804259077129E-3</v>
      </c>
      <c r="H244" s="80">
        <f t="shared" si="14"/>
        <v>0.99829441957409226</v>
      </c>
      <c r="J244" s="59">
        <v>217</v>
      </c>
      <c r="K244" s="59">
        <v>2.6654539881614402E-3</v>
      </c>
      <c r="L244" s="59">
        <v>-7.2120644977573898E-3</v>
      </c>
    </row>
    <row r="245" spans="1:12">
      <c r="A245" s="78" t="s">
        <v>252</v>
      </c>
      <c r="B245" s="68">
        <v>19731.8</v>
      </c>
      <c r="C245" s="59">
        <f t="shared" si="12"/>
        <v>-1.6912680943572324E-3</v>
      </c>
      <c r="D245" s="59">
        <f t="shared" si="15"/>
        <v>0.99830873190564273</v>
      </c>
      <c r="E245" s="78" t="s">
        <v>252</v>
      </c>
      <c r="F245" s="79">
        <v>1085.5999999999999</v>
      </c>
      <c r="G245" s="80">
        <f t="shared" si="13"/>
        <v>-8.4388686458647076E-3</v>
      </c>
      <c r="H245" s="80">
        <f t="shared" si="14"/>
        <v>0.99156113135413526</v>
      </c>
      <c r="J245" s="59">
        <v>218</v>
      </c>
      <c r="K245" s="59">
        <v>2.7646370550602401E-3</v>
      </c>
      <c r="L245" s="59">
        <v>-3.5203997815482198E-3</v>
      </c>
    </row>
    <row r="246" spans="1:12">
      <c r="A246" s="78" t="s">
        <v>253</v>
      </c>
      <c r="B246" s="68">
        <v>19765.2</v>
      </c>
      <c r="C246" s="59">
        <f t="shared" si="12"/>
        <v>4.5511498880301303E-3</v>
      </c>
      <c r="D246" s="59">
        <f t="shared" si="15"/>
        <v>1.0045511498880302</v>
      </c>
      <c r="E246" s="78" t="s">
        <v>253</v>
      </c>
      <c r="F246" s="79">
        <v>1094.8</v>
      </c>
      <c r="G246" s="80">
        <f t="shared" si="13"/>
        <v>-4.6475683965470742E-3</v>
      </c>
      <c r="H246" s="80">
        <f t="shared" si="14"/>
        <v>0.99535243160345288</v>
      </c>
      <c r="J246" s="59">
        <v>219</v>
      </c>
      <c r="K246" s="59">
        <v>3.1557589156391199E-3</v>
      </c>
      <c r="L246" s="59">
        <v>2.23062673680504E-2</v>
      </c>
    </row>
    <row r="247" spans="1:12">
      <c r="A247" s="78" t="s">
        <v>254</v>
      </c>
      <c r="B247" s="68">
        <v>19675.45</v>
      </c>
      <c r="C247" s="59">
        <f t="shared" si="12"/>
        <v>1.185627017720115E-2</v>
      </c>
      <c r="D247" s="59">
        <f t="shared" si="15"/>
        <v>1.0118562701772011</v>
      </c>
      <c r="E247" s="78" t="s">
        <v>254</v>
      </c>
      <c r="F247" s="79">
        <v>1099.9000000000001</v>
      </c>
      <c r="G247" s="80">
        <f t="shared" si="13"/>
        <v>-7.743376476891114E-3</v>
      </c>
      <c r="H247" s="80">
        <f t="shared" si="14"/>
        <v>0.99225662352310884</v>
      </c>
      <c r="J247" s="59">
        <v>220</v>
      </c>
      <c r="K247" s="59">
        <v>-1.1307510775535001E-2</v>
      </c>
      <c r="L247" s="59">
        <v>-4.6692480881130101E-2</v>
      </c>
    </row>
    <row r="248" spans="1:12">
      <c r="A248" s="78" t="s">
        <v>255</v>
      </c>
      <c r="B248" s="68">
        <v>19443.55</v>
      </c>
      <c r="C248" s="59">
        <f t="shared" si="12"/>
        <v>9.3648141985561584E-4</v>
      </c>
      <c r="D248" s="59">
        <f t="shared" si="15"/>
        <v>1.0009364814198556</v>
      </c>
      <c r="E248" s="78" t="s">
        <v>255</v>
      </c>
      <c r="F248" s="79">
        <v>1108.45</v>
      </c>
      <c r="G248" s="80">
        <f t="shared" si="13"/>
        <v>1.4444998674767887E-3</v>
      </c>
      <c r="H248" s="80">
        <f t="shared" si="14"/>
        <v>1.0014444998674767</v>
      </c>
      <c r="J248" s="59">
        <v>221</v>
      </c>
      <c r="K248" s="59">
        <v>6.3547287408866299E-4</v>
      </c>
      <c r="L248" s="59">
        <v>-1.4354216112773399E-2</v>
      </c>
    </row>
    <row r="249" spans="1:12">
      <c r="A249" s="78" t="s">
        <v>256</v>
      </c>
      <c r="B249" s="68">
        <v>19425.349999999999</v>
      </c>
      <c r="C249" s="59">
        <f t="shared" si="12"/>
        <v>1.548145433003843E-3</v>
      </c>
      <c r="D249" s="59">
        <f t="shared" si="15"/>
        <v>1.0015481454330037</v>
      </c>
      <c r="E249" s="78" t="s">
        <v>256</v>
      </c>
      <c r="F249" s="79">
        <v>1106.8499999999999</v>
      </c>
      <c r="G249" s="80">
        <f t="shared" si="13"/>
        <v>-4.0068220871522585E-2</v>
      </c>
      <c r="H249" s="80">
        <f t="shared" si="14"/>
        <v>0.95993177912847738</v>
      </c>
      <c r="J249" s="59">
        <v>222</v>
      </c>
      <c r="K249" s="59">
        <v>-1.91446811669284E-3</v>
      </c>
      <c r="L249" s="59">
        <v>1.1700109478301199E-2</v>
      </c>
    </row>
    <row r="250" spans="1:12">
      <c r="A250" s="78" t="s">
        <v>257</v>
      </c>
      <c r="B250" s="68">
        <v>19395.3</v>
      </c>
      <c r="C250" s="59">
        <f t="shared" si="12"/>
        <v>-2.4820553026905696E-3</v>
      </c>
      <c r="D250" s="59">
        <f t="shared" si="15"/>
        <v>0.99751794469730948</v>
      </c>
      <c r="E250" s="78" t="s">
        <v>257</v>
      </c>
      <c r="F250" s="79">
        <v>1152.0999999999999</v>
      </c>
      <c r="G250" s="80">
        <f t="shared" si="13"/>
        <v>-2.1807182846564993E-2</v>
      </c>
      <c r="H250" s="80">
        <f t="shared" si="14"/>
        <v>0.97819281715343498</v>
      </c>
      <c r="J250" s="59">
        <v>223</v>
      </c>
      <c r="K250" s="59">
        <v>9.1179358246388006E-3</v>
      </c>
      <c r="L250" s="59">
        <v>6.5437081720525802E-3</v>
      </c>
    </row>
    <row r="251" spans="1:12">
      <c r="A251" s="78" t="s">
        <v>258</v>
      </c>
      <c r="B251" s="68">
        <v>19443.5</v>
      </c>
      <c r="C251" s="59">
        <f t="shared" si="12"/>
        <v>1.8944567083908723E-3</v>
      </c>
      <c r="D251" s="59">
        <f t="shared" si="15"/>
        <v>1.0018944567083909</v>
      </c>
      <c r="E251" s="78" t="s">
        <v>258</v>
      </c>
      <c r="F251" s="79">
        <v>1177.5</v>
      </c>
      <c r="G251" s="80">
        <f t="shared" si="13"/>
        <v>4.9805351661567614E-3</v>
      </c>
      <c r="H251" s="80">
        <f t="shared" si="14"/>
        <v>1.0049805351661567</v>
      </c>
      <c r="J251" s="59">
        <v>224</v>
      </c>
      <c r="K251" s="59">
        <v>8.60931396996663E-3</v>
      </c>
      <c r="L251" s="59">
        <v>2.1264825525736799E-2</v>
      </c>
    </row>
    <row r="252" spans="1:12">
      <c r="A252" s="78" t="s">
        <v>259</v>
      </c>
      <c r="B252" s="68">
        <v>19406.7</v>
      </c>
      <c r="C252" s="59">
        <f t="shared" si="12"/>
        <v>-2.6018555756290862E-4</v>
      </c>
      <c r="D252" s="59">
        <f t="shared" si="15"/>
        <v>0.99973981444243709</v>
      </c>
      <c r="E252" s="78" t="s">
        <v>259</v>
      </c>
      <c r="F252" s="79">
        <v>1171.6500000000001</v>
      </c>
      <c r="G252" s="80">
        <f t="shared" si="13"/>
        <v>-1.6629361043558307E-3</v>
      </c>
      <c r="H252" s="80">
        <f t="shared" si="14"/>
        <v>0.99833706389564414</v>
      </c>
      <c r="J252" s="59">
        <v>225</v>
      </c>
      <c r="K252" s="59">
        <v>1.42550712173541E-4</v>
      </c>
      <c r="L252" s="59">
        <v>-1.18060863741817E-2</v>
      </c>
    </row>
    <row r="253" spans="1:12">
      <c r="A253" s="78" t="s">
        <v>260</v>
      </c>
      <c r="B253" s="68">
        <v>19411.75</v>
      </c>
      <c r="C253" s="59">
        <f t="shared" si="12"/>
        <v>9.3757924662759996E-3</v>
      </c>
      <c r="D253" s="59">
        <f t="shared" si="15"/>
        <v>1.0093757924662761</v>
      </c>
      <c r="E253" s="78" t="s">
        <v>260</v>
      </c>
      <c r="F253" s="79">
        <v>1173.5999999999999</v>
      </c>
      <c r="G253" s="80">
        <f t="shared" si="13"/>
        <v>1.8706602384109757E-2</v>
      </c>
      <c r="H253" s="80">
        <f t="shared" si="14"/>
        <v>1.0187066023841098</v>
      </c>
      <c r="J253" s="59">
        <v>226</v>
      </c>
      <c r="K253" s="59">
        <v>-3.84325200955744E-3</v>
      </c>
      <c r="L253" s="59">
        <v>-2.48763320217914E-2</v>
      </c>
    </row>
    <row r="254" spans="1:12">
      <c r="A254" s="78" t="s">
        <v>261</v>
      </c>
      <c r="B254" s="68">
        <v>19230.599999999999</v>
      </c>
      <c r="C254" s="59">
        <f t="shared" si="12"/>
        <v>5.0751011147600316E-3</v>
      </c>
      <c r="D254" s="59">
        <f t="shared" si="15"/>
        <v>1.0050751011147601</v>
      </c>
      <c r="E254" s="78" t="s">
        <v>261</v>
      </c>
      <c r="F254" s="79">
        <v>1151.8499999999999</v>
      </c>
      <c r="G254" s="80">
        <f t="shared" si="13"/>
        <v>2.0435722566896609E-2</v>
      </c>
      <c r="H254" s="80">
        <f t="shared" si="14"/>
        <v>1.0204357225668965</v>
      </c>
      <c r="J254" s="59">
        <v>227</v>
      </c>
      <c r="K254" s="59">
        <v>4.18921167431575E-4</v>
      </c>
      <c r="L254" s="59">
        <v>-1.6384830893929299E-3</v>
      </c>
    </row>
    <row r="255" spans="1:12">
      <c r="A255" s="78" t="s">
        <v>262</v>
      </c>
      <c r="B255" s="68">
        <v>19133.25</v>
      </c>
      <c r="C255" s="59">
        <f t="shared" si="12"/>
        <v>7.5598958250219696E-3</v>
      </c>
      <c r="D255" s="59">
        <f t="shared" si="15"/>
        <v>1.007559895825022</v>
      </c>
      <c r="E255" s="78" t="s">
        <v>262</v>
      </c>
      <c r="F255" s="79">
        <v>1128.55</v>
      </c>
      <c r="G255" s="80">
        <f t="shared" si="13"/>
        <v>1.828678593548589E-2</v>
      </c>
      <c r="H255" s="80">
        <f t="shared" si="14"/>
        <v>1.0182867859354858</v>
      </c>
      <c r="J255" s="59">
        <v>228</v>
      </c>
      <c r="K255" s="59">
        <v>1.8825881159618299E-3</v>
      </c>
      <c r="L255" s="59">
        <v>2.31080225284346E-3</v>
      </c>
    </row>
    <row r="256" spans="1:12">
      <c r="A256" s="78" t="s">
        <v>263</v>
      </c>
      <c r="B256" s="68">
        <v>18989.150000000001</v>
      </c>
      <c r="C256" s="59">
        <f t="shared" si="12"/>
        <v>-4.7519380175908114E-3</v>
      </c>
      <c r="D256" s="59">
        <f t="shared" si="15"/>
        <v>0.99524806198240923</v>
      </c>
      <c r="E256" s="78" t="s">
        <v>263</v>
      </c>
      <c r="F256" s="79">
        <v>1108.0999999999999</v>
      </c>
      <c r="G256" s="80">
        <f t="shared" si="13"/>
        <v>-1.0815767950658689E-2</v>
      </c>
      <c r="H256" s="80">
        <f t="shared" si="14"/>
        <v>0.98918423204934136</v>
      </c>
      <c r="J256" s="59">
        <v>229</v>
      </c>
      <c r="K256" s="59">
        <v>-1.89530232663469E-3</v>
      </c>
      <c r="L256" s="59">
        <v>1.1034897494754999E-2</v>
      </c>
    </row>
    <row r="257" spans="1:12">
      <c r="A257" s="78" t="s">
        <v>264</v>
      </c>
      <c r="B257" s="68">
        <v>19079.599999999999</v>
      </c>
      <c r="C257" s="59">
        <f t="shared" si="12"/>
        <v>-3.207705423086861E-3</v>
      </c>
      <c r="D257" s="59">
        <f t="shared" si="15"/>
        <v>0.9967922945769131</v>
      </c>
      <c r="E257" s="78" t="s">
        <v>264</v>
      </c>
      <c r="F257" s="79">
        <v>1120.1500000000001</v>
      </c>
      <c r="G257" s="80">
        <f t="shared" si="13"/>
        <v>4.2943479101476747E-3</v>
      </c>
      <c r="H257" s="80">
        <f t="shared" si="14"/>
        <v>1.0042943479101476</v>
      </c>
      <c r="J257" s="59">
        <v>230</v>
      </c>
      <c r="K257" s="59">
        <v>2.4052878296093E-3</v>
      </c>
      <c r="L257" s="59">
        <v>7.2241240183787095E-2</v>
      </c>
    </row>
    <row r="258" spans="1:12">
      <c r="A258" s="78" t="s">
        <v>265</v>
      </c>
      <c r="B258" s="68">
        <v>19140.900000000001</v>
      </c>
      <c r="C258" s="59">
        <f t="shared" si="12"/>
        <v>4.9046726660236838E-3</v>
      </c>
      <c r="D258" s="59">
        <f t="shared" si="15"/>
        <v>1.0049046726660238</v>
      </c>
      <c r="E258" s="78" t="s">
        <v>265</v>
      </c>
      <c r="F258" s="79">
        <v>1115.3499999999999</v>
      </c>
      <c r="G258" s="80">
        <f t="shared" si="13"/>
        <v>-1.1056240305714529E-2</v>
      </c>
      <c r="H258" s="80">
        <f t="shared" si="14"/>
        <v>0.9889437596942855</v>
      </c>
      <c r="J258" s="59">
        <v>231</v>
      </c>
      <c r="K258" s="59">
        <v>5.5363088020558802E-3</v>
      </c>
      <c r="L258" s="59">
        <v>4.2211853743348203E-2</v>
      </c>
    </row>
    <row r="259" spans="1:12">
      <c r="A259" s="78" t="s">
        <v>266</v>
      </c>
      <c r="B259" s="68">
        <v>19047.25</v>
      </c>
      <c r="C259" s="59">
        <f t="shared" si="12"/>
        <v>1.0025278863763394E-2</v>
      </c>
      <c r="D259" s="59">
        <f t="shared" si="15"/>
        <v>1.0100252788637634</v>
      </c>
      <c r="E259" s="78" t="s">
        <v>266</v>
      </c>
      <c r="F259" s="79">
        <v>1127.75</v>
      </c>
      <c r="G259" s="80">
        <f t="shared" si="13"/>
        <v>2.4732515847147474E-2</v>
      </c>
      <c r="H259" s="80">
        <f t="shared" si="14"/>
        <v>1.0247325158471474</v>
      </c>
      <c r="J259" s="59">
        <v>232</v>
      </c>
      <c r="K259" s="59">
        <v>1.48578098422646E-2</v>
      </c>
      <c r="L259" s="59">
        <v>1.2072063905171E-2</v>
      </c>
    </row>
    <row r="260" spans="1:12">
      <c r="A260" s="78" t="s">
        <v>267</v>
      </c>
      <c r="B260" s="68">
        <v>18857.25</v>
      </c>
      <c r="C260" s="59">
        <f t="shared" ref="C260:C323" si="16">LN(B260/B261)</f>
        <v>-1.3949893667133624E-2</v>
      </c>
      <c r="D260" s="59">
        <f t="shared" si="15"/>
        <v>0.98605010633286638</v>
      </c>
      <c r="E260" s="78" t="s">
        <v>267</v>
      </c>
      <c r="F260" s="79">
        <v>1100.2</v>
      </c>
      <c r="G260" s="80">
        <f t="shared" ref="G260:G323" si="17">LN(F260/F261)</f>
        <v>-2.1336973252191523E-3</v>
      </c>
      <c r="H260" s="80">
        <f t="shared" ref="H260:H323" si="18">G260+1</f>
        <v>0.99786630267478083</v>
      </c>
      <c r="J260" s="59">
        <v>233</v>
      </c>
      <c r="K260" s="59">
        <v>4.4558356282896998E-3</v>
      </c>
      <c r="L260" s="59">
        <v>5.1025838874114897E-3</v>
      </c>
    </row>
    <row r="261" spans="1:12">
      <c r="A261" s="78" t="s">
        <v>268</v>
      </c>
      <c r="B261" s="68">
        <v>19122.150000000001</v>
      </c>
      <c r="C261" s="59">
        <f t="shared" si="16"/>
        <v>-8.3117036978903082E-3</v>
      </c>
      <c r="D261" s="59">
        <f t="shared" ref="D261:D324" si="19">C261+1</f>
        <v>0.99168829630210964</v>
      </c>
      <c r="E261" s="78" t="s">
        <v>268</v>
      </c>
      <c r="F261" s="79">
        <v>1102.55</v>
      </c>
      <c r="G261" s="80">
        <f t="shared" si="17"/>
        <v>-3.0371679278915105E-2</v>
      </c>
      <c r="H261" s="80">
        <f t="shared" si="18"/>
        <v>0.96962832072108485</v>
      </c>
      <c r="J261" s="59">
        <v>234</v>
      </c>
      <c r="K261" s="59">
        <v>7.9387324504299496E-4</v>
      </c>
      <c r="L261" s="59">
        <v>-1.5644445568369102E-2</v>
      </c>
    </row>
    <row r="262" spans="1:12">
      <c r="A262" s="78" t="s">
        <v>269</v>
      </c>
      <c r="B262" s="68">
        <v>19281.75</v>
      </c>
      <c r="C262" s="59">
        <f t="shared" si="16"/>
        <v>-1.3440203963636189E-2</v>
      </c>
      <c r="D262" s="59">
        <f t="shared" si="19"/>
        <v>0.98655979603636379</v>
      </c>
      <c r="E262" s="78" t="s">
        <v>269</v>
      </c>
      <c r="F262" s="79">
        <v>1136.55</v>
      </c>
      <c r="G262" s="80">
        <f t="shared" si="17"/>
        <v>-4.8348043702215335E-2</v>
      </c>
      <c r="H262" s="80">
        <f t="shared" si="18"/>
        <v>0.95165195629778465</v>
      </c>
      <c r="J262" s="59">
        <v>235</v>
      </c>
      <c r="K262" s="59">
        <v>7.2308334427781899E-3</v>
      </c>
      <c r="L262" s="59">
        <v>-1.9330423347022299E-2</v>
      </c>
    </row>
    <row r="263" spans="1:12">
      <c r="A263" s="78" t="s">
        <v>270</v>
      </c>
      <c r="B263" s="68">
        <v>19542.650000000001</v>
      </c>
      <c r="C263" s="59">
        <f t="shared" si="16"/>
        <v>-4.1897202656687891E-3</v>
      </c>
      <c r="D263" s="59">
        <f t="shared" si="19"/>
        <v>0.99581027973433123</v>
      </c>
      <c r="E263" s="78" t="s">
        <v>270</v>
      </c>
      <c r="F263" s="79">
        <v>1192.8499999999999</v>
      </c>
      <c r="G263" s="80">
        <f t="shared" si="17"/>
        <v>-4.5584839407634432E-3</v>
      </c>
      <c r="H263" s="80">
        <f t="shared" si="18"/>
        <v>0.99544151605923659</v>
      </c>
      <c r="J263" s="59">
        <v>236</v>
      </c>
      <c r="K263" s="59">
        <v>3.0352433359323999E-3</v>
      </c>
      <c r="L263" s="59">
        <v>2.1458713581199202E-3</v>
      </c>
    </row>
    <row r="264" spans="1:12">
      <c r="A264" s="78" t="s">
        <v>271</v>
      </c>
      <c r="B264" s="68">
        <v>19624.7</v>
      </c>
      <c r="C264" s="59">
        <f t="shared" si="16"/>
        <v>-2.3615766348855094E-3</v>
      </c>
      <c r="D264" s="59">
        <f t="shared" si="19"/>
        <v>0.99763842336511455</v>
      </c>
      <c r="E264" s="78" t="s">
        <v>271</v>
      </c>
      <c r="F264" s="79">
        <v>1198.3</v>
      </c>
      <c r="G264" s="80">
        <f t="shared" si="17"/>
        <v>-5.5341865994603546E-3</v>
      </c>
      <c r="H264" s="80">
        <f t="shared" si="18"/>
        <v>0.99446581340053963</v>
      </c>
      <c r="J264" s="59">
        <v>237</v>
      </c>
      <c r="K264" s="59">
        <v>-8.5527018010199602E-4</v>
      </c>
      <c r="L264" s="59">
        <v>1.80018190116856E-3</v>
      </c>
    </row>
    <row r="265" spans="1:12">
      <c r="A265" s="78" t="s">
        <v>272</v>
      </c>
      <c r="B265" s="68">
        <v>19671.099999999999</v>
      </c>
      <c r="C265" s="59">
        <f t="shared" si="16"/>
        <v>-7.112023615253143E-3</v>
      </c>
      <c r="D265" s="59">
        <f t="shared" si="19"/>
        <v>0.99288797638474691</v>
      </c>
      <c r="E265" s="78" t="s">
        <v>272</v>
      </c>
      <c r="F265" s="79">
        <v>1204.95</v>
      </c>
      <c r="G265" s="80">
        <f t="shared" si="17"/>
        <v>4.1165155118394817E-3</v>
      </c>
      <c r="H265" s="80">
        <f t="shared" si="18"/>
        <v>1.0041165155118394</v>
      </c>
      <c r="J265" s="59">
        <v>238</v>
      </c>
      <c r="K265" s="59">
        <v>-9.5228454383209195E-4</v>
      </c>
      <c r="L265" s="59">
        <v>-7.5668171751809401E-3</v>
      </c>
    </row>
    <row r="266" spans="1:12">
      <c r="A266" s="78" t="s">
        <v>273</v>
      </c>
      <c r="B266" s="68">
        <v>19811.5</v>
      </c>
      <c r="C266" s="59">
        <f t="shared" si="16"/>
        <v>4.0335636613206176E-3</v>
      </c>
      <c r="D266" s="59">
        <f t="shared" si="19"/>
        <v>1.0040335636613207</v>
      </c>
      <c r="E266" s="78" t="s">
        <v>273</v>
      </c>
      <c r="F266" s="79">
        <v>1200</v>
      </c>
      <c r="G266" s="80">
        <f t="shared" si="17"/>
        <v>-4.166579863518188E-5</v>
      </c>
      <c r="H266" s="80">
        <f t="shared" si="18"/>
        <v>0.99995833420136482</v>
      </c>
      <c r="J266" s="59">
        <v>239</v>
      </c>
      <c r="K266" s="59">
        <v>5.0715128876744795E-4</v>
      </c>
      <c r="L266" s="59">
        <v>-1.1738773495169301E-2</v>
      </c>
    </row>
    <row r="267" spans="1:12">
      <c r="A267" s="78" t="s">
        <v>274</v>
      </c>
      <c r="B267" s="68">
        <v>19731.75</v>
      </c>
      <c r="C267" s="59">
        <f t="shared" si="16"/>
        <v>-9.7764097466312354E-4</v>
      </c>
      <c r="D267" s="59">
        <f t="shared" si="19"/>
        <v>0.99902235902533687</v>
      </c>
      <c r="E267" s="78" t="s">
        <v>274</v>
      </c>
      <c r="F267" s="79">
        <v>1200.05</v>
      </c>
      <c r="G267" s="80">
        <f t="shared" si="17"/>
        <v>2.5002083637186873E-4</v>
      </c>
      <c r="H267" s="80">
        <f t="shared" si="18"/>
        <v>1.0002500208363718</v>
      </c>
      <c r="J267" s="59">
        <v>240</v>
      </c>
      <c r="K267" s="59">
        <v>2.84013053051593E-3</v>
      </c>
      <c r="L267" s="59">
        <v>-7.3253760679729898E-3</v>
      </c>
    </row>
    <row r="268" spans="1:12">
      <c r="A268" s="78" t="s">
        <v>275</v>
      </c>
      <c r="B268" s="68">
        <v>19751.05</v>
      </c>
      <c r="C268" s="59">
        <f t="shared" si="16"/>
        <v>-2.1722069835914395E-3</v>
      </c>
      <c r="D268" s="59">
        <f t="shared" si="19"/>
        <v>0.99782779301640856</v>
      </c>
      <c r="E268" s="78" t="s">
        <v>275</v>
      </c>
      <c r="F268" s="79">
        <v>1199.75</v>
      </c>
      <c r="G268" s="80">
        <f t="shared" si="17"/>
        <v>-7.9284780528748964E-3</v>
      </c>
      <c r="H268" s="80">
        <f t="shared" si="18"/>
        <v>0.99207152194712511</v>
      </c>
      <c r="J268" s="59">
        <v>241</v>
      </c>
      <c r="K268" s="59">
        <v>-2.0238263635385901E-3</v>
      </c>
      <c r="L268" s="59">
        <v>3.1824593763087701E-4</v>
      </c>
    </row>
    <row r="269" spans="1:12">
      <c r="A269" s="78" t="s">
        <v>276</v>
      </c>
      <c r="B269" s="68">
        <v>19794</v>
      </c>
      <c r="C269" s="59">
        <f t="shared" si="16"/>
        <v>-8.761443143344063E-4</v>
      </c>
      <c r="D269" s="59">
        <f t="shared" si="19"/>
        <v>0.99912385568566564</v>
      </c>
      <c r="E269" s="78" t="s">
        <v>276</v>
      </c>
      <c r="F269" s="79">
        <v>1209.3</v>
      </c>
      <c r="G269" s="80">
        <f t="shared" si="17"/>
        <v>-1.5286416660111311E-3</v>
      </c>
      <c r="H269" s="80">
        <f t="shared" si="18"/>
        <v>0.99847135833398892</v>
      </c>
      <c r="J269" s="59">
        <v>242</v>
      </c>
      <c r="K269" s="59">
        <v>-1.8531172250488899E-3</v>
      </c>
      <c r="L269" s="59">
        <v>-6.5857514208158101E-3</v>
      </c>
    </row>
    <row r="270" spans="1:12">
      <c r="A270" s="78" t="s">
        <v>277</v>
      </c>
      <c r="B270" s="68">
        <v>19811.349999999999</v>
      </c>
      <c r="C270" s="59">
        <f t="shared" si="16"/>
        <v>6.1517312470612808E-3</v>
      </c>
      <c r="D270" s="59">
        <f t="shared" si="19"/>
        <v>1.0061517312470614</v>
      </c>
      <c r="E270" s="78" t="s">
        <v>277</v>
      </c>
      <c r="F270" s="79">
        <v>1211.1500000000001</v>
      </c>
      <c r="G270" s="80">
        <f t="shared" si="17"/>
        <v>6.128637344905704E-3</v>
      </c>
      <c r="H270" s="80">
        <f t="shared" si="18"/>
        <v>1.0061286373449057</v>
      </c>
      <c r="J270" s="59">
        <v>243</v>
      </c>
      <c r="K270" s="59">
        <v>2.8567054701687201E-3</v>
      </c>
      <c r="L270" s="59">
        <v>-7.5042738667158004E-3</v>
      </c>
    </row>
    <row r="271" spans="1:12">
      <c r="A271" s="78" t="s">
        <v>278</v>
      </c>
      <c r="B271" s="68">
        <v>19689.849999999999</v>
      </c>
      <c r="C271" s="59">
        <f t="shared" si="16"/>
        <v>9.0556761096549799E-3</v>
      </c>
      <c r="D271" s="59">
        <f t="shared" si="19"/>
        <v>1.009055676109655</v>
      </c>
      <c r="E271" s="78" t="s">
        <v>278</v>
      </c>
      <c r="F271" s="79">
        <v>1203.75</v>
      </c>
      <c r="G271" s="80">
        <f t="shared" si="17"/>
        <v>9.4316699500464063E-3</v>
      </c>
      <c r="H271" s="80">
        <f t="shared" si="18"/>
        <v>1.0094316699500463</v>
      </c>
      <c r="J271" s="59">
        <v>244</v>
      </c>
      <c r="K271" s="59">
        <v>8.3683231520199595E-3</v>
      </c>
      <c r="L271" s="59">
        <v>-1.61116996289111E-2</v>
      </c>
    </row>
    <row r="272" spans="1:12">
      <c r="A272" s="78" t="s">
        <v>279</v>
      </c>
      <c r="B272" s="68">
        <v>19512.349999999999</v>
      </c>
      <c r="C272" s="59">
        <f t="shared" si="16"/>
        <v>-7.2078410705406432E-3</v>
      </c>
      <c r="D272" s="59">
        <f t="shared" si="19"/>
        <v>0.99279215892945938</v>
      </c>
      <c r="E272" s="78" t="s">
        <v>279</v>
      </c>
      <c r="F272" s="79">
        <v>1192.45</v>
      </c>
      <c r="G272" s="80">
        <f t="shared" si="17"/>
        <v>-1.4321047387507623E-2</v>
      </c>
      <c r="H272" s="80">
        <f t="shared" si="18"/>
        <v>0.98567895261249239</v>
      </c>
      <c r="J272" s="59">
        <v>245</v>
      </c>
      <c r="K272" s="59">
        <v>1.29485403340553E-4</v>
      </c>
      <c r="L272" s="59">
        <v>1.3150144641362401E-3</v>
      </c>
    </row>
    <row r="273" spans="1:12">
      <c r="A273" s="78" t="s">
        <v>280</v>
      </c>
      <c r="B273" s="68">
        <v>19653.5</v>
      </c>
      <c r="C273" s="59">
        <f t="shared" si="16"/>
        <v>5.4975680085460219E-3</v>
      </c>
      <c r="D273" s="59">
        <f t="shared" si="19"/>
        <v>1.0054975680085461</v>
      </c>
      <c r="E273" s="78" t="s">
        <v>280</v>
      </c>
      <c r="F273" s="79">
        <v>1209.6500000000001</v>
      </c>
      <c r="G273" s="80">
        <f t="shared" si="17"/>
        <v>-4.1333416006043502E-5</v>
      </c>
      <c r="H273" s="80">
        <f t="shared" si="18"/>
        <v>0.9999586665839939</v>
      </c>
      <c r="J273" s="59">
        <v>246</v>
      </c>
      <c r="K273" s="59">
        <v>5.9097789857261E-4</v>
      </c>
      <c r="L273" s="59">
        <v>-4.0659198770095203E-2</v>
      </c>
    </row>
    <row r="274" spans="1:12">
      <c r="A274" s="78" t="s">
        <v>281</v>
      </c>
      <c r="B274" s="68">
        <v>19545.75</v>
      </c>
      <c r="C274" s="59">
        <f t="shared" si="16"/>
        <v>5.625709872108961E-3</v>
      </c>
      <c r="D274" s="59">
        <f t="shared" si="19"/>
        <v>1.0056257098721089</v>
      </c>
      <c r="E274" s="78" t="s">
        <v>281</v>
      </c>
      <c r="F274" s="79">
        <v>1209.7</v>
      </c>
      <c r="G274" s="80">
        <f t="shared" si="17"/>
        <v>-1.5281365906123622E-3</v>
      </c>
      <c r="H274" s="80">
        <f t="shared" si="18"/>
        <v>0.99847186340938765</v>
      </c>
      <c r="J274" s="59">
        <v>247</v>
      </c>
      <c r="K274" s="59">
        <v>-2.4497558274950201E-3</v>
      </c>
      <c r="L274" s="59">
        <v>-1.9357427019069999E-2</v>
      </c>
    </row>
    <row r="275" spans="1:12">
      <c r="A275" s="78" t="s">
        <v>282</v>
      </c>
      <c r="B275" s="68">
        <v>19436.099999999999</v>
      </c>
      <c r="C275" s="59">
        <f t="shared" si="16"/>
        <v>-4.7555771219727006E-3</v>
      </c>
      <c r="D275" s="59">
        <f t="shared" si="19"/>
        <v>0.99524442287802728</v>
      </c>
      <c r="E275" s="78" t="s">
        <v>282</v>
      </c>
      <c r="F275" s="79">
        <v>1211.55</v>
      </c>
      <c r="G275" s="80">
        <f t="shared" si="17"/>
        <v>8.8708921966431185E-3</v>
      </c>
      <c r="H275" s="80">
        <f t="shared" si="18"/>
        <v>1.0088708921966432</v>
      </c>
      <c r="J275" s="59">
        <v>248</v>
      </c>
      <c r="K275" s="59">
        <v>8.5226522489865097E-4</v>
      </c>
      <c r="L275" s="59">
        <v>4.12826994125811E-3</v>
      </c>
    </row>
    <row r="276" spans="1:12">
      <c r="A276" s="78" t="s">
        <v>283</v>
      </c>
      <c r="B276" s="68">
        <v>19528.75</v>
      </c>
      <c r="C276" s="59">
        <f t="shared" si="16"/>
        <v>-5.5940023911736723E-3</v>
      </c>
      <c r="D276" s="59">
        <f t="shared" si="19"/>
        <v>0.99440599760882631</v>
      </c>
      <c r="E276" s="78" t="s">
        <v>283</v>
      </c>
      <c r="F276" s="79">
        <v>1200.8499999999999</v>
      </c>
      <c r="G276" s="80">
        <f t="shared" si="17"/>
        <v>-5.4396480025538946E-3</v>
      </c>
      <c r="H276" s="80">
        <f t="shared" si="18"/>
        <v>0.99456035199744608</v>
      </c>
      <c r="J276" s="59">
        <v>249</v>
      </c>
      <c r="K276" s="59">
        <v>-7.7338417456421801E-4</v>
      </c>
      <c r="L276" s="59">
        <v>-8.8955192979161299E-4</v>
      </c>
    </row>
    <row r="277" spans="1:12">
      <c r="A277" s="78" t="s">
        <v>284</v>
      </c>
      <c r="B277" s="68">
        <v>19638.3</v>
      </c>
      <c r="C277" s="59">
        <f t="shared" si="16"/>
        <v>5.860311931494425E-3</v>
      </c>
      <c r="D277" s="59">
        <f t="shared" si="19"/>
        <v>1.0058603119314944</v>
      </c>
      <c r="E277" s="78" t="s">
        <v>284</v>
      </c>
      <c r="F277" s="79">
        <v>1207.4000000000001</v>
      </c>
      <c r="G277" s="80">
        <f t="shared" si="17"/>
        <v>3.4430581791072053E-3</v>
      </c>
      <c r="H277" s="80">
        <f t="shared" si="18"/>
        <v>1.0034430581791072</v>
      </c>
      <c r="J277" s="59">
        <v>250</v>
      </c>
      <c r="K277" s="59">
        <v>6.4968351723847396E-3</v>
      </c>
      <c r="L277" s="59">
        <v>1.2209767211725E-2</v>
      </c>
    </row>
    <row r="278" spans="1:12">
      <c r="A278" s="78" t="s">
        <v>285</v>
      </c>
      <c r="B278" s="68">
        <v>19523.55</v>
      </c>
      <c r="C278" s="59">
        <f t="shared" si="16"/>
        <v>-9.8318834812623906E-3</v>
      </c>
      <c r="D278" s="59">
        <f t="shared" si="19"/>
        <v>0.9901681165187376</v>
      </c>
      <c r="E278" s="78" t="s">
        <v>285</v>
      </c>
      <c r="F278" s="79">
        <v>1203.25</v>
      </c>
      <c r="G278" s="80">
        <f t="shared" si="17"/>
        <v>8.6808274355113287E-3</v>
      </c>
      <c r="H278" s="80">
        <f t="shared" si="18"/>
        <v>1.0086808274355112</v>
      </c>
      <c r="J278" s="59">
        <v>251</v>
      </c>
      <c r="K278" s="59">
        <v>3.2520198156358402E-3</v>
      </c>
      <c r="L278" s="59">
        <v>1.7183702751260799E-2</v>
      </c>
    </row>
    <row r="279" spans="1:12">
      <c r="A279" s="78" t="s">
        <v>286</v>
      </c>
      <c r="B279" s="68">
        <v>19716.45</v>
      </c>
      <c r="C279" s="59">
        <f t="shared" si="16"/>
        <v>2.6281624476409476E-3</v>
      </c>
      <c r="D279" s="59">
        <f t="shared" si="19"/>
        <v>1.002628162447641</v>
      </c>
      <c r="E279" s="78" t="s">
        <v>286</v>
      </c>
      <c r="F279" s="79">
        <v>1192.8499999999999</v>
      </c>
      <c r="G279" s="80">
        <f t="shared" si="17"/>
        <v>-6.4343833590782707E-3</v>
      </c>
      <c r="H279" s="80">
        <f t="shared" si="18"/>
        <v>0.99356561664092169</v>
      </c>
      <c r="J279" s="59">
        <v>252</v>
      </c>
      <c r="K279" s="59">
        <v>5.12676491478933E-3</v>
      </c>
      <c r="L279" s="59">
        <v>1.31600210206966E-2</v>
      </c>
    </row>
    <row r="280" spans="1:12">
      <c r="A280" s="78" t="s">
        <v>287</v>
      </c>
      <c r="B280" s="68">
        <v>19664.7</v>
      </c>
      <c r="C280" s="59">
        <f t="shared" si="16"/>
        <v>-5.00772140080995E-4</v>
      </c>
      <c r="D280" s="59">
        <f t="shared" si="19"/>
        <v>0.99949922785991896</v>
      </c>
      <c r="E280" s="78" t="s">
        <v>287</v>
      </c>
      <c r="F280" s="79">
        <v>1200.55</v>
      </c>
      <c r="G280" s="80">
        <f t="shared" si="17"/>
        <v>-3.6034408028331751E-2</v>
      </c>
      <c r="H280" s="80">
        <f t="shared" si="18"/>
        <v>0.9639655919716682</v>
      </c>
      <c r="J280" s="59">
        <v>253</v>
      </c>
      <c r="K280" s="59">
        <v>-4.16235263794294E-3</v>
      </c>
      <c r="L280" s="59">
        <v>-6.6534153127157502E-3</v>
      </c>
    </row>
    <row r="281" spans="1:12">
      <c r="A281" s="78" t="s">
        <v>288</v>
      </c>
      <c r="B281" s="68">
        <v>19674.55</v>
      </c>
      <c r="C281" s="59">
        <f t="shared" si="16"/>
        <v>1.5248241369763049E-5</v>
      </c>
      <c r="D281" s="59">
        <f t="shared" si="19"/>
        <v>1.0000152482413698</v>
      </c>
      <c r="E281" s="78" t="s">
        <v>288</v>
      </c>
      <c r="F281" s="79">
        <v>1244.5999999999999</v>
      </c>
      <c r="G281" s="80">
        <f t="shared" si="17"/>
        <v>6.9338341174813734E-3</v>
      </c>
      <c r="H281" s="80">
        <f t="shared" si="18"/>
        <v>1.0069338341174814</v>
      </c>
      <c r="J281" s="59">
        <v>254</v>
      </c>
      <c r="K281" s="59">
        <v>-2.9972493493118299E-3</v>
      </c>
      <c r="L281" s="59">
        <v>7.2915972594595002E-3</v>
      </c>
    </row>
    <row r="282" spans="1:12">
      <c r="A282" s="78" t="s">
        <v>289</v>
      </c>
      <c r="B282" s="68">
        <v>19674.25</v>
      </c>
      <c r="C282" s="59">
        <f t="shared" si="16"/>
        <v>-3.45540040278986E-3</v>
      </c>
      <c r="D282" s="59">
        <f t="shared" si="19"/>
        <v>0.99654459959721009</v>
      </c>
      <c r="E282" s="78" t="s">
        <v>289</v>
      </c>
      <c r="F282" s="79">
        <v>1236</v>
      </c>
      <c r="G282" s="80">
        <f t="shared" si="17"/>
        <v>6.0050492878091612E-3</v>
      </c>
      <c r="H282" s="80">
        <f t="shared" si="18"/>
        <v>1.0060050492878092</v>
      </c>
      <c r="J282" s="59">
        <v>255</v>
      </c>
      <c r="K282" s="59">
        <v>3.1234337808598999E-3</v>
      </c>
      <c r="L282" s="59">
        <v>-1.41796740865744E-2</v>
      </c>
    </row>
    <row r="283" spans="1:12">
      <c r="A283" s="78" t="s">
        <v>290</v>
      </c>
      <c r="B283" s="68">
        <v>19742.349999999999</v>
      </c>
      <c r="C283" s="59">
        <f t="shared" si="16"/>
        <v>-8.0240064758942062E-3</v>
      </c>
      <c r="D283" s="59">
        <f t="shared" si="19"/>
        <v>0.99197599352410581</v>
      </c>
      <c r="E283" s="78" t="s">
        <v>290</v>
      </c>
      <c r="F283" s="79">
        <v>1228.5999999999999</v>
      </c>
      <c r="G283" s="80">
        <f t="shared" si="17"/>
        <v>-1.3340538228539825E-2</v>
      </c>
      <c r="H283" s="80">
        <f t="shared" si="18"/>
        <v>0.98665946177146013</v>
      </c>
      <c r="J283" s="59">
        <v>256</v>
      </c>
      <c r="K283" s="59">
        <v>6.9868641617526397E-3</v>
      </c>
      <c r="L283" s="59">
        <v>1.7745651685394801E-2</v>
      </c>
    </row>
    <row r="284" spans="1:12">
      <c r="A284" s="78" t="s">
        <v>291</v>
      </c>
      <c r="B284" s="68">
        <v>19901.400000000001</v>
      </c>
      <c r="C284" s="59">
        <f t="shared" si="16"/>
        <v>-1.1585079627478101E-2</v>
      </c>
      <c r="D284" s="59">
        <f t="shared" si="19"/>
        <v>0.98841492037252188</v>
      </c>
      <c r="E284" s="78" t="s">
        <v>291</v>
      </c>
      <c r="F284" s="79">
        <v>1245.0999999999999</v>
      </c>
      <c r="G284" s="80">
        <f t="shared" si="17"/>
        <v>-1.0982757811656986E-2</v>
      </c>
      <c r="H284" s="80">
        <f t="shared" si="18"/>
        <v>0.98901724218834297</v>
      </c>
      <c r="J284" s="59">
        <v>257</v>
      </c>
      <c r="K284" s="59">
        <v>-1.11020898343385E-2</v>
      </c>
      <c r="L284" s="59">
        <v>8.9683925091192992E-3</v>
      </c>
    </row>
    <row r="285" spans="1:12">
      <c r="A285" s="78" t="s">
        <v>292</v>
      </c>
      <c r="B285" s="68">
        <v>20133.3</v>
      </c>
      <c r="C285" s="59">
        <f t="shared" si="16"/>
        <v>-2.9286591638919969E-3</v>
      </c>
      <c r="D285" s="59">
        <f t="shared" si="19"/>
        <v>0.99707134083610804</v>
      </c>
      <c r="E285" s="78" t="s">
        <v>292</v>
      </c>
      <c r="F285" s="79">
        <v>1258.8499999999999</v>
      </c>
      <c r="G285" s="80">
        <f t="shared" si="17"/>
        <v>-3.4891594019942191E-3</v>
      </c>
      <c r="H285" s="80">
        <f t="shared" si="18"/>
        <v>0.99651084059800576</v>
      </c>
      <c r="J285" s="59">
        <v>258</v>
      </c>
      <c r="K285" s="59">
        <v>-6.8481492696384301E-3</v>
      </c>
      <c r="L285" s="59">
        <v>-2.3523530009276698E-2</v>
      </c>
    </row>
    <row r="286" spans="1:12">
      <c r="A286" s="78" t="s">
        <v>293</v>
      </c>
      <c r="B286" s="68">
        <v>20192.349999999999</v>
      </c>
      <c r="C286" s="59">
        <f t="shared" si="16"/>
        <v>4.4297877773378114E-3</v>
      </c>
      <c r="D286" s="59">
        <f t="shared" si="19"/>
        <v>1.0044297877773378</v>
      </c>
      <c r="E286" s="78" t="s">
        <v>293</v>
      </c>
      <c r="F286" s="79">
        <v>1263.25</v>
      </c>
      <c r="G286" s="80">
        <f t="shared" si="17"/>
        <v>3.7709881948440577E-2</v>
      </c>
      <c r="H286" s="80">
        <f t="shared" si="18"/>
        <v>1.0377098819484405</v>
      </c>
      <c r="J286" s="59">
        <v>259</v>
      </c>
      <c r="K286" s="59">
        <v>-1.071753562156E-2</v>
      </c>
      <c r="L286" s="59">
        <v>-3.7630508080655302E-2</v>
      </c>
    </row>
    <row r="287" spans="1:12">
      <c r="A287" s="78" t="s">
        <v>294</v>
      </c>
      <c r="B287" s="68">
        <v>20103.099999999999</v>
      </c>
      <c r="C287" s="59">
        <f t="shared" si="16"/>
        <v>1.6478692204573958E-3</v>
      </c>
      <c r="D287" s="59">
        <f t="shared" si="19"/>
        <v>1.0016478692204573</v>
      </c>
      <c r="E287" s="78" t="s">
        <v>294</v>
      </c>
      <c r="F287" s="79">
        <v>1216.5</v>
      </c>
      <c r="G287" s="80">
        <f t="shared" si="17"/>
        <v>4.1109969746499836E-4</v>
      </c>
      <c r="H287" s="80">
        <f t="shared" si="18"/>
        <v>1.0004110996974649</v>
      </c>
      <c r="J287" s="59">
        <v>260</v>
      </c>
      <c r="K287" s="59">
        <v>-3.7381666998773299E-3</v>
      </c>
      <c r="L287" s="59">
        <v>-8.2031724088610998E-4</v>
      </c>
    </row>
    <row r="288" spans="1:12">
      <c r="A288" s="78" t="s">
        <v>295</v>
      </c>
      <c r="B288" s="68">
        <v>20070</v>
      </c>
      <c r="C288" s="59">
        <f t="shared" si="16"/>
        <v>3.833947067360447E-3</v>
      </c>
      <c r="D288" s="59">
        <f t="shared" si="19"/>
        <v>1.0038339470673605</v>
      </c>
      <c r="E288" s="78" t="s">
        <v>295</v>
      </c>
      <c r="F288" s="79">
        <v>1216</v>
      </c>
      <c r="G288" s="80">
        <f t="shared" si="17"/>
        <v>-2.2162135068735579E-2</v>
      </c>
      <c r="H288" s="80">
        <f t="shared" si="18"/>
        <v>0.97783786493126446</v>
      </c>
      <c r="J288" s="59">
        <v>261</v>
      </c>
      <c r="K288" s="59">
        <v>-2.3588562489152399E-3</v>
      </c>
      <c r="L288" s="59">
        <v>-3.1753303505451199E-3</v>
      </c>
    </row>
    <row r="289" spans="1:12">
      <c r="A289" s="78" t="s">
        <v>296</v>
      </c>
      <c r="B289" s="68">
        <v>19993.2</v>
      </c>
      <c r="C289" s="59">
        <f t="shared" si="16"/>
        <v>-1.5754115795312492E-4</v>
      </c>
      <c r="D289" s="59">
        <f t="shared" si="19"/>
        <v>0.99984245884204692</v>
      </c>
      <c r="E289" s="78" t="s">
        <v>296</v>
      </c>
      <c r="F289" s="79">
        <v>1243.25</v>
      </c>
      <c r="G289" s="80">
        <f t="shared" si="17"/>
        <v>-2.0618466443771761E-2</v>
      </c>
      <c r="H289" s="80">
        <f t="shared" si="18"/>
        <v>0.97938153355622826</v>
      </c>
      <c r="J289" s="59">
        <v>262</v>
      </c>
      <c r="K289" s="59">
        <v>-5.94300634326807E-3</v>
      </c>
      <c r="L289" s="59">
        <v>1.0059521855107501E-2</v>
      </c>
    </row>
    <row r="290" spans="1:12">
      <c r="A290" s="78" t="s">
        <v>297</v>
      </c>
      <c r="B290" s="68">
        <v>19996.349999999999</v>
      </c>
      <c r="C290" s="59">
        <f t="shared" si="16"/>
        <v>8.8607507045185847E-3</v>
      </c>
      <c r="D290" s="59">
        <f t="shared" si="19"/>
        <v>1.0088607507045186</v>
      </c>
      <c r="E290" s="78" t="s">
        <v>297</v>
      </c>
      <c r="F290" s="79">
        <v>1269.1500000000001</v>
      </c>
      <c r="G290" s="80">
        <f t="shared" si="17"/>
        <v>-7.0888471777626563E-4</v>
      </c>
      <c r="H290" s="80">
        <f t="shared" si="18"/>
        <v>0.9992911152822237</v>
      </c>
      <c r="J290" s="59">
        <v>263</v>
      </c>
      <c r="K290" s="59">
        <v>2.4661934339407E-3</v>
      </c>
      <c r="L290" s="59">
        <v>-2.5078592325758799E-3</v>
      </c>
    </row>
    <row r="291" spans="1:12">
      <c r="A291" s="78" t="s">
        <v>298</v>
      </c>
      <c r="B291" s="68">
        <v>19819.95</v>
      </c>
      <c r="C291" s="59">
        <f t="shared" si="16"/>
        <v>4.6982158385487317E-3</v>
      </c>
      <c r="D291" s="59">
        <f t="shared" si="19"/>
        <v>1.0046982158385487</v>
      </c>
      <c r="E291" s="78" t="s">
        <v>298</v>
      </c>
      <c r="F291" s="79">
        <v>1270.05</v>
      </c>
      <c r="G291" s="80">
        <f t="shared" si="17"/>
        <v>-1.1663537310054444E-2</v>
      </c>
      <c r="H291" s="80">
        <f t="shared" si="18"/>
        <v>0.98833646268994557</v>
      </c>
      <c r="J291" s="59">
        <v>264</v>
      </c>
      <c r="K291" s="59">
        <v>-1.3146948999592999E-3</v>
      </c>
      <c r="L291" s="59">
        <v>1.56471573633117E-3</v>
      </c>
    </row>
    <row r="292" spans="1:12">
      <c r="A292" s="78" t="s">
        <v>299</v>
      </c>
      <c r="B292" s="68">
        <v>19727.05</v>
      </c>
      <c r="C292" s="59">
        <f t="shared" si="16"/>
        <v>5.8976074708040286E-3</v>
      </c>
      <c r="D292" s="59">
        <f t="shared" si="19"/>
        <v>1.0058976074708039</v>
      </c>
      <c r="E292" s="78" t="s">
        <v>299</v>
      </c>
      <c r="F292" s="79">
        <v>1284.95</v>
      </c>
      <c r="G292" s="80">
        <f t="shared" si="17"/>
        <v>-7.7793772642438899E-4</v>
      </c>
      <c r="H292" s="80">
        <f t="shared" si="18"/>
        <v>0.99922206227357557</v>
      </c>
      <c r="J292" s="59">
        <v>265</v>
      </c>
      <c r="K292" s="59">
        <v>-2.21597932462617E-3</v>
      </c>
      <c r="L292" s="59">
        <v>-5.7124987282487303E-3</v>
      </c>
    </row>
    <row r="293" spans="1:12">
      <c r="A293" s="78" t="s">
        <v>300</v>
      </c>
      <c r="B293" s="68">
        <v>19611.05</v>
      </c>
      <c r="C293" s="59">
        <f t="shared" si="16"/>
        <v>1.8450495779825536E-3</v>
      </c>
      <c r="D293" s="59">
        <f t="shared" si="19"/>
        <v>1.0018450495779825</v>
      </c>
      <c r="E293" s="78" t="s">
        <v>300</v>
      </c>
      <c r="F293" s="79">
        <v>1285.95</v>
      </c>
      <c r="G293" s="80">
        <f t="shared" si="17"/>
        <v>2.2576887752536884E-3</v>
      </c>
      <c r="H293" s="80">
        <f t="shared" si="18"/>
        <v>1.0022576887752537</v>
      </c>
      <c r="J293" s="59">
        <v>266</v>
      </c>
      <c r="K293" s="59">
        <v>-1.2381169976698799E-3</v>
      </c>
      <c r="L293" s="59">
        <v>-2.9052466834125101E-4</v>
      </c>
    </row>
    <row r="294" spans="1:12">
      <c r="A294" s="78" t="s">
        <v>301</v>
      </c>
      <c r="B294" s="68">
        <v>19574.900000000001</v>
      </c>
      <c r="C294" s="59">
        <f t="shared" si="16"/>
        <v>2.3578342385654032E-3</v>
      </c>
      <c r="D294" s="59">
        <f t="shared" si="19"/>
        <v>1.0023578342385655</v>
      </c>
      <c r="E294" s="78" t="s">
        <v>301</v>
      </c>
      <c r="F294" s="79">
        <v>1283.05</v>
      </c>
      <c r="G294" s="80">
        <f t="shared" si="17"/>
        <v>-7.6090277438968408E-3</v>
      </c>
      <c r="H294" s="80">
        <f t="shared" si="18"/>
        <v>0.99239097225610318</v>
      </c>
      <c r="J294" s="59">
        <v>267</v>
      </c>
      <c r="K294" s="59">
        <v>4.0643231643981903E-3</v>
      </c>
      <c r="L294" s="59">
        <v>2.0643141805075202E-3</v>
      </c>
    </row>
    <row r="295" spans="1:12">
      <c r="A295" s="78" t="s">
        <v>302</v>
      </c>
      <c r="B295" s="68">
        <v>19528.8</v>
      </c>
      <c r="C295" s="59">
        <f t="shared" si="16"/>
        <v>4.7992988144208368E-3</v>
      </c>
      <c r="D295" s="59">
        <f t="shared" si="19"/>
        <v>1.0047992988144208</v>
      </c>
      <c r="E295" s="78" t="s">
        <v>302</v>
      </c>
      <c r="F295" s="79">
        <v>1292.8499999999999</v>
      </c>
      <c r="G295" s="80">
        <f t="shared" si="17"/>
        <v>1.3824476872021794E-2</v>
      </c>
      <c r="H295" s="80">
        <f t="shared" si="18"/>
        <v>1.0138244768720217</v>
      </c>
      <c r="J295" s="59">
        <v>268</v>
      </c>
      <c r="K295" s="59">
        <v>6.2553115695471997E-3</v>
      </c>
      <c r="L295" s="59">
        <v>3.1763583804992101E-3</v>
      </c>
    </row>
    <row r="296" spans="1:12">
      <c r="A296" s="78" t="s">
        <v>303</v>
      </c>
      <c r="B296" s="68">
        <v>19435.3</v>
      </c>
      <c r="C296" s="59">
        <f t="shared" si="16"/>
        <v>9.3825564041325141E-3</v>
      </c>
      <c r="D296" s="59">
        <f t="shared" si="19"/>
        <v>1.0093825564041325</v>
      </c>
      <c r="E296" s="78" t="s">
        <v>303</v>
      </c>
      <c r="F296" s="79">
        <v>1275.0999999999999</v>
      </c>
      <c r="G296" s="80">
        <f t="shared" si="17"/>
        <v>5.7414920394301336E-3</v>
      </c>
      <c r="H296" s="80">
        <f t="shared" si="18"/>
        <v>1.0057414920394301</v>
      </c>
      <c r="J296" s="59">
        <v>269</v>
      </c>
      <c r="K296" s="59">
        <v>-6.0152993596575997E-3</v>
      </c>
      <c r="L296" s="59">
        <v>-8.3057480278500209E-3</v>
      </c>
    </row>
    <row r="297" spans="1:12">
      <c r="A297" s="78" t="s">
        <v>304</v>
      </c>
      <c r="B297" s="68">
        <v>19253.8</v>
      </c>
      <c r="C297" s="59">
        <f t="shared" si="16"/>
        <v>-4.8521839960522653E-3</v>
      </c>
      <c r="D297" s="59">
        <f t="shared" si="19"/>
        <v>0.99514781600394775</v>
      </c>
      <c r="E297" s="78" t="s">
        <v>304</v>
      </c>
      <c r="F297" s="79">
        <v>1267.8</v>
      </c>
      <c r="G297" s="80">
        <f t="shared" si="17"/>
        <v>-1.7397862444436935E-2</v>
      </c>
      <c r="H297" s="80">
        <f t="shared" si="18"/>
        <v>0.98260213755556303</v>
      </c>
      <c r="J297" s="59">
        <v>270</v>
      </c>
      <c r="K297" s="59">
        <v>3.5707655596640799E-3</v>
      </c>
      <c r="L297" s="59">
        <v>-3.61209897567012E-3</v>
      </c>
    </row>
    <row r="298" spans="1:12">
      <c r="A298" s="78" t="s">
        <v>305</v>
      </c>
      <c r="B298" s="68">
        <v>19347.45</v>
      </c>
      <c r="C298" s="59">
        <f t="shared" si="16"/>
        <v>2.4812549073918429E-4</v>
      </c>
      <c r="D298" s="59">
        <f t="shared" si="19"/>
        <v>1.0002481254907392</v>
      </c>
      <c r="E298" s="78" t="s">
        <v>305</v>
      </c>
      <c r="F298" s="79">
        <v>1290.05</v>
      </c>
      <c r="G298" s="80">
        <f t="shared" si="17"/>
        <v>3.0277175524402603E-3</v>
      </c>
      <c r="H298" s="80">
        <f t="shared" si="18"/>
        <v>1.0030277175524402</v>
      </c>
      <c r="J298" s="59">
        <v>271</v>
      </c>
      <c r="K298" s="59">
        <v>3.6674469191819801E-3</v>
      </c>
      <c r="L298" s="59">
        <v>-5.1955835097943397E-3</v>
      </c>
    </row>
    <row r="299" spans="1:12">
      <c r="A299" s="78" t="s">
        <v>306</v>
      </c>
      <c r="B299" s="68">
        <v>19342.650000000001</v>
      </c>
      <c r="C299" s="59">
        <f t="shared" si="16"/>
        <v>1.8939840636754115E-3</v>
      </c>
      <c r="D299" s="59">
        <f t="shared" si="19"/>
        <v>1.0018939840636754</v>
      </c>
      <c r="E299" s="78" t="s">
        <v>306</v>
      </c>
      <c r="F299" s="79">
        <v>1286.1500000000001</v>
      </c>
      <c r="G299" s="80">
        <f t="shared" si="17"/>
        <v>2.3742348410901301E-3</v>
      </c>
      <c r="H299" s="80">
        <f t="shared" si="18"/>
        <v>1.0023742348410902</v>
      </c>
      <c r="J299" s="59">
        <v>272</v>
      </c>
      <c r="K299" s="59">
        <v>-4.1650982945869598E-3</v>
      </c>
      <c r="L299" s="59">
        <v>1.3035990491230101E-2</v>
      </c>
    </row>
    <row r="300" spans="1:12">
      <c r="A300" s="78" t="s">
        <v>307</v>
      </c>
      <c r="B300" s="68">
        <v>19306.05</v>
      </c>
      <c r="C300" s="59">
        <f t="shared" si="16"/>
        <v>2.0870149919961396E-3</v>
      </c>
      <c r="D300" s="59">
        <f t="shared" si="19"/>
        <v>1.002087014991996</v>
      </c>
      <c r="E300" s="78" t="s">
        <v>307</v>
      </c>
      <c r="F300" s="79">
        <v>1283.0999999999999</v>
      </c>
      <c r="G300" s="80">
        <f t="shared" si="17"/>
        <v>7.8634288171770782E-3</v>
      </c>
      <c r="H300" s="80">
        <f t="shared" si="18"/>
        <v>1.0078634288171771</v>
      </c>
      <c r="J300" s="59">
        <v>273</v>
      </c>
      <c r="K300" s="59">
        <v>-4.7976791906865299E-3</v>
      </c>
      <c r="L300" s="59">
        <v>-6.4196881186736796E-4</v>
      </c>
    </row>
    <row r="301" spans="1:12">
      <c r="A301" s="78" t="s">
        <v>308</v>
      </c>
      <c r="B301" s="68">
        <v>19265.8</v>
      </c>
      <c r="C301" s="59">
        <f t="shared" si="16"/>
        <v>-6.2557606509410085E-3</v>
      </c>
      <c r="D301" s="59">
        <f t="shared" si="19"/>
        <v>0.99374423934905898</v>
      </c>
      <c r="E301" s="78" t="s">
        <v>308</v>
      </c>
      <c r="F301" s="79">
        <v>1273.05</v>
      </c>
      <c r="G301" s="80">
        <f t="shared" si="17"/>
        <v>3.6199134551343935E-3</v>
      </c>
      <c r="H301" s="80">
        <f t="shared" si="18"/>
        <v>1.0036199134551345</v>
      </c>
      <c r="J301" s="59">
        <v>274</v>
      </c>
      <c r="K301" s="59">
        <v>3.8444511035791102E-3</v>
      </c>
      <c r="L301" s="59">
        <v>-4.0139292447190602E-4</v>
      </c>
    </row>
    <row r="302" spans="1:12">
      <c r="A302" s="78" t="s">
        <v>309</v>
      </c>
      <c r="B302" s="68">
        <v>19386.7</v>
      </c>
      <c r="C302" s="59">
        <f t="shared" si="16"/>
        <v>-2.9512752327599183E-3</v>
      </c>
      <c r="D302" s="59">
        <f t="shared" si="19"/>
        <v>0.99704872476724005</v>
      </c>
      <c r="E302" s="78" t="s">
        <v>309</v>
      </c>
      <c r="F302" s="79">
        <v>1268.45</v>
      </c>
      <c r="G302" s="80">
        <f t="shared" si="17"/>
        <v>1.3932390407965461E-2</v>
      </c>
      <c r="H302" s="80">
        <f t="shared" si="18"/>
        <v>1.0139323904079656</v>
      </c>
      <c r="J302" s="59">
        <v>275</v>
      </c>
      <c r="K302" s="59">
        <v>-7.9951050269648008E-3</v>
      </c>
      <c r="L302" s="59">
        <v>1.66759324624761E-2</v>
      </c>
    </row>
    <row r="303" spans="1:12">
      <c r="A303" s="78" t="s">
        <v>310</v>
      </c>
      <c r="B303" s="68">
        <v>19444</v>
      </c>
      <c r="C303" s="59">
        <f t="shared" si="16"/>
        <v>2.4484795493044608E-3</v>
      </c>
      <c r="D303" s="59">
        <f t="shared" si="19"/>
        <v>1.0024484795493045</v>
      </c>
      <c r="E303" s="78" t="s">
        <v>310</v>
      </c>
      <c r="F303" s="79">
        <v>1250.9000000000001</v>
      </c>
      <c r="G303" s="80">
        <f t="shared" si="17"/>
        <v>-4.7850797100961392E-3</v>
      </c>
      <c r="H303" s="80">
        <f t="shared" si="18"/>
        <v>0.99521492028990388</v>
      </c>
      <c r="J303" s="59">
        <v>276</v>
      </c>
      <c r="K303" s="59">
        <v>1.4058366057451901E-3</v>
      </c>
      <c r="L303" s="59">
        <v>-7.8402199648234597E-3</v>
      </c>
    </row>
    <row r="304" spans="1:12">
      <c r="A304" s="78" t="s">
        <v>311</v>
      </c>
      <c r="B304" s="68">
        <v>19396.45</v>
      </c>
      <c r="C304" s="59">
        <f t="shared" si="16"/>
        <v>1.4694489979421606E-4</v>
      </c>
      <c r="D304" s="59">
        <f t="shared" si="19"/>
        <v>1.0001469448997942</v>
      </c>
      <c r="E304" s="78" t="s">
        <v>311</v>
      </c>
      <c r="F304" s="79">
        <v>1256.9000000000001</v>
      </c>
      <c r="G304" s="80">
        <f t="shared" si="17"/>
        <v>7.1630390264793855E-4</v>
      </c>
      <c r="H304" s="80">
        <f t="shared" si="18"/>
        <v>1.0007163039026479</v>
      </c>
      <c r="J304" s="59">
        <v>277</v>
      </c>
      <c r="K304" s="59">
        <v>-9.5490360336657697E-4</v>
      </c>
      <c r="L304" s="59">
        <v>-3.5079504424965199E-2</v>
      </c>
    </row>
    <row r="305" spans="1:12">
      <c r="A305" s="78" t="s">
        <v>312</v>
      </c>
      <c r="B305" s="68">
        <v>19393.599999999999</v>
      </c>
      <c r="C305" s="59">
        <f t="shared" si="16"/>
        <v>4.3122503280009121E-3</v>
      </c>
      <c r="D305" s="59">
        <f t="shared" si="19"/>
        <v>1.0043122503280009</v>
      </c>
      <c r="E305" s="78" t="s">
        <v>312</v>
      </c>
      <c r="F305" s="79">
        <v>1256</v>
      </c>
      <c r="G305" s="80">
        <f t="shared" si="17"/>
        <v>2.5399470635921486E-2</v>
      </c>
      <c r="H305" s="80">
        <f t="shared" si="18"/>
        <v>1.0253994706359215</v>
      </c>
      <c r="J305" s="59">
        <v>278</v>
      </c>
      <c r="K305" s="59">
        <v>-5.6557297689959396E-4</v>
      </c>
      <c r="L305" s="59">
        <v>7.4994070943809697E-3</v>
      </c>
    </row>
    <row r="306" spans="1:12">
      <c r="A306" s="78" t="s">
        <v>313</v>
      </c>
      <c r="B306" s="68">
        <v>19310.150000000001</v>
      </c>
      <c r="C306" s="59">
        <f t="shared" si="16"/>
        <v>-2.8493583662490217E-3</v>
      </c>
      <c r="D306" s="59">
        <f t="shared" si="19"/>
        <v>0.997150641633751</v>
      </c>
      <c r="E306" s="78" t="s">
        <v>313</v>
      </c>
      <c r="F306" s="79">
        <v>1224.5</v>
      </c>
      <c r="G306" s="80">
        <f t="shared" si="17"/>
        <v>-1.1045349034423339E-2</v>
      </c>
      <c r="H306" s="80">
        <f t="shared" si="18"/>
        <v>0.98895465096557666</v>
      </c>
      <c r="J306" s="59">
        <v>279</v>
      </c>
      <c r="K306" s="59">
        <v>-3.1841319707877E-3</v>
      </c>
      <c r="L306" s="59">
        <v>9.1891812585968603E-3</v>
      </c>
    </row>
    <row r="307" spans="1:12">
      <c r="A307" s="78" t="s">
        <v>314</v>
      </c>
      <c r="B307" s="68">
        <v>19365.25</v>
      </c>
      <c r="C307" s="59">
        <f t="shared" si="16"/>
        <v>-5.137758290060533E-3</v>
      </c>
      <c r="D307" s="59">
        <f t="shared" si="19"/>
        <v>0.99486224170993942</v>
      </c>
      <c r="E307" s="78" t="s">
        <v>314</v>
      </c>
      <c r="F307" s="79">
        <v>1238.0999999999999</v>
      </c>
      <c r="G307" s="80">
        <f t="shared" si="17"/>
        <v>-1.1563607532374145E-2</v>
      </c>
      <c r="H307" s="80">
        <f t="shared" si="18"/>
        <v>0.98843639246762582</v>
      </c>
      <c r="J307" s="59">
        <v>280</v>
      </c>
      <c r="K307" s="59">
        <v>-6.6310854797205802E-3</v>
      </c>
      <c r="L307" s="59">
        <v>-6.7094527488192404E-3</v>
      </c>
    </row>
    <row r="308" spans="1:12">
      <c r="A308" s="78" t="s">
        <v>315</v>
      </c>
      <c r="B308" s="68">
        <v>19465</v>
      </c>
      <c r="C308" s="59">
        <f t="shared" si="16"/>
        <v>1.5655711297147335E-3</v>
      </c>
      <c r="D308" s="59">
        <f t="shared" si="19"/>
        <v>1.0015655711297147</v>
      </c>
      <c r="E308" s="78" t="s">
        <v>315</v>
      </c>
      <c r="F308" s="79">
        <v>1252.5</v>
      </c>
      <c r="G308" s="80">
        <f t="shared" si="17"/>
        <v>-1.0760263435989577E-2</v>
      </c>
      <c r="H308" s="80">
        <f t="shared" si="18"/>
        <v>0.98923973656401043</v>
      </c>
      <c r="J308" s="59">
        <v>281</v>
      </c>
      <c r="K308" s="59">
        <v>-9.3178685813938896E-3</v>
      </c>
      <c r="L308" s="59">
        <v>-1.66488923026309E-3</v>
      </c>
    </row>
    <row r="309" spans="1:12">
      <c r="A309" s="78" t="s">
        <v>316</v>
      </c>
      <c r="B309" s="68">
        <v>19434.55</v>
      </c>
      <c r="C309" s="59">
        <f t="shared" si="16"/>
        <v>3.2164393779061565E-4</v>
      </c>
      <c r="D309" s="59">
        <f t="shared" si="19"/>
        <v>1.0003216439377907</v>
      </c>
      <c r="E309" s="78" t="s">
        <v>316</v>
      </c>
      <c r="F309" s="79">
        <v>1266.05</v>
      </c>
      <c r="G309" s="80">
        <f t="shared" si="17"/>
        <v>-1.1934346491708875E-2</v>
      </c>
      <c r="H309" s="80">
        <f t="shared" si="18"/>
        <v>0.98806565350829112</v>
      </c>
      <c r="J309" s="59">
        <v>282</v>
      </c>
      <c r="K309" s="59">
        <v>-2.7867125976428998E-3</v>
      </c>
      <c r="L309" s="59">
        <v>-7.02446804351322E-4</v>
      </c>
    </row>
    <row r="310" spans="1:12">
      <c r="A310" s="78" t="s">
        <v>317</v>
      </c>
      <c r="B310" s="68">
        <v>19428.3</v>
      </c>
      <c r="C310" s="59">
        <f t="shared" si="16"/>
        <v>-5.8915169615944563E-3</v>
      </c>
      <c r="D310" s="59">
        <f t="shared" si="19"/>
        <v>0.99410848303840549</v>
      </c>
      <c r="E310" s="78" t="s">
        <v>317</v>
      </c>
      <c r="F310" s="79">
        <v>1281.25</v>
      </c>
      <c r="G310" s="80">
        <f t="shared" si="17"/>
        <v>-1.986001445868724E-2</v>
      </c>
      <c r="H310" s="80">
        <f t="shared" si="18"/>
        <v>0.98013998554131276</v>
      </c>
      <c r="J310" s="59">
        <v>283</v>
      </c>
      <c r="K310" s="59">
        <v>2.765139345489E-3</v>
      </c>
      <c r="L310" s="59">
        <v>3.4944742602951599E-2</v>
      </c>
    </row>
    <row r="311" spans="1:12">
      <c r="A311" s="78" t="s">
        <v>318</v>
      </c>
      <c r="B311" s="68">
        <v>19543.099999999999</v>
      </c>
      <c r="C311" s="59">
        <f t="shared" si="16"/>
        <v>-4.5666201045435747E-3</v>
      </c>
      <c r="D311" s="59">
        <f t="shared" si="19"/>
        <v>0.99543337989545644</v>
      </c>
      <c r="E311" s="78" t="s">
        <v>318</v>
      </c>
      <c r="F311" s="79">
        <v>1306.95</v>
      </c>
      <c r="G311" s="80">
        <f t="shared" si="17"/>
        <v>-1.0541435260512686E-2</v>
      </c>
      <c r="H311" s="80">
        <f t="shared" si="18"/>
        <v>0.98945856473948735</v>
      </c>
      <c r="J311" s="59">
        <v>284</v>
      </c>
      <c r="K311" s="59">
        <v>6.6621819147305095E-4</v>
      </c>
      <c r="L311" s="59">
        <v>-2.55118494008052E-4</v>
      </c>
    </row>
    <row r="312" spans="1:12">
      <c r="A312" s="78" t="s">
        <v>319</v>
      </c>
      <c r="B312" s="68">
        <v>19632.55</v>
      </c>
      <c r="C312" s="59">
        <f t="shared" si="16"/>
        <v>3.1476887690017655E-3</v>
      </c>
      <c r="D312" s="59">
        <f t="shared" si="19"/>
        <v>1.0031476887690018</v>
      </c>
      <c r="E312" s="78" t="s">
        <v>319</v>
      </c>
      <c r="F312" s="79">
        <v>1320.8</v>
      </c>
      <c r="G312" s="80">
        <f t="shared" si="17"/>
        <v>-6.4900990015633814E-3</v>
      </c>
      <c r="H312" s="80">
        <f t="shared" si="18"/>
        <v>0.99350990099843661</v>
      </c>
      <c r="J312" s="59">
        <v>285</v>
      </c>
      <c r="K312" s="59">
        <v>2.3155853254756401E-3</v>
      </c>
      <c r="L312" s="59">
        <v>-2.44777203942112E-2</v>
      </c>
    </row>
    <row r="313" spans="1:12">
      <c r="A313" s="78" t="s">
        <v>320</v>
      </c>
      <c r="B313" s="68">
        <v>19570.849999999999</v>
      </c>
      <c r="C313" s="59">
        <f t="shared" si="16"/>
        <v>-1.3505873532751007E-3</v>
      </c>
      <c r="D313" s="59">
        <f t="shared" si="19"/>
        <v>0.99864941264672491</v>
      </c>
      <c r="E313" s="78" t="s">
        <v>320</v>
      </c>
      <c r="F313" s="79">
        <v>1329.4</v>
      </c>
      <c r="G313" s="80">
        <f t="shared" si="17"/>
        <v>-8.2030612621041988E-3</v>
      </c>
      <c r="H313" s="80">
        <f t="shared" si="18"/>
        <v>0.99179693873789576</v>
      </c>
      <c r="J313" s="59">
        <v>286</v>
      </c>
      <c r="K313" s="59">
        <v>-6.9594031800364602E-4</v>
      </c>
      <c r="L313" s="59">
        <v>-1.99225261257681E-2</v>
      </c>
    </row>
    <row r="314" spans="1:12">
      <c r="A314" s="78" t="s">
        <v>321</v>
      </c>
      <c r="B314" s="68">
        <v>19597.3</v>
      </c>
      <c r="C314" s="59">
        <f t="shared" si="16"/>
        <v>4.1059209962603233E-3</v>
      </c>
      <c r="D314" s="59">
        <f t="shared" si="19"/>
        <v>1.0041059209962604</v>
      </c>
      <c r="E314" s="78" t="s">
        <v>321</v>
      </c>
      <c r="F314" s="79">
        <v>1340.35</v>
      </c>
      <c r="G314" s="80">
        <f t="shared" si="17"/>
        <v>1.7308630928108304E-2</v>
      </c>
      <c r="H314" s="80">
        <f t="shared" si="18"/>
        <v>1.0173086309281083</v>
      </c>
      <c r="J314" s="59">
        <v>287</v>
      </c>
      <c r="K314" s="59">
        <v>6.10824290167264E-3</v>
      </c>
      <c r="L314" s="59">
        <v>-6.8171276194489098E-3</v>
      </c>
    </row>
    <row r="315" spans="1:12">
      <c r="A315" s="78" t="s">
        <v>322</v>
      </c>
      <c r="B315" s="68">
        <v>19517</v>
      </c>
      <c r="C315" s="59">
        <f t="shared" si="16"/>
        <v>6.9591384917051941E-3</v>
      </c>
      <c r="D315" s="59">
        <f t="shared" si="19"/>
        <v>1.0069591384917052</v>
      </c>
      <c r="E315" s="78" t="s">
        <v>322</v>
      </c>
      <c r="F315" s="79">
        <v>1317.35</v>
      </c>
      <c r="G315" s="80">
        <f t="shared" si="17"/>
        <v>4.9463611998144287E-3</v>
      </c>
      <c r="H315" s="80">
        <f t="shared" si="18"/>
        <v>1.0049463611998144</v>
      </c>
      <c r="J315" s="59">
        <v>288</v>
      </c>
      <c r="K315" s="59">
        <v>2.9676648057019302E-3</v>
      </c>
      <c r="L315" s="59">
        <v>-1.46312021157564E-2</v>
      </c>
    </row>
    <row r="316" spans="1:12">
      <c r="A316" s="78" t="s">
        <v>323</v>
      </c>
      <c r="B316" s="68">
        <v>19381.650000000001</v>
      </c>
      <c r="C316" s="59">
        <f t="shared" si="16"/>
        <v>-7.4483358208647541E-3</v>
      </c>
      <c r="D316" s="59">
        <f t="shared" si="19"/>
        <v>0.99255166417913521</v>
      </c>
      <c r="E316" s="78" t="s">
        <v>323</v>
      </c>
      <c r="F316" s="79">
        <v>1310.85</v>
      </c>
      <c r="G316" s="80">
        <f t="shared" si="17"/>
        <v>1.4406980013488325E-2</v>
      </c>
      <c r="H316" s="80">
        <f t="shared" si="18"/>
        <v>1.0144069800134883</v>
      </c>
      <c r="J316" s="59">
        <v>289</v>
      </c>
      <c r="K316" s="59">
        <v>3.8725901000331098E-3</v>
      </c>
      <c r="L316" s="59">
        <v>-4.6505278264574899E-3</v>
      </c>
    </row>
    <row r="317" spans="1:12">
      <c r="A317" s="78" t="s">
        <v>324</v>
      </c>
      <c r="B317" s="68">
        <v>19526.55</v>
      </c>
      <c r="C317" s="59">
        <f t="shared" si="16"/>
        <v>-1.0545154913078857E-2</v>
      </c>
      <c r="D317" s="59">
        <f t="shared" si="19"/>
        <v>0.98945484508692116</v>
      </c>
      <c r="E317" s="78" t="s">
        <v>324</v>
      </c>
      <c r="F317" s="79">
        <v>1292.0999999999999</v>
      </c>
      <c r="G317" s="80">
        <f t="shared" si="17"/>
        <v>-7.4791204101123977E-3</v>
      </c>
      <c r="H317" s="80">
        <f t="shared" si="18"/>
        <v>0.99252087958988755</v>
      </c>
      <c r="J317" s="59">
        <v>290</v>
      </c>
      <c r="K317" s="59">
        <v>8.1498819142232395E-4</v>
      </c>
      <c r="L317" s="59">
        <v>1.4427005838313601E-3</v>
      </c>
    </row>
    <row r="318" spans="1:12">
      <c r="A318" s="78" t="s">
        <v>325</v>
      </c>
      <c r="B318" s="68">
        <v>19733.55</v>
      </c>
      <c r="C318" s="59">
        <f t="shared" si="16"/>
        <v>-1.0256450116385468E-3</v>
      </c>
      <c r="D318" s="59">
        <f t="shared" si="19"/>
        <v>0.9989743549883614</v>
      </c>
      <c r="E318" s="78" t="s">
        <v>325</v>
      </c>
      <c r="F318" s="79">
        <v>1301.8</v>
      </c>
      <c r="G318" s="80">
        <f t="shared" si="17"/>
        <v>-2.2145050811169562E-2</v>
      </c>
      <c r="H318" s="80">
        <f t="shared" si="18"/>
        <v>0.97785494918883042</v>
      </c>
      <c r="J318" s="59">
        <v>291</v>
      </c>
      <c r="K318" s="59">
        <v>1.20187750882893E-3</v>
      </c>
      <c r="L318" s="59">
        <v>-8.81090525272577E-3</v>
      </c>
    </row>
    <row r="319" spans="1:12">
      <c r="A319" s="78" t="s">
        <v>326</v>
      </c>
      <c r="B319" s="68">
        <v>19753.8</v>
      </c>
      <c r="C319" s="59">
        <f t="shared" si="16"/>
        <v>5.4695776061646278E-3</v>
      </c>
      <c r="D319" s="59">
        <f t="shared" si="19"/>
        <v>1.0054695776061646</v>
      </c>
      <c r="E319" s="78" t="s">
        <v>326</v>
      </c>
      <c r="F319" s="79">
        <v>1330.95</v>
      </c>
      <c r="G319" s="80">
        <f t="shared" si="17"/>
        <v>3.6185390527558162E-2</v>
      </c>
      <c r="H319" s="80">
        <f t="shared" si="18"/>
        <v>1.0361853905275582</v>
      </c>
      <c r="J319" s="59">
        <v>292</v>
      </c>
      <c r="K319" s="59">
        <v>3.04393058848127E-3</v>
      </c>
      <c r="L319" s="59">
        <v>1.07805462835405E-2</v>
      </c>
    </row>
    <row r="320" spans="1:12">
      <c r="A320" s="78" t="s">
        <v>327</v>
      </c>
      <c r="B320" s="68">
        <v>19646.05</v>
      </c>
      <c r="C320" s="59">
        <f t="shared" si="16"/>
        <v>-7.0472793931755033E-4</v>
      </c>
      <c r="D320" s="59">
        <f t="shared" si="19"/>
        <v>0.99929527206068247</v>
      </c>
      <c r="E320" s="78" t="s">
        <v>327</v>
      </c>
      <c r="F320" s="79">
        <v>1283.6500000000001</v>
      </c>
      <c r="G320" s="80">
        <f t="shared" si="17"/>
        <v>-1.7414576046658515E-2</v>
      </c>
      <c r="H320" s="80">
        <f t="shared" si="18"/>
        <v>0.98258542395334147</v>
      </c>
      <c r="J320" s="59">
        <v>293</v>
      </c>
      <c r="K320" s="59">
        <v>6.5019384750016999E-3</v>
      </c>
      <c r="L320" s="59">
        <v>-7.6044643557156397E-4</v>
      </c>
    </row>
    <row r="321" spans="1:12">
      <c r="A321" s="78" t="s">
        <v>328</v>
      </c>
      <c r="B321" s="68">
        <v>19659.900000000001</v>
      </c>
      <c r="C321" s="59">
        <f t="shared" si="16"/>
        <v>-6.0043488655605838E-3</v>
      </c>
      <c r="D321" s="59">
        <f t="shared" si="19"/>
        <v>0.99399565113443944</v>
      </c>
      <c r="E321" s="78" t="s">
        <v>328</v>
      </c>
      <c r="F321" s="79">
        <v>1306.2</v>
      </c>
      <c r="G321" s="80">
        <f t="shared" si="17"/>
        <v>7.6081058625596873E-3</v>
      </c>
      <c r="H321" s="80">
        <f t="shared" si="18"/>
        <v>1.0076081058625597</v>
      </c>
      <c r="J321" s="59">
        <v>294</v>
      </c>
      <c r="K321" s="59">
        <v>-4.2379869171267704E-3</v>
      </c>
      <c r="L321" s="59">
        <v>-1.31598755273102E-2</v>
      </c>
    </row>
    <row r="322" spans="1:12">
      <c r="A322" s="78" t="s">
        <v>329</v>
      </c>
      <c r="B322" s="68">
        <v>19778.3</v>
      </c>
      <c r="C322" s="59">
        <f t="shared" si="16"/>
        <v>4.9519981374134591E-3</v>
      </c>
      <c r="D322" s="59">
        <f t="shared" si="19"/>
        <v>1.0049519981374135</v>
      </c>
      <c r="E322" s="78" t="s">
        <v>329</v>
      </c>
      <c r="F322" s="79">
        <v>1296.3</v>
      </c>
      <c r="G322" s="80">
        <f t="shared" si="17"/>
        <v>3.3255358409504936E-2</v>
      </c>
      <c r="H322" s="80">
        <f t="shared" si="18"/>
        <v>1.033255358409505</v>
      </c>
      <c r="J322" s="59">
        <v>295</v>
      </c>
      <c r="K322" s="59">
        <v>-3.8987013909306802E-4</v>
      </c>
      <c r="L322" s="59">
        <v>3.4175876915333299E-3</v>
      </c>
    </row>
    <row r="323" spans="1:12">
      <c r="A323" s="78" t="s">
        <v>330</v>
      </c>
      <c r="B323" s="68">
        <v>19680.599999999999</v>
      </c>
      <c r="C323" s="59">
        <f t="shared" si="16"/>
        <v>4.1928242334364116E-4</v>
      </c>
      <c r="D323" s="59">
        <f t="shared" si="19"/>
        <v>1.0004192824233435</v>
      </c>
      <c r="E323" s="78" t="s">
        <v>330</v>
      </c>
      <c r="F323" s="79">
        <v>1253.9000000000001</v>
      </c>
      <c r="G323" s="80">
        <f t="shared" si="17"/>
        <v>-1.8059092331261021E-2</v>
      </c>
      <c r="H323" s="80">
        <f t="shared" si="18"/>
        <v>0.98194090766873898</v>
      </c>
      <c r="J323" s="59">
        <v>296</v>
      </c>
      <c r="K323" s="59">
        <v>8.5190862064466898E-4</v>
      </c>
      <c r="L323" s="59">
        <v>1.5223262204454599E-3</v>
      </c>
    </row>
    <row r="324" spans="1:12">
      <c r="A324" s="78" t="s">
        <v>331</v>
      </c>
      <c r="B324" s="68">
        <v>19672.349999999999</v>
      </c>
      <c r="C324" s="59">
        <f t="shared" ref="C324:C387" si="20">LN(B324/B325)</f>
        <v>-3.6861981977146939E-3</v>
      </c>
      <c r="D324" s="59">
        <f t="shared" si="19"/>
        <v>0.99631380180228535</v>
      </c>
      <c r="E324" s="78" t="s">
        <v>331</v>
      </c>
      <c r="F324" s="79">
        <v>1276.75</v>
      </c>
      <c r="G324" s="80">
        <f t="shared" ref="G324:G387" si="21">LN(F324/F325)</f>
        <v>-1.0944394650053464E-2</v>
      </c>
      <c r="H324" s="80">
        <f t="shared" ref="H324:H387" si="22">G324+1</f>
        <v>0.98905560534994652</v>
      </c>
      <c r="J324" s="59">
        <v>297</v>
      </c>
      <c r="K324" s="59">
        <v>9.9754793054813605E-4</v>
      </c>
      <c r="L324" s="59">
        <v>6.86588088662894E-3</v>
      </c>
    </row>
    <row r="325" spans="1:12">
      <c r="A325" s="78" t="s">
        <v>332</v>
      </c>
      <c r="B325" s="68">
        <v>19745</v>
      </c>
      <c r="C325" s="59">
        <f t="shared" si="20"/>
        <v>-1.1788935034292592E-2</v>
      </c>
      <c r="D325" s="59">
        <f t="shared" ref="D325:D388" si="23">C325+1</f>
        <v>0.98821106496570743</v>
      </c>
      <c r="E325" s="78" t="s">
        <v>332</v>
      </c>
      <c r="F325" s="79">
        <v>1290.8</v>
      </c>
      <c r="G325" s="80">
        <f t="shared" si="21"/>
        <v>-6.1400822356304612E-3</v>
      </c>
      <c r="H325" s="80">
        <f t="shared" si="22"/>
        <v>0.99385991776436955</v>
      </c>
      <c r="J325" s="59">
        <v>298</v>
      </c>
      <c r="K325" s="59">
        <v>-5.2969671395860897E-3</v>
      </c>
      <c r="L325" s="59">
        <v>8.9168805947204798E-3</v>
      </c>
    </row>
    <row r="326" spans="1:12">
      <c r="A326" s="78" t="s">
        <v>333</v>
      </c>
      <c r="B326" s="68">
        <v>19979.150000000001</v>
      </c>
      <c r="C326" s="59">
        <f t="shared" si="20"/>
        <v>7.3344496296331371E-3</v>
      </c>
      <c r="D326" s="59">
        <f t="shared" si="23"/>
        <v>1.007334449629633</v>
      </c>
      <c r="E326" s="78" t="s">
        <v>333</v>
      </c>
      <c r="F326" s="79">
        <v>1298.75</v>
      </c>
      <c r="G326" s="80">
        <f t="shared" si="21"/>
        <v>-5.3370320005558065E-3</v>
      </c>
      <c r="H326" s="80">
        <f t="shared" si="22"/>
        <v>0.9946629679994442</v>
      </c>
      <c r="J326" s="59">
        <v>299</v>
      </c>
      <c r="K326" s="59">
        <v>-2.8037761257070702E-3</v>
      </c>
      <c r="L326" s="59">
        <v>1.6736166533672499E-2</v>
      </c>
    </row>
    <row r="327" spans="1:12">
      <c r="A327" s="78" t="s">
        <v>334</v>
      </c>
      <c r="B327" s="68">
        <v>19833.150000000001</v>
      </c>
      <c r="C327" s="59">
        <f t="shared" si="20"/>
        <v>4.2392642007422158E-3</v>
      </c>
      <c r="D327" s="59">
        <f t="shared" si="23"/>
        <v>1.0042392642007423</v>
      </c>
      <c r="E327" s="78" t="s">
        <v>334</v>
      </c>
      <c r="F327" s="79">
        <v>1305.7</v>
      </c>
      <c r="G327" s="80">
        <f t="shared" si="21"/>
        <v>-4.3940998810167277E-3</v>
      </c>
      <c r="H327" s="80">
        <f t="shared" si="22"/>
        <v>0.99560590011898331</v>
      </c>
      <c r="J327" s="59">
        <v>300</v>
      </c>
      <c r="K327" s="59">
        <v>1.27026820982627E-3</v>
      </c>
      <c r="L327" s="59">
        <v>-6.0553479199224099E-3</v>
      </c>
    </row>
    <row r="328" spans="1:12">
      <c r="A328" s="78" t="s">
        <v>335</v>
      </c>
      <c r="B328" s="68">
        <v>19749.25</v>
      </c>
      <c r="C328" s="59">
        <f t="shared" si="20"/>
        <v>1.9158307663970271E-3</v>
      </c>
      <c r="D328" s="59">
        <f t="shared" si="23"/>
        <v>1.0019158307663971</v>
      </c>
      <c r="E328" s="78" t="s">
        <v>335</v>
      </c>
      <c r="F328" s="79">
        <v>1311.45</v>
      </c>
      <c r="G328" s="80">
        <f t="shared" si="21"/>
        <v>-1.0467725572905734E-2</v>
      </c>
      <c r="H328" s="80">
        <f t="shared" si="22"/>
        <v>0.98953227442709424</v>
      </c>
      <c r="J328" s="59">
        <v>301</v>
      </c>
      <c r="K328" s="59">
        <v>-4.66209571167735E-4</v>
      </c>
      <c r="L328" s="59">
        <v>1.1825134738156699E-3</v>
      </c>
    </row>
    <row r="329" spans="1:12">
      <c r="A329" s="78" t="s">
        <v>336</v>
      </c>
      <c r="B329" s="68">
        <v>19711.45</v>
      </c>
      <c r="C329" s="59">
        <f t="shared" si="20"/>
        <v>7.4829856798224494E-3</v>
      </c>
      <c r="D329" s="59">
        <f t="shared" si="23"/>
        <v>1.0074829856798224</v>
      </c>
      <c r="E329" s="78" t="s">
        <v>336</v>
      </c>
      <c r="F329" s="79">
        <v>1325.25</v>
      </c>
      <c r="G329" s="80">
        <f t="shared" si="21"/>
        <v>1.5480755984886058E-3</v>
      </c>
      <c r="H329" s="80">
        <f t="shared" si="22"/>
        <v>1.0015480755984887</v>
      </c>
      <c r="J329" s="59">
        <v>302</v>
      </c>
      <c r="K329" s="59">
        <v>2.6764588777621E-3</v>
      </c>
      <c r="L329" s="59">
        <v>2.2723011758159401E-2</v>
      </c>
    </row>
    <row r="330" spans="1:12">
      <c r="A330" s="78" t="s">
        <v>337</v>
      </c>
      <c r="B330" s="68">
        <v>19564.5</v>
      </c>
      <c r="C330" s="59">
        <f t="shared" si="20"/>
        <v>7.735121594226721E-3</v>
      </c>
      <c r="D330" s="59">
        <f t="shared" si="23"/>
        <v>1.0077351215942267</v>
      </c>
      <c r="E330" s="78" t="s">
        <v>337</v>
      </c>
      <c r="F330" s="79">
        <v>1323.2</v>
      </c>
      <c r="G330" s="80">
        <f t="shared" si="21"/>
        <v>-5.3890202211440983E-3</v>
      </c>
      <c r="H330" s="80">
        <f t="shared" si="22"/>
        <v>0.99461097977885593</v>
      </c>
      <c r="J330" s="59">
        <v>303</v>
      </c>
      <c r="K330" s="59">
        <v>-2.7268811833509499E-3</v>
      </c>
      <c r="L330" s="59">
        <v>-8.3184678510723892E-3</v>
      </c>
    </row>
    <row r="331" spans="1:12">
      <c r="A331" s="78" t="s">
        <v>338</v>
      </c>
      <c r="B331" s="68">
        <v>19413.75</v>
      </c>
      <c r="C331" s="59">
        <f t="shared" si="20"/>
        <v>1.5181178258223326E-3</v>
      </c>
      <c r="D331" s="59">
        <f t="shared" si="23"/>
        <v>1.0015181178258223</v>
      </c>
      <c r="E331" s="78" t="s">
        <v>338</v>
      </c>
      <c r="F331" s="79">
        <v>1330.35</v>
      </c>
      <c r="G331" s="80">
        <f t="shared" si="21"/>
        <v>-2.8523194417812742E-3</v>
      </c>
      <c r="H331" s="80">
        <f t="shared" si="22"/>
        <v>0.99714768055821867</v>
      </c>
      <c r="J331" s="59">
        <v>304</v>
      </c>
      <c r="K331" s="59">
        <v>-4.4534489856530596E-3</v>
      </c>
      <c r="L331" s="59">
        <v>-7.1101585467210904E-3</v>
      </c>
    </row>
    <row r="332" spans="1:12">
      <c r="A332" s="78" t="s">
        <v>339</v>
      </c>
      <c r="B332" s="68">
        <v>19384.3</v>
      </c>
      <c r="C332" s="59">
        <f t="shared" si="20"/>
        <v>-2.8384742821917232E-3</v>
      </c>
      <c r="D332" s="59">
        <f t="shared" si="23"/>
        <v>0.99716152571780825</v>
      </c>
      <c r="E332" s="78" t="s">
        <v>339</v>
      </c>
      <c r="F332" s="79">
        <v>1334.15</v>
      </c>
      <c r="G332" s="80">
        <f t="shared" si="21"/>
        <v>-4.2632824483144691E-3</v>
      </c>
      <c r="H332" s="80">
        <f t="shared" si="22"/>
        <v>0.99573671755168558</v>
      </c>
      <c r="J332" s="59">
        <v>305</v>
      </c>
      <c r="K332" s="59">
        <v>6.0412535875238203E-4</v>
      </c>
      <c r="L332" s="59">
        <v>-1.1364388794741999E-2</v>
      </c>
    </row>
    <row r="333" spans="1:12">
      <c r="A333" s="78" t="s">
        <v>340</v>
      </c>
      <c r="B333" s="68">
        <v>19439.400000000001</v>
      </c>
      <c r="C333" s="59">
        <f t="shared" si="20"/>
        <v>4.3046517974119156E-3</v>
      </c>
      <c r="D333" s="59">
        <f t="shared" si="23"/>
        <v>1.0043046517974119</v>
      </c>
      <c r="E333" s="78" t="s">
        <v>340</v>
      </c>
      <c r="F333" s="79">
        <v>1339.85</v>
      </c>
      <c r="G333" s="80">
        <f t="shared" si="21"/>
        <v>8.5824568780752362E-3</v>
      </c>
      <c r="H333" s="80">
        <f t="shared" si="22"/>
        <v>1.0085824568780752</v>
      </c>
      <c r="J333" s="59">
        <v>306</v>
      </c>
      <c r="K333" s="59">
        <v>-3.3440143266922099E-4</v>
      </c>
      <c r="L333" s="59">
        <v>-1.1599945059039701E-2</v>
      </c>
    </row>
    <row r="334" spans="1:12">
      <c r="A334" s="78" t="s">
        <v>341</v>
      </c>
      <c r="B334" s="68">
        <v>19355.900000000001</v>
      </c>
      <c r="C334" s="59">
        <f t="shared" si="20"/>
        <v>1.2458741727910268E-3</v>
      </c>
      <c r="D334" s="59">
        <f t="shared" si="23"/>
        <v>1.001245874172791</v>
      </c>
      <c r="E334" s="78" t="s">
        <v>341</v>
      </c>
      <c r="F334" s="79">
        <v>1328.4</v>
      </c>
      <c r="G334" s="80">
        <f t="shared" si="21"/>
        <v>3.9221652331645814E-3</v>
      </c>
      <c r="H334" s="80">
        <f t="shared" si="22"/>
        <v>1.0039221652331647</v>
      </c>
      <c r="J334" s="59">
        <v>307</v>
      </c>
      <c r="K334" s="59">
        <v>-5.0221500415458002E-3</v>
      </c>
      <c r="L334" s="59">
        <v>-1.4837864417141401E-2</v>
      </c>
    </row>
    <row r="335" spans="1:12">
      <c r="A335" s="78" t="s">
        <v>342</v>
      </c>
      <c r="B335" s="68">
        <v>19331.8</v>
      </c>
      <c r="C335" s="59">
        <f t="shared" si="20"/>
        <v>-8.524586056305487E-3</v>
      </c>
      <c r="D335" s="59">
        <f t="shared" si="23"/>
        <v>0.99147541394369454</v>
      </c>
      <c r="E335" s="78" t="s">
        <v>342</v>
      </c>
      <c r="F335" s="79">
        <v>1323.2</v>
      </c>
      <c r="G335" s="80">
        <f t="shared" si="21"/>
        <v>-7.5290221641577532E-3</v>
      </c>
      <c r="H335" s="80">
        <f t="shared" si="22"/>
        <v>0.99247097783584226</v>
      </c>
      <c r="J335" s="59">
        <v>308</v>
      </c>
      <c r="K335" s="59">
        <v>-4.0225326971503102E-3</v>
      </c>
      <c r="L335" s="59">
        <v>-6.5189025633623802E-3</v>
      </c>
    </row>
    <row r="336" spans="1:12">
      <c r="A336" s="78" t="s">
        <v>343</v>
      </c>
      <c r="B336" s="68">
        <v>19497.3</v>
      </c>
      <c r="C336" s="59">
        <f t="shared" si="20"/>
        <v>5.0802509522156619E-3</v>
      </c>
      <c r="D336" s="59">
        <f t="shared" si="23"/>
        <v>1.0050802509522156</v>
      </c>
      <c r="E336" s="78" t="s">
        <v>343</v>
      </c>
      <c r="F336" s="79">
        <v>1333.2</v>
      </c>
      <c r="G336" s="80">
        <f t="shared" si="21"/>
        <v>1.602937692955023E-2</v>
      </c>
      <c r="H336" s="80">
        <f t="shared" si="22"/>
        <v>1.0160293769295503</v>
      </c>
      <c r="J336" s="59">
        <v>309</v>
      </c>
      <c r="K336" s="59">
        <v>1.79781241800445E-3</v>
      </c>
      <c r="L336" s="59">
        <v>-8.2879114195678304E-3</v>
      </c>
    </row>
    <row r="337" spans="1:12">
      <c r="A337" s="78" t="s">
        <v>344</v>
      </c>
      <c r="B337" s="68">
        <v>19398.5</v>
      </c>
      <c r="C337" s="59">
        <f t="shared" si="20"/>
        <v>4.8984854347202441E-4</v>
      </c>
      <c r="D337" s="59">
        <f t="shared" si="23"/>
        <v>1.0004898485434721</v>
      </c>
      <c r="E337" s="78" t="s">
        <v>344</v>
      </c>
      <c r="F337" s="79">
        <v>1312</v>
      </c>
      <c r="G337" s="80">
        <f t="shared" si="21"/>
        <v>1.7181826791115098E-2</v>
      </c>
      <c r="H337" s="80">
        <f t="shared" si="22"/>
        <v>1.017181826791115</v>
      </c>
      <c r="J337" s="59">
        <v>310</v>
      </c>
      <c r="K337" s="59">
        <v>-1.59607806318897E-3</v>
      </c>
      <c r="L337" s="59">
        <v>-6.6069831989152301E-3</v>
      </c>
    </row>
    <row r="338" spans="1:12">
      <c r="A338" s="78" t="s">
        <v>345</v>
      </c>
      <c r="B338" s="68">
        <v>19389</v>
      </c>
      <c r="C338" s="59">
        <f t="shared" si="20"/>
        <v>3.4330872964505156E-3</v>
      </c>
      <c r="D338" s="59">
        <f t="shared" si="23"/>
        <v>1.0034330872964505</v>
      </c>
      <c r="E338" s="78" t="s">
        <v>345</v>
      </c>
      <c r="F338" s="79">
        <v>1289.6500000000001</v>
      </c>
      <c r="G338" s="80">
        <f t="shared" si="21"/>
        <v>4.429600031194577E-3</v>
      </c>
      <c r="H338" s="80">
        <f t="shared" si="22"/>
        <v>1.0044296000311945</v>
      </c>
      <c r="J338" s="59">
        <v>311</v>
      </c>
      <c r="K338" s="59">
        <v>2.52078609646763E-3</v>
      </c>
      <c r="L338" s="59">
        <v>1.47878448316407E-2</v>
      </c>
    </row>
    <row r="339" spans="1:12">
      <c r="A339" s="78" t="s">
        <v>346</v>
      </c>
      <c r="B339" s="68">
        <v>19322.55</v>
      </c>
      <c r="C339" s="59">
        <f t="shared" si="20"/>
        <v>6.9330038087148356E-3</v>
      </c>
      <c r="D339" s="59">
        <f t="shared" si="23"/>
        <v>1.0069330038087148</v>
      </c>
      <c r="E339" s="78" t="s">
        <v>346</v>
      </c>
      <c r="F339" s="79">
        <v>1283.95</v>
      </c>
      <c r="G339" s="80">
        <f t="shared" si="21"/>
        <v>1.9880334768034211E-3</v>
      </c>
      <c r="H339" s="80">
        <f t="shared" si="22"/>
        <v>1.0019880334768034</v>
      </c>
      <c r="J339" s="59">
        <v>312</v>
      </c>
      <c r="K339" s="59">
        <v>4.67350136679288E-3</v>
      </c>
      <c r="L339" s="59">
        <v>2.7285983302155199E-4</v>
      </c>
    </row>
    <row r="340" spans="1:12">
      <c r="A340" s="78" t="s">
        <v>347</v>
      </c>
      <c r="B340" s="68">
        <v>19189.05</v>
      </c>
      <c r="C340" s="59">
        <f t="shared" si="20"/>
        <v>1.1370324916684512E-2</v>
      </c>
      <c r="D340" s="59">
        <f t="shared" si="23"/>
        <v>1.0113703249166845</v>
      </c>
      <c r="E340" s="78" t="s">
        <v>347</v>
      </c>
      <c r="F340" s="79">
        <v>1281.4000000000001</v>
      </c>
      <c r="G340" s="80">
        <f t="shared" si="21"/>
        <v>9.9604760583686894E-3</v>
      </c>
      <c r="H340" s="80">
        <f t="shared" si="22"/>
        <v>1.0099604760583687</v>
      </c>
      <c r="J340" s="59">
        <v>313</v>
      </c>
      <c r="K340" s="59">
        <v>-6.1967495022710898E-3</v>
      </c>
      <c r="L340" s="59">
        <v>2.0603729515759402E-2</v>
      </c>
    </row>
    <row r="341" spans="1:12">
      <c r="A341" s="78" t="s">
        <v>348</v>
      </c>
      <c r="B341" s="68">
        <v>18972.099999999999</v>
      </c>
      <c r="C341" s="59">
        <f t="shared" si="20"/>
        <v>8.1875052167941238E-3</v>
      </c>
      <c r="D341" s="59">
        <f t="shared" si="23"/>
        <v>1.0081875052167941</v>
      </c>
      <c r="E341" s="78" t="s">
        <v>348</v>
      </c>
      <c r="F341" s="79">
        <v>1268.7</v>
      </c>
      <c r="G341" s="80">
        <f t="shared" si="21"/>
        <v>4.8988719970377015E-3</v>
      </c>
      <c r="H341" s="80">
        <f t="shared" si="22"/>
        <v>1.0048988719970378</v>
      </c>
      <c r="J341" s="59">
        <v>314</v>
      </c>
      <c r="K341" s="59">
        <v>-8.5332589902043406E-3</v>
      </c>
      <c r="L341" s="59">
        <v>1.05413858009194E-3</v>
      </c>
    </row>
    <row r="342" spans="1:12">
      <c r="A342" s="78" t="s">
        <v>349</v>
      </c>
      <c r="B342" s="68">
        <v>18817.400000000001</v>
      </c>
      <c r="C342" s="59">
        <f t="shared" si="20"/>
        <v>6.729148846371014E-3</v>
      </c>
      <c r="D342" s="59">
        <f t="shared" si="23"/>
        <v>1.006729148846371</v>
      </c>
      <c r="E342" s="78" t="s">
        <v>349</v>
      </c>
      <c r="F342" s="79">
        <v>1262.5</v>
      </c>
      <c r="G342" s="80">
        <f t="shared" si="21"/>
        <v>-3.7947709385035794E-3</v>
      </c>
      <c r="H342" s="80">
        <f t="shared" si="22"/>
        <v>0.99620522906149644</v>
      </c>
      <c r="J342" s="59">
        <v>315</v>
      </c>
      <c r="K342" s="59">
        <v>-1.3509133177978399E-3</v>
      </c>
      <c r="L342" s="59">
        <v>-2.0794137493371698E-2</v>
      </c>
    </row>
    <row r="343" spans="1:12">
      <c r="A343" s="78" t="s">
        <v>350</v>
      </c>
      <c r="B343" s="68">
        <v>18691.2</v>
      </c>
      <c r="C343" s="59">
        <f t="shared" si="20"/>
        <v>1.3759247500199831E-3</v>
      </c>
      <c r="D343" s="59">
        <f t="shared" si="23"/>
        <v>1.00137592475002</v>
      </c>
      <c r="E343" s="78" t="s">
        <v>350</v>
      </c>
      <c r="F343" s="79">
        <v>1267.3</v>
      </c>
      <c r="G343" s="80">
        <f t="shared" si="21"/>
        <v>-1.561950683823226E-2</v>
      </c>
      <c r="H343" s="80">
        <f t="shared" si="22"/>
        <v>0.98438049316176779</v>
      </c>
      <c r="J343" s="59">
        <v>316</v>
      </c>
      <c r="K343" s="59">
        <v>3.5496471672789298E-3</v>
      </c>
      <c r="L343" s="59">
        <v>3.2635743360279197E-2</v>
      </c>
    </row>
    <row r="344" spans="1:12">
      <c r="A344" s="78" t="s">
        <v>351</v>
      </c>
      <c r="B344" s="68">
        <v>18665.5</v>
      </c>
      <c r="C344" s="59">
        <f t="shared" si="20"/>
        <v>-5.6495438985202338E-3</v>
      </c>
      <c r="D344" s="59">
        <f t="shared" si="23"/>
        <v>0.99435045610147976</v>
      </c>
      <c r="E344" s="78" t="s">
        <v>351</v>
      </c>
      <c r="F344" s="79">
        <v>1287.25</v>
      </c>
      <c r="G344" s="80">
        <f t="shared" si="21"/>
        <v>-2.8702215034540268E-3</v>
      </c>
      <c r="H344" s="80">
        <f t="shared" si="22"/>
        <v>0.99712977849654594</v>
      </c>
      <c r="J344" s="59">
        <v>317</v>
      </c>
      <c r="K344" s="59">
        <v>-1.1087855854408099E-3</v>
      </c>
      <c r="L344" s="59">
        <v>-1.63057904612177E-2</v>
      </c>
    </row>
    <row r="345" spans="1:12">
      <c r="A345" s="78" t="s">
        <v>352</v>
      </c>
      <c r="B345" s="68">
        <v>18771.25</v>
      </c>
      <c r="C345" s="59">
        <f t="shared" si="20"/>
        <v>-4.5497990950773125E-3</v>
      </c>
      <c r="D345" s="59">
        <f t="shared" si="23"/>
        <v>0.99545020090492264</v>
      </c>
      <c r="E345" s="78" t="s">
        <v>352</v>
      </c>
      <c r="F345" s="79">
        <v>1290.95</v>
      </c>
      <c r="G345" s="80">
        <f t="shared" si="21"/>
        <v>-3.2867419337206968E-3</v>
      </c>
      <c r="H345" s="80">
        <f t="shared" si="22"/>
        <v>0.99671325806627931</v>
      </c>
      <c r="J345" s="59">
        <v>318</v>
      </c>
      <c r="K345" s="59">
        <v>-5.1072802368553197E-3</v>
      </c>
      <c r="L345" s="59">
        <v>1.2715386099414999E-2</v>
      </c>
    </row>
    <row r="346" spans="1:12">
      <c r="A346" s="78" t="s">
        <v>353</v>
      </c>
      <c r="B346" s="68">
        <v>18856.849999999999</v>
      </c>
      <c r="C346" s="59">
        <f t="shared" si="20"/>
        <v>2.1314697022533084E-3</v>
      </c>
      <c r="D346" s="59">
        <f t="shared" si="23"/>
        <v>1.0021314697022534</v>
      </c>
      <c r="E346" s="78" t="s">
        <v>353</v>
      </c>
      <c r="F346" s="79">
        <v>1295.2</v>
      </c>
      <c r="G346" s="80">
        <f t="shared" si="21"/>
        <v>2.3197822378246625E-2</v>
      </c>
      <c r="H346" s="80">
        <f t="shared" si="22"/>
        <v>1.0231978223782465</v>
      </c>
      <c r="J346" s="59">
        <v>319</v>
      </c>
      <c r="K346" s="59">
        <v>3.1591402298420598E-3</v>
      </c>
      <c r="L346" s="59">
        <v>3.00962181796629E-2</v>
      </c>
    </row>
    <row r="347" spans="1:12">
      <c r="A347" s="78" t="s">
        <v>354</v>
      </c>
      <c r="B347" s="68">
        <v>18816.7</v>
      </c>
      <c r="C347" s="59">
        <f t="shared" si="20"/>
        <v>3.2603965574623172E-3</v>
      </c>
      <c r="D347" s="59">
        <f t="shared" si="23"/>
        <v>1.0032603965574622</v>
      </c>
      <c r="E347" s="78" t="s">
        <v>354</v>
      </c>
      <c r="F347" s="79">
        <v>1265.5</v>
      </c>
      <c r="G347" s="80">
        <f t="shared" si="21"/>
        <v>1.2643800899757375E-2</v>
      </c>
      <c r="H347" s="80">
        <f t="shared" si="22"/>
        <v>1.0126438008997574</v>
      </c>
      <c r="J347" s="59">
        <v>320</v>
      </c>
      <c r="K347" s="59">
        <v>-2.6073447276974202E-4</v>
      </c>
      <c r="L347" s="59">
        <v>-1.77983578584913E-2</v>
      </c>
    </row>
    <row r="348" spans="1:12">
      <c r="A348" s="78" t="s">
        <v>355</v>
      </c>
      <c r="B348" s="68">
        <v>18755.45</v>
      </c>
      <c r="C348" s="59">
        <f t="shared" si="20"/>
        <v>-3.7545162773133895E-3</v>
      </c>
      <c r="D348" s="59">
        <f t="shared" si="23"/>
        <v>0.99624548372268662</v>
      </c>
      <c r="E348" s="78" t="s">
        <v>355</v>
      </c>
      <c r="F348" s="79">
        <v>1249.5999999999999</v>
      </c>
      <c r="G348" s="80">
        <f t="shared" si="21"/>
        <v>-1.7413128637102745E-2</v>
      </c>
      <c r="H348" s="80">
        <f t="shared" si="22"/>
        <v>0.98258687136289724</v>
      </c>
      <c r="J348" s="59">
        <v>321</v>
      </c>
      <c r="K348" s="59">
        <v>-3.3582658874222598E-3</v>
      </c>
      <c r="L348" s="59">
        <v>-7.5861287626311997E-3</v>
      </c>
    </row>
    <row r="349" spans="1:12">
      <c r="A349" s="78" t="s">
        <v>356</v>
      </c>
      <c r="B349" s="68">
        <v>18826</v>
      </c>
      <c r="C349" s="59">
        <f t="shared" si="20"/>
        <v>7.3519354661314941E-3</v>
      </c>
      <c r="D349" s="59">
        <f t="shared" si="23"/>
        <v>1.0073519354661316</v>
      </c>
      <c r="E349" s="78" t="s">
        <v>356</v>
      </c>
      <c r="F349" s="79">
        <v>1271.55</v>
      </c>
      <c r="G349" s="80">
        <f t="shared" si="21"/>
        <v>-5.2944414514517766E-3</v>
      </c>
      <c r="H349" s="80">
        <f t="shared" si="22"/>
        <v>0.99470555854854825</v>
      </c>
      <c r="J349" s="59">
        <v>322</v>
      </c>
      <c r="K349" s="59">
        <v>-9.4716748186991495E-3</v>
      </c>
      <c r="L349" s="59">
        <v>3.3315925830686901E-3</v>
      </c>
    </row>
    <row r="350" spans="1:12">
      <c r="A350" s="78" t="s">
        <v>357</v>
      </c>
      <c r="B350" s="68">
        <v>18688.099999999999</v>
      </c>
      <c r="C350" s="59">
        <f t="shared" si="20"/>
        <v>-3.6214119270170913E-3</v>
      </c>
      <c r="D350" s="59">
        <f t="shared" si="23"/>
        <v>0.99637858807298296</v>
      </c>
      <c r="E350" s="78" t="s">
        <v>357</v>
      </c>
      <c r="F350" s="79">
        <v>1278.3</v>
      </c>
      <c r="G350" s="80">
        <f t="shared" si="21"/>
        <v>2.5552522220785884E-2</v>
      </c>
      <c r="H350" s="80">
        <f t="shared" si="22"/>
        <v>1.025552522220786</v>
      </c>
      <c r="J350" s="59">
        <v>323</v>
      </c>
      <c r="K350" s="59">
        <v>4.9566687099871802E-3</v>
      </c>
      <c r="L350" s="59">
        <v>-1.0293700710543001E-2</v>
      </c>
    </row>
    <row r="351" spans="1:12">
      <c r="A351" s="78" t="s">
        <v>358</v>
      </c>
      <c r="B351" s="68">
        <v>18755.900000000001</v>
      </c>
      <c r="C351" s="59">
        <f t="shared" si="20"/>
        <v>2.1215820810404676E-3</v>
      </c>
      <c r="D351" s="59">
        <f t="shared" si="23"/>
        <v>1.0021215820810405</v>
      </c>
      <c r="E351" s="78" t="s">
        <v>358</v>
      </c>
      <c r="F351" s="79">
        <v>1246.05</v>
      </c>
      <c r="G351" s="80">
        <f t="shared" si="21"/>
        <v>-1.1609250125819481E-2</v>
      </c>
      <c r="H351" s="80">
        <f t="shared" si="22"/>
        <v>0.98839074987418052</v>
      </c>
      <c r="J351" s="59">
        <v>324</v>
      </c>
      <c r="K351" s="59">
        <v>2.6213917996572899E-3</v>
      </c>
      <c r="L351" s="59">
        <v>-7.0154916806740098E-3</v>
      </c>
    </row>
    <row r="352" spans="1:12">
      <c r="A352" s="78" t="s">
        <v>359</v>
      </c>
      <c r="B352" s="68">
        <v>18716.150000000001</v>
      </c>
      <c r="C352" s="59">
        <f t="shared" si="20"/>
        <v>6.1445648760739416E-3</v>
      </c>
      <c r="D352" s="59">
        <f t="shared" si="23"/>
        <v>1.0061445648760738</v>
      </c>
      <c r="E352" s="78" t="s">
        <v>359</v>
      </c>
      <c r="F352" s="79">
        <v>1260.5999999999999</v>
      </c>
      <c r="G352" s="80">
        <f t="shared" si="21"/>
        <v>2.2633877075818177E-3</v>
      </c>
      <c r="H352" s="80">
        <f t="shared" si="22"/>
        <v>1.0022633877075817</v>
      </c>
      <c r="J352" s="59">
        <v>325</v>
      </c>
      <c r="K352" s="59">
        <v>8.6839167201743003E-4</v>
      </c>
      <c r="L352" s="59">
        <v>-1.1336117244923199E-2</v>
      </c>
    </row>
    <row r="353" spans="1:12">
      <c r="A353" s="78" t="s">
        <v>360</v>
      </c>
      <c r="B353" s="68">
        <v>18601.5</v>
      </c>
      <c r="C353" s="59">
        <f t="shared" si="20"/>
        <v>2.0503223927487504E-3</v>
      </c>
      <c r="D353" s="59">
        <f t="shared" si="23"/>
        <v>1.0020503223927488</v>
      </c>
      <c r="E353" s="78" t="s">
        <v>360</v>
      </c>
      <c r="F353" s="79">
        <v>1257.75</v>
      </c>
      <c r="G353" s="80">
        <f t="shared" si="21"/>
        <v>1.5504186535965254E-2</v>
      </c>
      <c r="H353" s="80">
        <f t="shared" si="22"/>
        <v>1.0155041865359653</v>
      </c>
      <c r="J353" s="59">
        <v>326</v>
      </c>
      <c r="K353" s="59">
        <v>5.0687372164879303E-3</v>
      </c>
      <c r="L353" s="59">
        <v>-3.5206616179993301E-3</v>
      </c>
    </row>
    <row r="354" spans="1:12">
      <c r="A354" s="78" t="s">
        <v>361</v>
      </c>
      <c r="B354" s="68">
        <v>18563.400000000001</v>
      </c>
      <c r="C354" s="59">
        <f t="shared" si="20"/>
        <v>-3.8254842952022451E-3</v>
      </c>
      <c r="D354" s="59">
        <f t="shared" si="23"/>
        <v>0.99617451570479776</v>
      </c>
      <c r="E354" s="78" t="s">
        <v>361</v>
      </c>
      <c r="F354" s="79">
        <v>1238.4000000000001</v>
      </c>
      <c r="G354" s="80">
        <f t="shared" si="21"/>
        <v>-1.3036425372766832E-2</v>
      </c>
      <c r="H354" s="80">
        <f t="shared" si="22"/>
        <v>0.98696357462723316</v>
      </c>
      <c r="J354" s="59">
        <v>327</v>
      </c>
      <c r="K354" s="59">
        <v>5.2589704650930699E-3</v>
      </c>
      <c r="L354" s="59">
        <v>-1.06479906862372E-2</v>
      </c>
    </row>
    <row r="355" spans="1:12">
      <c r="A355" s="78" t="s">
        <v>362</v>
      </c>
      <c r="B355" s="68">
        <v>18634.55</v>
      </c>
      <c r="C355" s="59">
        <f t="shared" si="20"/>
        <v>-4.9169084323055657E-3</v>
      </c>
      <c r="D355" s="59">
        <f t="shared" si="23"/>
        <v>0.99508309156769448</v>
      </c>
      <c r="E355" s="78" t="s">
        <v>362</v>
      </c>
      <c r="F355" s="79">
        <v>1254.6500000000001</v>
      </c>
      <c r="G355" s="80">
        <f t="shared" si="21"/>
        <v>-2.9837725599199096E-2</v>
      </c>
      <c r="H355" s="80">
        <f t="shared" si="22"/>
        <v>0.97016227440080094</v>
      </c>
      <c r="J355" s="59">
        <v>328</v>
      </c>
      <c r="K355" s="59">
        <v>5.6832246181948403E-4</v>
      </c>
      <c r="L355" s="59">
        <v>-3.4206419036007601E-3</v>
      </c>
    </row>
    <row r="356" spans="1:12">
      <c r="A356" s="78" t="s">
        <v>363</v>
      </c>
      <c r="B356" s="68">
        <v>18726.400000000001</v>
      </c>
      <c r="C356" s="59">
        <f t="shared" si="20"/>
        <v>6.826477130569099E-3</v>
      </c>
      <c r="D356" s="59">
        <f t="shared" si="23"/>
        <v>1.0068264771305691</v>
      </c>
      <c r="E356" s="78" t="s">
        <v>363</v>
      </c>
      <c r="F356" s="79">
        <v>1292.6500000000001</v>
      </c>
      <c r="G356" s="80">
        <f t="shared" si="21"/>
        <v>2.0911043164646089E-2</v>
      </c>
      <c r="H356" s="80">
        <f t="shared" si="22"/>
        <v>1.020911043164646</v>
      </c>
      <c r="J356" s="59">
        <v>329</v>
      </c>
      <c r="K356" s="59">
        <v>-2.7186692843313102E-3</v>
      </c>
      <c r="L356" s="59">
        <v>-1.54461316398316E-3</v>
      </c>
    </row>
    <row r="357" spans="1:12">
      <c r="A357" s="78" t="s">
        <v>364</v>
      </c>
      <c r="B357" s="68">
        <v>18599</v>
      </c>
      <c r="C357" s="59">
        <f t="shared" si="20"/>
        <v>2.7693495028842678E-4</v>
      </c>
      <c r="D357" s="59">
        <f t="shared" si="23"/>
        <v>1.0002769349502885</v>
      </c>
      <c r="E357" s="78" t="s">
        <v>364</v>
      </c>
      <c r="F357" s="79">
        <v>1265.9000000000001</v>
      </c>
      <c r="G357" s="80">
        <f t="shared" si="21"/>
        <v>-7.8684802849149707E-3</v>
      </c>
      <c r="H357" s="80">
        <f t="shared" si="22"/>
        <v>0.99213151971508506</v>
      </c>
      <c r="J357" s="59">
        <v>330</v>
      </c>
      <c r="K357" s="59">
        <v>2.67072588584786E-3</v>
      </c>
      <c r="L357" s="59">
        <v>5.9117309922273797E-3</v>
      </c>
    </row>
    <row r="358" spans="1:12">
      <c r="A358" s="78" t="s">
        <v>365</v>
      </c>
      <c r="B358" s="68">
        <v>18593.849999999999</v>
      </c>
      <c r="C358" s="59">
        <f t="shared" si="20"/>
        <v>3.2186022433864751E-3</v>
      </c>
      <c r="D358" s="59">
        <f t="shared" si="23"/>
        <v>1.0032186022433864</v>
      </c>
      <c r="E358" s="78" t="s">
        <v>365</v>
      </c>
      <c r="F358" s="79">
        <v>1275.9000000000001</v>
      </c>
      <c r="G358" s="80">
        <f t="shared" si="21"/>
        <v>-9.4007057451870202E-4</v>
      </c>
      <c r="H358" s="80">
        <f t="shared" si="22"/>
        <v>0.99905992942548127</v>
      </c>
      <c r="J358" s="59">
        <v>331</v>
      </c>
      <c r="K358" s="59">
        <v>3.6291818749925998E-4</v>
      </c>
      <c r="L358" s="59">
        <v>3.5592470456653198E-3</v>
      </c>
    </row>
    <row r="359" spans="1:12">
      <c r="A359" s="78" t="s">
        <v>366</v>
      </c>
      <c r="B359" s="68">
        <v>18534.099999999999</v>
      </c>
      <c r="C359" s="59">
        <f t="shared" si="20"/>
        <v>2.5039280433874476E-3</v>
      </c>
      <c r="D359" s="59">
        <f t="shared" si="23"/>
        <v>1.0025039280433874</v>
      </c>
      <c r="E359" s="78" t="s">
        <v>366</v>
      </c>
      <c r="F359" s="79">
        <v>1277.0999999999999</v>
      </c>
      <c r="G359" s="80">
        <f t="shared" si="21"/>
        <v>7.1115951058167764E-3</v>
      </c>
      <c r="H359" s="80">
        <f t="shared" si="22"/>
        <v>1.0071115951058167</v>
      </c>
      <c r="J359" s="59">
        <v>332</v>
      </c>
      <c r="K359" s="59">
        <v>-7.0087662238225504E-3</v>
      </c>
      <c r="L359" s="59">
        <v>-5.2025594033520105E-4</v>
      </c>
    </row>
    <row r="360" spans="1:12">
      <c r="A360" s="78" t="s">
        <v>367</v>
      </c>
      <c r="B360" s="68">
        <v>18487.75</v>
      </c>
      <c r="C360" s="59">
        <f t="shared" si="20"/>
        <v>-2.5201142931687418E-3</v>
      </c>
      <c r="D360" s="59">
        <f t="shared" si="23"/>
        <v>0.99747988570683122</v>
      </c>
      <c r="E360" s="78" t="s">
        <v>367</v>
      </c>
      <c r="F360" s="79">
        <v>1268.05</v>
      </c>
      <c r="G360" s="80">
        <f t="shared" si="21"/>
        <v>6.4479346798154372E-3</v>
      </c>
      <c r="H360" s="80">
        <f t="shared" si="22"/>
        <v>1.0064479346798154</v>
      </c>
      <c r="J360" s="59">
        <v>333</v>
      </c>
      <c r="K360" s="59">
        <v>3.25590530061836E-3</v>
      </c>
      <c r="L360" s="59">
        <v>1.2773471628931899E-2</v>
      </c>
    </row>
    <row r="361" spans="1:12">
      <c r="A361" s="78" t="s">
        <v>368</v>
      </c>
      <c r="B361" s="68">
        <v>18534.400000000001</v>
      </c>
      <c r="C361" s="59">
        <f t="shared" si="20"/>
        <v>-5.3513543052989016E-3</v>
      </c>
      <c r="D361" s="59">
        <f t="shared" si="23"/>
        <v>0.99464864569470113</v>
      </c>
      <c r="E361" s="78" t="s">
        <v>368</v>
      </c>
      <c r="F361" s="79">
        <v>1259.9000000000001</v>
      </c>
      <c r="G361" s="80">
        <f t="shared" si="21"/>
        <v>8.4467515652611722E-2</v>
      </c>
      <c r="H361" s="80">
        <f t="shared" si="22"/>
        <v>1.0844675156526118</v>
      </c>
      <c r="J361" s="59">
        <v>334</v>
      </c>
      <c r="K361" s="59">
        <v>-2.07493258382652E-4</v>
      </c>
      <c r="L361" s="59">
        <v>1.7389320049497701E-2</v>
      </c>
    </row>
    <row r="362" spans="1:12">
      <c r="A362" s="78" t="s">
        <v>369</v>
      </c>
      <c r="B362" s="68">
        <v>18633.849999999999</v>
      </c>
      <c r="C362" s="59">
        <f t="shared" si="20"/>
        <v>1.8908217545032591E-3</v>
      </c>
      <c r="D362" s="59">
        <f t="shared" si="23"/>
        <v>1.0018908217545033</v>
      </c>
      <c r="E362" s="78" t="s">
        <v>369</v>
      </c>
      <c r="F362" s="79">
        <v>1157.8499999999999</v>
      </c>
      <c r="G362" s="80">
        <f t="shared" si="21"/>
        <v>3.1184686041762309E-2</v>
      </c>
      <c r="H362" s="80">
        <f t="shared" si="22"/>
        <v>1.0311846860417624</v>
      </c>
      <c r="J362" s="59">
        <v>335</v>
      </c>
      <c r="K362" s="59">
        <v>2.0131418729612202E-3</v>
      </c>
      <c r="L362" s="59">
        <v>2.4164581582333598E-3</v>
      </c>
    </row>
    <row r="363" spans="1:12">
      <c r="A363" s="78" t="s">
        <v>370</v>
      </c>
      <c r="B363" s="68">
        <v>18598.650000000001</v>
      </c>
      <c r="C363" s="59">
        <f t="shared" si="20"/>
        <v>5.3534011080012102E-3</v>
      </c>
      <c r="D363" s="59">
        <f t="shared" si="23"/>
        <v>1.0053534011080012</v>
      </c>
      <c r="E363" s="78" t="s">
        <v>370</v>
      </c>
      <c r="F363" s="79">
        <v>1122.3</v>
      </c>
      <c r="G363" s="80">
        <f t="shared" si="21"/>
        <v>-1.1780994576605952E-2</v>
      </c>
      <c r="H363" s="80">
        <f t="shared" si="22"/>
        <v>0.98821900542339403</v>
      </c>
      <c r="J363" s="59">
        <v>336</v>
      </c>
      <c r="K363" s="59">
        <v>4.65378309040901E-3</v>
      </c>
      <c r="L363" s="59">
        <v>-2.6657496136055902E-3</v>
      </c>
    </row>
    <row r="364" spans="1:12">
      <c r="A364" s="78" t="s">
        <v>371</v>
      </c>
      <c r="B364" s="68">
        <v>18499.349999999999</v>
      </c>
      <c r="C364" s="59">
        <f t="shared" si="20"/>
        <v>9.6794661302798419E-3</v>
      </c>
      <c r="D364" s="59">
        <f t="shared" si="23"/>
        <v>1.0096794661302799</v>
      </c>
      <c r="E364" s="78" t="s">
        <v>371</v>
      </c>
      <c r="F364" s="79">
        <v>1135.5999999999999</v>
      </c>
      <c r="G364" s="80">
        <f t="shared" si="21"/>
        <v>-7.1949068823996976E-3</v>
      </c>
      <c r="H364" s="80">
        <f t="shared" si="22"/>
        <v>0.99280509311760035</v>
      </c>
      <c r="J364" s="59">
        <v>337</v>
      </c>
      <c r="K364" s="59">
        <v>8.0016838108108099E-3</v>
      </c>
      <c r="L364" s="59">
        <v>1.95879224755788E-3</v>
      </c>
    </row>
    <row r="365" spans="1:12">
      <c r="A365" s="78" t="s">
        <v>372</v>
      </c>
      <c r="B365" s="68">
        <v>18321.150000000001</v>
      </c>
      <c r="C365" s="59">
        <f t="shared" si="20"/>
        <v>1.953202985013659E-3</v>
      </c>
      <c r="D365" s="59">
        <f t="shared" si="23"/>
        <v>1.0019532029850136</v>
      </c>
      <c r="E365" s="78" t="s">
        <v>372</v>
      </c>
      <c r="F365" s="79">
        <v>1143.8</v>
      </c>
      <c r="G365" s="80">
        <f t="shared" si="21"/>
        <v>2.7926108883232149E-2</v>
      </c>
      <c r="H365" s="80">
        <f t="shared" si="22"/>
        <v>1.0279261088832321</v>
      </c>
      <c r="J365" s="59">
        <v>338</v>
      </c>
      <c r="K365" s="59">
        <v>5.6002879895722399E-3</v>
      </c>
      <c r="L365" s="59">
        <v>-7.0141599253454299E-4</v>
      </c>
    </row>
    <row r="366" spans="1:12">
      <c r="A366" s="78" t="s">
        <v>373</v>
      </c>
      <c r="B366" s="68">
        <v>18285.400000000001</v>
      </c>
      <c r="C366" s="59">
        <f t="shared" si="20"/>
        <v>-3.4176495183284154E-3</v>
      </c>
      <c r="D366" s="59">
        <f t="shared" si="23"/>
        <v>0.99658235048167154</v>
      </c>
      <c r="E366" s="78" t="s">
        <v>373</v>
      </c>
      <c r="F366" s="79">
        <v>1112.3</v>
      </c>
      <c r="G366" s="80">
        <f t="shared" si="21"/>
        <v>3.9636120713563731E-3</v>
      </c>
      <c r="H366" s="80">
        <f t="shared" si="22"/>
        <v>1.0039636120713564</v>
      </c>
      <c r="J366" s="59">
        <v>339</v>
      </c>
      <c r="K366" s="59">
        <v>4.4999771884510599E-3</v>
      </c>
      <c r="L366" s="59">
        <v>-8.2947481269546406E-3</v>
      </c>
    </row>
    <row r="367" spans="1:12">
      <c r="A367" s="78" t="s">
        <v>374</v>
      </c>
      <c r="B367" s="68">
        <v>18348</v>
      </c>
      <c r="C367" s="59">
        <f t="shared" si="20"/>
        <v>1.8329410735294929E-3</v>
      </c>
      <c r="D367" s="59">
        <f t="shared" si="23"/>
        <v>1.0018329410735296</v>
      </c>
      <c r="E367" s="78" t="s">
        <v>374</v>
      </c>
      <c r="F367" s="79">
        <v>1107.9000000000001</v>
      </c>
      <c r="G367" s="80">
        <f t="shared" si="21"/>
        <v>1.5417455257967835E-2</v>
      </c>
      <c r="H367" s="80">
        <f t="shared" si="22"/>
        <v>1.0154174552579678</v>
      </c>
      <c r="J367" s="59">
        <v>340</v>
      </c>
      <c r="K367" s="59">
        <v>4.6103964650557201E-4</v>
      </c>
      <c r="L367" s="59">
        <v>-1.60805464847378E-2</v>
      </c>
    </row>
    <row r="368" spans="1:12">
      <c r="A368" s="78" t="s">
        <v>375</v>
      </c>
      <c r="B368" s="68">
        <v>18314.400000000001</v>
      </c>
      <c r="C368" s="59">
        <f t="shared" si="20"/>
        <v>6.0792458392437739E-3</v>
      </c>
      <c r="D368" s="59">
        <f t="shared" si="23"/>
        <v>1.0060792458392438</v>
      </c>
      <c r="E368" s="78" t="s">
        <v>375</v>
      </c>
      <c r="F368" s="79">
        <v>1090.95</v>
      </c>
      <c r="G368" s="80">
        <f t="shared" si="21"/>
        <v>-1.1891071568381218E-2</v>
      </c>
      <c r="H368" s="80">
        <f t="shared" si="22"/>
        <v>0.98810892843161879</v>
      </c>
      <c r="J368" s="59">
        <v>341</v>
      </c>
      <c r="K368" s="59">
        <v>-4.8395845313038196E-3</v>
      </c>
      <c r="L368" s="59">
        <v>1.9693630278497902E-3</v>
      </c>
    </row>
    <row r="369" spans="1:12">
      <c r="A369" s="78" t="s">
        <v>376</v>
      </c>
      <c r="B369" s="68">
        <v>18203.400000000001</v>
      </c>
      <c r="C369" s="59">
        <f t="shared" si="20"/>
        <v>4.0431229190964193E-3</v>
      </c>
      <c r="D369" s="59">
        <f t="shared" si="23"/>
        <v>1.0040431229190965</v>
      </c>
      <c r="E369" s="78" t="s">
        <v>376</v>
      </c>
      <c r="F369" s="79">
        <v>1104</v>
      </c>
      <c r="G369" s="80">
        <f t="shared" si="21"/>
        <v>2.0174979219249198E-2</v>
      </c>
      <c r="H369" s="80">
        <f t="shared" si="22"/>
        <v>1.0201749792192492</v>
      </c>
      <c r="J369" s="59">
        <v>342</v>
      </c>
      <c r="K369" s="59">
        <v>-4.0098414655851998E-3</v>
      </c>
      <c r="L369" s="59">
        <v>7.2309953186450301E-4</v>
      </c>
    </row>
    <row r="370" spans="1:12">
      <c r="A370" s="78" t="s">
        <v>377</v>
      </c>
      <c r="B370" s="68">
        <v>18129.95</v>
      </c>
      <c r="C370" s="59">
        <f t="shared" si="20"/>
        <v>-2.8530768395788001E-3</v>
      </c>
      <c r="D370" s="59">
        <f t="shared" si="23"/>
        <v>0.99714692316042119</v>
      </c>
      <c r="E370" s="78" t="s">
        <v>377</v>
      </c>
      <c r="F370" s="79">
        <v>1081.95</v>
      </c>
      <c r="G370" s="80">
        <f t="shared" si="21"/>
        <v>-2.9993331669853286E-3</v>
      </c>
      <c r="H370" s="80">
        <f t="shared" si="22"/>
        <v>0.99700066683301469</v>
      </c>
      <c r="J370" s="59">
        <v>343</v>
      </c>
      <c r="K370" s="59">
        <v>1.0310884278152601E-3</v>
      </c>
      <c r="L370" s="59">
        <v>2.2166733950431401E-2</v>
      </c>
    </row>
    <row r="371" spans="1:12">
      <c r="A371" s="78" t="s">
        <v>378</v>
      </c>
      <c r="B371" s="68">
        <v>18181.75</v>
      </c>
      <c r="C371" s="59">
        <f t="shared" si="20"/>
        <v>-5.7447389485387043E-3</v>
      </c>
      <c r="D371" s="59">
        <f t="shared" si="23"/>
        <v>0.99425526105146134</v>
      </c>
      <c r="E371" s="78" t="s">
        <v>378</v>
      </c>
      <c r="F371" s="79">
        <v>1085.2</v>
      </c>
      <c r="G371" s="80">
        <f t="shared" si="21"/>
        <v>2.1280866423128989E-2</v>
      </c>
      <c r="H371" s="80">
        <f t="shared" si="22"/>
        <v>1.021280866423129</v>
      </c>
      <c r="J371" s="59">
        <v>344</v>
      </c>
      <c r="K371" s="59">
        <v>1.88284896978887E-3</v>
      </c>
      <c r="L371" s="59">
        <v>1.0760951929968499E-2</v>
      </c>
    </row>
    <row r="372" spans="1:12">
      <c r="A372" s="78" t="s">
        <v>379</v>
      </c>
      <c r="B372" s="68">
        <v>18286.5</v>
      </c>
      <c r="C372" s="59">
        <f t="shared" si="20"/>
        <v>-6.1250799705598689E-3</v>
      </c>
      <c r="D372" s="59">
        <f t="shared" si="23"/>
        <v>0.99387492002944011</v>
      </c>
      <c r="E372" s="78" t="s">
        <v>379</v>
      </c>
      <c r="F372" s="79">
        <v>1062.3499999999999</v>
      </c>
      <c r="G372" s="80">
        <f t="shared" si="21"/>
        <v>-1.2023255407237553E-2</v>
      </c>
      <c r="H372" s="80">
        <f t="shared" si="22"/>
        <v>0.98797674459276241</v>
      </c>
      <c r="J372" s="59">
        <v>345</v>
      </c>
      <c r="K372" s="59">
        <v>-3.4098109846418798E-3</v>
      </c>
      <c r="L372" s="59">
        <v>-1.4003317652460901E-2</v>
      </c>
    </row>
    <row r="373" spans="1:12">
      <c r="A373" s="78" t="s">
        <v>380</v>
      </c>
      <c r="B373" s="68">
        <v>18398.849999999999</v>
      </c>
      <c r="C373" s="59">
        <f t="shared" si="20"/>
        <v>4.5786865014996328E-3</v>
      </c>
      <c r="D373" s="59">
        <f t="shared" si="23"/>
        <v>1.0045786865014996</v>
      </c>
      <c r="E373" s="78" t="s">
        <v>380</v>
      </c>
      <c r="F373" s="79">
        <v>1075.2</v>
      </c>
      <c r="G373" s="80">
        <f t="shared" si="21"/>
        <v>1.2541109619314176E-2</v>
      </c>
      <c r="H373" s="80">
        <f t="shared" si="22"/>
        <v>1.0125411096193142</v>
      </c>
      <c r="J373" s="59">
        <v>346</v>
      </c>
      <c r="K373" s="59">
        <v>4.9698615448497598E-3</v>
      </c>
      <c r="L373" s="59">
        <v>-1.0264302996301501E-2</v>
      </c>
    </row>
    <row r="374" spans="1:12">
      <c r="A374" s="78" t="s">
        <v>381</v>
      </c>
      <c r="B374" s="68">
        <v>18314.8</v>
      </c>
      <c r="C374" s="59">
        <f t="shared" si="20"/>
        <v>9.723641778049823E-4</v>
      </c>
      <c r="D374" s="59">
        <f t="shared" si="23"/>
        <v>1.000972364177805</v>
      </c>
      <c r="E374" s="78" t="s">
        <v>381</v>
      </c>
      <c r="F374" s="79">
        <v>1061.8</v>
      </c>
      <c r="G374" s="80">
        <f t="shared" si="21"/>
        <v>2.5564154450101628E-2</v>
      </c>
      <c r="H374" s="80">
        <f t="shared" si="22"/>
        <v>1.0255641544501017</v>
      </c>
      <c r="J374" s="59">
        <v>347</v>
      </c>
      <c r="K374" s="59">
        <v>-3.3093854938102099E-3</v>
      </c>
      <c r="L374" s="59">
        <v>2.88619077145961E-2</v>
      </c>
    </row>
    <row r="375" spans="1:12">
      <c r="A375" s="78" t="s">
        <v>382</v>
      </c>
      <c r="B375" s="68">
        <v>18297</v>
      </c>
      <c r="C375" s="59">
        <f t="shared" si="20"/>
        <v>-9.8874423890292907E-4</v>
      </c>
      <c r="D375" s="59">
        <f t="shared" si="23"/>
        <v>0.99901125576109706</v>
      </c>
      <c r="E375" s="78" t="s">
        <v>382</v>
      </c>
      <c r="F375" s="79">
        <v>1035</v>
      </c>
      <c r="G375" s="80">
        <f t="shared" si="21"/>
        <v>4.9882661489827947E-3</v>
      </c>
      <c r="H375" s="80">
        <f t="shared" si="22"/>
        <v>1.0049882661489828</v>
      </c>
      <c r="J375" s="59">
        <v>348</v>
      </c>
      <c r="K375" s="59">
        <v>1.0236283469745801E-3</v>
      </c>
      <c r="L375" s="59">
        <v>-1.2632878472794099E-2</v>
      </c>
    </row>
    <row r="376" spans="1:12">
      <c r="A376" s="78" t="s">
        <v>383</v>
      </c>
      <c r="B376" s="68">
        <v>18315.099999999999</v>
      </c>
      <c r="C376" s="59">
        <f t="shared" si="20"/>
        <v>2.6871852817707963E-3</v>
      </c>
      <c r="D376" s="59">
        <f t="shared" si="23"/>
        <v>1.0026871852817707</v>
      </c>
      <c r="E376" s="78" t="s">
        <v>383</v>
      </c>
      <c r="F376" s="79">
        <v>1029.8499999999999</v>
      </c>
      <c r="G376" s="80">
        <f t="shared" si="21"/>
        <v>1.6102146508677185E-2</v>
      </c>
      <c r="H376" s="80">
        <f t="shared" si="22"/>
        <v>1.0161021465086773</v>
      </c>
      <c r="J376" s="59">
        <v>349</v>
      </c>
      <c r="K376" s="59">
        <v>4.0589162312492403E-3</v>
      </c>
      <c r="L376" s="59">
        <v>-1.79552852366743E-3</v>
      </c>
    </row>
    <row r="377" spans="1:12">
      <c r="A377" s="78" t="s">
        <v>384</v>
      </c>
      <c r="B377" s="68">
        <v>18265.95</v>
      </c>
      <c r="C377" s="59">
        <f t="shared" si="20"/>
        <v>8.4860944443795967E-5</v>
      </c>
      <c r="D377" s="59">
        <f t="shared" si="23"/>
        <v>1.0000848609444437</v>
      </c>
      <c r="E377" s="78" t="s">
        <v>384</v>
      </c>
      <c r="F377" s="79">
        <v>1013.4</v>
      </c>
      <c r="G377" s="80">
        <f t="shared" si="21"/>
        <v>2.1238246691078766E-3</v>
      </c>
      <c r="H377" s="80">
        <f t="shared" si="22"/>
        <v>1.0021238246691078</v>
      </c>
      <c r="J377" s="59">
        <v>350</v>
      </c>
      <c r="K377" s="59">
        <v>9.6986384448253301E-4</v>
      </c>
      <c r="L377" s="59">
        <v>1.45343226914827E-2</v>
      </c>
    </row>
    <row r="378" spans="1:12">
      <c r="A378" s="78" t="s">
        <v>385</v>
      </c>
      <c r="B378" s="68">
        <v>18264.400000000001</v>
      </c>
      <c r="C378" s="59">
        <f t="shared" si="20"/>
        <v>1.075604726542361E-2</v>
      </c>
      <c r="D378" s="59">
        <f t="shared" si="23"/>
        <v>1.0107560472654236</v>
      </c>
      <c r="E378" s="78" t="s">
        <v>385</v>
      </c>
      <c r="F378" s="79">
        <v>1011.25</v>
      </c>
      <c r="G378" s="80">
        <f t="shared" si="21"/>
        <v>4.7579016256606771E-3</v>
      </c>
      <c r="H378" s="80">
        <f t="shared" si="22"/>
        <v>1.0047579016256607</v>
      </c>
      <c r="J378" s="59">
        <v>351</v>
      </c>
      <c r="K378" s="59">
        <v>-3.46335542563102E-3</v>
      </c>
      <c r="L378" s="59">
        <v>-9.5730699471358108E-3</v>
      </c>
    </row>
    <row r="379" spans="1:12">
      <c r="A379" s="78" t="s">
        <v>386</v>
      </c>
      <c r="B379" s="68">
        <v>18069</v>
      </c>
      <c r="C379" s="59">
        <f t="shared" si="20"/>
        <v>-1.0285075027649962E-2</v>
      </c>
      <c r="D379" s="59">
        <f t="shared" si="23"/>
        <v>0.98971492497235003</v>
      </c>
      <c r="E379" s="78" t="s">
        <v>386</v>
      </c>
      <c r="F379" s="79">
        <v>1006.45</v>
      </c>
      <c r="G379" s="80">
        <f t="shared" si="21"/>
        <v>-4.6095593503125169E-3</v>
      </c>
      <c r="H379" s="80">
        <f t="shared" si="22"/>
        <v>0.99539044064968751</v>
      </c>
      <c r="J379" s="59">
        <v>352</v>
      </c>
      <c r="K379" s="59">
        <v>-4.2868206574596104E-3</v>
      </c>
      <c r="L379" s="59">
        <v>-2.5550904941739502E-2</v>
      </c>
    </row>
    <row r="380" spans="1:12">
      <c r="A380" s="78" t="s">
        <v>387</v>
      </c>
      <c r="B380" s="68">
        <v>18255.8</v>
      </c>
      <c r="C380" s="59">
        <f t="shared" si="20"/>
        <v>9.1318302584812369E-3</v>
      </c>
      <c r="D380" s="59">
        <f t="shared" si="23"/>
        <v>1.0091318302584813</v>
      </c>
      <c r="E380" s="78" t="s">
        <v>387</v>
      </c>
      <c r="F380" s="79">
        <v>1011.1</v>
      </c>
      <c r="G380" s="80">
        <f t="shared" si="21"/>
        <v>2.0887183170030681E-2</v>
      </c>
      <c r="H380" s="80">
        <f t="shared" si="22"/>
        <v>1.0208871831700306</v>
      </c>
      <c r="J380" s="59">
        <v>353</v>
      </c>
      <c r="K380" s="59">
        <v>4.57341010548674E-3</v>
      </c>
      <c r="L380" s="59">
        <v>1.63376330591593E-2</v>
      </c>
    </row>
    <row r="381" spans="1:12">
      <c r="A381" s="78" t="s">
        <v>388</v>
      </c>
      <c r="B381" s="68">
        <v>18089.849999999999</v>
      </c>
      <c r="C381" s="59">
        <f t="shared" si="20"/>
        <v>-3.190068245158949E-3</v>
      </c>
      <c r="D381" s="59">
        <f t="shared" si="23"/>
        <v>0.99680993175484101</v>
      </c>
      <c r="E381" s="78" t="s">
        <v>388</v>
      </c>
      <c r="F381" s="78">
        <v>990.2</v>
      </c>
      <c r="G381" s="80">
        <f t="shared" si="21"/>
        <v>-9.6983248036892084E-3</v>
      </c>
      <c r="H381" s="80">
        <f t="shared" si="22"/>
        <v>0.99030167519631074</v>
      </c>
      <c r="J381" s="59">
        <v>354</v>
      </c>
      <c r="K381" s="59">
        <v>-3.6813377879088799E-4</v>
      </c>
      <c r="L381" s="59">
        <v>-7.5003465061240799E-3</v>
      </c>
    </row>
    <row r="382" spans="1:12">
      <c r="A382" s="78" t="s">
        <v>389</v>
      </c>
      <c r="B382" s="68">
        <v>18147.650000000001</v>
      </c>
      <c r="C382" s="59">
        <f t="shared" si="20"/>
        <v>4.564711144417706E-3</v>
      </c>
      <c r="D382" s="59">
        <f t="shared" si="23"/>
        <v>1.0045647111444178</v>
      </c>
      <c r="E382" s="78" t="s">
        <v>389</v>
      </c>
      <c r="F382" s="78">
        <v>999.85</v>
      </c>
      <c r="G382" s="80">
        <f t="shared" si="21"/>
        <v>1.8625144075209054E-2</v>
      </c>
      <c r="H382" s="80">
        <f t="shared" si="22"/>
        <v>1.018625144075209</v>
      </c>
      <c r="J382" s="59">
        <v>355</v>
      </c>
      <c r="K382" s="59">
        <v>1.85131570663334E-3</v>
      </c>
      <c r="L382" s="59">
        <v>-2.7913862811520399E-3</v>
      </c>
    </row>
    <row r="383" spans="1:12">
      <c r="A383" s="78" t="s">
        <v>390</v>
      </c>
      <c r="B383" s="68">
        <v>18065</v>
      </c>
      <c r="C383" s="59">
        <f t="shared" si="20"/>
        <v>8.3352228892828832E-3</v>
      </c>
      <c r="D383" s="59">
        <f t="shared" si="23"/>
        <v>1.0083352228892828</v>
      </c>
      <c r="E383" s="78" t="s">
        <v>390</v>
      </c>
      <c r="F383" s="78">
        <v>981.4</v>
      </c>
      <c r="G383" s="80">
        <f t="shared" si="21"/>
        <v>3.8283908835191672E-3</v>
      </c>
      <c r="H383" s="80">
        <f t="shared" si="22"/>
        <v>1.0038283908835193</v>
      </c>
      <c r="J383" s="59">
        <v>356</v>
      </c>
      <c r="K383" s="59">
        <v>1.3121033731531299E-3</v>
      </c>
      <c r="L383" s="59">
        <v>5.7994917326636497E-3</v>
      </c>
    </row>
    <row r="384" spans="1:12">
      <c r="A384" s="78" t="s">
        <v>391</v>
      </c>
      <c r="B384" s="68">
        <v>17915.05</v>
      </c>
      <c r="C384" s="59">
        <f t="shared" si="20"/>
        <v>5.6789312022102979E-3</v>
      </c>
      <c r="D384" s="59">
        <f t="shared" si="23"/>
        <v>1.0056789312022103</v>
      </c>
      <c r="E384" s="78" t="s">
        <v>391</v>
      </c>
      <c r="F384" s="78">
        <v>977.65</v>
      </c>
      <c r="G384" s="80">
        <f t="shared" si="21"/>
        <v>-3.0681121124301103E-4</v>
      </c>
      <c r="H384" s="80">
        <f t="shared" si="22"/>
        <v>0.99969318878875701</v>
      </c>
      <c r="J384" s="59">
        <v>357</v>
      </c>
      <c r="K384" s="59">
        <v>-2.4784708378670999E-3</v>
      </c>
      <c r="L384" s="59">
        <v>8.9264055176825393E-3</v>
      </c>
    </row>
    <row r="385" spans="1:12">
      <c r="A385" s="78" t="s">
        <v>392</v>
      </c>
      <c r="B385" s="68">
        <v>17813.599999999999</v>
      </c>
      <c r="C385" s="59">
        <f t="shared" si="20"/>
        <v>2.4927751973571103E-3</v>
      </c>
      <c r="D385" s="59">
        <f t="shared" si="23"/>
        <v>1.0024927751973571</v>
      </c>
      <c r="E385" s="78" t="s">
        <v>392</v>
      </c>
      <c r="F385" s="78">
        <v>977.95</v>
      </c>
      <c r="G385" s="80">
        <f t="shared" si="21"/>
        <v>-2.5021076704306515E-3</v>
      </c>
      <c r="H385" s="80">
        <f t="shared" si="22"/>
        <v>0.99749789232956931</v>
      </c>
      <c r="J385" s="59">
        <v>358</v>
      </c>
      <c r="K385" s="59">
        <v>-4.6146043845731698E-3</v>
      </c>
      <c r="L385" s="59">
        <v>8.9082120037184895E-2</v>
      </c>
    </row>
    <row r="386" spans="1:12">
      <c r="A386" s="78" t="s">
        <v>393</v>
      </c>
      <c r="B386" s="68">
        <v>17769.25</v>
      </c>
      <c r="C386" s="59">
        <f t="shared" si="20"/>
        <v>1.4558195215261978E-3</v>
      </c>
      <c r="D386" s="59">
        <f t="shared" si="23"/>
        <v>1.0014558195215262</v>
      </c>
      <c r="E386" s="78" t="s">
        <v>393</v>
      </c>
      <c r="F386" s="78">
        <v>980.4</v>
      </c>
      <c r="G386" s="80">
        <f t="shared" si="21"/>
        <v>1.0252294024117033E-2</v>
      </c>
      <c r="H386" s="80">
        <f t="shared" si="22"/>
        <v>1.010252294024117</v>
      </c>
      <c r="J386" s="59">
        <v>359</v>
      </c>
      <c r="K386" s="59">
        <v>8.4952269974826E-4</v>
      </c>
      <c r="L386" s="59">
        <v>3.0335163342013999E-2</v>
      </c>
    </row>
    <row r="387" spans="1:12">
      <c r="A387" s="78" t="s">
        <v>394</v>
      </c>
      <c r="B387" s="68">
        <v>17743.400000000001</v>
      </c>
      <c r="C387" s="59">
        <f t="shared" si="20"/>
        <v>6.7491692528103258E-3</v>
      </c>
      <c r="D387" s="59">
        <f t="shared" si="23"/>
        <v>1.0067491692528103</v>
      </c>
      <c r="E387" s="78" t="s">
        <v>394</v>
      </c>
      <c r="F387" s="78">
        <v>970.4</v>
      </c>
      <c r="G387" s="80">
        <f t="shared" si="21"/>
        <v>-8.465713318692409E-3</v>
      </c>
      <c r="H387" s="80">
        <f t="shared" si="22"/>
        <v>0.99153428668130761</v>
      </c>
      <c r="J387" s="59">
        <v>360</v>
      </c>
      <c r="K387" s="59">
        <v>3.4619935194064601E-3</v>
      </c>
      <c r="L387" s="59">
        <v>-1.52429880960124E-2</v>
      </c>
    </row>
    <row r="388" spans="1:12">
      <c r="A388" s="78" t="s">
        <v>395</v>
      </c>
      <c r="B388" s="68">
        <v>17624.05</v>
      </c>
      <c r="C388" s="59">
        <f t="shared" ref="C388:C451" si="24">LN(B388/B389)</f>
        <v>-2.2696001249353279E-5</v>
      </c>
      <c r="D388" s="59">
        <f t="shared" si="23"/>
        <v>0.99997730399875062</v>
      </c>
      <c r="E388" s="78" t="s">
        <v>395</v>
      </c>
      <c r="F388" s="78">
        <v>978.65</v>
      </c>
      <c r="G388" s="80">
        <f t="shared" ref="G388:G451" si="25">LN(F388/F389)</f>
        <v>-1.0166305218305772E-2</v>
      </c>
      <c r="H388" s="80">
        <f t="shared" ref="H388:H451" si="26">G388+1</f>
        <v>0.98983369478169425</v>
      </c>
      <c r="J388" s="59">
        <v>361</v>
      </c>
      <c r="K388" s="59">
        <v>6.7259529787701104E-3</v>
      </c>
      <c r="L388" s="59">
        <v>-1.3920859861169799E-2</v>
      </c>
    </row>
    <row r="389" spans="1:12">
      <c r="A389" s="78" t="s">
        <v>396</v>
      </c>
      <c r="B389" s="68">
        <v>17624.45</v>
      </c>
      <c r="C389" s="59">
        <f t="shared" si="24"/>
        <v>3.2346665738081727E-4</v>
      </c>
      <c r="D389" s="59">
        <f t="shared" ref="D389:D452" si="27">C389+1</f>
        <v>1.0003234666573808</v>
      </c>
      <c r="E389" s="78" t="s">
        <v>396</v>
      </c>
      <c r="F389" s="78">
        <v>988.65</v>
      </c>
      <c r="G389" s="80">
        <f t="shared" si="25"/>
        <v>1.272411303802729E-2</v>
      </c>
      <c r="H389" s="80">
        <f t="shared" si="26"/>
        <v>1.0127241130380273</v>
      </c>
      <c r="J389" s="59">
        <v>362</v>
      </c>
      <c r="K389" s="59">
        <v>8.9658852200534599E-4</v>
      </c>
      <c r="L389" s="59">
        <v>2.70295203612268E-2</v>
      </c>
    </row>
    <row r="390" spans="1:12">
      <c r="A390" s="78" t="s">
        <v>397</v>
      </c>
      <c r="B390" s="68">
        <v>17618.75</v>
      </c>
      <c r="C390" s="59">
        <f t="shared" si="24"/>
        <v>-2.3470130306909674E-3</v>
      </c>
      <c r="D390" s="59">
        <f t="shared" si="27"/>
        <v>0.99765298696930904</v>
      </c>
      <c r="E390" s="78" t="s">
        <v>397</v>
      </c>
      <c r="F390" s="78">
        <v>976.15</v>
      </c>
      <c r="G390" s="80">
        <f t="shared" si="25"/>
        <v>5.8563816820751411E-3</v>
      </c>
      <c r="H390" s="80">
        <f t="shared" si="26"/>
        <v>1.0058563816820751</v>
      </c>
      <c r="J390" s="59">
        <v>363</v>
      </c>
      <c r="K390" s="59">
        <v>-3.15564942237413E-3</v>
      </c>
      <c r="L390" s="59">
        <v>7.1192614937305001E-3</v>
      </c>
    </row>
    <row r="391" spans="1:12">
      <c r="A391" s="78" t="s">
        <v>398</v>
      </c>
      <c r="B391" s="68">
        <v>17660.150000000001</v>
      </c>
      <c r="C391" s="59">
        <f t="shared" si="24"/>
        <v>-2.6408814511533168E-3</v>
      </c>
      <c r="D391" s="59">
        <f t="shared" si="27"/>
        <v>0.99735911854884673</v>
      </c>
      <c r="E391" s="78" t="s">
        <v>398</v>
      </c>
      <c r="F391" s="78">
        <v>970.45</v>
      </c>
      <c r="G391" s="80">
        <f t="shared" si="25"/>
        <v>-9.0781492800125797E-3</v>
      </c>
      <c r="H391" s="80">
        <f t="shared" si="26"/>
        <v>0.9909218507199874</v>
      </c>
      <c r="J391" s="59">
        <v>364</v>
      </c>
      <c r="K391" s="59">
        <v>8.0585248323375501E-4</v>
      </c>
      <c r="L391" s="59">
        <v>1.4611602774734099E-2</v>
      </c>
    </row>
    <row r="392" spans="1:12">
      <c r="A392" s="78" t="s">
        <v>399</v>
      </c>
      <c r="B392" s="68">
        <v>17706.849999999999</v>
      </c>
      <c r="C392" s="59">
        <f t="shared" si="24"/>
        <v>-6.8186847221795004E-3</v>
      </c>
      <c r="D392" s="59">
        <f t="shared" si="27"/>
        <v>0.9931813152778205</v>
      </c>
      <c r="E392" s="78" t="s">
        <v>399</v>
      </c>
      <c r="F392" s="78">
        <v>979.3</v>
      </c>
      <c r="G392" s="80">
        <f t="shared" si="25"/>
        <v>-1.2834672062032398E-2</v>
      </c>
      <c r="H392" s="80">
        <f t="shared" si="26"/>
        <v>0.98716532793796763</v>
      </c>
      <c r="J392" s="59">
        <v>365</v>
      </c>
      <c r="K392" s="59">
        <v>4.0096338725605996E-3</v>
      </c>
      <c r="L392" s="59">
        <v>-1.5900705440941802E-2</v>
      </c>
    </row>
    <row r="393" spans="1:12">
      <c r="A393" s="78" t="s">
        <v>400</v>
      </c>
      <c r="B393" s="68">
        <v>17828</v>
      </c>
      <c r="C393" s="59">
        <f t="shared" si="24"/>
        <v>8.7541110628643569E-4</v>
      </c>
      <c r="D393" s="59">
        <f t="shared" si="27"/>
        <v>1.0008754111062865</v>
      </c>
      <c r="E393" s="78" t="s">
        <v>400</v>
      </c>
      <c r="F393" s="78">
        <v>991.95</v>
      </c>
      <c r="G393" s="80">
        <f t="shared" si="25"/>
        <v>-3.7230874159030407E-3</v>
      </c>
      <c r="H393" s="80">
        <f t="shared" si="26"/>
        <v>0.99627691258409701</v>
      </c>
      <c r="J393" s="59">
        <v>366</v>
      </c>
      <c r="K393" s="59">
        <v>2.4734057688642701E-3</v>
      </c>
      <c r="L393" s="59">
        <v>1.7701573450384901E-2</v>
      </c>
    </row>
    <row r="394" spans="1:12">
      <c r="A394" s="78" t="s">
        <v>401</v>
      </c>
      <c r="B394" s="68">
        <v>17812.400000000001</v>
      </c>
      <c r="C394" s="59">
        <f t="shared" si="24"/>
        <v>5.0711103842399786E-3</v>
      </c>
      <c r="D394" s="59">
        <f t="shared" si="27"/>
        <v>1.00507111038424</v>
      </c>
      <c r="E394" s="78" t="s">
        <v>401</v>
      </c>
      <c r="F394" s="78">
        <v>995.65</v>
      </c>
      <c r="G394" s="80">
        <f t="shared" si="25"/>
        <v>-1.4012745805591234E-2</v>
      </c>
      <c r="H394" s="80">
        <f t="shared" si="26"/>
        <v>0.9859872541944088</v>
      </c>
      <c r="J394" s="59">
        <v>367</v>
      </c>
      <c r="K394" s="59">
        <v>-2.7296867228277298E-3</v>
      </c>
      <c r="L394" s="59">
        <v>-2.6964644415760199E-4</v>
      </c>
    </row>
    <row r="395" spans="1:12">
      <c r="A395" s="78" t="s">
        <v>402</v>
      </c>
      <c r="B395" s="68">
        <v>17722.3</v>
      </c>
      <c r="C395" s="59">
        <f t="shared" si="24"/>
        <v>5.5592870573658824E-3</v>
      </c>
      <c r="D395" s="59">
        <f t="shared" si="27"/>
        <v>1.005559287057366</v>
      </c>
      <c r="E395" s="78" t="s">
        <v>402</v>
      </c>
      <c r="F395" s="79">
        <v>1009.7</v>
      </c>
      <c r="G395" s="80">
        <f t="shared" si="25"/>
        <v>-6.4169231493561999E-3</v>
      </c>
      <c r="H395" s="80">
        <f t="shared" si="26"/>
        <v>0.99358307685064384</v>
      </c>
      <c r="J395" s="59">
        <v>368</v>
      </c>
      <c r="K395" s="59">
        <v>-4.9114079510610897E-3</v>
      </c>
      <c r="L395" s="59">
        <v>2.6192274374190101E-2</v>
      </c>
    </row>
    <row r="396" spans="1:12">
      <c r="A396" s="78" t="s">
        <v>403</v>
      </c>
      <c r="B396" s="68">
        <v>17624.05</v>
      </c>
      <c r="C396" s="59">
        <f t="shared" si="24"/>
        <v>1.4138411131193697E-3</v>
      </c>
      <c r="D396" s="59">
        <f t="shared" si="27"/>
        <v>1.0014138411131193</v>
      </c>
      <c r="E396" s="78" t="s">
        <v>403</v>
      </c>
      <c r="F396" s="79">
        <v>1016.2</v>
      </c>
      <c r="G396" s="80">
        <f t="shared" si="25"/>
        <v>2.364533121382675E-3</v>
      </c>
      <c r="H396" s="80">
        <f t="shared" si="26"/>
        <v>1.0023645331213826</v>
      </c>
      <c r="J396" s="59">
        <v>369</v>
      </c>
      <c r="K396" s="59">
        <v>-5.1983702759953896E-3</v>
      </c>
      <c r="L396" s="59">
        <v>-6.8248851312421597E-3</v>
      </c>
    </row>
    <row r="397" spans="1:12">
      <c r="A397" s="78" t="s">
        <v>404</v>
      </c>
      <c r="B397" s="68">
        <v>17599.150000000001</v>
      </c>
      <c r="C397" s="59">
        <f t="shared" si="24"/>
        <v>2.3950267733336621E-3</v>
      </c>
      <c r="D397" s="59">
        <f t="shared" si="27"/>
        <v>1.0023950267733337</v>
      </c>
      <c r="E397" s="78" t="s">
        <v>404</v>
      </c>
      <c r="F397" s="79">
        <v>1013.8</v>
      </c>
      <c r="G397" s="80">
        <f t="shared" si="25"/>
        <v>-1.3666299739738872E-2</v>
      </c>
      <c r="H397" s="80">
        <f t="shared" si="26"/>
        <v>0.98633370026026113</v>
      </c>
      <c r="J397" s="59">
        <v>370</v>
      </c>
      <c r="K397" s="59">
        <v>2.8774814847569801E-3</v>
      </c>
      <c r="L397" s="59">
        <v>9.6636281345571905E-3</v>
      </c>
    </row>
    <row r="398" spans="1:12">
      <c r="A398" s="78" t="s">
        <v>405</v>
      </c>
      <c r="B398" s="68">
        <v>17557.05</v>
      </c>
      <c r="C398" s="59">
        <f t="shared" si="24"/>
        <v>9.0974476751935936E-3</v>
      </c>
      <c r="D398" s="59">
        <f t="shared" si="27"/>
        <v>1.0090974476751935</v>
      </c>
      <c r="E398" s="78" t="s">
        <v>405</v>
      </c>
      <c r="F398" s="79">
        <v>1027.75</v>
      </c>
      <c r="G398" s="80">
        <f t="shared" si="25"/>
        <v>-1.1896842124849245E-2</v>
      </c>
      <c r="H398" s="80">
        <f t="shared" si="26"/>
        <v>0.98810315787515079</v>
      </c>
      <c r="J398" s="59">
        <v>371</v>
      </c>
      <c r="K398" s="59">
        <v>1.5655847474233301E-4</v>
      </c>
      <c r="L398" s="59">
        <v>2.5407595975359298E-2</v>
      </c>
    </row>
    <row r="399" spans="1:12">
      <c r="A399" s="78" t="s">
        <v>406</v>
      </c>
      <c r="B399" s="68">
        <v>17398.05</v>
      </c>
      <c r="C399" s="59">
        <f t="shared" si="24"/>
        <v>2.2038227679195624E-3</v>
      </c>
      <c r="D399" s="59">
        <f t="shared" si="27"/>
        <v>1.0022038227679195</v>
      </c>
      <c r="E399" s="78" t="s">
        <v>406</v>
      </c>
      <c r="F399" s="79">
        <v>1040.05</v>
      </c>
      <c r="G399" s="80">
        <f t="shared" si="25"/>
        <v>3.4679336586892547E-2</v>
      </c>
      <c r="H399" s="80">
        <f t="shared" si="26"/>
        <v>1.0346793365868925</v>
      </c>
      <c r="J399" s="59">
        <v>372</v>
      </c>
      <c r="K399" s="59">
        <v>-1.3230721675590001E-3</v>
      </c>
      <c r="L399" s="59">
        <v>6.3113383165418003E-3</v>
      </c>
    </row>
    <row r="400" spans="1:12">
      <c r="A400" s="78" t="s">
        <v>407</v>
      </c>
      <c r="B400" s="68">
        <v>17359.75</v>
      </c>
      <c r="C400" s="59">
        <f t="shared" si="24"/>
        <v>1.6205137079674727E-2</v>
      </c>
      <c r="D400" s="59">
        <f t="shared" si="27"/>
        <v>1.0162051370796747</v>
      </c>
      <c r="E400" s="78" t="s">
        <v>407</v>
      </c>
      <c r="F400" s="79">
        <v>1004.6</v>
      </c>
      <c r="G400" s="80">
        <f t="shared" si="25"/>
        <v>3.2474655823343045E-2</v>
      </c>
      <c r="H400" s="80">
        <f t="shared" si="26"/>
        <v>1.0324746558233431</v>
      </c>
      <c r="J400" s="59">
        <v>373</v>
      </c>
      <c r="K400" s="59">
        <v>1.4503685618726301E-3</v>
      </c>
      <c r="L400" s="59">
        <v>1.46517779468046E-2</v>
      </c>
    </row>
    <row r="401" spans="1:12">
      <c r="A401" s="78" t="s">
        <v>408</v>
      </c>
      <c r="B401" s="68">
        <v>17080.7</v>
      </c>
      <c r="C401" s="59">
        <f t="shared" si="24"/>
        <v>7.5810473446718757E-3</v>
      </c>
      <c r="D401" s="59">
        <f t="shared" si="27"/>
        <v>1.0075810473446718</v>
      </c>
      <c r="E401" s="78" t="s">
        <v>408</v>
      </c>
      <c r="F401" s="78">
        <v>972.5</v>
      </c>
      <c r="G401" s="80">
        <f t="shared" si="25"/>
        <v>3.117501764000917E-2</v>
      </c>
      <c r="H401" s="80">
        <f t="shared" si="26"/>
        <v>1.0311750176400092</v>
      </c>
      <c r="J401" s="59">
        <v>374</v>
      </c>
      <c r="K401" s="59">
        <v>-5.1305110320600705E-4</v>
      </c>
      <c r="L401" s="59">
        <v>2.6368757723138798E-3</v>
      </c>
    </row>
    <row r="402" spans="1:12">
      <c r="A402" s="78" t="s">
        <v>409</v>
      </c>
      <c r="B402" s="68">
        <v>16951.7</v>
      </c>
      <c r="C402" s="59">
        <f t="shared" si="24"/>
        <v>-2.0036898156717883E-3</v>
      </c>
      <c r="D402" s="59">
        <f t="shared" si="27"/>
        <v>0.99799631018432822</v>
      </c>
      <c r="E402" s="78" t="s">
        <v>409</v>
      </c>
      <c r="F402" s="78">
        <v>942.65</v>
      </c>
      <c r="G402" s="80">
        <f t="shared" si="25"/>
        <v>-4.354040947150814E-2</v>
      </c>
      <c r="H402" s="80">
        <f t="shared" si="26"/>
        <v>0.95645959052849183</v>
      </c>
      <c r="J402" s="59">
        <v>375</v>
      </c>
      <c r="K402" s="59">
        <v>7.5382193598182001E-3</v>
      </c>
      <c r="L402" s="59">
        <v>-2.78031773415752E-3</v>
      </c>
    </row>
    <row r="403" spans="1:12">
      <c r="A403" s="78" t="s">
        <v>410</v>
      </c>
      <c r="B403" s="68">
        <v>16985.7</v>
      </c>
      <c r="C403" s="59">
        <f t="shared" si="24"/>
        <v>2.3960578205877384E-3</v>
      </c>
      <c r="D403" s="59">
        <f t="shared" si="27"/>
        <v>1.0023960578205877</v>
      </c>
      <c r="E403" s="78" t="s">
        <v>410</v>
      </c>
      <c r="F403" s="78">
        <v>984.6</v>
      </c>
      <c r="G403" s="80">
        <f t="shared" si="25"/>
        <v>-1.4819566543643433E-2</v>
      </c>
      <c r="H403" s="80">
        <f t="shared" si="26"/>
        <v>0.98518043345635653</v>
      </c>
      <c r="J403" s="59">
        <v>376</v>
      </c>
      <c r="K403" s="59">
        <v>-8.3370321193958295E-3</v>
      </c>
      <c r="L403" s="59">
        <v>3.7274727690833199E-3</v>
      </c>
    </row>
    <row r="404" spans="1:12">
      <c r="A404" s="78" t="s">
        <v>411</v>
      </c>
      <c r="B404" s="68">
        <v>16945.05</v>
      </c>
      <c r="C404" s="59">
        <f t="shared" si="24"/>
        <v>-7.7509172808900607E-3</v>
      </c>
      <c r="D404" s="59">
        <f t="shared" si="27"/>
        <v>0.99224908271910994</v>
      </c>
      <c r="E404" s="78" t="s">
        <v>411</v>
      </c>
      <c r="F404" s="78">
        <v>999.3</v>
      </c>
      <c r="G404" s="80">
        <f t="shared" si="25"/>
        <v>-2.9044718123535946E-2</v>
      </c>
      <c r="H404" s="80">
        <f t="shared" si="26"/>
        <v>0.97095528187646407</v>
      </c>
      <c r="J404" s="59">
        <v>377</v>
      </c>
      <c r="K404" s="59">
        <v>6.3127688784760201E-3</v>
      </c>
      <c r="L404" s="59">
        <v>1.45744142915547E-2</v>
      </c>
    </row>
    <row r="405" spans="1:12">
      <c r="A405" s="78" t="s">
        <v>412</v>
      </c>
      <c r="B405" s="68">
        <v>17076.900000000001</v>
      </c>
      <c r="C405" s="59">
        <f t="shared" si="24"/>
        <v>-4.3822815890368141E-3</v>
      </c>
      <c r="D405" s="59">
        <f t="shared" si="27"/>
        <v>0.99561771841096314</v>
      </c>
      <c r="E405" s="78" t="s">
        <v>412</v>
      </c>
      <c r="F405" s="79">
        <v>1028.75</v>
      </c>
      <c r="G405" s="80">
        <f t="shared" si="25"/>
        <v>6.371261684693387E-2</v>
      </c>
      <c r="H405" s="80">
        <f t="shared" si="26"/>
        <v>1.063712616846934</v>
      </c>
      <c r="J405" s="59">
        <v>378</v>
      </c>
      <c r="K405" s="59">
        <v>-2.9839423293207198E-3</v>
      </c>
      <c r="L405" s="59">
        <v>-6.7143824743684903E-3</v>
      </c>
    </row>
    <row r="406" spans="1:12">
      <c r="A406" s="78" t="s">
        <v>413</v>
      </c>
      <c r="B406" s="68">
        <v>17151.900000000001</v>
      </c>
      <c r="C406" s="59">
        <f t="shared" si="24"/>
        <v>2.5919908029994904E-3</v>
      </c>
      <c r="D406" s="59">
        <f t="shared" si="27"/>
        <v>1.0025919908029994</v>
      </c>
      <c r="E406" s="78" t="s">
        <v>413</v>
      </c>
      <c r="F406" s="78">
        <v>965.25</v>
      </c>
      <c r="G406" s="80">
        <f t="shared" si="25"/>
        <v>-1.3224779152101504E-2</v>
      </c>
      <c r="H406" s="80">
        <f t="shared" si="26"/>
        <v>0.98677522084789848</v>
      </c>
      <c r="J406" s="59">
        <v>379</v>
      </c>
      <c r="K406" s="59">
        <v>2.86693726068485E-3</v>
      </c>
      <c r="L406" s="59">
        <v>1.5758206814524198E-2</v>
      </c>
    </row>
    <row r="407" spans="1:12">
      <c r="A407" s="78" t="s">
        <v>414</v>
      </c>
      <c r="B407" s="68">
        <v>17107.5</v>
      </c>
      <c r="C407" s="59">
        <f t="shared" si="24"/>
        <v>6.9862056382009536E-3</v>
      </c>
      <c r="D407" s="59">
        <f t="shared" si="27"/>
        <v>1.0069862056382008</v>
      </c>
      <c r="E407" s="78" t="s">
        <v>414</v>
      </c>
      <c r="F407" s="78">
        <v>978.1</v>
      </c>
      <c r="G407" s="80">
        <f t="shared" si="25"/>
        <v>-1.1486784497160951E-2</v>
      </c>
      <c r="H407" s="80">
        <f t="shared" si="26"/>
        <v>0.9885132155028391</v>
      </c>
      <c r="J407" s="59">
        <v>380</v>
      </c>
      <c r="K407" s="59">
        <v>5.7117390408051496E-3</v>
      </c>
      <c r="L407" s="59">
        <v>-1.88334815728599E-3</v>
      </c>
    </row>
    <row r="408" spans="1:12">
      <c r="A408" s="78" t="s">
        <v>415</v>
      </c>
      <c r="B408" s="68">
        <v>16988.400000000001</v>
      </c>
      <c r="C408" s="59">
        <f t="shared" si="24"/>
        <v>-6.5506292746326279E-3</v>
      </c>
      <c r="D408" s="59">
        <f t="shared" si="27"/>
        <v>0.99344937072536732</v>
      </c>
      <c r="E408" s="78" t="s">
        <v>415</v>
      </c>
      <c r="F408" s="78">
        <v>989.4</v>
      </c>
      <c r="G408" s="80">
        <f t="shared" si="25"/>
        <v>-2.9821749449539799E-2</v>
      </c>
      <c r="H408" s="80">
        <f t="shared" si="26"/>
        <v>0.97017825055046025</v>
      </c>
      <c r="J408" s="59">
        <v>381</v>
      </c>
      <c r="K408" s="59">
        <v>3.7076017164237199E-3</v>
      </c>
      <c r="L408" s="59">
        <v>-4.0144129276667301E-3</v>
      </c>
    </row>
    <row r="409" spans="1:12">
      <c r="A409" s="78" t="s">
        <v>416</v>
      </c>
      <c r="B409" s="68">
        <v>17100.05</v>
      </c>
      <c r="C409" s="59">
        <f t="shared" si="24"/>
        <v>6.715461205305623E-3</v>
      </c>
      <c r="D409" s="59">
        <f t="shared" si="27"/>
        <v>1.0067154612053055</v>
      </c>
      <c r="E409" s="78" t="s">
        <v>416</v>
      </c>
      <c r="F409" s="79">
        <v>1019.35</v>
      </c>
      <c r="G409" s="80">
        <f t="shared" si="25"/>
        <v>-9.956644311007656E-3</v>
      </c>
      <c r="H409" s="80">
        <f t="shared" si="26"/>
        <v>0.99004335568899238</v>
      </c>
      <c r="J409" s="59">
        <v>382</v>
      </c>
      <c r="K409" s="59">
        <v>1.3036886967411701E-3</v>
      </c>
      <c r="L409" s="59">
        <v>-3.80579636717182E-3</v>
      </c>
    </row>
    <row r="410" spans="1:12">
      <c r="A410" s="78" t="s">
        <v>417</v>
      </c>
      <c r="B410" s="68">
        <v>16985.599999999999</v>
      </c>
      <c r="C410" s="59">
        <f t="shared" si="24"/>
        <v>7.9216088835932304E-4</v>
      </c>
      <c r="D410" s="59">
        <f t="shared" si="27"/>
        <v>1.0007921608883594</v>
      </c>
      <c r="E410" s="78" t="s">
        <v>417</v>
      </c>
      <c r="F410" s="79">
        <v>1029.55</v>
      </c>
      <c r="G410" s="80">
        <f t="shared" si="25"/>
        <v>-3.6150813044177534E-2</v>
      </c>
      <c r="H410" s="80">
        <f t="shared" si="26"/>
        <v>0.96384918695582245</v>
      </c>
      <c r="J410" s="59">
        <v>383</v>
      </c>
      <c r="K410" s="59">
        <v>5.2131920630609798E-4</v>
      </c>
      <c r="L410" s="59">
        <v>9.7309748178109404E-3</v>
      </c>
    </row>
    <row r="411" spans="1:12">
      <c r="A411" s="78" t="s">
        <v>418</v>
      </c>
      <c r="B411" s="68">
        <v>16972.150000000001</v>
      </c>
      <c r="C411" s="59">
        <f t="shared" si="24"/>
        <v>-4.1833992356591016E-3</v>
      </c>
      <c r="D411" s="59">
        <f t="shared" si="27"/>
        <v>0.99581660076434086</v>
      </c>
      <c r="E411" s="78" t="s">
        <v>418</v>
      </c>
      <c r="F411" s="79">
        <v>1067.45</v>
      </c>
      <c r="G411" s="80">
        <f t="shared" si="25"/>
        <v>6.9280648013734805E-2</v>
      </c>
      <c r="H411" s="80">
        <f t="shared" si="26"/>
        <v>1.0692806480137349</v>
      </c>
      <c r="J411" s="59">
        <v>384</v>
      </c>
      <c r="K411" s="59">
        <v>4.5150823231731099E-3</v>
      </c>
      <c r="L411" s="59">
        <v>-1.29807956418655E-2</v>
      </c>
    </row>
    <row r="412" spans="1:12">
      <c r="A412" s="78" t="s">
        <v>419</v>
      </c>
      <c r="B412" s="68">
        <v>17043.3</v>
      </c>
      <c r="C412" s="59">
        <f t="shared" si="24"/>
        <v>-6.4917064247525776E-3</v>
      </c>
      <c r="D412" s="59">
        <f t="shared" si="27"/>
        <v>0.99350829357524739</v>
      </c>
      <c r="E412" s="78" t="s">
        <v>419</v>
      </c>
      <c r="F412" s="78">
        <v>996</v>
      </c>
      <c r="G412" s="80">
        <f t="shared" si="25"/>
        <v>-1.40573572505403E-2</v>
      </c>
      <c r="H412" s="80">
        <f t="shared" si="26"/>
        <v>0.98594264274945975</v>
      </c>
      <c r="J412" s="59">
        <v>385</v>
      </c>
      <c r="K412" s="59">
        <v>-5.9420141151332595E-4</v>
      </c>
      <c r="L412" s="59">
        <v>-9.5721038067924508E-3</v>
      </c>
    </row>
    <row r="413" spans="1:12">
      <c r="A413" s="78" t="s">
        <v>420</v>
      </c>
      <c r="B413" s="68">
        <v>17154.3</v>
      </c>
      <c r="C413" s="59">
        <f t="shared" si="24"/>
        <v>-1.4962439797248966E-2</v>
      </c>
      <c r="D413" s="59">
        <f t="shared" si="27"/>
        <v>0.98503756020275102</v>
      </c>
      <c r="E413" s="78" t="s">
        <v>420</v>
      </c>
      <c r="F413" s="79">
        <v>1010.1</v>
      </c>
      <c r="G413" s="80">
        <f t="shared" si="25"/>
        <v>-3.4063238765319366E-2</v>
      </c>
      <c r="H413" s="80">
        <f t="shared" si="26"/>
        <v>0.96593676123468064</v>
      </c>
      <c r="J413" s="59">
        <v>386</v>
      </c>
      <c r="K413" s="59">
        <v>-3.3302621458591202E-4</v>
      </c>
      <c r="L413" s="59">
        <v>1.30571392526132E-2</v>
      </c>
    </row>
    <row r="414" spans="1:12">
      <c r="A414" s="78" t="s">
        <v>421</v>
      </c>
      <c r="B414" s="68">
        <v>17412.900000000001</v>
      </c>
      <c r="C414" s="59">
        <f t="shared" si="24"/>
        <v>-1.0096507452669731E-2</v>
      </c>
      <c r="D414" s="59">
        <f t="shared" si="27"/>
        <v>0.98990349254733023</v>
      </c>
      <c r="E414" s="78" t="s">
        <v>421</v>
      </c>
      <c r="F414" s="79">
        <v>1045.0999999999999</v>
      </c>
      <c r="G414" s="80">
        <f t="shared" si="25"/>
        <v>-2.0925821560901361E-2</v>
      </c>
      <c r="H414" s="80">
        <f t="shared" si="26"/>
        <v>0.97907417843909861</v>
      </c>
      <c r="J414" s="59">
        <v>387</v>
      </c>
      <c r="K414" s="59">
        <v>-2.34786820009294E-3</v>
      </c>
      <c r="L414" s="59">
        <v>8.2042498821680906E-3</v>
      </c>
    </row>
    <row r="415" spans="1:12">
      <c r="A415" s="78" t="s">
        <v>422</v>
      </c>
      <c r="B415" s="68">
        <v>17589.599999999999</v>
      </c>
      <c r="C415" s="59">
        <f t="shared" si="24"/>
        <v>-9.3255542287693904E-3</v>
      </c>
      <c r="D415" s="59">
        <f t="shared" si="27"/>
        <v>0.99067444577123065</v>
      </c>
      <c r="E415" s="78" t="s">
        <v>422</v>
      </c>
      <c r="F415" s="79">
        <v>1067.2</v>
      </c>
      <c r="G415" s="80">
        <f t="shared" si="25"/>
        <v>3.6499531372801299E-2</v>
      </c>
      <c r="H415" s="80">
        <f t="shared" si="26"/>
        <v>1.0364995313728014</v>
      </c>
      <c r="J415" s="59">
        <v>388</v>
      </c>
      <c r="K415" s="59">
        <v>-2.56958807851288E-3</v>
      </c>
      <c r="L415" s="59">
        <v>-6.5085612014997001E-3</v>
      </c>
    </row>
    <row r="416" spans="1:12">
      <c r="A416" s="78" t="s">
        <v>423</v>
      </c>
      <c r="B416" s="68">
        <v>17754.400000000001</v>
      </c>
      <c r="C416" s="59">
        <f t="shared" si="24"/>
        <v>2.4220494360940436E-3</v>
      </c>
      <c r="D416" s="59">
        <f t="shared" si="27"/>
        <v>1.002422049436094</v>
      </c>
      <c r="E416" s="78" t="s">
        <v>423</v>
      </c>
      <c r="F416" s="79">
        <v>1028.95</v>
      </c>
      <c r="G416" s="80">
        <f t="shared" si="25"/>
        <v>2.619162173807274E-2</v>
      </c>
      <c r="H416" s="80">
        <f t="shared" si="26"/>
        <v>1.0261916217380727</v>
      </c>
      <c r="J416" s="59">
        <v>389</v>
      </c>
      <c r="K416" s="59">
        <v>-5.7216859863348599E-3</v>
      </c>
      <c r="L416" s="59">
        <v>-7.1129860756975402E-3</v>
      </c>
    </row>
    <row r="417" spans="1:12">
      <c r="A417" s="78" t="s">
        <v>424</v>
      </c>
      <c r="B417" s="68">
        <v>17711.45</v>
      </c>
      <c r="C417" s="59">
        <f t="shared" si="24"/>
        <v>6.6334953122811511E-3</v>
      </c>
      <c r="D417" s="59">
        <f t="shared" si="27"/>
        <v>1.0066334953122811</v>
      </c>
      <c r="E417" s="78" t="s">
        <v>424</v>
      </c>
      <c r="F417" s="79">
        <v>1002.35</v>
      </c>
      <c r="G417" s="80">
        <f t="shared" si="25"/>
        <v>-5.9680885353655556E-3</v>
      </c>
      <c r="H417" s="80">
        <f t="shared" si="26"/>
        <v>0.99403191146463443</v>
      </c>
      <c r="J417" s="59">
        <v>390</v>
      </c>
      <c r="K417" s="59">
        <v>8.3408650764273806E-5</v>
      </c>
      <c r="L417" s="59">
        <v>-3.8064960666673101E-3</v>
      </c>
    </row>
    <row r="418" spans="1:12">
      <c r="A418" s="78" t="s">
        <v>425</v>
      </c>
      <c r="B418" s="68">
        <v>17594.349999999999</v>
      </c>
      <c r="C418" s="59">
        <f t="shared" si="24"/>
        <v>1.5606230891244488E-2</v>
      </c>
      <c r="D418" s="59">
        <f t="shared" si="27"/>
        <v>1.0156062308912446</v>
      </c>
      <c r="E418" s="78" t="s">
        <v>425</v>
      </c>
      <c r="F418" s="79">
        <v>1008.35</v>
      </c>
      <c r="G418" s="80">
        <f t="shared" si="25"/>
        <v>-6.376217139275997E-3</v>
      </c>
      <c r="H418" s="80">
        <f t="shared" si="26"/>
        <v>0.99362378286072395</v>
      </c>
      <c r="J418" s="59">
        <v>391</v>
      </c>
      <c r="K418" s="59">
        <v>3.2490088616710599E-3</v>
      </c>
      <c r="L418" s="59">
        <v>-1.7261754667262302E-2</v>
      </c>
    </row>
    <row r="419" spans="1:12">
      <c r="A419" s="78" t="s">
        <v>426</v>
      </c>
      <c r="B419" s="68">
        <v>17321.900000000001</v>
      </c>
      <c r="C419" s="59">
        <f t="shared" si="24"/>
        <v>-7.4196263629130879E-3</v>
      </c>
      <c r="D419" s="59">
        <f t="shared" si="27"/>
        <v>0.99258037363708695</v>
      </c>
      <c r="E419" s="78" t="s">
        <v>426</v>
      </c>
      <c r="F419" s="79">
        <v>1014.8</v>
      </c>
      <c r="G419" s="80">
        <f t="shared" si="25"/>
        <v>-2.116402906377724E-3</v>
      </c>
      <c r="H419" s="80">
        <f t="shared" si="26"/>
        <v>0.99788359709362229</v>
      </c>
      <c r="J419" s="59">
        <v>392</v>
      </c>
      <c r="K419" s="59">
        <v>3.6173317744992899E-3</v>
      </c>
      <c r="L419" s="59">
        <v>-1.00342549238555E-2</v>
      </c>
    </row>
    <row r="420" spans="1:12">
      <c r="A420" s="78" t="s">
        <v>427</v>
      </c>
      <c r="B420" s="68">
        <v>17450.900000000001</v>
      </c>
      <c r="C420" s="59">
        <f t="shared" si="24"/>
        <v>8.4564241084092717E-3</v>
      </c>
      <c r="D420" s="59">
        <f t="shared" si="27"/>
        <v>1.0084564241084093</v>
      </c>
      <c r="E420" s="78" t="s">
        <v>427</v>
      </c>
      <c r="F420" s="79">
        <v>1016.95</v>
      </c>
      <c r="G420" s="80">
        <f t="shared" si="25"/>
        <v>-1.8703969351992304E-2</v>
      </c>
      <c r="H420" s="80">
        <f t="shared" si="26"/>
        <v>0.98129603064800774</v>
      </c>
      <c r="J420" s="59">
        <v>393</v>
      </c>
      <c r="K420" s="59">
        <v>4.8964704638642797E-4</v>
      </c>
      <c r="L420" s="59">
        <v>1.87488607499625E-3</v>
      </c>
    </row>
    <row r="421" spans="1:12">
      <c r="A421" s="78" t="s">
        <v>428</v>
      </c>
      <c r="B421" s="68">
        <v>17303.95</v>
      </c>
      <c r="C421" s="59">
        <f t="shared" si="24"/>
        <v>-5.1157788177069495E-3</v>
      </c>
      <c r="D421" s="59">
        <f t="shared" si="27"/>
        <v>0.99488422118229303</v>
      </c>
      <c r="E421" s="78" t="s">
        <v>428</v>
      </c>
      <c r="F421" s="79">
        <v>1036.1500000000001</v>
      </c>
      <c r="G421" s="80">
        <f t="shared" si="25"/>
        <v>-2.3039965948255726E-2</v>
      </c>
      <c r="H421" s="80">
        <f t="shared" si="26"/>
        <v>0.97696003405174425</v>
      </c>
      <c r="J421" s="59">
        <v>394</v>
      </c>
      <c r="K421" s="59">
        <v>1.2299387897041401E-3</v>
      </c>
      <c r="L421" s="59">
        <v>-1.4896238529443001E-2</v>
      </c>
    </row>
    <row r="422" spans="1:12">
      <c r="A422" s="78" t="s">
        <v>429</v>
      </c>
      <c r="B422" s="68">
        <v>17392.7</v>
      </c>
      <c r="C422" s="59">
        <f t="shared" si="24"/>
        <v>-4.1941051482731325E-3</v>
      </c>
      <c r="D422" s="59">
        <f t="shared" si="27"/>
        <v>0.99580589485172688</v>
      </c>
      <c r="E422" s="78" t="s">
        <v>429</v>
      </c>
      <c r="F422" s="79">
        <v>1060.3</v>
      </c>
      <c r="G422" s="80">
        <f t="shared" si="25"/>
        <v>-1.6926574226290247E-2</v>
      </c>
      <c r="H422" s="80">
        <f t="shared" si="26"/>
        <v>0.98307342577370971</v>
      </c>
      <c r="J422" s="59">
        <v>395</v>
      </c>
      <c r="K422" s="59">
        <v>6.2868276692290203E-3</v>
      </c>
      <c r="L422" s="59">
        <v>-1.8183669794078299E-2</v>
      </c>
    </row>
    <row r="423" spans="1:12">
      <c r="A423" s="78" t="s">
        <v>430</v>
      </c>
      <c r="B423" s="68">
        <v>17465.8</v>
      </c>
      <c r="C423" s="59">
        <f t="shared" si="24"/>
        <v>-2.5988484209401182E-3</v>
      </c>
      <c r="D423" s="59">
        <f t="shared" si="27"/>
        <v>0.99740115157905984</v>
      </c>
      <c r="E423" s="78" t="s">
        <v>430</v>
      </c>
      <c r="F423" s="79">
        <v>1078.4000000000001</v>
      </c>
      <c r="G423" s="80">
        <f t="shared" si="25"/>
        <v>9.8311799400507272E-3</v>
      </c>
      <c r="H423" s="80">
        <f t="shared" si="26"/>
        <v>1.0098311799400508</v>
      </c>
      <c r="J423" s="59">
        <v>396</v>
      </c>
      <c r="K423" s="59">
        <v>1.0856778692312299E-3</v>
      </c>
      <c r="L423" s="59">
        <v>3.3593658717661297E-2</v>
      </c>
    </row>
    <row r="424" spans="1:12">
      <c r="A424" s="78" t="s">
        <v>431</v>
      </c>
      <c r="B424" s="68">
        <v>17511.25</v>
      </c>
      <c r="C424" s="59">
        <f t="shared" si="24"/>
        <v>-2.4554026176142147E-3</v>
      </c>
      <c r="D424" s="59">
        <f t="shared" si="27"/>
        <v>0.99754459738238577</v>
      </c>
      <c r="E424" s="78" t="s">
        <v>431</v>
      </c>
      <c r="F424" s="79">
        <v>1067.8499999999999</v>
      </c>
      <c r="G424" s="80">
        <f t="shared" si="25"/>
        <v>-3.4379032831269592E-2</v>
      </c>
      <c r="H424" s="80">
        <f t="shared" si="26"/>
        <v>0.96562096716873036</v>
      </c>
      <c r="J424" s="59">
        <v>397</v>
      </c>
      <c r="K424" s="59">
        <v>1.1649486331663E-2</v>
      </c>
      <c r="L424" s="59">
        <v>2.08251694916801E-2</v>
      </c>
    </row>
    <row r="425" spans="1:12">
      <c r="A425" s="78" t="s">
        <v>432</v>
      </c>
      <c r="B425" s="68">
        <v>17554.3</v>
      </c>
      <c r="C425" s="59">
        <f t="shared" si="24"/>
        <v>-1.539839927597453E-2</v>
      </c>
      <c r="D425" s="59">
        <f t="shared" si="27"/>
        <v>0.98460160072402547</v>
      </c>
      <c r="E425" s="78" t="s">
        <v>432</v>
      </c>
      <c r="F425" s="79">
        <v>1105.2</v>
      </c>
      <c r="G425" s="80">
        <f t="shared" si="25"/>
        <v>-2.2368294146481508E-2</v>
      </c>
      <c r="H425" s="80">
        <f t="shared" si="26"/>
        <v>0.97763170585351844</v>
      </c>
      <c r="J425" s="59">
        <v>398</v>
      </c>
      <c r="K425" s="59">
        <v>5.1427234596298898E-3</v>
      </c>
      <c r="L425" s="59">
        <v>2.6032294180379299E-2</v>
      </c>
    </row>
    <row r="426" spans="1:12">
      <c r="A426" s="78" t="s">
        <v>433</v>
      </c>
      <c r="B426" s="68">
        <v>17826.7</v>
      </c>
      <c r="C426" s="59">
        <f t="shared" si="24"/>
        <v>-1.0036080267580851E-3</v>
      </c>
      <c r="D426" s="59">
        <f t="shared" si="27"/>
        <v>0.99899639197324186</v>
      </c>
      <c r="E426" s="78" t="s">
        <v>433</v>
      </c>
      <c r="F426" s="79">
        <v>1130.2</v>
      </c>
      <c r="G426" s="80">
        <f t="shared" si="25"/>
        <v>-2.1186120263918199E-2</v>
      </c>
      <c r="H426" s="80">
        <f t="shared" si="26"/>
        <v>0.9788138797360818</v>
      </c>
      <c r="J426" s="59">
        <v>399</v>
      </c>
      <c r="K426" s="59">
        <v>-2.0888353262202499E-3</v>
      </c>
      <c r="L426" s="59">
        <v>-4.1451574145287898E-2</v>
      </c>
    </row>
    <row r="427" spans="1:12">
      <c r="A427" s="78" t="s">
        <v>434</v>
      </c>
      <c r="B427" s="68">
        <v>17844.599999999999</v>
      </c>
      <c r="C427" s="59">
        <f t="shared" si="24"/>
        <v>-5.5660014941524474E-3</v>
      </c>
      <c r="D427" s="59">
        <f t="shared" si="27"/>
        <v>0.99443399850584757</v>
      </c>
      <c r="E427" s="78" t="s">
        <v>434</v>
      </c>
      <c r="F427" s="79">
        <v>1154.4000000000001</v>
      </c>
      <c r="G427" s="80">
        <f t="shared" si="25"/>
        <v>3.5579505576967189E-3</v>
      </c>
      <c r="H427" s="80">
        <f t="shared" si="26"/>
        <v>1.0035579505576968</v>
      </c>
      <c r="J427" s="59">
        <v>400</v>
      </c>
      <c r="K427" s="59">
        <v>1.2307167013676601E-3</v>
      </c>
      <c r="L427" s="59">
        <v>-1.60502832450111E-2</v>
      </c>
    </row>
    <row r="428" spans="1:12">
      <c r="A428" s="78" t="s">
        <v>435</v>
      </c>
      <c r="B428" s="68">
        <v>17944.2</v>
      </c>
      <c r="C428" s="59">
        <f t="shared" si="24"/>
        <v>-5.0945008816343056E-3</v>
      </c>
      <c r="D428" s="59">
        <f t="shared" si="27"/>
        <v>0.99490549911836568</v>
      </c>
      <c r="E428" s="78" t="s">
        <v>435</v>
      </c>
      <c r="F428" s="79">
        <v>1150.3</v>
      </c>
      <c r="G428" s="80">
        <f t="shared" si="25"/>
        <v>-6.4988747429396247E-3</v>
      </c>
      <c r="H428" s="80">
        <f t="shared" si="26"/>
        <v>0.99350112525706036</v>
      </c>
      <c r="J428" s="59">
        <v>401</v>
      </c>
      <c r="K428" s="59">
        <v>-6.4250432550444804E-3</v>
      </c>
      <c r="L428" s="59">
        <v>-2.26196748684915E-2</v>
      </c>
    </row>
    <row r="429" spans="1:12">
      <c r="A429" s="78" t="s">
        <v>436</v>
      </c>
      <c r="B429" s="68">
        <v>18035.849999999999</v>
      </c>
      <c r="C429" s="59">
        <f t="shared" si="24"/>
        <v>1.1095178342057001E-3</v>
      </c>
      <c r="D429" s="59">
        <f t="shared" si="27"/>
        <v>1.0011095178342058</v>
      </c>
      <c r="E429" s="78" t="s">
        <v>436</v>
      </c>
      <c r="F429" s="79">
        <v>1157.8</v>
      </c>
      <c r="G429" s="80">
        <f t="shared" si="25"/>
        <v>-2.0982330780763763E-2</v>
      </c>
      <c r="H429" s="80">
        <f t="shared" si="26"/>
        <v>0.97901766921923628</v>
      </c>
      <c r="J429" s="59">
        <v>402</v>
      </c>
      <c r="K429" s="59">
        <v>-3.8834516989880502E-3</v>
      </c>
      <c r="L429" s="59">
        <v>6.75960685459219E-2</v>
      </c>
    </row>
    <row r="430" spans="1:12">
      <c r="A430" s="78" t="s">
        <v>437</v>
      </c>
      <c r="B430" s="68">
        <v>18015.849999999999</v>
      </c>
      <c r="C430" s="59">
        <f t="shared" si="24"/>
        <v>4.7850042753287744E-3</v>
      </c>
      <c r="D430" s="59">
        <f t="shared" si="27"/>
        <v>1.0047850042753288</v>
      </c>
      <c r="E430" s="78" t="s">
        <v>437</v>
      </c>
      <c r="F430" s="79">
        <v>1182.3499999999999</v>
      </c>
      <c r="G430" s="80">
        <f t="shared" si="25"/>
        <v>-2.6457894507098682E-2</v>
      </c>
      <c r="H430" s="80">
        <f t="shared" si="26"/>
        <v>0.97354210549290132</v>
      </c>
      <c r="J430" s="59">
        <v>403</v>
      </c>
      <c r="K430" s="59">
        <v>1.3785455731138701E-3</v>
      </c>
      <c r="L430" s="59">
        <v>-1.4603324725215401E-2</v>
      </c>
    </row>
    <row r="431" spans="1:12">
      <c r="A431" s="78" t="s">
        <v>438</v>
      </c>
      <c r="B431" s="68">
        <v>17929.849999999999</v>
      </c>
      <c r="C431" s="59">
        <f t="shared" si="24"/>
        <v>8.9046336726180588E-3</v>
      </c>
      <c r="D431" s="59">
        <f t="shared" si="27"/>
        <v>1.008904633672618</v>
      </c>
      <c r="E431" s="78" t="s">
        <v>438</v>
      </c>
      <c r="F431" s="79">
        <v>1214.05</v>
      </c>
      <c r="G431" s="80">
        <f t="shared" si="25"/>
        <v>1.0515953494965808E-2</v>
      </c>
      <c r="H431" s="80">
        <f t="shared" si="26"/>
        <v>1.0105159534949657</v>
      </c>
      <c r="J431" s="59">
        <v>404</v>
      </c>
      <c r="K431" s="59">
        <v>4.6939231746917004E-3</v>
      </c>
      <c r="L431" s="59">
        <v>-1.6180707671852701E-2</v>
      </c>
    </row>
    <row r="432" spans="1:12">
      <c r="A432" s="78" t="s">
        <v>439</v>
      </c>
      <c r="B432" s="68">
        <v>17770.900000000001</v>
      </c>
      <c r="C432" s="59">
        <f t="shared" si="24"/>
        <v>-4.8052995568044921E-3</v>
      </c>
      <c r="D432" s="59">
        <f t="shared" si="27"/>
        <v>0.99519470044319547</v>
      </c>
      <c r="E432" s="78" t="s">
        <v>439</v>
      </c>
      <c r="F432" s="79">
        <v>1201.3499999999999</v>
      </c>
      <c r="G432" s="80">
        <f t="shared" si="25"/>
        <v>2.9909719093462531E-2</v>
      </c>
      <c r="H432" s="80">
        <f t="shared" si="26"/>
        <v>1.0299097190934625</v>
      </c>
      <c r="J432" s="59">
        <v>405</v>
      </c>
      <c r="K432" s="59">
        <v>-5.5194416582563703E-3</v>
      </c>
      <c r="L432" s="59">
        <v>-2.4302307791283399E-2</v>
      </c>
    </row>
    <row r="433" spans="1:12">
      <c r="A433" s="78" t="s">
        <v>440</v>
      </c>
      <c r="B433" s="68">
        <v>17856.5</v>
      </c>
      <c r="C433" s="59">
        <f t="shared" si="24"/>
        <v>-2.0671364943135387E-3</v>
      </c>
      <c r="D433" s="59">
        <f t="shared" si="27"/>
        <v>0.99793286350568644</v>
      </c>
      <c r="E433" s="78" t="s">
        <v>440</v>
      </c>
      <c r="F433" s="79">
        <v>1165.95</v>
      </c>
      <c r="G433" s="80">
        <f t="shared" si="25"/>
        <v>2.7300108817059642E-2</v>
      </c>
      <c r="H433" s="80">
        <f t="shared" si="26"/>
        <v>1.0273001088170597</v>
      </c>
      <c r="J433" s="59">
        <v>406</v>
      </c>
      <c r="K433" s="59">
        <v>4.48965004234907E-3</v>
      </c>
      <c r="L433" s="59">
        <v>-1.44462943533567E-2</v>
      </c>
    </row>
    <row r="434" spans="1:12">
      <c r="A434" s="78" t="s">
        <v>441</v>
      </c>
      <c r="B434" s="68">
        <v>17893.45</v>
      </c>
      <c r="C434" s="59">
        <f t="shared" si="24"/>
        <v>1.2162679413476782E-3</v>
      </c>
      <c r="D434" s="59">
        <f t="shared" si="27"/>
        <v>1.0012162679413477</v>
      </c>
      <c r="E434" s="78" t="s">
        <v>441</v>
      </c>
      <c r="F434" s="79">
        <v>1134.55</v>
      </c>
      <c r="G434" s="80">
        <f t="shared" si="25"/>
        <v>6.8543395250613912E-3</v>
      </c>
      <c r="H434" s="80">
        <f t="shared" si="26"/>
        <v>1.0068543395250613</v>
      </c>
      <c r="J434" s="59">
        <v>407</v>
      </c>
      <c r="K434" s="59">
        <v>2.05974505400661E-5</v>
      </c>
      <c r="L434" s="59">
        <v>-3.6171410494717601E-2</v>
      </c>
    </row>
    <row r="435" spans="1:12">
      <c r="A435" s="78" t="s">
        <v>442</v>
      </c>
      <c r="B435" s="68">
        <v>17871.7</v>
      </c>
      <c r="C435" s="59">
        <f t="shared" si="24"/>
        <v>8.4398644447551876E-3</v>
      </c>
      <c r="D435" s="59">
        <f t="shared" si="27"/>
        <v>1.0084398644447552</v>
      </c>
      <c r="E435" s="78" t="s">
        <v>442</v>
      </c>
      <c r="F435" s="79">
        <v>1126.8</v>
      </c>
      <c r="G435" s="80">
        <f t="shared" si="25"/>
        <v>-2.359241193102651E-2</v>
      </c>
      <c r="H435" s="80">
        <f t="shared" si="26"/>
        <v>0.97640758806897354</v>
      </c>
      <c r="J435" s="59">
        <v>408</v>
      </c>
      <c r="K435" s="59">
        <v>-3.7333975654360398E-3</v>
      </c>
      <c r="L435" s="59">
        <v>7.3014045579170794E-2</v>
      </c>
    </row>
    <row r="436" spans="1:12">
      <c r="A436" s="78" t="s">
        <v>443</v>
      </c>
      <c r="B436" s="68">
        <v>17721.5</v>
      </c>
      <c r="C436" s="59">
        <f t="shared" si="24"/>
        <v>-2.4291213288073102E-3</v>
      </c>
      <c r="D436" s="59">
        <f t="shared" si="27"/>
        <v>0.99757087867119265</v>
      </c>
      <c r="E436" s="78" t="s">
        <v>443</v>
      </c>
      <c r="F436" s="79">
        <v>1153.7</v>
      </c>
      <c r="G436" s="80">
        <f t="shared" si="25"/>
        <v>1.4273173935373402E-2</v>
      </c>
      <c r="H436" s="80">
        <f t="shared" si="26"/>
        <v>1.0142731739353734</v>
      </c>
      <c r="J436" s="59">
        <v>409</v>
      </c>
      <c r="K436" s="59">
        <v>-5.4749851389372601E-3</v>
      </c>
      <c r="L436" s="59">
        <v>-8.5823721116030406E-3</v>
      </c>
    </row>
    <row r="437" spans="1:12">
      <c r="A437" s="78" t="s">
        <v>444</v>
      </c>
      <c r="B437" s="68">
        <v>17764.599999999999</v>
      </c>
      <c r="C437" s="59">
        <f t="shared" si="24"/>
        <v>-5.0226602101452831E-3</v>
      </c>
      <c r="D437" s="59">
        <f t="shared" si="27"/>
        <v>0.9949773397898547</v>
      </c>
      <c r="E437" s="78" t="s">
        <v>444</v>
      </c>
      <c r="F437" s="79">
        <v>1137.3499999999999</v>
      </c>
      <c r="G437" s="80">
        <f t="shared" si="25"/>
        <v>8.6538577062832446E-3</v>
      </c>
      <c r="H437" s="80">
        <f t="shared" si="26"/>
        <v>1.0086538577062834</v>
      </c>
      <c r="J437" s="59">
        <v>410</v>
      </c>
      <c r="K437" s="59">
        <v>-1.1866042641892701E-2</v>
      </c>
      <c r="L437" s="59">
        <v>-2.2197196123426698E-2</v>
      </c>
    </row>
    <row r="438" spans="1:12">
      <c r="A438" s="78" t="s">
        <v>445</v>
      </c>
      <c r="B438" s="68">
        <v>17854.05</v>
      </c>
      <c r="C438" s="59">
        <f t="shared" si="24"/>
        <v>1.3740736629151006E-2</v>
      </c>
      <c r="D438" s="59">
        <f t="shared" si="27"/>
        <v>1.0137407366291511</v>
      </c>
      <c r="E438" s="78" t="s">
        <v>445</v>
      </c>
      <c r="F438" s="79">
        <v>1127.55</v>
      </c>
      <c r="G438" s="80">
        <f t="shared" si="25"/>
        <v>-2.7122085907170145E-2</v>
      </c>
      <c r="H438" s="80">
        <f t="shared" si="26"/>
        <v>0.97287791409282987</v>
      </c>
      <c r="J438" s="59">
        <v>411</v>
      </c>
      <c r="K438" s="59">
        <v>-8.1947603511916198E-3</v>
      </c>
      <c r="L438" s="59">
        <v>-1.2731061209709699E-2</v>
      </c>
    </row>
    <row r="439" spans="1:12">
      <c r="A439" s="78" t="s">
        <v>446</v>
      </c>
      <c r="B439" s="68">
        <v>17610.400000000001</v>
      </c>
      <c r="C439" s="59">
        <f t="shared" si="24"/>
        <v>-3.3497319108321866E-4</v>
      </c>
      <c r="D439" s="59">
        <f t="shared" si="27"/>
        <v>0.99966502680891678</v>
      </c>
      <c r="E439" s="78" t="s">
        <v>446</v>
      </c>
      <c r="F439" s="79">
        <v>1158.55</v>
      </c>
      <c r="G439" s="80">
        <f t="shared" si="25"/>
        <v>-3.3400800538527779E-2</v>
      </c>
      <c r="H439" s="80">
        <f t="shared" si="26"/>
        <v>0.96659919946147221</v>
      </c>
      <c r="J439" s="59">
        <v>412</v>
      </c>
      <c r="K439" s="59">
        <v>-7.6130862305028397E-3</v>
      </c>
      <c r="L439" s="59">
        <v>4.4112617603304101E-2</v>
      </c>
    </row>
    <row r="440" spans="1:12">
      <c r="A440" s="78" t="s">
        <v>447</v>
      </c>
      <c r="B440" s="68">
        <v>17616.3</v>
      </c>
      <c r="C440" s="59">
        <f t="shared" si="24"/>
        <v>-2.5993220119003902E-3</v>
      </c>
      <c r="D440" s="59">
        <f t="shared" si="27"/>
        <v>0.99740067798809962</v>
      </c>
      <c r="E440" s="78" t="s">
        <v>447</v>
      </c>
      <c r="F440" s="79">
        <v>1197.9000000000001</v>
      </c>
      <c r="G440" s="80">
        <f t="shared" si="25"/>
        <v>-3.1714784224185451E-2</v>
      </c>
      <c r="H440" s="80">
        <f t="shared" si="26"/>
        <v>0.9682852157758145</v>
      </c>
      <c r="J440" s="59">
        <v>413</v>
      </c>
      <c r="K440" s="59">
        <v>1.25032703520662E-3</v>
      </c>
      <c r="L440" s="59">
        <v>2.4941294702866101E-2</v>
      </c>
    </row>
    <row r="441" spans="1:12">
      <c r="A441" s="78" t="s">
        <v>448</v>
      </c>
      <c r="B441" s="68">
        <v>17662.150000000001</v>
      </c>
      <c r="C441" s="59">
        <f t="shared" si="24"/>
        <v>7.4764029525351266E-4</v>
      </c>
      <c r="D441" s="59">
        <f t="shared" si="27"/>
        <v>1.0007476402952535</v>
      </c>
      <c r="E441" s="78" t="s">
        <v>448</v>
      </c>
      <c r="F441" s="79">
        <v>1236.5</v>
      </c>
      <c r="G441" s="80">
        <f t="shared" si="25"/>
        <v>9.8338798902133234E-3</v>
      </c>
      <c r="H441" s="80">
        <f t="shared" si="26"/>
        <v>1.0098338798902133</v>
      </c>
      <c r="J441" s="59">
        <v>414</v>
      </c>
      <c r="K441" s="59">
        <v>4.4278078484604796E-3</v>
      </c>
      <c r="L441" s="59">
        <v>-1.0395896383826E-2</v>
      </c>
    </row>
    <row r="442" spans="1:12">
      <c r="A442" s="78" t="s">
        <v>449</v>
      </c>
      <c r="B442" s="68">
        <v>17648.95</v>
      </c>
      <c r="C442" s="59">
        <f t="shared" si="24"/>
        <v>2.5302609284759267E-3</v>
      </c>
      <c r="D442" s="59">
        <f t="shared" si="27"/>
        <v>1.0025302609284759</v>
      </c>
      <c r="E442" s="78" t="s">
        <v>449</v>
      </c>
      <c r="F442" s="79">
        <v>1224.4000000000001</v>
      </c>
      <c r="G442" s="80">
        <f t="shared" si="25"/>
        <v>-7.8505152117914392E-3</v>
      </c>
      <c r="H442" s="80">
        <f t="shared" si="26"/>
        <v>0.99214948478820852</v>
      </c>
      <c r="J442" s="59">
        <v>415</v>
      </c>
      <c r="K442" s="59">
        <v>1.1197619448264E-2</v>
      </c>
      <c r="L442" s="59">
        <v>-1.7573836587540002E-2</v>
      </c>
    </row>
    <row r="443" spans="1:12">
      <c r="A443" s="78" t="s">
        <v>450</v>
      </c>
      <c r="B443" s="68">
        <v>17604.349999999999</v>
      </c>
      <c r="C443" s="59">
        <f t="shared" si="24"/>
        <v>-1.6204860425410094E-2</v>
      </c>
      <c r="D443" s="59">
        <f t="shared" si="27"/>
        <v>0.98379513957458986</v>
      </c>
      <c r="E443" s="78" t="s">
        <v>450</v>
      </c>
      <c r="F443" s="79">
        <v>1234.05</v>
      </c>
      <c r="G443" s="80">
        <f t="shared" si="25"/>
        <v>-1.0528874383212525E-3</v>
      </c>
      <c r="H443" s="80">
        <f t="shared" si="26"/>
        <v>0.99894711256167878</v>
      </c>
      <c r="J443" s="59">
        <v>416</v>
      </c>
      <c r="K443" s="59">
        <v>-6.1750885918659196E-3</v>
      </c>
      <c r="L443" s="59">
        <v>4.0586856854881899E-3</v>
      </c>
    </row>
    <row r="444" spans="1:12">
      <c r="A444" s="78" t="s">
        <v>451</v>
      </c>
      <c r="B444" s="68">
        <v>17891.95</v>
      </c>
      <c r="C444" s="59">
        <f t="shared" si="24"/>
        <v>-1.2571586207360697E-2</v>
      </c>
      <c r="D444" s="59">
        <f t="shared" si="27"/>
        <v>0.98742841379263935</v>
      </c>
      <c r="E444" s="78" t="s">
        <v>451</v>
      </c>
      <c r="F444" s="79">
        <v>1235.3499999999999</v>
      </c>
      <c r="G444" s="80">
        <f t="shared" si="25"/>
        <v>-2.062064816394398E-3</v>
      </c>
      <c r="H444" s="80">
        <f t="shared" si="26"/>
        <v>0.99793793518360563</v>
      </c>
      <c r="J444" s="59">
        <v>417</v>
      </c>
      <c r="K444" s="59">
        <v>5.8031837749034001E-3</v>
      </c>
      <c r="L444" s="59">
        <v>-2.4507153126895699E-2</v>
      </c>
    </row>
    <row r="445" spans="1:12">
      <c r="A445" s="78" t="s">
        <v>452</v>
      </c>
      <c r="B445" s="68">
        <v>18118.3</v>
      </c>
      <c r="C445" s="59">
        <f t="shared" si="24"/>
        <v>-1.3798108831454769E-5</v>
      </c>
      <c r="D445" s="59">
        <f t="shared" si="27"/>
        <v>0.99998620189116849</v>
      </c>
      <c r="E445" s="78" t="s">
        <v>452</v>
      </c>
      <c r="F445" s="79">
        <v>1237.9000000000001</v>
      </c>
      <c r="G445" s="80">
        <f t="shared" si="25"/>
        <v>5.656337268499644E-4</v>
      </c>
      <c r="H445" s="80">
        <f t="shared" si="26"/>
        <v>1.00056563372685</v>
      </c>
      <c r="J445" s="59">
        <v>418</v>
      </c>
      <c r="K445" s="59">
        <v>-4.4368657613300597E-3</v>
      </c>
      <c r="L445" s="59">
        <v>-1.8603100186925701E-2</v>
      </c>
    </row>
    <row r="446" spans="1:12">
      <c r="A446" s="78" t="s">
        <v>453</v>
      </c>
      <c r="B446" s="68">
        <v>18118.55</v>
      </c>
      <c r="C446" s="59">
        <f t="shared" si="24"/>
        <v>5.0295849424065783E-3</v>
      </c>
      <c r="D446" s="59">
        <f t="shared" si="27"/>
        <v>1.0050295849424067</v>
      </c>
      <c r="E446" s="78" t="s">
        <v>453</v>
      </c>
      <c r="F446" s="79">
        <v>1237.2</v>
      </c>
      <c r="G446" s="80">
        <f t="shared" si="25"/>
        <v>8.6861771123705189E-3</v>
      </c>
      <c r="H446" s="80">
        <f t="shared" si="26"/>
        <v>1.0086861771123705</v>
      </c>
      <c r="J446" s="59">
        <v>419</v>
      </c>
      <c r="K446" s="59">
        <v>-3.74147503643283E-3</v>
      </c>
      <c r="L446" s="59">
        <v>-1.3185099189857399E-2</v>
      </c>
    </row>
    <row r="447" spans="1:12">
      <c r="A447" s="78" t="s">
        <v>454</v>
      </c>
      <c r="B447" s="68">
        <v>18027.650000000001</v>
      </c>
      <c r="C447" s="59">
        <f t="shared" si="24"/>
        <v>-4.4388555124240574E-3</v>
      </c>
      <c r="D447" s="59">
        <f t="shared" si="27"/>
        <v>0.99556114448757593</v>
      </c>
      <c r="E447" s="78" t="s">
        <v>454</v>
      </c>
      <c r="F447" s="79">
        <v>1226.5</v>
      </c>
      <c r="G447" s="80">
        <f t="shared" si="25"/>
        <v>7.0365206054790221E-3</v>
      </c>
      <c r="H447" s="80">
        <f t="shared" si="26"/>
        <v>1.007036520605479</v>
      </c>
      <c r="J447" s="59">
        <v>420</v>
      </c>
      <c r="K447" s="59">
        <v>-2.5378747071549399E-3</v>
      </c>
      <c r="L447" s="59">
        <v>1.23690546472057E-2</v>
      </c>
    </row>
    <row r="448" spans="1:12">
      <c r="A448" s="78" t="s">
        <v>455</v>
      </c>
      <c r="B448" s="68">
        <v>18107.849999999999</v>
      </c>
      <c r="C448" s="59">
        <f t="shared" si="24"/>
        <v>-3.1703874024205901E-3</v>
      </c>
      <c r="D448" s="59">
        <f t="shared" si="27"/>
        <v>0.99682961259757941</v>
      </c>
      <c r="E448" s="78" t="s">
        <v>455</v>
      </c>
      <c r="F448" s="79">
        <v>1217.9000000000001</v>
      </c>
      <c r="G448" s="80">
        <f t="shared" si="25"/>
        <v>1.048253583691868E-2</v>
      </c>
      <c r="H448" s="80">
        <f t="shared" si="26"/>
        <v>1.0104825358369187</v>
      </c>
      <c r="J448" s="59">
        <v>421</v>
      </c>
      <c r="K448" s="59">
        <v>-2.4296467253145299E-3</v>
      </c>
      <c r="L448" s="59">
        <v>-3.1949386105955102E-2</v>
      </c>
    </row>
    <row r="449" spans="1:12">
      <c r="A449" s="78" t="s">
        <v>456</v>
      </c>
      <c r="B449" s="68">
        <v>18165.349999999999</v>
      </c>
      <c r="C449" s="59">
        <f t="shared" si="24"/>
        <v>6.1874397571668738E-3</v>
      </c>
      <c r="D449" s="59">
        <f t="shared" si="27"/>
        <v>1.0061874397571668</v>
      </c>
      <c r="E449" s="78" t="s">
        <v>456</v>
      </c>
      <c r="F449" s="79">
        <v>1205.2</v>
      </c>
      <c r="G449" s="80">
        <f t="shared" si="25"/>
        <v>-6.2449798691796565E-3</v>
      </c>
      <c r="H449" s="80">
        <f t="shared" si="26"/>
        <v>0.99375502013082029</v>
      </c>
      <c r="J449" s="59">
        <v>422</v>
      </c>
      <c r="K449" s="59">
        <v>-1.2194968364728E-2</v>
      </c>
      <c r="L449" s="59">
        <v>-1.0173325781753499E-2</v>
      </c>
    </row>
    <row r="450" spans="1:12">
      <c r="A450" s="78" t="s">
        <v>457</v>
      </c>
      <c r="B450" s="68">
        <v>18053.3</v>
      </c>
      <c r="C450" s="59">
        <f t="shared" si="24"/>
        <v>8.8155315999272829E-3</v>
      </c>
      <c r="D450" s="59">
        <f t="shared" si="27"/>
        <v>1.0088155315999272</v>
      </c>
      <c r="E450" s="78" t="s">
        <v>457</v>
      </c>
      <c r="F450" s="79">
        <v>1212.75</v>
      </c>
      <c r="G450" s="80">
        <f t="shared" si="25"/>
        <v>4.1313836908097885E-3</v>
      </c>
      <c r="H450" s="80">
        <f t="shared" si="26"/>
        <v>1.0041313836908099</v>
      </c>
      <c r="J450" s="59">
        <v>423</v>
      </c>
      <c r="K450" s="59">
        <v>-1.33428670102578E-3</v>
      </c>
      <c r="L450" s="59">
        <v>-1.9851833562892399E-2</v>
      </c>
    </row>
    <row r="451" spans="1:12">
      <c r="A451" s="78" t="s">
        <v>458</v>
      </c>
      <c r="B451" s="68">
        <v>17894.849999999999</v>
      </c>
      <c r="C451" s="59">
        <f t="shared" si="24"/>
        <v>-3.44477342271146E-3</v>
      </c>
      <c r="D451" s="59">
        <f t="shared" si="27"/>
        <v>0.99655522657728857</v>
      </c>
      <c r="E451" s="78" t="s">
        <v>458</v>
      </c>
      <c r="F451" s="79">
        <v>1207.75</v>
      </c>
      <c r="G451" s="80">
        <f t="shared" si="25"/>
        <v>-2.1917590396301981E-3</v>
      </c>
      <c r="H451" s="80">
        <f t="shared" si="26"/>
        <v>0.9978082409603698</v>
      </c>
      <c r="J451" s="59">
        <v>424</v>
      </c>
      <c r="K451" s="59">
        <v>-4.7765528802329298E-3</v>
      </c>
      <c r="L451" s="59">
        <v>8.3345034379296492E-3</v>
      </c>
    </row>
    <row r="452" spans="1:12">
      <c r="A452" s="78" t="s">
        <v>459</v>
      </c>
      <c r="B452" s="68">
        <v>17956.599999999999</v>
      </c>
      <c r="C452" s="59">
        <f t="shared" ref="C452:C515" si="28">LN(B452/B453)</f>
        <v>5.4949488811592336E-3</v>
      </c>
      <c r="D452" s="59">
        <f t="shared" si="27"/>
        <v>1.0054949488811593</v>
      </c>
      <c r="E452" s="78" t="s">
        <v>459</v>
      </c>
      <c r="F452" s="79">
        <v>1210.4000000000001</v>
      </c>
      <c r="G452" s="80">
        <f t="shared" ref="G452:G515" si="29">LN(F452/F453)</f>
        <v>-6.8338333553104548E-3</v>
      </c>
      <c r="H452" s="80">
        <f t="shared" ref="H452:H515" si="30">G452+1</f>
        <v>0.9931661666446896</v>
      </c>
      <c r="J452" s="59">
        <v>425</v>
      </c>
      <c r="K452" s="59">
        <v>-4.4208118369525101E-3</v>
      </c>
      <c r="L452" s="59">
        <v>-2.0780629059871198E-3</v>
      </c>
    </row>
    <row r="453" spans="1:12">
      <c r="A453" s="78" t="s">
        <v>460</v>
      </c>
      <c r="B453" s="68">
        <v>17858.2</v>
      </c>
      <c r="C453" s="59">
        <f t="shared" si="28"/>
        <v>-2.097674030007273E-3</v>
      </c>
      <c r="D453" s="59">
        <f t="shared" ref="D453:D516" si="31">C453+1</f>
        <v>0.99790232596999273</v>
      </c>
      <c r="E453" s="78" t="s">
        <v>460</v>
      </c>
      <c r="F453" s="79">
        <v>1218.7</v>
      </c>
      <c r="G453" s="80">
        <f t="shared" si="29"/>
        <v>-1.3974275600251997E-2</v>
      </c>
      <c r="H453" s="80">
        <f t="shared" si="30"/>
        <v>0.986025724399748</v>
      </c>
      <c r="J453" s="59">
        <v>426</v>
      </c>
      <c r="K453" s="59">
        <v>2.6003911405081002E-4</v>
      </c>
      <c r="L453" s="59">
        <v>-2.1242369894814601E-2</v>
      </c>
    </row>
    <row r="454" spans="1:12">
      <c r="A454" s="78" t="s">
        <v>461</v>
      </c>
      <c r="B454" s="68">
        <v>17895.7</v>
      </c>
      <c r="C454" s="59">
        <f t="shared" si="28"/>
        <v>-1.0304428324909225E-3</v>
      </c>
      <c r="D454" s="59">
        <f t="shared" si="31"/>
        <v>0.99896955716750913</v>
      </c>
      <c r="E454" s="78" t="s">
        <v>461</v>
      </c>
      <c r="F454" s="79">
        <v>1235.8499999999999</v>
      </c>
      <c r="G454" s="80">
        <f t="shared" si="29"/>
        <v>3.3612807064097659E-2</v>
      </c>
      <c r="H454" s="80">
        <f t="shared" si="30"/>
        <v>1.0336128070640977</v>
      </c>
      <c r="J454" s="59">
        <v>427</v>
      </c>
      <c r="K454" s="59">
        <v>3.0331455457584902E-3</v>
      </c>
      <c r="L454" s="59">
        <v>-2.9491040052857201E-2</v>
      </c>
    </row>
    <row r="455" spans="1:12">
      <c r="A455" s="78" t="s">
        <v>462</v>
      </c>
      <c r="B455" s="68">
        <v>17914.150000000001</v>
      </c>
      <c r="C455" s="59">
        <f t="shared" si="28"/>
        <v>-1.0387331059448432E-2</v>
      </c>
      <c r="D455" s="59">
        <f t="shared" si="31"/>
        <v>0.98961266894055155</v>
      </c>
      <c r="E455" s="78" t="s">
        <v>462</v>
      </c>
      <c r="F455" s="79">
        <v>1195</v>
      </c>
      <c r="G455" s="80">
        <f t="shared" si="29"/>
        <v>-7.7522999008231173E-3</v>
      </c>
      <c r="H455" s="80">
        <f t="shared" si="30"/>
        <v>0.99224770009917684</v>
      </c>
      <c r="J455" s="59">
        <v>428</v>
      </c>
      <c r="K455" s="59">
        <v>6.14135202696216E-3</v>
      </c>
      <c r="L455" s="59">
        <v>4.3746014680036503E-3</v>
      </c>
    </row>
    <row r="456" spans="1:12">
      <c r="A456" s="78" t="s">
        <v>463</v>
      </c>
      <c r="B456" s="68">
        <v>18101.2</v>
      </c>
      <c r="C456" s="59">
        <f t="shared" si="28"/>
        <v>1.3445454515296811E-2</v>
      </c>
      <c r="D456" s="59">
        <f t="shared" si="31"/>
        <v>1.0134454545152969</v>
      </c>
      <c r="E456" s="78" t="s">
        <v>463</v>
      </c>
      <c r="F456" s="79">
        <v>1204.3</v>
      </c>
      <c r="G456" s="80">
        <f t="shared" si="29"/>
        <v>3.6014035747005069E-2</v>
      </c>
      <c r="H456" s="80">
        <f t="shared" si="30"/>
        <v>1.0360140357470051</v>
      </c>
      <c r="J456" s="59">
        <v>429</v>
      </c>
      <c r="K456" s="59">
        <v>-4.2026132211255198E-3</v>
      </c>
      <c r="L456" s="59">
        <v>3.4112332314587997E-2</v>
      </c>
    </row>
    <row r="457" spans="1:12">
      <c r="A457" s="78" t="s">
        <v>464</v>
      </c>
      <c r="B457" s="68">
        <v>17859.45</v>
      </c>
      <c r="C457" s="59">
        <f t="shared" si="28"/>
        <v>-7.4027717595589147E-3</v>
      </c>
      <c r="D457" s="59">
        <f t="shared" si="31"/>
        <v>0.99259722824044105</v>
      </c>
      <c r="E457" s="78" t="s">
        <v>464</v>
      </c>
      <c r="F457" s="79">
        <v>1161.7</v>
      </c>
      <c r="G457" s="80">
        <f t="shared" si="29"/>
        <v>-6.6918575048046016E-3</v>
      </c>
      <c r="H457" s="80">
        <f t="shared" si="30"/>
        <v>0.99330814249519539</v>
      </c>
      <c r="J457" s="59">
        <v>430</v>
      </c>
      <c r="K457" s="59">
        <v>-2.1367050151526799E-3</v>
      </c>
      <c r="L457" s="59">
        <v>2.9436813832212302E-2</v>
      </c>
    </row>
    <row r="458" spans="1:12">
      <c r="A458" s="78" t="s">
        <v>465</v>
      </c>
      <c r="B458" s="68">
        <v>17992.150000000001</v>
      </c>
      <c r="C458" s="59">
        <f t="shared" si="28"/>
        <v>-2.8194751035864399E-3</v>
      </c>
      <c r="D458" s="59">
        <f t="shared" si="31"/>
        <v>0.99718052489641351</v>
      </c>
      <c r="E458" s="78" t="s">
        <v>465</v>
      </c>
      <c r="F458" s="79">
        <v>1169.5</v>
      </c>
      <c r="G458" s="80">
        <f t="shared" si="29"/>
        <v>2.5655278714289221E-4</v>
      </c>
      <c r="H458" s="80">
        <f t="shared" si="30"/>
        <v>1.000256552787143</v>
      </c>
      <c r="J458" s="59">
        <v>431</v>
      </c>
      <c r="K458" s="59">
        <v>3.4058067322751898E-4</v>
      </c>
      <c r="L458" s="59">
        <v>6.5137588518338696E-3</v>
      </c>
    </row>
    <row r="459" spans="1:12">
      <c r="A459" s="78" t="s">
        <v>466</v>
      </c>
      <c r="B459" s="68">
        <v>18042.95</v>
      </c>
      <c r="C459" s="59">
        <f t="shared" si="28"/>
        <v>-1.0453431463642316E-2</v>
      </c>
      <c r="D459" s="59">
        <f t="shared" si="31"/>
        <v>0.9895465685363577</v>
      </c>
      <c r="E459" s="78" t="s">
        <v>466</v>
      </c>
      <c r="F459" s="79">
        <v>1169.2</v>
      </c>
      <c r="G459" s="80">
        <f t="shared" si="29"/>
        <v>-8.0923819954329262E-3</v>
      </c>
      <c r="H459" s="80">
        <f t="shared" si="30"/>
        <v>0.99190761800456706</v>
      </c>
      <c r="J459" s="59">
        <v>432</v>
      </c>
      <c r="K459" s="59">
        <v>5.79068972533427E-3</v>
      </c>
      <c r="L459" s="59">
        <v>-2.9383101656360801E-2</v>
      </c>
    </row>
    <row r="460" spans="1:12">
      <c r="A460" s="78" t="s">
        <v>467</v>
      </c>
      <c r="B460" s="68">
        <v>18232.55</v>
      </c>
      <c r="C460" s="59">
        <f t="shared" si="28"/>
        <v>1.9269838518420508E-3</v>
      </c>
      <c r="D460" s="59">
        <f t="shared" si="31"/>
        <v>1.0019269838518421</v>
      </c>
      <c r="E460" s="78" t="s">
        <v>467</v>
      </c>
      <c r="F460" s="79">
        <v>1178.7</v>
      </c>
      <c r="G460" s="80">
        <f t="shared" si="29"/>
        <v>5.4018548657792124E-3</v>
      </c>
      <c r="H460" s="80">
        <f t="shared" si="30"/>
        <v>1.0054018548657793</v>
      </c>
      <c r="J460" s="59">
        <v>433</v>
      </c>
      <c r="K460" s="59">
        <v>-2.4098178367602001E-3</v>
      </c>
      <c r="L460" s="59">
        <v>1.6682991772133601E-2</v>
      </c>
    </row>
    <row r="461" spans="1:12">
      <c r="A461" s="78" t="s">
        <v>468</v>
      </c>
      <c r="B461" s="68">
        <v>18197.45</v>
      </c>
      <c r="C461" s="59">
        <f t="shared" si="28"/>
        <v>5.0767612877239332E-3</v>
      </c>
      <c r="D461" s="59">
        <f t="shared" si="31"/>
        <v>1.0050767612877238</v>
      </c>
      <c r="E461" s="78" t="s">
        <v>468</v>
      </c>
      <c r="F461" s="79">
        <v>1172.3499999999999</v>
      </c>
      <c r="G461" s="80">
        <f t="shared" si="29"/>
        <v>2.8069742124011639E-2</v>
      </c>
      <c r="H461" s="80">
        <f t="shared" si="30"/>
        <v>1.0280697421240117</v>
      </c>
      <c r="J461" s="59">
        <v>434</v>
      </c>
      <c r="K461" s="59">
        <v>-4.3666089902393698E-3</v>
      </c>
      <c r="L461" s="59">
        <v>1.30204666965226E-2</v>
      </c>
    </row>
    <row r="462" spans="1:12">
      <c r="A462" s="78" t="s">
        <v>469</v>
      </c>
      <c r="B462" s="68">
        <v>18105.3</v>
      </c>
      <c r="C462" s="59">
        <f t="shared" si="28"/>
        <v>-4.7222531914706822E-3</v>
      </c>
      <c r="D462" s="59">
        <f t="shared" si="31"/>
        <v>0.99527774680852932</v>
      </c>
      <c r="E462" s="78" t="s">
        <v>469</v>
      </c>
      <c r="F462" s="79">
        <v>1139.9000000000001</v>
      </c>
      <c r="G462" s="80">
        <f t="shared" si="29"/>
        <v>-2.4865911877603585E-2</v>
      </c>
      <c r="H462" s="80">
        <f t="shared" si="30"/>
        <v>0.97513408812239644</v>
      </c>
      <c r="J462" s="59">
        <v>435</v>
      </c>
      <c r="K462" s="59">
        <v>9.7901284346542591E-3</v>
      </c>
      <c r="L462" s="59">
        <v>-3.6912214341824401E-2</v>
      </c>
    </row>
    <row r="463" spans="1:12">
      <c r="A463" s="78" t="s">
        <v>470</v>
      </c>
      <c r="B463" s="68">
        <v>18191</v>
      </c>
      <c r="C463" s="59">
        <f t="shared" si="28"/>
        <v>3.7727060871833766E-3</v>
      </c>
      <c r="D463" s="59">
        <f t="shared" si="31"/>
        <v>1.0037727060871833</v>
      </c>
      <c r="E463" s="78" t="s">
        <v>470</v>
      </c>
      <c r="F463" s="79">
        <v>1168.5999999999999</v>
      </c>
      <c r="G463" s="80">
        <f t="shared" si="29"/>
        <v>3.9446650022004072E-2</v>
      </c>
      <c r="H463" s="80">
        <f t="shared" si="30"/>
        <v>1.0394466500220041</v>
      </c>
      <c r="J463" s="59">
        <v>436</v>
      </c>
      <c r="K463" s="59">
        <v>-8.2981046557347002E-4</v>
      </c>
      <c r="L463" s="59">
        <v>-3.2570990072954303E-2</v>
      </c>
    </row>
    <row r="464" spans="1:12">
      <c r="A464" s="78" t="s">
        <v>471</v>
      </c>
      <c r="B464" s="68">
        <v>18122.5</v>
      </c>
      <c r="C464" s="59">
        <f t="shared" si="28"/>
        <v>-5.4061808305026044E-4</v>
      </c>
      <c r="D464" s="59">
        <f t="shared" si="31"/>
        <v>0.99945938191694972</v>
      </c>
      <c r="E464" s="78" t="s">
        <v>471</v>
      </c>
      <c r="F464" s="79">
        <v>1123.4000000000001</v>
      </c>
      <c r="G464" s="80">
        <f t="shared" si="29"/>
        <v>7.4605541602054794E-3</v>
      </c>
      <c r="H464" s="80">
        <f t="shared" si="30"/>
        <v>1.0074605541602055</v>
      </c>
      <c r="J464" s="59">
        <v>437</v>
      </c>
      <c r="K464" s="59">
        <v>-2.5382320253382602E-3</v>
      </c>
      <c r="L464" s="59">
        <v>-2.9176552198847201E-2</v>
      </c>
    </row>
    <row r="465" spans="1:12">
      <c r="A465" s="78" t="s">
        <v>472</v>
      </c>
      <c r="B465" s="68">
        <v>18132.3</v>
      </c>
      <c r="C465" s="59">
        <f t="shared" si="28"/>
        <v>6.5123380415187272E-3</v>
      </c>
      <c r="D465" s="59">
        <f t="shared" si="31"/>
        <v>1.0065123380415186</v>
      </c>
      <c r="E465" s="78" t="s">
        <v>472</v>
      </c>
      <c r="F465" s="79">
        <v>1115.05</v>
      </c>
      <c r="G465" s="80">
        <f t="shared" si="29"/>
        <v>-1.3804993019461597E-2</v>
      </c>
      <c r="H465" s="80">
        <f t="shared" si="30"/>
        <v>0.98619500698053841</v>
      </c>
      <c r="J465" s="59">
        <v>438</v>
      </c>
      <c r="K465" s="59">
        <v>-1.2992754474386201E-5</v>
      </c>
      <c r="L465" s="59">
        <v>9.8468726446877108E-3</v>
      </c>
    </row>
    <row r="466" spans="1:12">
      <c r="A466" s="78" t="s">
        <v>473</v>
      </c>
      <c r="B466" s="68">
        <v>18014.599999999999</v>
      </c>
      <c r="C466" s="59">
        <f t="shared" si="28"/>
        <v>1.1602133416483444E-2</v>
      </c>
      <c r="D466" s="59">
        <f t="shared" si="31"/>
        <v>1.0116021334164835</v>
      </c>
      <c r="E466" s="78" t="s">
        <v>473</v>
      </c>
      <c r="F466" s="79">
        <v>1130.55</v>
      </c>
      <c r="G466" s="80">
        <f t="shared" si="29"/>
        <v>-1.6231274045326448E-2</v>
      </c>
      <c r="H466" s="80">
        <f t="shared" si="30"/>
        <v>0.98376872595467357</v>
      </c>
      <c r="J466" s="59">
        <v>439</v>
      </c>
      <c r="K466" s="59">
        <v>1.33197119042685E-3</v>
      </c>
      <c r="L466" s="59">
        <v>-9.18248640221829E-3</v>
      </c>
    </row>
    <row r="467" spans="1:12">
      <c r="A467" s="78" t="s">
        <v>474</v>
      </c>
      <c r="B467" s="68">
        <v>17806.8</v>
      </c>
      <c r="C467" s="59">
        <f t="shared" si="28"/>
        <v>-1.7841440690702759E-2</v>
      </c>
      <c r="D467" s="59">
        <f t="shared" si="31"/>
        <v>0.98215855930929719</v>
      </c>
      <c r="E467" s="78" t="s">
        <v>474</v>
      </c>
      <c r="F467" s="79">
        <v>1149.05</v>
      </c>
      <c r="G467" s="80">
        <f t="shared" si="29"/>
        <v>-5.1648299529790231E-3</v>
      </c>
      <c r="H467" s="80">
        <f t="shared" si="30"/>
        <v>0.99483517004702093</v>
      </c>
      <c r="J467" s="59">
        <v>440</v>
      </c>
      <c r="K467" s="59">
        <v>-1.2803432750666199E-2</v>
      </c>
      <c r="L467" s="59">
        <v>1.1750545312345E-2</v>
      </c>
    </row>
    <row r="468" spans="1:12">
      <c r="A468" s="78" t="s">
        <v>475</v>
      </c>
      <c r="B468" s="68">
        <v>18127.349999999999</v>
      </c>
      <c r="C468" s="59">
        <f t="shared" si="28"/>
        <v>-3.950294801933504E-3</v>
      </c>
      <c r="D468" s="59">
        <f t="shared" si="31"/>
        <v>0.99604970519806646</v>
      </c>
      <c r="E468" s="78" t="s">
        <v>475</v>
      </c>
      <c r="F468" s="79">
        <v>1155</v>
      </c>
      <c r="G468" s="80">
        <f t="shared" si="29"/>
        <v>-3.0688792428636988E-3</v>
      </c>
      <c r="H468" s="80">
        <f t="shared" si="30"/>
        <v>0.9969311207571363</v>
      </c>
      <c r="J468" s="59">
        <v>441</v>
      </c>
      <c r="K468" s="59">
        <v>-1.00621748889852E-2</v>
      </c>
      <c r="L468" s="59">
        <v>8.0001100725908408E-3</v>
      </c>
    </row>
    <row r="469" spans="1:12">
      <c r="A469" s="78" t="s">
        <v>476</v>
      </c>
      <c r="B469" s="68">
        <v>18199.099999999999</v>
      </c>
      <c r="C469" s="59">
        <f t="shared" si="28"/>
        <v>-1.0179289959781981E-2</v>
      </c>
      <c r="D469" s="59">
        <f t="shared" si="31"/>
        <v>0.98982071004021799</v>
      </c>
      <c r="E469" s="78" t="s">
        <v>476</v>
      </c>
      <c r="F469" s="79">
        <v>1158.55</v>
      </c>
      <c r="G469" s="80">
        <f t="shared" si="29"/>
        <v>-1.5587178082494034E-2</v>
      </c>
      <c r="H469" s="80">
        <f t="shared" si="30"/>
        <v>0.98441282191750601</v>
      </c>
      <c r="J469" s="59">
        <v>442</v>
      </c>
      <c r="K469" s="59">
        <v>-5.8748806809933698E-4</v>
      </c>
      <c r="L469" s="59">
        <v>1.1531217949493E-3</v>
      </c>
    </row>
    <row r="470" spans="1:12">
      <c r="A470" s="78" t="s">
        <v>477</v>
      </c>
      <c r="B470" s="68">
        <v>18385.3</v>
      </c>
      <c r="C470" s="59">
        <f t="shared" si="28"/>
        <v>-1.9100282258184755E-3</v>
      </c>
      <c r="D470" s="59">
        <f t="shared" si="31"/>
        <v>0.99808997177418157</v>
      </c>
      <c r="E470" s="78" t="s">
        <v>477</v>
      </c>
      <c r="F470" s="79">
        <v>1176.75</v>
      </c>
      <c r="G470" s="80">
        <f t="shared" si="29"/>
        <v>-5.297183697135068E-3</v>
      </c>
      <c r="H470" s="80">
        <f t="shared" si="30"/>
        <v>0.99470281630286495</v>
      </c>
      <c r="J470" s="59">
        <v>443</v>
      </c>
      <c r="K470" s="59">
        <v>3.2176784591046699E-3</v>
      </c>
      <c r="L470" s="59">
        <v>5.4684986532658499E-3</v>
      </c>
    </row>
    <row r="471" spans="1:12">
      <c r="A471" s="78" t="s">
        <v>478</v>
      </c>
      <c r="B471" s="68">
        <v>18420.45</v>
      </c>
      <c r="C471" s="59">
        <f t="shared" si="28"/>
        <v>8.2558261417479597E-3</v>
      </c>
      <c r="D471" s="59">
        <f t="shared" si="31"/>
        <v>1.008255826141748</v>
      </c>
      <c r="E471" s="78" t="s">
        <v>478</v>
      </c>
      <c r="F471" s="79">
        <v>1183</v>
      </c>
      <c r="G471" s="80">
        <f t="shared" si="29"/>
        <v>-5.3533544081306823E-3</v>
      </c>
      <c r="H471" s="80">
        <f t="shared" si="30"/>
        <v>0.99464664559186933</v>
      </c>
      <c r="J471" s="59">
        <v>444</v>
      </c>
      <c r="K471" s="59">
        <v>-3.9261359840004496E-3</v>
      </c>
      <c r="L471" s="59">
        <v>1.0962656589479499E-2</v>
      </c>
    </row>
    <row r="472" spans="1:12">
      <c r="A472" s="78" t="s">
        <v>479</v>
      </c>
      <c r="B472" s="68">
        <v>18269</v>
      </c>
      <c r="C472" s="59">
        <f t="shared" si="28"/>
        <v>-7.9544851721632479E-3</v>
      </c>
      <c r="D472" s="59">
        <f t="shared" si="31"/>
        <v>0.99204551482783676</v>
      </c>
      <c r="E472" s="78" t="s">
        <v>479</v>
      </c>
      <c r="F472" s="79">
        <v>1189.3499999999999</v>
      </c>
      <c r="G472" s="80">
        <f t="shared" si="29"/>
        <v>-2.5238980309429043E-2</v>
      </c>
      <c r="H472" s="80">
        <f t="shared" si="30"/>
        <v>0.97476101969057094</v>
      </c>
      <c r="J472" s="59">
        <v>445</v>
      </c>
      <c r="K472" s="59">
        <v>-2.96909339096836E-3</v>
      </c>
      <c r="L472" s="59">
        <v>1.3451629227887001E-2</v>
      </c>
    </row>
    <row r="473" spans="1:12">
      <c r="A473" s="78" t="s">
        <v>480</v>
      </c>
      <c r="B473" s="68">
        <v>18414.900000000001</v>
      </c>
      <c r="C473" s="59">
        <f t="shared" si="28"/>
        <v>-1.3238152933783446E-2</v>
      </c>
      <c r="D473" s="59">
        <f t="shared" si="31"/>
        <v>0.9867618470662165</v>
      </c>
      <c r="E473" s="78" t="s">
        <v>480</v>
      </c>
      <c r="F473" s="79">
        <v>1219.75</v>
      </c>
      <c r="G473" s="80">
        <f t="shared" si="29"/>
        <v>-1.145291807959165E-2</v>
      </c>
      <c r="H473" s="80">
        <f t="shared" si="30"/>
        <v>0.9885470819204083</v>
      </c>
      <c r="J473" s="59">
        <v>446</v>
      </c>
      <c r="K473" s="59">
        <v>4.0912647680816103E-3</v>
      </c>
      <c r="L473" s="59">
        <v>-1.0336244637261301E-2</v>
      </c>
    </row>
    <row r="474" spans="1:12">
      <c r="A474" s="78" t="s">
        <v>481</v>
      </c>
      <c r="B474" s="68">
        <v>18660.3</v>
      </c>
      <c r="C474" s="59">
        <f t="shared" si="28"/>
        <v>2.8066766840707338E-3</v>
      </c>
      <c r="D474" s="59">
        <f t="shared" si="31"/>
        <v>1.0028066766840706</v>
      </c>
      <c r="E474" s="78" t="s">
        <v>481</v>
      </c>
      <c r="F474" s="79">
        <v>1233.8</v>
      </c>
      <c r="G474" s="80">
        <f t="shared" si="29"/>
        <v>-1.0401222575391045E-2</v>
      </c>
      <c r="H474" s="80">
        <f t="shared" si="30"/>
        <v>0.989598777424609</v>
      </c>
      <c r="J474" s="59">
        <v>447</v>
      </c>
      <c r="K474" s="59">
        <v>6.0741256788813397E-3</v>
      </c>
      <c r="L474" s="59">
        <v>-1.9427419880715499E-3</v>
      </c>
    </row>
    <row r="475" spans="1:12">
      <c r="A475" s="78" t="s">
        <v>482</v>
      </c>
      <c r="B475" s="68">
        <v>18608</v>
      </c>
      <c r="C475" s="59">
        <f t="shared" si="28"/>
        <v>5.9749296136281512E-3</v>
      </c>
      <c r="D475" s="59">
        <f t="shared" si="31"/>
        <v>1.0059749296136282</v>
      </c>
      <c r="E475" s="78" t="s">
        <v>482</v>
      </c>
      <c r="F475" s="79">
        <v>1246.7</v>
      </c>
      <c r="G475" s="80">
        <f t="shared" si="29"/>
        <v>1.9847546890114066E-2</v>
      </c>
      <c r="H475" s="80">
        <f t="shared" si="30"/>
        <v>1.019847546890114</v>
      </c>
      <c r="J475" s="59">
        <v>448</v>
      </c>
      <c r="K475" s="59">
        <v>-3.1761140533563301E-3</v>
      </c>
      <c r="L475" s="59">
        <v>9.84355013726128E-4</v>
      </c>
    </row>
    <row r="476" spans="1:12">
      <c r="A476" s="78" t="s">
        <v>483</v>
      </c>
      <c r="B476" s="68">
        <v>18497.150000000001</v>
      </c>
      <c r="C476" s="59">
        <f t="shared" si="28"/>
        <v>2.9734752494251067E-5</v>
      </c>
      <c r="D476" s="59">
        <f t="shared" si="31"/>
        <v>1.0000297347524942</v>
      </c>
      <c r="E476" s="78" t="s">
        <v>483</v>
      </c>
      <c r="F476" s="79">
        <v>1222.2</v>
      </c>
      <c r="G476" s="80">
        <f t="shared" si="29"/>
        <v>-3.3082184187576257E-3</v>
      </c>
      <c r="H476" s="80">
        <f t="shared" si="30"/>
        <v>0.99669178158124239</v>
      </c>
      <c r="J476" s="59">
        <v>449</v>
      </c>
      <c r="K476" s="59">
        <v>3.56878946231802E-3</v>
      </c>
      <c r="L476" s="59">
        <v>-1.04026228176285E-2</v>
      </c>
    </row>
    <row r="477" spans="1:12">
      <c r="A477" s="78" t="s">
        <v>484</v>
      </c>
      <c r="B477" s="68">
        <v>18496.599999999999</v>
      </c>
      <c r="C477" s="59">
        <f t="shared" si="28"/>
        <v>-6.0772111756395393E-3</v>
      </c>
      <c r="D477" s="59">
        <f t="shared" si="31"/>
        <v>0.99392278882436047</v>
      </c>
      <c r="E477" s="78" t="s">
        <v>484</v>
      </c>
      <c r="F477" s="79">
        <v>1226.25</v>
      </c>
      <c r="G477" s="80">
        <f t="shared" si="29"/>
        <v>6.0939637680189869E-3</v>
      </c>
      <c r="H477" s="80">
        <f t="shared" si="30"/>
        <v>1.0060939637680191</v>
      </c>
      <c r="J477" s="59">
        <v>450</v>
      </c>
      <c r="K477" s="59">
        <v>-2.1597451862966398E-3</v>
      </c>
      <c r="L477" s="59">
        <v>-1.18145304139554E-2</v>
      </c>
    </row>
    <row r="478" spans="1:12">
      <c r="A478" s="78" t="s">
        <v>485</v>
      </c>
      <c r="B478" s="68">
        <v>18609.349999999999</v>
      </c>
      <c r="C478" s="59">
        <f t="shared" si="28"/>
        <v>2.6284759354648821E-3</v>
      </c>
      <c r="D478" s="59">
        <f t="shared" si="31"/>
        <v>1.0026284759354649</v>
      </c>
      <c r="E478" s="78" t="s">
        <v>485</v>
      </c>
      <c r="F478" s="79">
        <v>1218.8</v>
      </c>
      <c r="G478" s="80">
        <f t="shared" si="29"/>
        <v>3.0815399202617859E-3</v>
      </c>
      <c r="H478" s="80">
        <f t="shared" si="30"/>
        <v>1.0030815399202617</v>
      </c>
      <c r="J478" s="59">
        <v>451</v>
      </c>
      <c r="K478" s="59">
        <v>-1.35453321085881E-3</v>
      </c>
      <c r="L478" s="59">
        <v>3.4967340274956502E-2</v>
      </c>
    </row>
    <row r="479" spans="1:12">
      <c r="A479" s="78" t="s">
        <v>486</v>
      </c>
      <c r="B479" s="68">
        <v>18560.5</v>
      </c>
      <c r="C479" s="59">
        <f t="shared" si="28"/>
        <v>-4.4216639141222676E-3</v>
      </c>
      <c r="D479" s="59">
        <f t="shared" si="31"/>
        <v>0.99557833608587776</v>
      </c>
      <c r="E479" s="78" t="s">
        <v>486</v>
      </c>
      <c r="F479" s="79">
        <v>1215.05</v>
      </c>
      <c r="G479" s="80">
        <f t="shared" si="29"/>
        <v>2.2246033727391732E-3</v>
      </c>
      <c r="H479" s="80">
        <f t="shared" si="30"/>
        <v>1.0022246033727391</v>
      </c>
      <c r="J479" s="59">
        <v>452</v>
      </c>
      <c r="K479" s="59">
        <v>-8.4141829575239708E-3</v>
      </c>
      <c r="L479" s="59">
        <v>6.6188305670085304E-4</v>
      </c>
    </row>
    <row r="480" spans="1:12">
      <c r="A480" s="78" t="s">
        <v>487</v>
      </c>
      <c r="B480" s="68">
        <v>18642.75</v>
      </c>
      <c r="C480" s="59">
        <f t="shared" si="28"/>
        <v>-3.1223414523407593E-3</v>
      </c>
      <c r="D480" s="59">
        <f t="shared" si="31"/>
        <v>0.9968776585476592</v>
      </c>
      <c r="E480" s="78" t="s">
        <v>487</v>
      </c>
      <c r="F480" s="79">
        <v>1212.3499999999999</v>
      </c>
      <c r="G480" s="80">
        <f t="shared" si="29"/>
        <v>-1.1848528421543396E-2</v>
      </c>
      <c r="H480" s="80">
        <f t="shared" si="30"/>
        <v>0.98815147157845662</v>
      </c>
      <c r="J480" s="59">
        <v>453</v>
      </c>
      <c r="K480" s="59">
        <v>9.5673419430661894E-3</v>
      </c>
      <c r="L480" s="59">
        <v>2.6446693803938898E-2</v>
      </c>
    </row>
    <row r="481" spans="1:12">
      <c r="A481" s="78" t="s">
        <v>488</v>
      </c>
      <c r="B481" s="68">
        <v>18701.05</v>
      </c>
      <c r="C481" s="59">
        <f t="shared" si="28"/>
        <v>2.6472605687367874E-4</v>
      </c>
      <c r="D481" s="59">
        <f t="shared" si="31"/>
        <v>1.0002647260568738</v>
      </c>
      <c r="E481" s="78" t="s">
        <v>488</v>
      </c>
      <c r="F481" s="79">
        <v>1226.8</v>
      </c>
      <c r="G481" s="80">
        <f t="shared" si="29"/>
        <v>1.6809881468640691E-2</v>
      </c>
      <c r="H481" s="80">
        <f t="shared" si="30"/>
        <v>1.0168098814686406</v>
      </c>
      <c r="J481" s="59">
        <v>454</v>
      </c>
      <c r="K481" s="59">
        <v>-6.1623720141519003E-3</v>
      </c>
      <c r="L481" s="59">
        <v>-5.2948549065269805E-4</v>
      </c>
    </row>
    <row r="482" spans="1:12">
      <c r="A482" s="78" t="s">
        <v>489</v>
      </c>
      <c r="B482" s="68">
        <v>18696.099999999999</v>
      </c>
      <c r="C482" s="59">
        <f t="shared" si="28"/>
        <v>-6.2065965491442813E-3</v>
      </c>
      <c r="D482" s="59">
        <f t="shared" si="31"/>
        <v>0.99379340345085576</v>
      </c>
      <c r="E482" s="78" t="s">
        <v>489</v>
      </c>
      <c r="F482" s="79">
        <v>1206.3499999999999</v>
      </c>
      <c r="G482" s="80">
        <f t="shared" si="29"/>
        <v>2.1575876591205371E-3</v>
      </c>
      <c r="H482" s="80">
        <f t="shared" si="30"/>
        <v>1.0021575876591204</v>
      </c>
      <c r="J482" s="59">
        <v>455</v>
      </c>
      <c r="K482" s="59">
        <v>-2.70433465264882E-3</v>
      </c>
      <c r="L482" s="59">
        <v>2.9608874397917201E-3</v>
      </c>
    </row>
    <row r="483" spans="1:12">
      <c r="A483" s="78" t="s">
        <v>490</v>
      </c>
      <c r="B483" s="68">
        <v>18812.5</v>
      </c>
      <c r="C483" s="59">
        <f t="shared" si="28"/>
        <v>2.8825558908002974E-3</v>
      </c>
      <c r="D483" s="59">
        <f t="shared" si="31"/>
        <v>1.0028825558908003</v>
      </c>
      <c r="E483" s="78" t="s">
        <v>490</v>
      </c>
      <c r="F483" s="79">
        <v>1203.75</v>
      </c>
      <c r="G483" s="80">
        <f t="shared" si="29"/>
        <v>-3.4002354869903176E-3</v>
      </c>
      <c r="H483" s="80">
        <f t="shared" si="30"/>
        <v>0.99659976451300969</v>
      </c>
      <c r="J483" s="59">
        <v>456</v>
      </c>
      <c r="K483" s="59">
        <v>-8.4640548476655492E-3</v>
      </c>
      <c r="L483" s="59">
        <v>3.7167285223262001E-4</v>
      </c>
    </row>
    <row r="484" spans="1:12">
      <c r="A484" s="78" t="s">
        <v>491</v>
      </c>
      <c r="B484" s="68">
        <v>18758.349999999999</v>
      </c>
      <c r="C484" s="59">
        <f t="shared" si="28"/>
        <v>7.5074463545009001E-3</v>
      </c>
      <c r="D484" s="59">
        <f t="shared" si="31"/>
        <v>1.0075074463545008</v>
      </c>
      <c r="E484" s="78" t="s">
        <v>491</v>
      </c>
      <c r="F484" s="79">
        <v>1207.8499999999999</v>
      </c>
      <c r="G484" s="80">
        <f t="shared" si="29"/>
        <v>-2.2741848582611768E-3</v>
      </c>
      <c r="H484" s="80">
        <f t="shared" si="30"/>
        <v>0.99772581514173886</v>
      </c>
      <c r="J484" s="59">
        <v>457</v>
      </c>
      <c r="K484" s="59">
        <v>8.76806529064632E-4</v>
      </c>
      <c r="L484" s="59">
        <v>4.5250483367145801E-3</v>
      </c>
    </row>
    <row r="485" spans="1:12">
      <c r="A485" s="78" t="s">
        <v>492</v>
      </c>
      <c r="B485" s="68">
        <v>18618.05</v>
      </c>
      <c r="C485" s="59">
        <f t="shared" si="28"/>
        <v>2.9746557780997683E-3</v>
      </c>
      <c r="D485" s="59">
        <f t="shared" si="31"/>
        <v>1.0029746557780999</v>
      </c>
      <c r="E485" s="78" t="s">
        <v>492</v>
      </c>
      <c r="F485" s="79">
        <v>1210.5999999999999</v>
      </c>
      <c r="G485" s="80">
        <f t="shared" si="29"/>
        <v>1.9097440677392153E-2</v>
      </c>
      <c r="H485" s="80">
        <f t="shared" si="30"/>
        <v>1.0190974406773921</v>
      </c>
      <c r="J485" s="59">
        <v>458</v>
      </c>
      <c r="K485" s="59">
        <v>3.2532723944162698E-3</v>
      </c>
      <c r="L485" s="59">
        <v>2.4816469729595399E-2</v>
      </c>
    </row>
    <row r="486" spans="1:12">
      <c r="A486" s="78" t="s">
        <v>493</v>
      </c>
      <c r="B486" s="68">
        <v>18562.75</v>
      </c>
      <c r="C486" s="59">
        <f t="shared" si="28"/>
        <v>2.6972005940332764E-3</v>
      </c>
      <c r="D486" s="59">
        <f t="shared" si="31"/>
        <v>1.0026972005940333</v>
      </c>
      <c r="E486" s="78" t="s">
        <v>493</v>
      </c>
      <c r="F486" s="79">
        <v>1187.7</v>
      </c>
      <c r="G486" s="80">
        <f t="shared" si="29"/>
        <v>7.9883769763543413E-3</v>
      </c>
      <c r="H486" s="80">
        <f t="shared" si="30"/>
        <v>1.0079883769763542</v>
      </c>
      <c r="J486" s="59">
        <v>459</v>
      </c>
      <c r="K486" s="59">
        <v>-4.1399558250158602E-3</v>
      </c>
      <c r="L486" s="59">
        <v>-2.0725956052587698E-2</v>
      </c>
    </row>
    <row r="487" spans="1:12">
      <c r="A487" s="78" t="s">
        <v>494</v>
      </c>
      <c r="B487" s="68">
        <v>18512.75</v>
      </c>
      <c r="C487" s="59">
        <f t="shared" si="28"/>
        <v>1.548780813877488E-3</v>
      </c>
      <c r="D487" s="59">
        <f t="shared" si="31"/>
        <v>1.0015487808138774</v>
      </c>
      <c r="E487" s="78" t="s">
        <v>494</v>
      </c>
      <c r="F487" s="79">
        <v>1178.25</v>
      </c>
      <c r="G487" s="80">
        <f t="shared" si="29"/>
        <v>-4.9527055330707932E-3</v>
      </c>
      <c r="H487" s="80">
        <f t="shared" si="30"/>
        <v>0.99504729446692919</v>
      </c>
      <c r="J487" s="59">
        <v>460</v>
      </c>
      <c r="K487" s="59">
        <v>2.26937980717662E-3</v>
      </c>
      <c r="L487" s="59">
        <v>3.7177270214827501E-2</v>
      </c>
    </row>
    <row r="488" spans="1:12">
      <c r="A488" s="78" t="s">
        <v>495</v>
      </c>
      <c r="B488" s="68">
        <v>18484.099999999999</v>
      </c>
      <c r="C488" s="59">
        <f t="shared" si="28"/>
        <v>1.1801063995242344E-2</v>
      </c>
      <c r="D488" s="59">
        <f t="shared" si="31"/>
        <v>1.0118010639952424</v>
      </c>
      <c r="E488" s="78" t="s">
        <v>495</v>
      </c>
      <c r="F488" s="79">
        <v>1184.0999999999999</v>
      </c>
      <c r="G488" s="80">
        <f t="shared" si="29"/>
        <v>1.6476520640004957E-2</v>
      </c>
      <c r="H488" s="80">
        <f t="shared" si="30"/>
        <v>1.016476520640005</v>
      </c>
      <c r="J488" s="59">
        <v>461</v>
      </c>
      <c r="K488" s="59">
        <v>-9.8496684601365506E-4</v>
      </c>
      <c r="L488" s="59">
        <v>8.4455210062191303E-3</v>
      </c>
    </row>
    <row r="489" spans="1:12">
      <c r="A489" s="78" t="s">
        <v>496</v>
      </c>
      <c r="B489" s="68">
        <v>18267.25</v>
      </c>
      <c r="C489" s="59">
        <f t="shared" si="28"/>
        <v>1.2626177849523763E-3</v>
      </c>
      <c r="D489" s="59">
        <f t="shared" si="31"/>
        <v>1.0012626177849524</v>
      </c>
      <c r="E489" s="78" t="s">
        <v>496</v>
      </c>
      <c r="F489" s="79">
        <v>1164.75</v>
      </c>
      <c r="G489" s="80">
        <f t="shared" si="29"/>
        <v>1.3701508837586999E-2</v>
      </c>
      <c r="H489" s="80">
        <f t="shared" si="30"/>
        <v>1.0137015088375869</v>
      </c>
      <c r="J489" s="59">
        <v>462</v>
      </c>
      <c r="K489" s="59">
        <v>4.3363962728278499E-3</v>
      </c>
      <c r="L489" s="59">
        <v>-1.8141389292289398E-2</v>
      </c>
    </row>
    <row r="490" spans="1:12">
      <c r="A490" s="78" t="s">
        <v>497</v>
      </c>
      <c r="B490" s="68">
        <v>18244.2</v>
      </c>
      <c r="C490" s="59">
        <f t="shared" si="28"/>
        <v>4.6286014321959227E-3</v>
      </c>
      <c r="D490" s="59">
        <f t="shared" si="31"/>
        <v>1.0046286014321959</v>
      </c>
      <c r="E490" s="78" t="s">
        <v>497</v>
      </c>
      <c r="F490" s="79">
        <v>1148.9000000000001</v>
      </c>
      <c r="G490" s="80">
        <f t="shared" si="29"/>
        <v>4.536342072148032E-3</v>
      </c>
      <c r="H490" s="80">
        <f t="shared" si="30"/>
        <v>1.004536342072148</v>
      </c>
      <c r="J490" s="59">
        <v>463</v>
      </c>
      <c r="K490" s="59">
        <v>8.1765802910493506E-3</v>
      </c>
      <c r="L490" s="59">
        <v>-2.4407854336375798E-2</v>
      </c>
    </row>
    <row r="491" spans="1:12">
      <c r="A491" s="78" t="s">
        <v>498</v>
      </c>
      <c r="B491" s="68">
        <v>18159.95</v>
      </c>
      <c r="C491" s="59">
        <f t="shared" si="28"/>
        <v>-8.100385417505962E-3</v>
      </c>
      <c r="D491" s="59">
        <f t="shared" si="31"/>
        <v>0.99189961458249409</v>
      </c>
      <c r="E491" s="78" t="s">
        <v>498</v>
      </c>
      <c r="F491" s="79">
        <v>1143.7</v>
      </c>
      <c r="G491" s="80">
        <f t="shared" si="29"/>
        <v>-1.2771121844280954E-2</v>
      </c>
      <c r="H491" s="80">
        <f t="shared" si="30"/>
        <v>0.98722887815571903</v>
      </c>
      <c r="J491" s="59">
        <v>464</v>
      </c>
      <c r="K491" s="59">
        <v>-1.40382111486794E-2</v>
      </c>
      <c r="L491" s="59">
        <v>8.8733811957003306E-3</v>
      </c>
    </row>
    <row r="492" spans="1:12">
      <c r="A492" s="78" t="s">
        <v>499</v>
      </c>
      <c r="B492" s="68">
        <v>18307.650000000001</v>
      </c>
      <c r="C492" s="59">
        <f t="shared" si="28"/>
        <v>-1.9780888841003656E-3</v>
      </c>
      <c r="D492" s="59">
        <f t="shared" si="31"/>
        <v>0.99802191111589966</v>
      </c>
      <c r="E492" s="78" t="s">
        <v>499</v>
      </c>
      <c r="F492" s="79">
        <v>1158.4000000000001</v>
      </c>
      <c r="G492" s="80">
        <f t="shared" si="29"/>
        <v>-3.6191336357980844E-3</v>
      </c>
      <c r="H492" s="80">
        <f t="shared" si="30"/>
        <v>0.99638086636420187</v>
      </c>
      <c r="J492" s="59">
        <v>465</v>
      </c>
      <c r="K492" s="59">
        <v>-3.55752332000513E-3</v>
      </c>
      <c r="L492" s="59">
        <v>4.8864407714143505E-4</v>
      </c>
    </row>
    <row r="493" spans="1:12">
      <c r="A493" s="78" t="s">
        <v>500</v>
      </c>
      <c r="B493" s="68">
        <v>18343.900000000001</v>
      </c>
      <c r="C493" s="59">
        <f t="shared" si="28"/>
        <v>-3.5778894904250048E-3</v>
      </c>
      <c r="D493" s="59">
        <f t="shared" si="31"/>
        <v>0.99642211050957497</v>
      </c>
      <c r="E493" s="78" t="s">
        <v>500</v>
      </c>
      <c r="F493" s="79">
        <v>1162.5999999999999</v>
      </c>
      <c r="G493" s="80">
        <f t="shared" si="29"/>
        <v>-2.1480439586452162E-3</v>
      </c>
      <c r="H493" s="80">
        <f t="shared" si="30"/>
        <v>0.99785195604135479</v>
      </c>
      <c r="J493" s="59">
        <v>466</v>
      </c>
      <c r="K493" s="59">
        <v>-8.2572186697252893E-3</v>
      </c>
      <c r="L493" s="59">
        <v>-7.3299594127687398E-3</v>
      </c>
    </row>
    <row r="494" spans="1:12">
      <c r="A494" s="78" t="s">
        <v>501</v>
      </c>
      <c r="B494" s="68">
        <v>18409.650000000001</v>
      </c>
      <c r="C494" s="59">
        <f t="shared" si="28"/>
        <v>3.3955350399116779E-4</v>
      </c>
      <c r="D494" s="59">
        <f t="shared" si="31"/>
        <v>1.0003395535039912</v>
      </c>
      <c r="E494" s="78" t="s">
        <v>501</v>
      </c>
      <c r="F494" s="79">
        <v>1165.0999999999999</v>
      </c>
      <c r="G494" s="80">
        <f t="shared" si="29"/>
        <v>3.849657406634753E-2</v>
      </c>
      <c r="H494" s="80">
        <f t="shared" si="30"/>
        <v>1.0384965740663474</v>
      </c>
      <c r="J494" s="59">
        <v>467</v>
      </c>
      <c r="K494" s="59">
        <v>-2.0181688820945999E-3</v>
      </c>
      <c r="L494" s="59">
        <v>-3.2790148150404698E-3</v>
      </c>
    </row>
    <row r="495" spans="1:12">
      <c r="A495" s="78" t="s">
        <v>502</v>
      </c>
      <c r="B495" s="68">
        <v>18403.400000000001</v>
      </c>
      <c r="C495" s="59">
        <f t="shared" si="28"/>
        <v>4.0427414446846995E-3</v>
      </c>
      <c r="D495" s="59">
        <f t="shared" si="31"/>
        <v>1.0040427414446846</v>
      </c>
      <c r="E495" s="78" t="s">
        <v>502</v>
      </c>
      <c r="F495" s="79">
        <v>1121.0999999999999</v>
      </c>
      <c r="G495" s="80">
        <f t="shared" si="29"/>
        <v>-1.8864732975005519E-2</v>
      </c>
      <c r="H495" s="80">
        <f t="shared" si="30"/>
        <v>0.98113526702499443</v>
      </c>
      <c r="J495" s="59">
        <v>468</v>
      </c>
      <c r="K495" s="59">
        <v>5.6518352335750803E-3</v>
      </c>
      <c r="L495" s="59">
        <v>-1.10051896417058E-2</v>
      </c>
    </row>
    <row r="496" spans="1:12">
      <c r="A496" s="78" t="s">
        <v>503</v>
      </c>
      <c r="B496" s="68">
        <v>18329.150000000001</v>
      </c>
      <c r="C496" s="59">
        <f t="shared" si="28"/>
        <v>-1.1205368843472386E-3</v>
      </c>
      <c r="D496" s="59">
        <f t="shared" si="31"/>
        <v>0.99887946311565279</v>
      </c>
      <c r="E496" s="78" t="s">
        <v>503</v>
      </c>
      <c r="F496" s="79">
        <v>1142.45</v>
      </c>
      <c r="G496" s="80">
        <f t="shared" si="29"/>
        <v>-1.9588925399212625E-2</v>
      </c>
      <c r="H496" s="80">
        <f t="shared" si="30"/>
        <v>0.98041107460078736</v>
      </c>
      <c r="J496" s="59">
        <v>469</v>
      </c>
      <c r="K496" s="59">
        <v>-6.5786325656355298E-3</v>
      </c>
      <c r="L496" s="59">
        <v>-1.86603477437935E-2</v>
      </c>
    </row>
    <row r="497" spans="1:12">
      <c r="A497" s="78" t="s">
        <v>504</v>
      </c>
      <c r="B497" s="68">
        <v>18349.7</v>
      </c>
      <c r="C497" s="59">
        <f t="shared" si="28"/>
        <v>1.7676026972224347E-2</v>
      </c>
      <c r="D497" s="59">
        <f t="shared" si="31"/>
        <v>1.0176760269722243</v>
      </c>
      <c r="E497" s="78" t="s">
        <v>504</v>
      </c>
      <c r="F497" s="79">
        <v>1165.05</v>
      </c>
      <c r="G497" s="80">
        <f t="shared" si="29"/>
        <v>-4.5061738778290929E-2</v>
      </c>
      <c r="H497" s="80">
        <f t="shared" si="30"/>
        <v>0.95493826122170911</v>
      </c>
      <c r="J497" s="59">
        <v>470</v>
      </c>
      <c r="K497" s="59">
        <v>-1.05650907630649E-2</v>
      </c>
      <c r="L497" s="59">
        <v>-8.8782731652677603E-4</v>
      </c>
    </row>
    <row r="498" spans="1:12">
      <c r="A498" s="78" t="s">
        <v>505</v>
      </c>
      <c r="B498" s="68">
        <v>18028.2</v>
      </c>
      <c r="C498" s="59">
        <f t="shared" si="28"/>
        <v>-7.1189626676594429E-3</v>
      </c>
      <c r="D498" s="59">
        <f t="shared" si="31"/>
        <v>0.99288103733234057</v>
      </c>
      <c r="E498" s="78" t="s">
        <v>505</v>
      </c>
      <c r="F498" s="79">
        <v>1218.75</v>
      </c>
      <c r="G498" s="80">
        <f t="shared" si="29"/>
        <v>-3.9715899646913357E-3</v>
      </c>
      <c r="H498" s="80">
        <f t="shared" si="30"/>
        <v>0.99602841003530862</v>
      </c>
      <c r="J498" s="59">
        <v>471</v>
      </c>
      <c r="K498" s="59">
        <v>1.54052326154565E-3</v>
      </c>
      <c r="L498" s="59">
        <v>-1.1941745836936701E-2</v>
      </c>
    </row>
    <row r="499" spans="1:12">
      <c r="A499" s="78" t="s">
        <v>506</v>
      </c>
      <c r="B499" s="68">
        <v>18157</v>
      </c>
      <c r="C499" s="59">
        <f t="shared" si="28"/>
        <v>-2.5192671149599894E-3</v>
      </c>
      <c r="D499" s="59">
        <f t="shared" si="31"/>
        <v>0.99748073288504002</v>
      </c>
      <c r="E499" s="78" t="s">
        <v>506</v>
      </c>
      <c r="F499" s="79">
        <v>1223.5999999999999</v>
      </c>
      <c r="G499" s="80">
        <f t="shared" si="29"/>
        <v>6.518420128705885E-3</v>
      </c>
      <c r="H499" s="80">
        <f t="shared" si="30"/>
        <v>1.0065184201287058</v>
      </c>
      <c r="J499" s="59">
        <v>472</v>
      </c>
      <c r="K499" s="59">
        <v>3.9309286451519104E-3</v>
      </c>
      <c r="L499" s="59">
        <v>1.59166182449622E-2</v>
      </c>
    </row>
    <row r="500" spans="1:12">
      <c r="A500" s="78" t="s">
        <v>507</v>
      </c>
      <c r="B500" s="68">
        <v>18202.8</v>
      </c>
      <c r="C500" s="59">
        <f t="shared" si="28"/>
        <v>4.7164249274147217E-3</v>
      </c>
      <c r="D500" s="59">
        <f t="shared" si="31"/>
        <v>1.0047164249274148</v>
      </c>
      <c r="E500" s="78" t="s">
        <v>507</v>
      </c>
      <c r="F500" s="79">
        <v>1215.6500000000001</v>
      </c>
      <c r="G500" s="80">
        <f t="shared" si="29"/>
        <v>-8.5187065507667074E-3</v>
      </c>
      <c r="H500" s="80">
        <f t="shared" si="30"/>
        <v>0.9914812934492333</v>
      </c>
      <c r="J500" s="59">
        <v>473</v>
      </c>
      <c r="K500" s="59">
        <v>-5.5464309379001401E-4</v>
      </c>
      <c r="L500" s="59">
        <v>-2.75357532496761E-3</v>
      </c>
    </row>
    <row r="501" spans="1:12">
      <c r="A501" s="78" t="s">
        <v>508</v>
      </c>
      <c r="B501" s="68">
        <v>18117.150000000001</v>
      </c>
      <c r="C501" s="59">
        <f t="shared" si="28"/>
        <v>3.5637453962944995E-3</v>
      </c>
      <c r="D501" s="59">
        <f t="shared" si="31"/>
        <v>1.0035637453962944</v>
      </c>
      <c r="E501" s="78" t="s">
        <v>508</v>
      </c>
      <c r="F501" s="79">
        <v>1226.05</v>
      </c>
      <c r="G501" s="80">
        <f t="shared" si="29"/>
        <v>3.0632899155919632E-3</v>
      </c>
      <c r="H501" s="80">
        <f t="shared" si="30"/>
        <v>1.003063289915592</v>
      </c>
      <c r="J501" s="59">
        <v>474</v>
      </c>
      <c r="K501" s="59">
        <v>-5.16225389651798E-3</v>
      </c>
      <c r="L501" s="59">
        <v>1.1256217664537001E-2</v>
      </c>
    </row>
    <row r="502" spans="1:12">
      <c r="A502" s="78" t="s">
        <v>509</v>
      </c>
      <c r="B502" s="68">
        <v>18052.7</v>
      </c>
      <c r="C502" s="59">
        <f t="shared" si="28"/>
        <v>-1.6687172048770696E-3</v>
      </c>
      <c r="D502" s="59">
        <f t="shared" si="31"/>
        <v>0.99833128279512295</v>
      </c>
      <c r="E502" s="78" t="s">
        <v>509</v>
      </c>
      <c r="F502" s="79">
        <v>1222.3</v>
      </c>
      <c r="G502" s="80">
        <f t="shared" si="29"/>
        <v>-1.0862817612757935E-2</v>
      </c>
      <c r="H502" s="80">
        <f t="shared" si="30"/>
        <v>0.98913718238724202</v>
      </c>
      <c r="J502" s="59">
        <v>475</v>
      </c>
      <c r="K502" s="59">
        <v>1.40607312820684E-3</v>
      </c>
      <c r="L502" s="59">
        <v>1.6754667920549501E-3</v>
      </c>
    </row>
    <row r="503" spans="1:12">
      <c r="A503" s="78" t="s">
        <v>510</v>
      </c>
      <c r="B503" s="68">
        <v>18082.849999999999</v>
      </c>
      <c r="C503" s="59">
        <f t="shared" si="28"/>
        <v>-3.4531097777932285E-3</v>
      </c>
      <c r="D503" s="59">
        <f t="shared" si="31"/>
        <v>0.99654689022220677</v>
      </c>
      <c r="E503" s="78" t="s">
        <v>510</v>
      </c>
      <c r="F503" s="79">
        <v>1235.6500000000001</v>
      </c>
      <c r="G503" s="80">
        <f t="shared" si="29"/>
        <v>1.6647330470410143E-2</v>
      </c>
      <c r="H503" s="80">
        <f t="shared" si="30"/>
        <v>1.0166473304704102</v>
      </c>
      <c r="J503" s="59">
        <v>476</v>
      </c>
      <c r="K503" s="59">
        <v>-3.91316514800752E-3</v>
      </c>
      <c r="L503" s="59">
        <v>6.1377685207466897E-3</v>
      </c>
    </row>
    <row r="504" spans="1:12">
      <c r="A504" s="78" t="s">
        <v>511</v>
      </c>
      <c r="B504" s="68">
        <v>18145.400000000001</v>
      </c>
      <c r="C504" s="59">
        <f t="shared" si="28"/>
        <v>7.3677789761327165E-3</v>
      </c>
      <c r="D504" s="59">
        <f t="shared" si="31"/>
        <v>1.0073677789761326</v>
      </c>
      <c r="E504" s="78" t="s">
        <v>511</v>
      </c>
      <c r="F504" s="79">
        <v>1215.25</v>
      </c>
      <c r="G504" s="80">
        <f t="shared" si="29"/>
        <v>-4.2288569169498099E-3</v>
      </c>
      <c r="H504" s="80">
        <f t="shared" si="30"/>
        <v>0.99577114308305015</v>
      </c>
      <c r="J504" s="59">
        <v>477</v>
      </c>
      <c r="K504" s="59">
        <v>-2.9328433502409201E-3</v>
      </c>
      <c r="L504" s="59">
        <v>-8.9156850713024809E-3</v>
      </c>
    </row>
    <row r="505" spans="1:12">
      <c r="A505" s="78" t="s">
        <v>512</v>
      </c>
      <c r="B505" s="68">
        <v>18012.2</v>
      </c>
      <c r="C505" s="59">
        <f t="shared" si="28"/>
        <v>1.2592696923282446E-2</v>
      </c>
      <c r="D505" s="59">
        <f t="shared" si="31"/>
        <v>1.0125926969232824</v>
      </c>
      <c r="E505" s="78" t="s">
        <v>512</v>
      </c>
      <c r="F505" s="79">
        <v>1220.4000000000001</v>
      </c>
      <c r="G505" s="80">
        <f t="shared" si="29"/>
        <v>-9.8280106190797782E-4</v>
      </c>
      <c r="H505" s="80">
        <f t="shared" si="30"/>
        <v>0.99901719893809204</v>
      </c>
      <c r="J505" s="59">
        <v>478</v>
      </c>
      <c r="K505" s="59">
        <v>-3.7734522913761401E-4</v>
      </c>
      <c r="L505" s="59">
        <v>1.71872266977783E-2</v>
      </c>
    </row>
    <row r="506" spans="1:12">
      <c r="A506" s="78" t="s">
        <v>513</v>
      </c>
      <c r="B506" s="68">
        <v>17786.8</v>
      </c>
      <c r="C506" s="59">
        <f t="shared" si="28"/>
        <v>2.8065749095631263E-3</v>
      </c>
      <c r="D506" s="59">
        <f t="shared" si="31"/>
        <v>1.0028065749095632</v>
      </c>
      <c r="E506" s="78" t="s">
        <v>513</v>
      </c>
      <c r="F506" s="79">
        <v>1221.5999999999999</v>
      </c>
      <c r="G506" s="80">
        <f t="shared" si="29"/>
        <v>-9.0005324572179615E-4</v>
      </c>
      <c r="H506" s="80">
        <f t="shared" si="30"/>
        <v>0.99909994675427816</v>
      </c>
      <c r="J506" s="59">
        <v>479</v>
      </c>
      <c r="K506" s="59">
        <v>-5.25987346801755E-3</v>
      </c>
      <c r="L506" s="59">
        <v>7.4174611271380798E-3</v>
      </c>
    </row>
    <row r="507" spans="1:12">
      <c r="A507" s="78" t="s">
        <v>514</v>
      </c>
      <c r="B507" s="68">
        <v>17736.95</v>
      </c>
      <c r="C507" s="59">
        <f t="shared" si="28"/>
        <v>4.5545422059832148E-3</v>
      </c>
      <c r="D507" s="59">
        <f t="shared" si="31"/>
        <v>1.0045545422059832</v>
      </c>
      <c r="E507" s="78" t="s">
        <v>514</v>
      </c>
      <c r="F507" s="79">
        <v>1222.7</v>
      </c>
      <c r="G507" s="80">
        <f t="shared" si="29"/>
        <v>4.1387564968800852E-3</v>
      </c>
      <c r="H507" s="80">
        <f t="shared" si="30"/>
        <v>1.00413875649688</v>
      </c>
      <c r="J507" s="59">
        <v>480</v>
      </c>
      <c r="K507" s="59">
        <v>1.5977731302597199E-3</v>
      </c>
      <c r="L507" s="59">
        <v>-4.9980086172500401E-3</v>
      </c>
    </row>
    <row r="508" spans="1:12">
      <c r="A508" s="78" t="s">
        <v>515</v>
      </c>
      <c r="B508" s="68">
        <v>17656.349999999999</v>
      </c>
      <c r="C508" s="59">
        <f t="shared" si="28"/>
        <v>-4.2049283283901789E-3</v>
      </c>
      <c r="D508" s="59">
        <f t="shared" si="31"/>
        <v>0.99579507167160985</v>
      </c>
      <c r="E508" s="78" t="s">
        <v>515</v>
      </c>
      <c r="F508" s="79">
        <v>1217.6500000000001</v>
      </c>
      <c r="G508" s="80">
        <f t="shared" si="29"/>
        <v>-8.8304404390003085E-3</v>
      </c>
      <c r="H508" s="80">
        <f t="shared" si="30"/>
        <v>0.99116955956099972</v>
      </c>
      <c r="J508" s="59">
        <v>481</v>
      </c>
      <c r="K508" s="59">
        <v>5.0871924755022998E-3</v>
      </c>
      <c r="L508" s="59">
        <v>-7.3613773337634801E-3</v>
      </c>
    </row>
    <row r="509" spans="1:12">
      <c r="A509" s="78" t="s">
        <v>516</v>
      </c>
      <c r="B509" s="68">
        <v>17730.75</v>
      </c>
      <c r="C509" s="59">
        <f t="shared" si="28"/>
        <v>8.7490167091534895E-3</v>
      </c>
      <c r="D509" s="59">
        <f t="shared" si="31"/>
        <v>1.0087490167091535</v>
      </c>
      <c r="E509" s="78" t="s">
        <v>516</v>
      </c>
      <c r="F509" s="79">
        <v>1228.45</v>
      </c>
      <c r="G509" s="80">
        <f t="shared" si="29"/>
        <v>1.6290547164806577E-2</v>
      </c>
      <c r="H509" s="80">
        <f t="shared" si="30"/>
        <v>1.0162905471648065</v>
      </c>
      <c r="J509" s="59">
        <v>482</v>
      </c>
      <c r="K509" s="59">
        <v>1.6672612902409801E-3</v>
      </c>
      <c r="L509" s="59">
        <v>1.74301793871512E-2</v>
      </c>
    </row>
    <row r="510" spans="1:12">
      <c r="A510" s="78" t="s">
        <v>517</v>
      </c>
      <c r="B510" s="68">
        <v>17576.3</v>
      </c>
      <c r="C510" s="59">
        <f t="shared" si="28"/>
        <v>7.0289770325899842E-4</v>
      </c>
      <c r="D510" s="59">
        <f t="shared" si="31"/>
        <v>1.000702897703259</v>
      </c>
      <c r="E510" s="78" t="s">
        <v>517</v>
      </c>
      <c r="F510" s="79">
        <v>1208.5999999999999</v>
      </c>
      <c r="G510" s="80">
        <f t="shared" si="29"/>
        <v>-2.2013081501206705E-2</v>
      </c>
      <c r="H510" s="80">
        <f t="shared" si="30"/>
        <v>0.97798691849879327</v>
      </c>
      <c r="J510" s="59">
        <v>483</v>
      </c>
      <c r="K510" s="59">
        <v>1.4579249839396201E-3</v>
      </c>
      <c r="L510" s="59">
        <v>6.5304519924147203E-3</v>
      </c>
    </row>
    <row r="511" spans="1:12">
      <c r="A511" s="78" t="s">
        <v>518</v>
      </c>
      <c r="B511" s="68">
        <v>17563.95</v>
      </c>
      <c r="C511" s="59">
        <f t="shared" si="28"/>
        <v>2.9478699197255992E-3</v>
      </c>
      <c r="D511" s="59">
        <f t="shared" si="31"/>
        <v>1.0029478699197256</v>
      </c>
      <c r="E511" s="78" t="s">
        <v>518</v>
      </c>
      <c r="F511" s="79">
        <v>1235.5</v>
      </c>
      <c r="G511" s="80">
        <f t="shared" si="29"/>
        <v>3.6429135615677658E-4</v>
      </c>
      <c r="H511" s="80">
        <f t="shared" si="30"/>
        <v>1.0003642913561568</v>
      </c>
      <c r="J511" s="59">
        <v>484</v>
      </c>
      <c r="K511" s="59">
        <v>5.9145728512878895E-4</v>
      </c>
      <c r="L511" s="59">
        <v>-5.5441628181995802E-3</v>
      </c>
    </row>
    <row r="512" spans="1:12">
      <c r="A512" s="78" t="s">
        <v>519</v>
      </c>
      <c r="B512" s="68">
        <v>17512.25</v>
      </c>
      <c r="C512" s="59">
        <f t="shared" si="28"/>
        <v>1.4457475831908754E-3</v>
      </c>
      <c r="D512" s="59">
        <f t="shared" si="31"/>
        <v>1.0014457475831908</v>
      </c>
      <c r="E512" s="78" t="s">
        <v>519</v>
      </c>
      <c r="F512" s="79">
        <v>1235.05</v>
      </c>
      <c r="G512" s="80">
        <f t="shared" si="29"/>
        <v>1.5544671546395741E-2</v>
      </c>
      <c r="H512" s="80">
        <f t="shared" si="30"/>
        <v>1.0155446715463958</v>
      </c>
      <c r="J512" s="59">
        <v>485</v>
      </c>
      <c r="K512" s="59">
        <v>8.3266708100205207E-3</v>
      </c>
      <c r="L512" s="59">
        <v>8.1498498299844395E-3</v>
      </c>
    </row>
    <row r="513" spans="1:12">
      <c r="A513" s="78" t="s">
        <v>520</v>
      </c>
      <c r="B513" s="68">
        <v>17486.95</v>
      </c>
      <c r="C513" s="59">
        <f t="shared" si="28"/>
        <v>1.0066538543434379E-2</v>
      </c>
      <c r="D513" s="59">
        <f t="shared" si="31"/>
        <v>1.0100665385434344</v>
      </c>
      <c r="E513" s="78" t="s">
        <v>520</v>
      </c>
      <c r="F513" s="79">
        <v>1216</v>
      </c>
      <c r="G513" s="80">
        <f t="shared" si="29"/>
        <v>-5.4129550685126432E-3</v>
      </c>
      <c r="H513" s="80">
        <f t="shared" si="30"/>
        <v>0.99458704493148731</v>
      </c>
      <c r="J513" s="59">
        <v>486</v>
      </c>
      <c r="K513" s="59">
        <v>3.75551023810436E-4</v>
      </c>
      <c r="L513" s="59">
        <v>1.3325957813776599E-2</v>
      </c>
    </row>
    <row r="514" spans="1:12">
      <c r="A514" s="78" t="s">
        <v>521</v>
      </c>
      <c r="B514" s="68">
        <v>17311.8</v>
      </c>
      <c r="C514" s="59">
        <f t="shared" si="28"/>
        <v>7.3107072473373395E-3</v>
      </c>
      <c r="D514" s="59">
        <f t="shared" si="31"/>
        <v>1.0073107072473373</v>
      </c>
      <c r="E514" s="78" t="s">
        <v>521</v>
      </c>
      <c r="F514" s="79">
        <v>1222.5999999999999</v>
      </c>
      <c r="G514" s="80">
        <f t="shared" si="29"/>
        <v>3.2770797802310807E-3</v>
      </c>
      <c r="H514" s="80">
        <f t="shared" si="30"/>
        <v>1.0032770797802311</v>
      </c>
      <c r="J514" s="59">
        <v>487</v>
      </c>
      <c r="K514" s="59">
        <v>2.9151416469067899E-3</v>
      </c>
      <c r="L514" s="59">
        <v>1.6212004252412399E-3</v>
      </c>
    </row>
    <row r="515" spans="1:12">
      <c r="A515" s="78" t="s">
        <v>522</v>
      </c>
      <c r="B515" s="68">
        <v>17185.7</v>
      </c>
      <c r="C515" s="59">
        <f t="shared" si="28"/>
        <v>1.0020537033444438E-2</v>
      </c>
      <c r="D515" s="59">
        <f t="shared" si="31"/>
        <v>1.0100205370334445</v>
      </c>
      <c r="E515" s="78" t="s">
        <v>522</v>
      </c>
      <c r="F515" s="79">
        <v>1218.5999999999999</v>
      </c>
      <c r="G515" s="80">
        <f t="shared" si="29"/>
        <v>-2.9498546464212347E-3</v>
      </c>
      <c r="H515" s="80">
        <f t="shared" si="30"/>
        <v>0.99705014535357872</v>
      </c>
      <c r="J515" s="59">
        <v>488</v>
      </c>
      <c r="K515" s="59">
        <v>-6.688712391865E-3</v>
      </c>
      <c r="L515" s="59">
        <v>-6.0824094524159602E-3</v>
      </c>
    </row>
    <row r="516" spans="1:12">
      <c r="A516" s="78" t="s">
        <v>523</v>
      </c>
      <c r="B516" s="68">
        <v>17014.349999999999</v>
      </c>
      <c r="C516" s="59">
        <f t="shared" ref="C516:C579" si="32">LN(B516/B517)</f>
        <v>-6.4005233452741625E-3</v>
      </c>
      <c r="D516" s="59">
        <f t="shared" si="31"/>
        <v>0.99359947665472581</v>
      </c>
      <c r="E516" s="78" t="s">
        <v>523</v>
      </c>
      <c r="F516" s="79">
        <v>1222.2</v>
      </c>
      <c r="G516" s="80">
        <f t="shared" ref="G516:G579" si="33">LN(F516/F517)</f>
        <v>6.8965790590604587E-3</v>
      </c>
      <c r="H516" s="80">
        <f t="shared" ref="H516:H579" si="34">G516+1</f>
        <v>1.0068965790590605</v>
      </c>
      <c r="J516" s="59">
        <v>489</v>
      </c>
      <c r="K516" s="59">
        <v>-2.0695197582986501E-3</v>
      </c>
      <c r="L516" s="59">
        <v>-1.5496138774994399E-3</v>
      </c>
    </row>
    <row r="517" spans="1:12">
      <c r="A517" s="78" t="s">
        <v>524</v>
      </c>
      <c r="B517" s="68">
        <v>17123.599999999999</v>
      </c>
      <c r="C517" s="59">
        <f t="shared" si="32"/>
        <v>8.21240045686677E-3</v>
      </c>
      <c r="D517" s="59">
        <f t="shared" ref="D517:D580" si="35">C517+1</f>
        <v>1.0082124004568667</v>
      </c>
      <c r="E517" s="78" t="s">
        <v>524</v>
      </c>
      <c r="F517" s="79">
        <v>1213.8</v>
      </c>
      <c r="G517" s="80">
        <f t="shared" si="33"/>
        <v>-3.4952849286421844E-3</v>
      </c>
      <c r="H517" s="80">
        <f t="shared" si="34"/>
        <v>0.99650471507135785</v>
      </c>
      <c r="J517" s="59">
        <v>490</v>
      </c>
      <c r="K517" s="59">
        <v>-3.2765483848260098E-3</v>
      </c>
      <c r="L517" s="59">
        <v>1.1285044261807901E-3</v>
      </c>
    </row>
    <row r="518" spans="1:12">
      <c r="A518" s="78" t="s">
        <v>525</v>
      </c>
      <c r="B518" s="68">
        <v>16983.55</v>
      </c>
      <c r="C518" s="59">
        <f t="shared" si="32"/>
        <v>-1.504503966897207E-2</v>
      </c>
      <c r="D518" s="59">
        <f t="shared" si="35"/>
        <v>0.98495496033102792</v>
      </c>
      <c r="E518" s="78" t="s">
        <v>525</v>
      </c>
      <c r="F518" s="79">
        <v>1218.05</v>
      </c>
      <c r="G518" s="80">
        <f t="shared" si="33"/>
        <v>-2.2366122189391612E-2</v>
      </c>
      <c r="H518" s="80">
        <f t="shared" si="34"/>
        <v>0.9776338778106084</v>
      </c>
      <c r="J518" s="59">
        <v>491</v>
      </c>
      <c r="K518" s="59">
        <v>-3.20888899290191E-4</v>
      </c>
      <c r="L518" s="59">
        <v>3.8817462965637699E-2</v>
      </c>
    </row>
    <row r="519" spans="1:12">
      <c r="A519" s="78" t="s">
        <v>526</v>
      </c>
      <c r="B519" s="68">
        <v>17241</v>
      </c>
      <c r="C519" s="59">
        <f t="shared" si="32"/>
        <v>-4.2626957688177139E-3</v>
      </c>
      <c r="D519" s="59">
        <f t="shared" si="35"/>
        <v>0.99573730423118234</v>
      </c>
      <c r="E519" s="78" t="s">
        <v>526</v>
      </c>
      <c r="F519" s="79">
        <v>1245.5999999999999</v>
      </c>
      <c r="G519" s="80">
        <f t="shared" si="33"/>
        <v>6.3221262782561533E-3</v>
      </c>
      <c r="H519" s="80">
        <f t="shared" si="34"/>
        <v>1.0063221262782562</v>
      </c>
      <c r="J519" s="59">
        <v>492</v>
      </c>
      <c r="K519" s="59">
        <v>2.4731179514116399E-3</v>
      </c>
      <c r="L519" s="59">
        <v>-2.1337850926417198E-2</v>
      </c>
    </row>
    <row r="520" spans="1:12">
      <c r="A520" s="78" t="s">
        <v>527</v>
      </c>
      <c r="B520" s="68">
        <v>17314.650000000001</v>
      </c>
      <c r="C520" s="59">
        <f t="shared" si="32"/>
        <v>-9.900004993715066E-4</v>
      </c>
      <c r="D520" s="59">
        <f t="shared" si="35"/>
        <v>0.99900999950062852</v>
      </c>
      <c r="E520" s="78" t="s">
        <v>527</v>
      </c>
      <c r="F520" s="79">
        <v>1237.75</v>
      </c>
      <c r="G520" s="80">
        <f t="shared" si="33"/>
        <v>5.2653017552338035E-3</v>
      </c>
      <c r="H520" s="80">
        <f t="shared" si="34"/>
        <v>1.0052653017552338</v>
      </c>
      <c r="J520" s="59">
        <v>493</v>
      </c>
      <c r="K520" s="59">
        <v>-1.4225079942415E-3</v>
      </c>
      <c r="L520" s="59">
        <v>-1.8166417404971099E-2</v>
      </c>
    </row>
    <row r="521" spans="1:12">
      <c r="A521" s="78" t="s">
        <v>528</v>
      </c>
      <c r="B521" s="68">
        <v>17331.8</v>
      </c>
      <c r="C521" s="59">
        <f t="shared" si="32"/>
        <v>3.3231166132481811E-3</v>
      </c>
      <c r="D521" s="59">
        <f t="shared" si="35"/>
        <v>1.0033231166132481</v>
      </c>
      <c r="E521" s="78" t="s">
        <v>528</v>
      </c>
      <c r="F521" s="79">
        <v>1231.25</v>
      </c>
      <c r="G521" s="80">
        <f t="shared" si="33"/>
        <v>4.5178041391790462E-3</v>
      </c>
      <c r="H521" s="80">
        <f t="shared" si="34"/>
        <v>1.0045178041391791</v>
      </c>
      <c r="J521" s="59">
        <v>494</v>
      </c>
      <c r="K521" s="59">
        <v>1.2759253511246601E-2</v>
      </c>
      <c r="L521" s="59">
        <v>-5.7820992289537597E-2</v>
      </c>
    </row>
    <row r="522" spans="1:12">
      <c r="A522" s="78" t="s">
        <v>529</v>
      </c>
      <c r="B522" s="68">
        <v>17274.3</v>
      </c>
      <c r="C522" s="59">
        <f t="shared" si="32"/>
        <v>2.2655026911186513E-2</v>
      </c>
      <c r="D522" s="59">
        <f t="shared" si="35"/>
        <v>1.0226550269111865</v>
      </c>
      <c r="E522" s="78" t="s">
        <v>529</v>
      </c>
      <c r="F522" s="79">
        <v>1225.7</v>
      </c>
      <c r="G522" s="80">
        <f t="shared" si="33"/>
        <v>-6.7082966587377084E-3</v>
      </c>
      <c r="H522" s="80">
        <f t="shared" si="34"/>
        <v>0.99329170334126227</v>
      </c>
      <c r="J522" s="59">
        <v>495</v>
      </c>
      <c r="K522" s="59">
        <v>-5.9482417675217301E-3</v>
      </c>
      <c r="L522" s="59">
        <v>1.9766518028303901E-3</v>
      </c>
    </row>
    <row r="523" spans="1:12">
      <c r="A523" s="78" t="s">
        <v>530</v>
      </c>
      <c r="B523" s="68">
        <v>16887.349999999999</v>
      </c>
      <c r="C523" s="59">
        <f t="shared" si="32"/>
        <v>-1.2183178617222033E-2</v>
      </c>
      <c r="D523" s="59">
        <f t="shared" si="35"/>
        <v>0.98781682138277793</v>
      </c>
      <c r="E523" s="78" t="s">
        <v>530</v>
      </c>
      <c r="F523" s="79">
        <v>1233.95</v>
      </c>
      <c r="G523" s="80">
        <f t="shared" si="33"/>
        <v>7.1571205437022624E-3</v>
      </c>
      <c r="H523" s="80">
        <f t="shared" si="34"/>
        <v>1.0071571205437022</v>
      </c>
      <c r="J523" s="59">
        <v>496</v>
      </c>
      <c r="K523" s="59">
        <v>-2.4778316529926298E-3</v>
      </c>
      <c r="L523" s="59">
        <v>8.9962517816985204E-3</v>
      </c>
    </row>
    <row r="524" spans="1:12">
      <c r="A524" s="78" t="s">
        <v>531</v>
      </c>
      <c r="B524" s="68">
        <v>17094.349999999999</v>
      </c>
      <c r="C524" s="59">
        <f t="shared" si="32"/>
        <v>1.6292312151434972E-2</v>
      </c>
      <c r="D524" s="59">
        <f t="shared" si="35"/>
        <v>1.0162923121514349</v>
      </c>
      <c r="E524" s="78" t="s">
        <v>531</v>
      </c>
      <c r="F524" s="79">
        <v>1225.1500000000001</v>
      </c>
      <c r="G524" s="80">
        <f t="shared" si="33"/>
        <v>2.8572011868086889E-4</v>
      </c>
      <c r="H524" s="80">
        <f t="shared" si="34"/>
        <v>1.0002857201186808</v>
      </c>
      <c r="J524" s="59">
        <v>497</v>
      </c>
      <c r="K524" s="59">
        <v>2.9814033250132399E-3</v>
      </c>
      <c r="L524" s="59">
        <v>-1.15001098757799E-2</v>
      </c>
    </row>
    <row r="525" spans="1:12">
      <c r="A525" s="78" t="s">
        <v>532</v>
      </c>
      <c r="B525" s="68">
        <v>16818.099999999999</v>
      </c>
      <c r="C525" s="59">
        <f t="shared" si="32"/>
        <v>-2.4052249492814721E-3</v>
      </c>
      <c r="D525" s="59">
        <f t="shared" si="35"/>
        <v>0.99759477505071847</v>
      </c>
      <c r="E525" s="78" t="s">
        <v>532</v>
      </c>
      <c r="F525" s="79">
        <v>1224.8</v>
      </c>
      <c r="G525" s="80">
        <f t="shared" si="33"/>
        <v>-1.2246147581393809E-4</v>
      </c>
      <c r="H525" s="80">
        <f t="shared" si="34"/>
        <v>0.99987753852418604</v>
      </c>
      <c r="J525" s="59">
        <v>498</v>
      </c>
      <c r="K525" s="59">
        <v>2.1117216998320599E-3</v>
      </c>
      <c r="L525" s="59">
        <v>9.5156821575989895E-4</v>
      </c>
    </row>
    <row r="526" spans="1:12">
      <c r="A526" s="78" t="s">
        <v>533</v>
      </c>
      <c r="B526" s="68">
        <v>16858.599999999999</v>
      </c>
      <c r="C526" s="59">
        <f t="shared" si="32"/>
        <v>-8.7876311083257466E-3</v>
      </c>
      <c r="D526" s="59">
        <f t="shared" si="35"/>
        <v>0.9912123688916743</v>
      </c>
      <c r="E526" s="78" t="s">
        <v>533</v>
      </c>
      <c r="F526" s="79">
        <v>1224.95</v>
      </c>
      <c r="G526" s="80">
        <f t="shared" si="33"/>
        <v>-4.6018284871019834E-3</v>
      </c>
      <c r="H526" s="80">
        <f t="shared" si="34"/>
        <v>0.995398171512898</v>
      </c>
      <c r="J526" s="59">
        <v>499</v>
      </c>
      <c r="K526" s="59">
        <v>-1.8361028739800199E-3</v>
      </c>
      <c r="L526" s="59">
        <v>-9.0267147387779207E-3</v>
      </c>
    </row>
    <row r="527" spans="1:12">
      <c r="A527" s="78" t="s">
        <v>534</v>
      </c>
      <c r="B527" s="68">
        <v>17007.400000000001</v>
      </c>
      <c r="C527" s="59">
        <f t="shared" si="32"/>
        <v>-5.2316474710229822E-4</v>
      </c>
      <c r="D527" s="59">
        <f t="shared" si="35"/>
        <v>0.99947683525289766</v>
      </c>
      <c r="E527" s="78" t="s">
        <v>534</v>
      </c>
      <c r="F527" s="79">
        <v>1230.5999999999999</v>
      </c>
      <c r="G527" s="80">
        <f t="shared" si="33"/>
        <v>4.0638843165068767E-4</v>
      </c>
      <c r="H527" s="80">
        <f t="shared" si="34"/>
        <v>1.0004063884316508</v>
      </c>
      <c r="J527" s="59">
        <v>500</v>
      </c>
      <c r="K527" s="59">
        <v>-3.1824037241970598E-3</v>
      </c>
      <c r="L527" s="59">
        <v>1.98297341946072E-2</v>
      </c>
    </row>
    <row r="528" spans="1:12">
      <c r="A528" s="78" t="s">
        <v>535</v>
      </c>
      <c r="B528" s="68">
        <v>17016.3</v>
      </c>
      <c r="C528" s="59">
        <f t="shared" si="32"/>
        <v>-1.8114469805080784E-2</v>
      </c>
      <c r="D528" s="59">
        <f t="shared" si="35"/>
        <v>0.9818855301949192</v>
      </c>
      <c r="E528" s="78" t="s">
        <v>535</v>
      </c>
      <c r="F528" s="79">
        <v>1230.0999999999999</v>
      </c>
      <c r="G528" s="80">
        <f t="shared" si="33"/>
        <v>-1.4647103505979392E-2</v>
      </c>
      <c r="H528" s="80">
        <f t="shared" si="34"/>
        <v>0.98535289649402058</v>
      </c>
      <c r="J528" s="59">
        <v>501</v>
      </c>
      <c r="K528" s="59">
        <v>4.9818152658575804E-3</v>
      </c>
      <c r="L528" s="59">
        <v>-9.2106721828073904E-3</v>
      </c>
    </row>
    <row r="529" spans="1:12">
      <c r="A529" s="78" t="s">
        <v>536</v>
      </c>
      <c r="B529" s="68">
        <v>17327.349999999999</v>
      </c>
      <c r="C529" s="59">
        <f t="shared" si="32"/>
        <v>-1.7304474032895981E-2</v>
      </c>
      <c r="D529" s="59">
        <f t="shared" si="35"/>
        <v>0.98269552596710397</v>
      </c>
      <c r="E529" s="78" t="s">
        <v>536</v>
      </c>
      <c r="F529" s="79">
        <v>1248.25</v>
      </c>
      <c r="G529" s="80">
        <f t="shared" si="33"/>
        <v>-2.1203608211807872E-2</v>
      </c>
      <c r="H529" s="80">
        <f t="shared" si="34"/>
        <v>0.97879639178819211</v>
      </c>
      <c r="J529" s="59">
        <v>502</v>
      </c>
      <c r="K529" s="59">
        <v>8.9239474969204403E-3</v>
      </c>
      <c r="L529" s="59">
        <v>-9.9067485588284192E-3</v>
      </c>
    </row>
    <row r="530" spans="1:12">
      <c r="A530" s="78" t="s">
        <v>537</v>
      </c>
      <c r="B530" s="68">
        <v>17629.8</v>
      </c>
      <c r="C530" s="59">
        <f t="shared" si="32"/>
        <v>-5.0101736713567694E-3</v>
      </c>
      <c r="D530" s="59">
        <f t="shared" si="35"/>
        <v>0.99498982632864319</v>
      </c>
      <c r="E530" s="78" t="s">
        <v>537</v>
      </c>
      <c r="F530" s="79">
        <v>1275</v>
      </c>
      <c r="G530" s="80">
        <f t="shared" si="33"/>
        <v>3.9223377635628039E-4</v>
      </c>
      <c r="H530" s="80">
        <f t="shared" si="34"/>
        <v>1.0003922337763562</v>
      </c>
      <c r="J530" s="59">
        <v>503</v>
      </c>
      <c r="K530" s="59">
        <v>1.54044647401123E-3</v>
      </c>
      <c r="L530" s="59">
        <v>-2.4404997197330202E-3</v>
      </c>
    </row>
    <row r="531" spans="1:12">
      <c r="A531" s="78" t="s">
        <v>538</v>
      </c>
      <c r="B531" s="68">
        <v>17718.349999999999</v>
      </c>
      <c r="C531" s="59">
        <f t="shared" si="32"/>
        <v>-5.5101364698046914E-3</v>
      </c>
      <c r="D531" s="59">
        <f t="shared" si="35"/>
        <v>0.99448986353019531</v>
      </c>
      <c r="E531" s="78" t="s">
        <v>538</v>
      </c>
      <c r="F531" s="79">
        <v>1274.5</v>
      </c>
      <c r="G531" s="80">
        <f t="shared" si="33"/>
        <v>-8.3604034255333071E-3</v>
      </c>
      <c r="H531" s="80">
        <f t="shared" si="34"/>
        <v>0.99163959657446665</v>
      </c>
      <c r="J531" s="59">
        <v>504</v>
      </c>
      <c r="K531" s="59">
        <v>2.8592649296810299E-3</v>
      </c>
      <c r="L531" s="59">
        <v>1.2794915671990501E-3</v>
      </c>
    </row>
    <row r="532" spans="1:12">
      <c r="A532" s="78" t="s">
        <v>539</v>
      </c>
      <c r="B532" s="68">
        <v>17816.25</v>
      </c>
      <c r="C532" s="59">
        <f t="shared" si="32"/>
        <v>1.0948654031257964E-2</v>
      </c>
      <c r="D532" s="59">
        <f t="shared" si="35"/>
        <v>1.010948654031258</v>
      </c>
      <c r="E532" s="78" t="s">
        <v>539</v>
      </c>
      <c r="F532" s="79">
        <v>1285.2</v>
      </c>
      <c r="G532" s="80">
        <f t="shared" si="33"/>
        <v>3.7418191459953486E-3</v>
      </c>
      <c r="H532" s="80">
        <f t="shared" si="34"/>
        <v>1.0037418191459953</v>
      </c>
      <c r="J532" s="59">
        <v>505</v>
      </c>
      <c r="K532" s="59">
        <v>-3.7496409842263799E-3</v>
      </c>
      <c r="L532" s="59">
        <v>-5.0807994547739299E-3</v>
      </c>
    </row>
    <row r="533" spans="1:12">
      <c r="A533" s="78" t="s">
        <v>540</v>
      </c>
      <c r="B533" s="68">
        <v>17622.25</v>
      </c>
      <c r="C533" s="59">
        <f t="shared" si="32"/>
        <v>5.2001220924611218E-3</v>
      </c>
      <c r="D533" s="59">
        <f t="shared" si="35"/>
        <v>1.0052001220924611</v>
      </c>
      <c r="E533" s="78" t="s">
        <v>540</v>
      </c>
      <c r="F533" s="79">
        <v>1280.4000000000001</v>
      </c>
      <c r="G533" s="80">
        <f t="shared" si="33"/>
        <v>-1.7918782808395154E-2</v>
      </c>
      <c r="H533" s="80">
        <f t="shared" si="34"/>
        <v>0.98208121719160479</v>
      </c>
      <c r="J533" s="59">
        <v>506</v>
      </c>
      <c r="K533" s="59">
        <v>6.0239410640381503E-3</v>
      </c>
      <c r="L533" s="59">
        <v>1.02666061007684E-2</v>
      </c>
    </row>
    <row r="534" spans="1:12">
      <c r="A534" s="78" t="s">
        <v>541</v>
      </c>
      <c r="B534" s="68">
        <v>17530.849999999999</v>
      </c>
      <c r="C534" s="59">
        <f t="shared" si="32"/>
        <v>-1.9575159238115449E-2</v>
      </c>
      <c r="D534" s="59">
        <f t="shared" si="35"/>
        <v>0.98042484076188452</v>
      </c>
      <c r="E534" s="78" t="s">
        <v>541</v>
      </c>
      <c r="F534" s="79">
        <v>1303.55</v>
      </c>
      <c r="G534" s="80">
        <f t="shared" si="33"/>
        <v>-2.9926289627961768E-2</v>
      </c>
      <c r="H534" s="80">
        <f t="shared" si="34"/>
        <v>0.97007371037203827</v>
      </c>
      <c r="J534" s="59">
        <v>507</v>
      </c>
      <c r="K534" s="59">
        <v>-4.67504547458494E-5</v>
      </c>
      <c r="L534" s="59">
        <v>-2.19663310464609E-2</v>
      </c>
    </row>
    <row r="535" spans="1:12">
      <c r="A535" s="78" t="s">
        <v>542</v>
      </c>
      <c r="B535" s="68">
        <v>17877.400000000001</v>
      </c>
      <c r="C535" s="59">
        <f t="shared" si="32"/>
        <v>-7.0427242296225243E-3</v>
      </c>
      <c r="D535" s="59">
        <f t="shared" si="35"/>
        <v>0.99295727577037751</v>
      </c>
      <c r="E535" s="78" t="s">
        <v>542</v>
      </c>
      <c r="F535" s="79">
        <v>1343.15</v>
      </c>
      <c r="G535" s="80">
        <f t="shared" si="33"/>
        <v>-2.3072427073235285E-2</v>
      </c>
      <c r="H535" s="80">
        <f t="shared" si="34"/>
        <v>0.97692757292676469</v>
      </c>
      <c r="J535" s="59">
        <v>508</v>
      </c>
      <c r="K535" s="59">
        <v>1.64705171054967E-3</v>
      </c>
      <c r="L535" s="59">
        <v>-1.28276035439289E-3</v>
      </c>
    </row>
    <row r="536" spans="1:12">
      <c r="A536" s="78" t="s">
        <v>543</v>
      </c>
      <c r="B536" s="68">
        <v>18003.75</v>
      </c>
      <c r="C536" s="59">
        <f t="shared" si="32"/>
        <v>-3.6758020863416896E-3</v>
      </c>
      <c r="D536" s="59">
        <f t="shared" si="35"/>
        <v>0.99632419791365834</v>
      </c>
      <c r="E536" s="78" t="s">
        <v>543</v>
      </c>
      <c r="F536" s="79">
        <v>1374.5</v>
      </c>
      <c r="G536" s="80">
        <f t="shared" si="33"/>
        <v>1.7022936561260003E-2</v>
      </c>
      <c r="H536" s="80">
        <f t="shared" si="34"/>
        <v>1.01702293656126</v>
      </c>
      <c r="J536" s="59">
        <v>509</v>
      </c>
      <c r="K536" s="59">
        <v>5.1372006060800902E-4</v>
      </c>
      <c r="L536" s="59">
        <v>1.5030951485787701E-2</v>
      </c>
    </row>
    <row r="537" spans="1:12">
      <c r="A537" s="78" t="s">
        <v>544</v>
      </c>
      <c r="B537" s="68">
        <v>18070.05</v>
      </c>
      <c r="C537" s="59">
        <f t="shared" si="32"/>
        <v>7.4264916511124004E-3</v>
      </c>
      <c r="D537" s="59">
        <f t="shared" si="35"/>
        <v>1.0074264916511124</v>
      </c>
      <c r="E537" s="78" t="s">
        <v>544</v>
      </c>
      <c r="F537" s="79">
        <v>1351.3</v>
      </c>
      <c r="G537" s="80">
        <f t="shared" si="33"/>
        <v>-8.657743765425361E-3</v>
      </c>
      <c r="H537" s="80">
        <f t="shared" si="34"/>
        <v>0.99134225623457461</v>
      </c>
      <c r="J537" s="59">
        <v>510</v>
      </c>
      <c r="K537" s="59">
        <v>7.0179940502445798E-3</v>
      </c>
      <c r="L537" s="59">
        <v>-1.24309491187572E-2</v>
      </c>
    </row>
    <row r="538" spans="1:12">
      <c r="A538" s="78" t="s">
        <v>545</v>
      </c>
      <c r="B538" s="68">
        <v>17936.349999999999</v>
      </c>
      <c r="C538" s="59">
        <f t="shared" si="32"/>
        <v>5.7590801534984177E-3</v>
      </c>
      <c r="D538" s="59">
        <f t="shared" si="35"/>
        <v>1.0057590801534984</v>
      </c>
      <c r="E538" s="78" t="s">
        <v>545</v>
      </c>
      <c r="F538" s="79">
        <v>1363.05</v>
      </c>
      <c r="G538" s="80">
        <f t="shared" si="33"/>
        <v>1.9408735474904602E-2</v>
      </c>
      <c r="H538" s="80">
        <f t="shared" si="34"/>
        <v>1.0194087354749046</v>
      </c>
      <c r="J538" s="59">
        <v>511</v>
      </c>
      <c r="K538" s="59">
        <v>4.9387553931777703E-3</v>
      </c>
      <c r="L538" s="59">
        <v>-1.66167561294669E-3</v>
      </c>
    </row>
    <row r="539" spans="1:12">
      <c r="A539" s="78" t="s">
        <v>546</v>
      </c>
      <c r="B539" s="68">
        <v>17833.349999999999</v>
      </c>
      <c r="C539" s="59">
        <f t="shared" si="32"/>
        <v>1.9420696997862557E-3</v>
      </c>
      <c r="D539" s="59">
        <f t="shared" si="35"/>
        <v>1.0019420696997863</v>
      </c>
      <c r="E539" s="78" t="s">
        <v>546</v>
      </c>
      <c r="F539" s="79">
        <v>1336.85</v>
      </c>
      <c r="G539" s="80">
        <f t="shared" si="33"/>
        <v>-6.7839830776154492E-3</v>
      </c>
      <c r="H539" s="80">
        <f t="shared" si="34"/>
        <v>0.99321601692238459</v>
      </c>
      <c r="J539" s="59">
        <v>512</v>
      </c>
      <c r="K539" s="59">
        <v>6.98328651281658E-3</v>
      </c>
      <c r="L539" s="59">
        <v>-9.9331411592378203E-3</v>
      </c>
    </row>
    <row r="540" spans="1:12">
      <c r="A540" s="78" t="s">
        <v>547</v>
      </c>
      <c r="B540" s="68">
        <v>17798.75</v>
      </c>
      <c r="C540" s="59">
        <f t="shared" si="32"/>
        <v>9.8439245473871447E-3</v>
      </c>
      <c r="D540" s="59">
        <f t="shared" si="35"/>
        <v>1.0098439245473871</v>
      </c>
      <c r="E540" s="78" t="s">
        <v>547</v>
      </c>
      <c r="F540" s="79">
        <v>1345.95</v>
      </c>
      <c r="G540" s="80">
        <f t="shared" si="33"/>
        <v>1.2861432756018847E-2</v>
      </c>
      <c r="H540" s="80">
        <f t="shared" si="34"/>
        <v>1.0128614327560188</v>
      </c>
      <c r="J540" s="59">
        <v>513</v>
      </c>
      <c r="K540" s="59">
        <v>-5.4061886984619603E-3</v>
      </c>
      <c r="L540" s="59">
        <v>1.23027677575224E-2</v>
      </c>
    </row>
    <row r="541" spans="1:12">
      <c r="A541" s="78" t="s">
        <v>548</v>
      </c>
      <c r="B541" s="68">
        <v>17624.400000000001</v>
      </c>
      <c r="C541" s="59">
        <f t="shared" si="32"/>
        <v>-1.7687079440843621E-3</v>
      </c>
      <c r="D541" s="59">
        <f t="shared" si="35"/>
        <v>0.99823129205591565</v>
      </c>
      <c r="E541" s="78" t="s">
        <v>548</v>
      </c>
      <c r="F541" s="79">
        <v>1328.75</v>
      </c>
      <c r="G541" s="80">
        <f t="shared" si="33"/>
        <v>-4.8798895637220492E-3</v>
      </c>
      <c r="H541" s="80">
        <f t="shared" si="34"/>
        <v>0.9951201104362779</v>
      </c>
      <c r="J541" s="59">
        <v>514</v>
      </c>
      <c r="K541" s="59">
        <v>5.6190711224909104E-3</v>
      </c>
      <c r="L541" s="59">
        <v>-9.1143560511330896E-3</v>
      </c>
    </row>
    <row r="542" spans="1:12">
      <c r="A542" s="78" t="s">
        <v>549</v>
      </c>
      <c r="B542" s="68">
        <v>17655.599999999999</v>
      </c>
      <c r="C542" s="59">
        <f t="shared" si="32"/>
        <v>-5.7755356715944719E-4</v>
      </c>
      <c r="D542" s="59">
        <f t="shared" si="35"/>
        <v>0.99942244643284051</v>
      </c>
      <c r="E542" s="78" t="s">
        <v>549</v>
      </c>
      <c r="F542" s="79">
        <v>1335.25</v>
      </c>
      <c r="G542" s="80">
        <f t="shared" si="33"/>
        <v>-1.3759979095320701E-2</v>
      </c>
      <c r="H542" s="80">
        <f t="shared" si="34"/>
        <v>0.98624002090467933</v>
      </c>
      <c r="J542" s="59">
        <v>515</v>
      </c>
      <c r="K542" s="59">
        <v>-1.19283631644148E-2</v>
      </c>
      <c r="L542" s="59">
        <v>-1.04377590249768E-2</v>
      </c>
    </row>
    <row r="543" spans="1:12">
      <c r="A543" s="78" t="s">
        <v>550</v>
      </c>
      <c r="B543" s="68">
        <v>17665.8</v>
      </c>
      <c r="C543" s="59">
        <f t="shared" si="32"/>
        <v>7.1779375230424077E-3</v>
      </c>
      <c r="D543" s="59">
        <f t="shared" si="35"/>
        <v>1.0071779375230423</v>
      </c>
      <c r="E543" s="78" t="s">
        <v>550</v>
      </c>
      <c r="F543" s="79">
        <v>1353.75</v>
      </c>
      <c r="G543" s="80">
        <f t="shared" si="33"/>
        <v>5.4441554386040359E-3</v>
      </c>
      <c r="H543" s="80">
        <f t="shared" si="34"/>
        <v>1.005444155438604</v>
      </c>
      <c r="J543" s="59">
        <v>516</v>
      </c>
      <c r="K543" s="59">
        <v>-3.79322576223033E-3</v>
      </c>
      <c r="L543" s="59">
        <v>1.0115352040486501E-2</v>
      </c>
    </row>
    <row r="544" spans="1:12">
      <c r="A544" s="78" t="s">
        <v>551</v>
      </c>
      <c r="B544" s="68">
        <v>17539.45</v>
      </c>
      <c r="C544" s="59">
        <f t="shared" si="32"/>
        <v>-1.9097976955190739E-4</v>
      </c>
      <c r="D544" s="59">
        <f t="shared" si="35"/>
        <v>0.99980902023044804</v>
      </c>
      <c r="E544" s="78" t="s">
        <v>551</v>
      </c>
      <c r="F544" s="79">
        <v>1346.4</v>
      </c>
      <c r="G544" s="80">
        <f t="shared" si="33"/>
        <v>-3.5587226169939952E-3</v>
      </c>
      <c r="H544" s="80">
        <f t="shared" si="34"/>
        <v>0.99644127738300603</v>
      </c>
      <c r="J544" s="59">
        <v>517</v>
      </c>
      <c r="K544" s="59">
        <v>-1.3240199996463E-3</v>
      </c>
      <c r="L544" s="59">
        <v>6.5893217548800998E-3</v>
      </c>
    </row>
    <row r="545" spans="1:12">
      <c r="A545" s="78" t="s">
        <v>552</v>
      </c>
      <c r="B545" s="68">
        <v>17542.8</v>
      </c>
      <c r="C545" s="59">
        <f t="shared" si="32"/>
        <v>-1.226571304940768E-2</v>
      </c>
      <c r="D545" s="59">
        <f t="shared" si="35"/>
        <v>0.98773428695059229</v>
      </c>
      <c r="E545" s="78" t="s">
        <v>552</v>
      </c>
      <c r="F545" s="79">
        <v>1351.2</v>
      </c>
      <c r="G545" s="80">
        <f t="shared" si="33"/>
        <v>-7.410308753579886E-3</v>
      </c>
      <c r="H545" s="80">
        <f t="shared" si="34"/>
        <v>0.99258969124642016</v>
      </c>
      <c r="J545" s="59">
        <v>518</v>
      </c>
      <c r="K545" s="59">
        <v>1.9301704312832801E-3</v>
      </c>
      <c r="L545" s="59">
        <v>2.58763370789576E-3</v>
      </c>
    </row>
    <row r="546" spans="1:12">
      <c r="A546" s="78" t="s">
        <v>553</v>
      </c>
      <c r="B546" s="68">
        <v>17759.3</v>
      </c>
      <c r="C546" s="59">
        <f t="shared" si="32"/>
        <v>2.5457433999052224E-2</v>
      </c>
      <c r="D546" s="59">
        <f t="shared" si="35"/>
        <v>1.0254574339990523</v>
      </c>
      <c r="E546" s="78" t="s">
        <v>553</v>
      </c>
      <c r="F546" s="79">
        <v>1361.25</v>
      </c>
      <c r="G546" s="80">
        <f t="shared" si="33"/>
        <v>-1.1467513001606335E-2</v>
      </c>
      <c r="H546" s="80">
        <f t="shared" si="34"/>
        <v>0.98853248699839369</v>
      </c>
      <c r="J546" s="59">
        <v>519</v>
      </c>
      <c r="K546" s="59">
        <v>1.65158438225931E-2</v>
      </c>
      <c r="L546" s="59">
        <v>-2.3224140481330799E-2</v>
      </c>
    </row>
    <row r="547" spans="1:12">
      <c r="A547" s="78" t="s">
        <v>554</v>
      </c>
      <c r="B547" s="68">
        <v>17312.900000000001</v>
      </c>
      <c r="C547" s="59">
        <f t="shared" si="32"/>
        <v>-1.4109055502046193E-2</v>
      </c>
      <c r="D547" s="59">
        <f t="shared" si="35"/>
        <v>0.98589094449795378</v>
      </c>
      <c r="E547" s="78" t="s">
        <v>554</v>
      </c>
      <c r="F547" s="79">
        <v>1376.95</v>
      </c>
      <c r="G547" s="80">
        <f t="shared" si="33"/>
        <v>-1.2485728020886579E-2</v>
      </c>
      <c r="H547" s="80">
        <f t="shared" si="34"/>
        <v>0.98751427197911346</v>
      </c>
      <c r="J547" s="59">
        <v>520</v>
      </c>
      <c r="K547" s="59">
        <v>-9.7691264439450001E-3</v>
      </c>
      <c r="L547" s="59">
        <v>1.69262469876473E-2</v>
      </c>
    </row>
    <row r="548" spans="1:12">
      <c r="A548" s="78" t="s">
        <v>555</v>
      </c>
      <c r="B548" s="68">
        <v>17558.900000000001</v>
      </c>
      <c r="C548" s="59">
        <f t="shared" si="32"/>
        <v>2.0780279616681788E-3</v>
      </c>
      <c r="D548" s="59">
        <f t="shared" si="35"/>
        <v>1.0020780279616681</v>
      </c>
      <c r="E548" s="78" t="s">
        <v>555</v>
      </c>
      <c r="F548" s="79">
        <v>1394.25</v>
      </c>
      <c r="G548" s="80">
        <f t="shared" si="33"/>
        <v>4.9972241829832871E-3</v>
      </c>
      <c r="H548" s="80">
        <f t="shared" si="34"/>
        <v>1.0049972241829832</v>
      </c>
      <c r="J548" s="59">
        <v>521</v>
      </c>
      <c r="K548" s="59">
        <v>1.1715258782753601E-2</v>
      </c>
      <c r="L548" s="59">
        <v>-1.1429538664072701E-2</v>
      </c>
    </row>
    <row r="549" spans="1:12">
      <c r="A549" s="78" t="s">
        <v>556</v>
      </c>
      <c r="B549" s="68">
        <v>17522.45</v>
      </c>
      <c r="C549" s="59">
        <f t="shared" si="32"/>
        <v>-4.6971965865721787E-3</v>
      </c>
      <c r="D549" s="59">
        <f t="shared" si="35"/>
        <v>0.99530280341342781</v>
      </c>
      <c r="E549" s="78" t="s">
        <v>556</v>
      </c>
      <c r="F549" s="79">
        <v>1387.3</v>
      </c>
      <c r="G549" s="80">
        <f t="shared" si="33"/>
        <v>3.7191542987079843E-3</v>
      </c>
      <c r="H549" s="80">
        <f t="shared" si="34"/>
        <v>1.0037191542987081</v>
      </c>
      <c r="J549" s="59">
        <v>522</v>
      </c>
      <c r="K549" s="59">
        <v>-2.3917883310555399E-3</v>
      </c>
      <c r="L549" s="59">
        <v>2.2693268552416001E-3</v>
      </c>
    </row>
    <row r="550" spans="1:12">
      <c r="A550" s="78" t="s">
        <v>557</v>
      </c>
      <c r="B550" s="68">
        <v>17604.95</v>
      </c>
      <c r="C550" s="59">
        <f t="shared" si="32"/>
        <v>1.5604374095596946E-3</v>
      </c>
      <c r="D550" s="59">
        <f t="shared" si="35"/>
        <v>1.0015604374095597</v>
      </c>
      <c r="E550" s="78" t="s">
        <v>557</v>
      </c>
      <c r="F550" s="79">
        <v>1382.15</v>
      </c>
      <c r="G550" s="80">
        <f t="shared" si="33"/>
        <v>6.787808054274036E-3</v>
      </c>
      <c r="H550" s="80">
        <f t="shared" si="34"/>
        <v>1.006787808054274</v>
      </c>
      <c r="J550" s="59">
        <v>523</v>
      </c>
      <c r="K550" s="59">
        <v>-7.2072302740295701E-3</v>
      </c>
      <c r="L550" s="59">
        <v>2.6054017869275902E-3</v>
      </c>
    </row>
    <row r="551" spans="1:12">
      <c r="A551" s="78" t="s">
        <v>558</v>
      </c>
      <c r="B551" s="68">
        <v>17577.5</v>
      </c>
      <c r="C551" s="59">
        <f t="shared" si="32"/>
        <v>4.9503639913507161E-3</v>
      </c>
      <c r="D551" s="59">
        <f t="shared" si="35"/>
        <v>1.0049503639913506</v>
      </c>
      <c r="E551" s="78" t="s">
        <v>558</v>
      </c>
      <c r="F551" s="79">
        <v>1372.8</v>
      </c>
      <c r="G551" s="80">
        <f t="shared" si="33"/>
        <v>6.5775286471452801E-3</v>
      </c>
      <c r="H551" s="80">
        <f t="shared" si="34"/>
        <v>1.0065775286471452</v>
      </c>
      <c r="J551" s="59">
        <v>524</v>
      </c>
      <c r="K551" s="59">
        <v>-9.7179853239113005E-4</v>
      </c>
      <c r="L551" s="59">
        <v>1.3781869640418199E-3</v>
      </c>
    </row>
    <row r="552" spans="1:12">
      <c r="A552" s="78" t="s">
        <v>559</v>
      </c>
      <c r="B552" s="68">
        <v>17490.7</v>
      </c>
      <c r="C552" s="59">
        <f t="shared" si="32"/>
        <v>-1.519214788075593E-2</v>
      </c>
      <c r="D552" s="59">
        <f t="shared" si="35"/>
        <v>0.98480785211924404</v>
      </c>
      <c r="E552" s="78" t="s">
        <v>559</v>
      </c>
      <c r="F552" s="79">
        <v>1363.8</v>
      </c>
      <c r="G552" s="80">
        <f t="shared" si="33"/>
        <v>-6.8688614969845199E-3</v>
      </c>
      <c r="H552" s="80">
        <f t="shared" si="34"/>
        <v>0.99313113850301549</v>
      </c>
      <c r="J552" s="59">
        <v>525</v>
      </c>
      <c r="K552" s="59">
        <v>-1.4244208043309101E-2</v>
      </c>
      <c r="L552" s="59">
        <v>-4.0289546267027201E-4</v>
      </c>
    </row>
    <row r="553" spans="1:12">
      <c r="A553" s="78" t="s">
        <v>560</v>
      </c>
      <c r="B553" s="68">
        <v>17758.45</v>
      </c>
      <c r="C553" s="59">
        <f t="shared" si="32"/>
        <v>-1.1090707396812729E-2</v>
      </c>
      <c r="D553" s="59">
        <f t="shared" si="35"/>
        <v>0.98890929260318727</v>
      </c>
      <c r="E553" s="78" t="s">
        <v>560</v>
      </c>
      <c r="F553" s="79">
        <v>1373.2</v>
      </c>
      <c r="G553" s="80">
        <f t="shared" si="33"/>
        <v>-1.2411731406414229E-2</v>
      </c>
      <c r="H553" s="80">
        <f t="shared" si="34"/>
        <v>0.98758826859358573</v>
      </c>
      <c r="J553" s="59">
        <v>526</v>
      </c>
      <c r="K553" s="59">
        <v>-1.36330768307518E-2</v>
      </c>
      <c r="L553" s="59">
        <v>-7.57053138105612E-3</v>
      </c>
    </row>
    <row r="554" spans="1:12">
      <c r="A554" s="78" t="s">
        <v>561</v>
      </c>
      <c r="B554" s="68">
        <v>17956.5</v>
      </c>
      <c r="C554" s="59">
        <f t="shared" si="32"/>
        <v>6.8243702292707423E-4</v>
      </c>
      <c r="D554" s="59">
        <f t="shared" si="35"/>
        <v>1.000682437022927</v>
      </c>
      <c r="E554" s="78" t="s">
        <v>561</v>
      </c>
      <c r="F554" s="79">
        <v>1390.35</v>
      </c>
      <c r="G554" s="80">
        <f t="shared" si="33"/>
        <v>-1.6867053466566726E-2</v>
      </c>
      <c r="H554" s="80">
        <f t="shared" si="34"/>
        <v>0.98313294653343331</v>
      </c>
      <c r="J554" s="59">
        <v>527</v>
      </c>
      <c r="K554" s="59">
        <v>-4.3571880600907099E-3</v>
      </c>
      <c r="L554" s="59">
        <v>4.74942183644699E-3</v>
      </c>
    </row>
    <row r="555" spans="1:12">
      <c r="A555" s="78" t="s">
        <v>562</v>
      </c>
      <c r="B555" s="68">
        <v>17944.25</v>
      </c>
      <c r="C555" s="59">
        <f t="shared" si="32"/>
        <v>6.6537379070216564E-3</v>
      </c>
      <c r="D555" s="59">
        <f t="shared" si="35"/>
        <v>1.0066537379070217</v>
      </c>
      <c r="E555" s="78" t="s">
        <v>562</v>
      </c>
      <c r="F555" s="79">
        <v>1414</v>
      </c>
      <c r="G555" s="80">
        <f t="shared" si="33"/>
        <v>6.5632164642104741E-3</v>
      </c>
      <c r="H555" s="80">
        <f t="shared" si="34"/>
        <v>1.0065632164642104</v>
      </c>
      <c r="J555" s="59">
        <v>528</v>
      </c>
      <c r="K555" s="59">
        <v>-4.7344034502709697E-3</v>
      </c>
      <c r="L555" s="59">
        <v>-3.62599997526234E-3</v>
      </c>
    </row>
    <row r="556" spans="1:12">
      <c r="A556" s="78" t="s">
        <v>563</v>
      </c>
      <c r="B556" s="68">
        <v>17825.25</v>
      </c>
      <c r="C556" s="59">
        <f t="shared" si="32"/>
        <v>7.1558771042484594E-3</v>
      </c>
      <c r="D556" s="59">
        <f t="shared" si="35"/>
        <v>1.0071558771042484</v>
      </c>
      <c r="E556" s="78" t="s">
        <v>563</v>
      </c>
      <c r="F556" s="79">
        <v>1404.75</v>
      </c>
      <c r="G556" s="80">
        <f t="shared" si="33"/>
        <v>-7.2701800850303979E-3</v>
      </c>
      <c r="H556" s="80">
        <f t="shared" si="34"/>
        <v>0.99272981991496956</v>
      </c>
      <c r="J556" s="59">
        <v>529</v>
      </c>
      <c r="K556" s="59">
        <v>7.6835386446752101E-3</v>
      </c>
      <c r="L556" s="59">
        <v>-3.9417194986798602E-3</v>
      </c>
    </row>
    <row r="557" spans="1:12">
      <c r="A557" s="78" t="s">
        <v>564</v>
      </c>
      <c r="B557" s="68">
        <v>17698.150000000001</v>
      </c>
      <c r="C557" s="59">
        <f t="shared" si="32"/>
        <v>2.2145459122128799E-3</v>
      </c>
      <c r="D557" s="59">
        <f t="shared" si="35"/>
        <v>1.0022145459122129</v>
      </c>
      <c r="E557" s="78" t="s">
        <v>564</v>
      </c>
      <c r="F557" s="79">
        <v>1415</v>
      </c>
      <c r="G557" s="80">
        <f t="shared" si="33"/>
        <v>1.9157605685374418E-2</v>
      </c>
      <c r="H557" s="80">
        <f t="shared" si="34"/>
        <v>1.0191576056853744</v>
      </c>
      <c r="J557" s="59">
        <v>530</v>
      </c>
      <c r="K557" s="59">
        <v>3.3463465076029901E-3</v>
      </c>
      <c r="L557" s="59">
        <v>-2.12651293159981E-2</v>
      </c>
    </row>
    <row r="558" spans="1:12">
      <c r="A558" s="78" t="s">
        <v>565</v>
      </c>
      <c r="B558" s="68">
        <v>17659</v>
      </c>
      <c r="C558" s="59">
        <f t="shared" si="32"/>
        <v>7.0609421403666373E-3</v>
      </c>
      <c r="D558" s="59">
        <f t="shared" si="35"/>
        <v>1.0070609421403667</v>
      </c>
      <c r="E558" s="78" t="s">
        <v>565</v>
      </c>
      <c r="F558" s="79">
        <v>1388.15</v>
      </c>
      <c r="G558" s="80">
        <f t="shared" si="33"/>
        <v>-1.267017665432821E-2</v>
      </c>
      <c r="H558" s="80">
        <f t="shared" si="34"/>
        <v>0.98732982334567176</v>
      </c>
      <c r="J558" s="59">
        <v>531</v>
      </c>
      <c r="K558" s="59">
        <v>-1.5346279109646199E-2</v>
      </c>
      <c r="L558" s="59">
        <v>-1.45800105183156E-2</v>
      </c>
    </row>
    <row r="559" spans="1:12">
      <c r="A559" s="78" t="s">
        <v>566</v>
      </c>
      <c r="B559" s="68">
        <v>17534.75</v>
      </c>
      <c r="C559" s="59">
        <f t="shared" si="32"/>
        <v>5.5048725215279116E-4</v>
      </c>
      <c r="D559" s="59">
        <f t="shared" si="35"/>
        <v>1.0005504872521529</v>
      </c>
      <c r="E559" s="78" t="s">
        <v>566</v>
      </c>
      <c r="F559" s="79">
        <v>1405.85</v>
      </c>
      <c r="G559" s="80">
        <f t="shared" si="33"/>
        <v>6.0437919468332608E-2</v>
      </c>
      <c r="H559" s="80">
        <f t="shared" si="34"/>
        <v>1.0604379194683327</v>
      </c>
      <c r="J559" s="59">
        <v>532</v>
      </c>
      <c r="K559" s="59">
        <v>-5.8907208634862603E-3</v>
      </c>
      <c r="L559" s="59">
        <v>-1.7181706209749001E-2</v>
      </c>
    </row>
    <row r="560" spans="1:12">
      <c r="A560" s="78" t="s">
        <v>567</v>
      </c>
      <c r="B560" s="68">
        <v>17525.099999999999</v>
      </c>
      <c r="C560" s="59">
        <f t="shared" si="32"/>
        <v>7.3076213015998703E-3</v>
      </c>
      <c r="D560" s="59">
        <f t="shared" si="35"/>
        <v>1.0073076213015999</v>
      </c>
      <c r="E560" s="78" t="s">
        <v>567</v>
      </c>
      <c r="F560" s="79">
        <v>1323.4</v>
      </c>
      <c r="G560" s="80">
        <f t="shared" si="33"/>
        <v>6.7097808548911364E-3</v>
      </c>
      <c r="H560" s="80">
        <f t="shared" si="34"/>
        <v>1.006709780854891</v>
      </c>
      <c r="J560" s="59">
        <v>533</v>
      </c>
      <c r="K560" s="59">
        <v>-3.3504221574085502E-3</v>
      </c>
      <c r="L560" s="59">
        <v>2.0373358718668601E-2</v>
      </c>
    </row>
    <row r="561" spans="1:12">
      <c r="A561" s="78" t="s">
        <v>568</v>
      </c>
      <c r="B561" s="68">
        <v>17397.5</v>
      </c>
      <c r="C561" s="59">
        <f t="shared" si="32"/>
        <v>8.9132972159968534E-4</v>
      </c>
      <c r="D561" s="59">
        <f t="shared" si="35"/>
        <v>1.0008913297215998</v>
      </c>
      <c r="E561" s="78" t="s">
        <v>568</v>
      </c>
      <c r="F561" s="79">
        <v>1314.55</v>
      </c>
      <c r="G561" s="80">
        <f t="shared" si="33"/>
        <v>-4.0236920366112962E-3</v>
      </c>
      <c r="H561" s="80">
        <f t="shared" si="34"/>
        <v>0.99597630796338865</v>
      </c>
      <c r="J561" s="59">
        <v>534</v>
      </c>
      <c r="K561" s="59">
        <v>5.0261132109641797E-3</v>
      </c>
      <c r="L561" s="59">
        <v>-1.36838569763895E-2</v>
      </c>
    </row>
    <row r="562" spans="1:12">
      <c r="A562" s="78" t="s">
        <v>569</v>
      </c>
      <c r="B562" s="68">
        <v>17382</v>
      </c>
      <c r="C562" s="59">
        <f t="shared" si="32"/>
        <v>-3.5375171312953282E-4</v>
      </c>
      <c r="D562" s="59">
        <f t="shared" si="35"/>
        <v>0.99964624828687043</v>
      </c>
      <c r="E562" s="78" t="s">
        <v>569</v>
      </c>
      <c r="F562" s="79">
        <v>1319.85</v>
      </c>
      <c r="G562" s="80">
        <f t="shared" si="33"/>
        <v>-5.6287098724772432E-3</v>
      </c>
      <c r="H562" s="80">
        <f t="shared" si="34"/>
        <v>0.99437129012752279</v>
      </c>
      <c r="J562" s="59">
        <v>535</v>
      </c>
      <c r="K562" s="59">
        <v>3.7680730515441399E-3</v>
      </c>
      <c r="L562" s="59">
        <v>1.5640662423360499E-2</v>
      </c>
    </row>
    <row r="563" spans="1:12">
      <c r="A563" s="78" t="s">
        <v>570</v>
      </c>
      <c r="B563" s="68">
        <v>17388.150000000001</v>
      </c>
      <c r="C563" s="59">
        <f t="shared" si="32"/>
        <v>2.4587155671240059E-3</v>
      </c>
      <c r="D563" s="59">
        <f t="shared" si="35"/>
        <v>1.0024587155671241</v>
      </c>
      <c r="E563" s="78" t="s">
        <v>570</v>
      </c>
      <c r="F563" s="79">
        <v>1327.3</v>
      </c>
      <c r="G563" s="80">
        <f t="shared" si="33"/>
        <v>-1.4844446152911903E-2</v>
      </c>
      <c r="H563" s="80">
        <f t="shared" si="34"/>
        <v>0.98515555384708808</v>
      </c>
      <c r="J563" s="59">
        <v>536</v>
      </c>
      <c r="K563" s="59">
        <v>8.8818860396328296E-4</v>
      </c>
      <c r="L563" s="59">
        <v>-7.6721716815787303E-3</v>
      </c>
    </row>
    <row r="564" spans="1:12">
      <c r="A564" s="78" t="s">
        <v>571</v>
      </c>
      <c r="B564" s="68">
        <v>17345.45</v>
      </c>
      <c r="C564" s="59">
        <f t="shared" si="32"/>
        <v>3.1136930669172061E-4</v>
      </c>
      <c r="D564" s="59">
        <f t="shared" si="35"/>
        <v>1.0003113693066916</v>
      </c>
      <c r="E564" s="78" t="s">
        <v>571</v>
      </c>
      <c r="F564" s="79">
        <v>1347.15</v>
      </c>
      <c r="G564" s="80">
        <f t="shared" si="33"/>
        <v>-2.8899516499130081E-2</v>
      </c>
      <c r="H564" s="80">
        <f t="shared" si="34"/>
        <v>0.97110048350086997</v>
      </c>
      <c r="J564" s="59">
        <v>537</v>
      </c>
      <c r="K564" s="59">
        <v>6.8500347027906699E-3</v>
      </c>
      <c r="L564" s="59">
        <v>6.0113980532281799E-3</v>
      </c>
    </row>
    <row r="565" spans="1:12">
      <c r="A565" s="78" t="s">
        <v>572</v>
      </c>
      <c r="B565" s="68">
        <v>17340.05</v>
      </c>
      <c r="C565" s="59">
        <f t="shared" si="32"/>
        <v>1.0539747347198897E-2</v>
      </c>
      <c r="D565" s="59">
        <f t="shared" si="35"/>
        <v>1.0105397473471989</v>
      </c>
      <c r="E565" s="78" t="s">
        <v>572</v>
      </c>
      <c r="F565" s="79">
        <v>1386.65</v>
      </c>
      <c r="G565" s="80">
        <f t="shared" si="33"/>
        <v>5.3624605584641098E-2</v>
      </c>
      <c r="H565" s="80">
        <f t="shared" si="34"/>
        <v>1.053624605584641</v>
      </c>
      <c r="J565" s="59">
        <v>538</v>
      </c>
      <c r="K565" s="59">
        <v>-1.911544578486E-3</v>
      </c>
      <c r="L565" s="59">
        <v>-2.9683449852360498E-3</v>
      </c>
    </row>
    <row r="566" spans="1:12">
      <c r="A566" s="78" t="s">
        <v>573</v>
      </c>
      <c r="B566" s="68">
        <v>17158.25</v>
      </c>
      <c r="C566" s="59">
        <f t="shared" si="32"/>
        <v>1.341553833962306E-2</v>
      </c>
      <c r="D566" s="59">
        <f t="shared" si="35"/>
        <v>1.0134155383396231</v>
      </c>
      <c r="E566" s="78" t="s">
        <v>573</v>
      </c>
      <c r="F566" s="79">
        <v>1314.25</v>
      </c>
      <c r="G566" s="80">
        <f t="shared" si="33"/>
        <v>2.7774205739448877E-2</v>
      </c>
      <c r="H566" s="80">
        <f t="shared" si="34"/>
        <v>1.0277742057394488</v>
      </c>
      <c r="J566" s="59">
        <v>539</v>
      </c>
      <c r="K566" s="59">
        <v>-1.0128341855297101E-3</v>
      </c>
      <c r="L566" s="59">
        <v>-1.2747144909791E-2</v>
      </c>
    </row>
    <row r="567" spans="1:12">
      <c r="A567" s="78" t="s">
        <v>574</v>
      </c>
      <c r="B567" s="68">
        <v>16929.599999999999</v>
      </c>
      <c r="C567" s="59">
        <f t="shared" si="32"/>
        <v>1.7145966548059971E-2</v>
      </c>
      <c r="D567" s="59">
        <f t="shared" si="35"/>
        <v>1.01714596654806</v>
      </c>
      <c r="E567" s="78" t="s">
        <v>574</v>
      </c>
      <c r="F567" s="79">
        <v>1278.25</v>
      </c>
      <c r="G567" s="80">
        <f t="shared" si="33"/>
        <v>2.2948583735794319E-2</v>
      </c>
      <c r="H567" s="80">
        <f t="shared" si="34"/>
        <v>1.0229485837357943</v>
      </c>
      <c r="J567" s="59">
        <v>540</v>
      </c>
      <c r="K567" s="59">
        <v>4.8385823732860602E-3</v>
      </c>
      <c r="L567" s="59">
        <v>6.0557306531797801E-4</v>
      </c>
    </row>
    <row r="568" spans="1:12">
      <c r="A568" s="78" t="s">
        <v>575</v>
      </c>
      <c r="B568" s="68">
        <v>16641.8</v>
      </c>
      <c r="C568" s="59">
        <f t="shared" si="32"/>
        <v>9.5364889176067225E-3</v>
      </c>
      <c r="D568" s="59">
        <f t="shared" si="35"/>
        <v>1.0095364889176066</v>
      </c>
      <c r="E568" s="78" t="s">
        <v>575</v>
      </c>
      <c r="F568" s="79">
        <v>1249.25</v>
      </c>
      <c r="G568" s="80">
        <f t="shared" si="33"/>
        <v>4.0908054160910378E-3</v>
      </c>
      <c r="H568" s="80">
        <f t="shared" si="34"/>
        <v>1.0040908054160911</v>
      </c>
      <c r="J568" s="59">
        <v>541</v>
      </c>
      <c r="K568" s="59">
        <v>-7.2116931296182705E-4</v>
      </c>
      <c r="L568" s="59">
        <v>-2.8375533040321701E-3</v>
      </c>
    </row>
    <row r="569" spans="1:12">
      <c r="A569" s="78" t="s">
        <v>576</v>
      </c>
      <c r="B569" s="68">
        <v>16483.849999999999</v>
      </c>
      <c r="C569" s="59">
        <f t="shared" si="32"/>
        <v>-8.8873099859093849E-3</v>
      </c>
      <c r="D569" s="59">
        <f t="shared" si="35"/>
        <v>0.99111269001409064</v>
      </c>
      <c r="E569" s="78" t="s">
        <v>576</v>
      </c>
      <c r="F569" s="79">
        <v>1244.1500000000001</v>
      </c>
      <c r="G569" s="80">
        <f t="shared" si="33"/>
        <v>-5.9701669865036841E-3</v>
      </c>
      <c r="H569" s="80">
        <f t="shared" si="34"/>
        <v>0.99402983301349634</v>
      </c>
      <c r="J569" s="59">
        <v>542</v>
      </c>
      <c r="K569" s="59">
        <v>-9.8313975931922301E-3</v>
      </c>
      <c r="L569" s="59">
        <v>2.4210888396123402E-3</v>
      </c>
    </row>
    <row r="570" spans="1:12">
      <c r="A570" s="78" t="s">
        <v>577</v>
      </c>
      <c r="B570" s="68">
        <v>16631</v>
      </c>
      <c r="C570" s="59">
        <f t="shared" si="32"/>
        <v>-5.3042886906669159E-3</v>
      </c>
      <c r="D570" s="59">
        <f t="shared" si="35"/>
        <v>0.9946957113093331</v>
      </c>
      <c r="E570" s="78" t="s">
        <v>577</v>
      </c>
      <c r="F570" s="79">
        <v>1251.5999999999999</v>
      </c>
      <c r="G570" s="80">
        <f t="shared" si="33"/>
        <v>8.5455174904253139E-3</v>
      </c>
      <c r="H570" s="80">
        <f t="shared" si="34"/>
        <v>1.0085455174904254</v>
      </c>
      <c r="J570" s="59">
        <v>543</v>
      </c>
      <c r="K570" s="59">
        <v>1.8630223305176299E-2</v>
      </c>
      <c r="L570" s="59">
        <v>-3.00977363067827E-2</v>
      </c>
    </row>
    <row r="571" spans="1:12">
      <c r="A571" s="78" t="s">
        <v>578</v>
      </c>
      <c r="B571" s="68">
        <v>16719.45</v>
      </c>
      <c r="C571" s="59">
        <f t="shared" si="32"/>
        <v>6.8538019571832377E-3</v>
      </c>
      <c r="D571" s="59">
        <f t="shared" si="35"/>
        <v>1.0068538019571833</v>
      </c>
      <c r="E571" s="78" t="s">
        <v>578</v>
      </c>
      <c r="F571" s="79">
        <v>1240.95</v>
      </c>
      <c r="G571" s="80">
        <f t="shared" si="33"/>
        <v>8.8630459378385307E-3</v>
      </c>
      <c r="H571" s="80">
        <f t="shared" si="34"/>
        <v>1.0088630459378385</v>
      </c>
      <c r="J571" s="59">
        <v>544</v>
      </c>
      <c r="K571" s="59">
        <v>-1.12221753563908E-2</v>
      </c>
      <c r="L571" s="59">
        <v>-1.2635526644958199E-3</v>
      </c>
    </row>
    <row r="572" spans="1:12">
      <c r="A572" s="78" t="s">
        <v>579</v>
      </c>
      <c r="B572" s="68">
        <v>16605.25</v>
      </c>
      <c r="C572" s="59">
        <f t="shared" si="32"/>
        <v>5.0956908678000479E-3</v>
      </c>
      <c r="D572" s="59">
        <f t="shared" si="35"/>
        <v>1.0050956908678002</v>
      </c>
      <c r="E572" s="78" t="s">
        <v>579</v>
      </c>
      <c r="F572" s="79">
        <v>1230</v>
      </c>
      <c r="G572" s="80">
        <f t="shared" si="33"/>
        <v>-1.2362295360639592E-2</v>
      </c>
      <c r="H572" s="80">
        <f t="shared" si="34"/>
        <v>0.9876377046393604</v>
      </c>
      <c r="J572" s="59">
        <v>545</v>
      </c>
      <c r="K572" s="59">
        <v>9.9076733374723908E-4</v>
      </c>
      <c r="L572" s="59">
        <v>4.0064568492360498E-3</v>
      </c>
    </row>
    <row r="573" spans="1:12">
      <c r="A573" s="78" t="s">
        <v>580</v>
      </c>
      <c r="B573" s="68">
        <v>16520.849999999999</v>
      </c>
      <c r="C573" s="59">
        <f t="shared" si="32"/>
        <v>1.0973470957583456E-2</v>
      </c>
      <c r="D573" s="59">
        <f t="shared" si="35"/>
        <v>1.0109734709575835</v>
      </c>
      <c r="E573" s="78" t="s">
        <v>580</v>
      </c>
      <c r="F573" s="79">
        <v>1245.3</v>
      </c>
      <c r="G573" s="80">
        <f t="shared" si="33"/>
        <v>-1.845241006545409E-3</v>
      </c>
      <c r="H573" s="80">
        <f t="shared" si="34"/>
        <v>0.99815475899345463</v>
      </c>
      <c r="J573" s="59">
        <v>546</v>
      </c>
      <c r="K573" s="59">
        <v>-4.1210509444472897E-3</v>
      </c>
      <c r="L573" s="59">
        <v>7.84020524315528E-3</v>
      </c>
    </row>
    <row r="574" spans="1:12">
      <c r="A574" s="78" t="s">
        <v>581</v>
      </c>
      <c r="B574" s="68">
        <v>16340.55</v>
      </c>
      <c r="C574" s="59">
        <f t="shared" si="32"/>
        <v>3.8045298587748868E-3</v>
      </c>
      <c r="D574" s="59">
        <f t="shared" si="35"/>
        <v>1.003804529858775</v>
      </c>
      <c r="E574" s="78" t="s">
        <v>581</v>
      </c>
      <c r="F574" s="79">
        <v>1247.5999999999999</v>
      </c>
      <c r="G574" s="80">
        <f t="shared" si="33"/>
        <v>-8.8180122505400142E-3</v>
      </c>
      <c r="H574" s="80">
        <f t="shared" si="34"/>
        <v>0.99118198774945998</v>
      </c>
      <c r="J574" s="59">
        <v>547</v>
      </c>
      <c r="K574" s="59">
        <v>6.0025203406228404E-4</v>
      </c>
      <c r="L574" s="59">
        <v>6.1875560202117501E-3</v>
      </c>
    </row>
    <row r="575" spans="1:12">
      <c r="A575" s="78" t="s">
        <v>582</v>
      </c>
      <c r="B575" s="68">
        <v>16278.5</v>
      </c>
      <c r="C575" s="59">
        <f t="shared" si="32"/>
        <v>1.4186214640328329E-2</v>
      </c>
      <c r="D575" s="59">
        <f t="shared" si="35"/>
        <v>1.0141862146403284</v>
      </c>
      <c r="E575" s="78" t="s">
        <v>582</v>
      </c>
      <c r="F575" s="79">
        <v>1258.6500000000001</v>
      </c>
      <c r="G575" s="80">
        <f t="shared" si="33"/>
        <v>2.7139691164900368E-2</v>
      </c>
      <c r="H575" s="80">
        <f t="shared" si="34"/>
        <v>1.0271396911649004</v>
      </c>
      <c r="J575" s="59">
        <v>548</v>
      </c>
      <c r="K575" s="59">
        <v>3.1579072880180202E-3</v>
      </c>
      <c r="L575" s="59">
        <v>3.4196213591272599E-3</v>
      </c>
    </row>
    <row r="576" spans="1:12">
      <c r="A576" s="78" t="s">
        <v>583</v>
      </c>
      <c r="B576" s="68">
        <v>16049.2</v>
      </c>
      <c r="C576" s="59">
        <f t="shared" si="32"/>
        <v>6.9120269187908055E-3</v>
      </c>
      <c r="D576" s="59">
        <f t="shared" si="35"/>
        <v>1.0069120269187908</v>
      </c>
      <c r="E576" s="78" t="s">
        <v>583</v>
      </c>
      <c r="F576" s="79">
        <v>1224.95</v>
      </c>
      <c r="G576" s="80">
        <f t="shared" si="33"/>
        <v>3.3917034482376852E-2</v>
      </c>
      <c r="H576" s="80">
        <f t="shared" si="34"/>
        <v>1.0339170344823769</v>
      </c>
      <c r="J576" s="59">
        <v>549</v>
      </c>
      <c r="K576" s="59">
        <v>-1.20393543855197E-2</v>
      </c>
      <c r="L576" s="59">
        <v>5.17049288853518E-3</v>
      </c>
    </row>
    <row r="577" spans="1:12">
      <c r="A577" s="78" t="s">
        <v>584</v>
      </c>
      <c r="B577" s="68">
        <v>15938.65</v>
      </c>
      <c r="C577" s="59">
        <f t="shared" si="32"/>
        <v>-1.7551947286701716E-3</v>
      </c>
      <c r="D577" s="59">
        <f t="shared" si="35"/>
        <v>0.99824480527132986</v>
      </c>
      <c r="E577" s="78" t="s">
        <v>584</v>
      </c>
      <c r="F577" s="79">
        <v>1184.0999999999999</v>
      </c>
      <c r="G577" s="80">
        <f t="shared" si="33"/>
        <v>-1.5336567101853714E-2</v>
      </c>
      <c r="H577" s="80">
        <f t="shared" si="34"/>
        <v>0.98466343289814628</v>
      </c>
      <c r="J577" s="59">
        <v>550</v>
      </c>
      <c r="K577" s="59">
        <v>-8.9448712014615298E-3</v>
      </c>
      <c r="L577" s="59">
        <v>-3.4668602049527002E-3</v>
      </c>
    </row>
    <row r="578" spans="1:12">
      <c r="A578" s="78" t="s">
        <v>585</v>
      </c>
      <c r="B578" s="68">
        <v>15966.65</v>
      </c>
      <c r="C578" s="59">
        <f t="shared" si="32"/>
        <v>-5.7236779578485313E-3</v>
      </c>
      <c r="D578" s="59">
        <f t="shared" si="35"/>
        <v>0.99427632204215144</v>
      </c>
      <c r="E578" s="78" t="s">
        <v>585</v>
      </c>
      <c r="F578" s="79">
        <v>1202.4000000000001</v>
      </c>
      <c r="G578" s="80">
        <f t="shared" si="33"/>
        <v>-1.4859114403749828E-2</v>
      </c>
      <c r="H578" s="80">
        <f t="shared" si="34"/>
        <v>0.98514088559625013</v>
      </c>
      <c r="J578" s="59">
        <v>551</v>
      </c>
      <c r="K578" s="59">
        <v>-6.2187770359571699E-5</v>
      </c>
      <c r="L578" s="59">
        <v>-1.6804865696207202E-2</v>
      </c>
    </row>
    <row r="579" spans="1:12">
      <c r="A579" s="78" t="s">
        <v>586</v>
      </c>
      <c r="B579" s="68">
        <v>16058.3</v>
      </c>
      <c r="C579" s="59">
        <f t="shared" si="32"/>
        <v>-9.7725592849715257E-3</v>
      </c>
      <c r="D579" s="59">
        <f t="shared" si="35"/>
        <v>0.99022744071502844</v>
      </c>
      <c r="E579" s="78" t="s">
        <v>586</v>
      </c>
      <c r="F579" s="79">
        <v>1220.4000000000001</v>
      </c>
      <c r="G579" s="80">
        <f t="shared" si="33"/>
        <v>1.2367211793570872E-2</v>
      </c>
      <c r="H579" s="80">
        <f t="shared" si="34"/>
        <v>1.0123672117935709</v>
      </c>
      <c r="J579" s="59">
        <v>552</v>
      </c>
      <c r="K579" s="59">
        <v>4.4430806213487904E-3</v>
      </c>
      <c r="L579" s="59">
        <v>2.1201358428616802E-3</v>
      </c>
    </row>
    <row r="580" spans="1:12">
      <c r="A580" s="78" t="s">
        <v>587</v>
      </c>
      <c r="B580" s="68">
        <v>16216</v>
      </c>
      <c r="C580" s="59">
        <f t="shared" ref="C580:C643" si="36">LN(B580/B581)</f>
        <v>-2.8363022208483917E-4</v>
      </c>
      <c r="D580" s="59">
        <f t="shared" si="35"/>
        <v>0.99971636977791511</v>
      </c>
      <c r="E580" s="78" t="s">
        <v>587</v>
      </c>
      <c r="F580" s="79">
        <v>1205.4000000000001</v>
      </c>
      <c r="G580" s="80">
        <f t="shared" ref="G580:G643" si="37">LN(F580/F581)</f>
        <v>-2.7775586564282164E-2</v>
      </c>
      <c r="H580" s="80">
        <f t="shared" ref="H580:H643" si="38">G580+1</f>
        <v>0.97222441343571786</v>
      </c>
      <c r="J580" s="59">
        <v>553</v>
      </c>
      <c r="K580" s="59">
        <v>4.8219380759328698E-3</v>
      </c>
      <c r="L580" s="59">
        <v>-1.2092118160963301E-2</v>
      </c>
    </row>
    <row r="581" spans="1:12">
      <c r="A581" s="78" t="s">
        <v>588</v>
      </c>
      <c r="B581" s="68">
        <v>16220.6</v>
      </c>
      <c r="C581" s="59">
        <f t="shared" si="36"/>
        <v>5.4213741821626388E-3</v>
      </c>
      <c r="D581" s="59">
        <f t="shared" ref="D581:D644" si="39">C581+1</f>
        <v>1.0054213741821627</v>
      </c>
      <c r="E581" s="78" t="s">
        <v>588</v>
      </c>
      <c r="F581" s="79">
        <v>1239.3499999999999</v>
      </c>
      <c r="G581" s="80">
        <f t="shared" si="37"/>
        <v>9.1131244704170486E-2</v>
      </c>
      <c r="H581" s="80">
        <f t="shared" si="38"/>
        <v>1.0911312447041706</v>
      </c>
      <c r="J581" s="59">
        <v>554</v>
      </c>
      <c r="K581" s="59">
        <v>1.09376834130459E-3</v>
      </c>
      <c r="L581" s="59">
        <v>1.80638373440698E-2</v>
      </c>
    </row>
    <row r="582" spans="1:12">
      <c r="A582" s="78" t="s">
        <v>589</v>
      </c>
      <c r="B582" s="68">
        <v>16132.9</v>
      </c>
      <c r="C582" s="59">
        <f t="shared" si="36"/>
        <v>8.9096462393676076E-3</v>
      </c>
      <c r="D582" s="59">
        <f t="shared" si="39"/>
        <v>1.0089096462393676</v>
      </c>
      <c r="E582" s="78" t="s">
        <v>589</v>
      </c>
      <c r="F582" s="79">
        <v>1131.4000000000001</v>
      </c>
      <c r="G582" s="80">
        <f t="shared" si="37"/>
        <v>1.366013810403415E-2</v>
      </c>
      <c r="H582" s="80">
        <f t="shared" si="38"/>
        <v>1.0136601381040342</v>
      </c>
      <c r="J582" s="59">
        <v>555</v>
      </c>
      <c r="K582" s="59">
        <v>4.7503108877628699E-3</v>
      </c>
      <c r="L582" s="59">
        <v>-1.74204875420911E-2</v>
      </c>
    </row>
    <row r="583" spans="1:12">
      <c r="A583" s="78" t="s">
        <v>590</v>
      </c>
      <c r="B583" s="68">
        <v>15989.8</v>
      </c>
      <c r="C583" s="59">
        <f t="shared" si="36"/>
        <v>1.1254605733214696E-2</v>
      </c>
      <c r="D583" s="59">
        <f t="shared" si="39"/>
        <v>1.0112546057332148</v>
      </c>
      <c r="E583" s="78" t="s">
        <v>590</v>
      </c>
      <c r="F583" s="79">
        <v>1116.05</v>
      </c>
      <c r="G583" s="80">
        <f t="shared" si="37"/>
        <v>1.4258239113820419E-2</v>
      </c>
      <c r="H583" s="80">
        <f t="shared" si="38"/>
        <v>1.0142582391138204</v>
      </c>
      <c r="J583" s="59">
        <v>556</v>
      </c>
      <c r="K583" s="59">
        <v>-1.6174214604779E-4</v>
      </c>
      <c r="L583" s="59">
        <v>6.05996616143804E-2</v>
      </c>
    </row>
    <row r="584" spans="1:12">
      <c r="A584" s="78" t="s">
        <v>591</v>
      </c>
      <c r="B584" s="68">
        <v>15810.85</v>
      </c>
      <c r="C584" s="59">
        <f t="shared" si="36"/>
        <v>-1.5483694658309363E-3</v>
      </c>
      <c r="D584" s="59">
        <f t="shared" si="39"/>
        <v>0.99845163053416908</v>
      </c>
      <c r="E584" s="78" t="s">
        <v>591</v>
      </c>
      <c r="F584" s="79">
        <v>1100.25</v>
      </c>
      <c r="G584" s="80">
        <f t="shared" si="37"/>
        <v>-4.0891433814525227E-4</v>
      </c>
      <c r="H584" s="80">
        <f t="shared" si="38"/>
        <v>0.99959108566185473</v>
      </c>
      <c r="J584" s="59">
        <v>557</v>
      </c>
      <c r="K584" s="59">
        <v>4.9364270874937303E-3</v>
      </c>
      <c r="L584" s="59">
        <v>1.77335376739741E-3</v>
      </c>
    </row>
    <row r="585" spans="1:12">
      <c r="A585" s="78" t="s">
        <v>592</v>
      </c>
      <c r="B585" s="68">
        <v>15835.35</v>
      </c>
      <c r="C585" s="59">
        <f t="shared" si="36"/>
        <v>5.2742671509817375E-3</v>
      </c>
      <c r="D585" s="59">
        <f t="shared" si="39"/>
        <v>1.0052742671509818</v>
      </c>
      <c r="E585" s="78" t="s">
        <v>592</v>
      </c>
      <c r="F585" s="79">
        <v>1100.7</v>
      </c>
      <c r="G585" s="80">
        <f t="shared" si="37"/>
        <v>7.0658785533347828E-3</v>
      </c>
      <c r="H585" s="80">
        <f t="shared" si="38"/>
        <v>1.0070658785533348</v>
      </c>
      <c r="J585" s="59">
        <v>558</v>
      </c>
      <c r="K585" s="59">
        <v>9.5419037747381395E-5</v>
      </c>
      <c r="L585" s="59">
        <v>-4.1191110743586798E-3</v>
      </c>
    </row>
    <row r="586" spans="1:12">
      <c r="A586" s="78" t="s">
        <v>593</v>
      </c>
      <c r="B586" s="68">
        <v>15752.05</v>
      </c>
      <c r="C586" s="59">
        <f t="shared" si="36"/>
        <v>-1.7886425993802585E-3</v>
      </c>
      <c r="D586" s="59">
        <f t="shared" si="39"/>
        <v>0.99821135740061973</v>
      </c>
      <c r="E586" s="78" t="s">
        <v>593</v>
      </c>
      <c r="F586" s="79">
        <v>1092.95</v>
      </c>
      <c r="G586" s="80">
        <f t="shared" si="37"/>
        <v>-6.9295923521015676E-3</v>
      </c>
      <c r="H586" s="80">
        <f t="shared" si="38"/>
        <v>0.99307040764789845</v>
      </c>
      <c r="J586" s="59">
        <v>559</v>
      </c>
      <c r="K586" s="59">
        <v>-8.4397861476916798E-4</v>
      </c>
      <c r="L586" s="59">
        <v>-4.7847312577080697E-3</v>
      </c>
    </row>
    <row r="587" spans="1:12">
      <c r="A587" s="78" t="s">
        <v>594</v>
      </c>
      <c r="B587" s="68">
        <v>15780.25</v>
      </c>
      <c r="C587" s="59">
        <f t="shared" si="36"/>
        <v>-1.1938182539383846E-3</v>
      </c>
      <c r="D587" s="59">
        <f t="shared" si="39"/>
        <v>0.99880618174606162</v>
      </c>
      <c r="E587" s="78" t="s">
        <v>594</v>
      </c>
      <c r="F587" s="79">
        <v>1100.55</v>
      </c>
      <c r="G587" s="80">
        <f t="shared" si="37"/>
        <v>1.2274123600280937E-3</v>
      </c>
      <c r="H587" s="80">
        <f t="shared" si="38"/>
        <v>1.001227412360028</v>
      </c>
      <c r="J587" s="59">
        <v>560</v>
      </c>
      <c r="K587" s="59">
        <v>1.27799115134848E-3</v>
      </c>
      <c r="L587" s="59">
        <v>-1.6122437304260401E-2</v>
      </c>
    </row>
    <row r="588" spans="1:12">
      <c r="A588" s="78" t="s">
        <v>595</v>
      </c>
      <c r="B588" s="68">
        <v>15799.1</v>
      </c>
      <c r="C588" s="59">
        <f t="shared" si="36"/>
        <v>-3.2291421550026864E-3</v>
      </c>
      <c r="D588" s="59">
        <f t="shared" si="39"/>
        <v>0.9967708578449973</v>
      </c>
      <c r="E588" s="78" t="s">
        <v>595</v>
      </c>
      <c r="F588" s="79">
        <v>1099.2</v>
      </c>
      <c r="G588" s="80">
        <f t="shared" si="37"/>
        <v>-1.2656108183650788E-2</v>
      </c>
      <c r="H588" s="80">
        <f t="shared" si="38"/>
        <v>0.98734389181634918</v>
      </c>
      <c r="J588" s="59">
        <v>561</v>
      </c>
      <c r="K588" s="59">
        <v>-3.4215350740550101E-4</v>
      </c>
      <c r="L588" s="59">
        <v>-2.8557362991724601E-2</v>
      </c>
    </row>
    <row r="589" spans="1:12">
      <c r="A589" s="78" t="s">
        <v>596</v>
      </c>
      <c r="B589" s="68">
        <v>15850.2</v>
      </c>
      <c r="C589" s="59">
        <f t="shared" si="36"/>
        <v>1.1457520842448876E-3</v>
      </c>
      <c r="D589" s="59">
        <f t="shared" si="39"/>
        <v>1.0011457520842448</v>
      </c>
      <c r="E589" s="78" t="s">
        <v>596</v>
      </c>
      <c r="F589" s="79">
        <v>1113.2</v>
      </c>
      <c r="G589" s="80">
        <f t="shared" si="37"/>
        <v>1.0565863409337874E-2</v>
      </c>
      <c r="H589" s="80">
        <f t="shared" si="38"/>
        <v>1.010565863409338</v>
      </c>
      <c r="J589" s="59">
        <v>562</v>
      </c>
      <c r="K589" s="59">
        <v>7.37502390147132E-3</v>
      </c>
      <c r="L589" s="59">
        <v>4.6249581683169803E-2</v>
      </c>
    </row>
    <row r="590" spans="1:12">
      <c r="A590" s="78" t="s">
        <v>597</v>
      </c>
      <c r="B590" s="68">
        <v>15832.05</v>
      </c>
      <c r="C590" s="59">
        <f t="shared" si="36"/>
        <v>8.4234259433956932E-3</v>
      </c>
      <c r="D590" s="59">
        <f t="shared" si="39"/>
        <v>1.0084234259433957</v>
      </c>
      <c r="E590" s="78" t="s">
        <v>597</v>
      </c>
      <c r="F590" s="79">
        <v>1101.5</v>
      </c>
      <c r="G590" s="80">
        <f t="shared" si="37"/>
        <v>7.6094505195011628E-3</v>
      </c>
      <c r="H590" s="80">
        <f t="shared" si="38"/>
        <v>1.0076094505195012</v>
      </c>
      <c r="J590" s="59">
        <v>563</v>
      </c>
      <c r="K590" s="59">
        <v>9.5447705799277596E-3</v>
      </c>
      <c r="L590" s="59">
        <v>1.82294351595211E-2</v>
      </c>
    </row>
    <row r="591" spans="1:12">
      <c r="A591" s="78" t="s">
        <v>598</v>
      </c>
      <c r="B591" s="68">
        <v>15699.25</v>
      </c>
      <c r="C591" s="59">
        <f t="shared" si="36"/>
        <v>9.1247405715748336E-3</v>
      </c>
      <c r="D591" s="59">
        <f t="shared" si="39"/>
        <v>1.0091247405715749</v>
      </c>
      <c r="E591" s="78" t="s">
        <v>598</v>
      </c>
      <c r="F591" s="79">
        <v>1093.1500000000001</v>
      </c>
      <c r="G591" s="80">
        <f t="shared" si="37"/>
        <v>-6.4285447184610038E-3</v>
      </c>
      <c r="H591" s="80">
        <f t="shared" si="38"/>
        <v>0.99357145528153901</v>
      </c>
      <c r="J591" s="59">
        <v>564</v>
      </c>
      <c r="K591" s="59">
        <v>1.2359329856244701E-2</v>
      </c>
      <c r="L591" s="59">
        <v>1.05892538795496E-2</v>
      </c>
    </row>
    <row r="592" spans="1:12">
      <c r="A592" s="78" t="s">
        <v>599</v>
      </c>
      <c r="B592" s="68">
        <v>15556.65</v>
      </c>
      <c r="C592" s="59">
        <f t="shared" si="36"/>
        <v>9.2574268770784281E-3</v>
      </c>
      <c r="D592" s="59">
        <f t="shared" si="39"/>
        <v>1.0092574268770784</v>
      </c>
      <c r="E592" s="78" t="s">
        <v>599</v>
      </c>
      <c r="F592" s="79">
        <v>1100.2</v>
      </c>
      <c r="G592" s="80">
        <f t="shared" si="37"/>
        <v>-2.315078543691308E-3</v>
      </c>
      <c r="H592" s="80">
        <f t="shared" si="38"/>
        <v>0.99768492145630872</v>
      </c>
      <c r="J592" s="59">
        <v>565</v>
      </c>
      <c r="K592" s="59">
        <v>6.6180785424464397E-3</v>
      </c>
      <c r="L592" s="59">
        <v>-2.5272731263554001E-3</v>
      </c>
    </row>
    <row r="593" spans="1:12">
      <c r="A593" s="78" t="s">
        <v>600</v>
      </c>
      <c r="B593" s="68">
        <v>15413.3</v>
      </c>
      <c r="C593" s="59">
        <f t="shared" si="36"/>
        <v>-1.4524232766921568E-2</v>
      </c>
      <c r="D593" s="59">
        <f t="shared" si="39"/>
        <v>0.98547576723307839</v>
      </c>
      <c r="E593" s="78" t="s">
        <v>600</v>
      </c>
      <c r="F593" s="79">
        <v>1102.75</v>
      </c>
      <c r="G593" s="80">
        <f t="shared" si="37"/>
        <v>7.9663560031225274E-3</v>
      </c>
      <c r="H593" s="80">
        <f t="shared" si="38"/>
        <v>1.0079663560031225</v>
      </c>
      <c r="J593" s="59">
        <v>566</v>
      </c>
      <c r="K593" s="59">
        <v>-7.2824366830207404E-3</v>
      </c>
      <c r="L593" s="59">
        <v>1.31226969651705E-3</v>
      </c>
    </row>
    <row r="594" spans="1:12">
      <c r="A594" s="78" t="s">
        <v>601</v>
      </c>
      <c r="B594" s="68">
        <v>15638.8</v>
      </c>
      <c r="C594" s="59">
        <f t="shared" si="36"/>
        <v>1.86297598584063E-2</v>
      </c>
      <c r="D594" s="59">
        <f t="shared" si="39"/>
        <v>1.0186297598584062</v>
      </c>
      <c r="E594" s="78" t="s">
        <v>601</v>
      </c>
      <c r="F594" s="79">
        <v>1094</v>
      </c>
      <c r="G594" s="80">
        <f t="shared" si="37"/>
        <v>-4.3324660174602434E-3</v>
      </c>
      <c r="H594" s="80">
        <f t="shared" si="38"/>
        <v>0.99566753398253971</v>
      </c>
      <c r="J594" s="59">
        <v>567</v>
      </c>
      <c r="K594" s="59">
        <v>-4.5790939941149304E-3</v>
      </c>
      <c r="L594" s="59">
        <v>1.3124611484540199E-2</v>
      </c>
    </row>
    <row r="595" spans="1:12">
      <c r="A595" s="78" t="s">
        <v>602</v>
      </c>
      <c r="B595" s="68">
        <v>15350.15</v>
      </c>
      <c r="C595" s="59">
        <f t="shared" si="36"/>
        <v>3.6973444439847482E-3</v>
      </c>
      <c r="D595" s="59">
        <f t="shared" si="39"/>
        <v>1.0036973444439847</v>
      </c>
      <c r="E595" s="78" t="s">
        <v>602</v>
      </c>
      <c r="F595" s="79">
        <v>1098.75</v>
      </c>
      <c r="G595" s="80">
        <f t="shared" si="37"/>
        <v>-6.3898384553245202E-2</v>
      </c>
      <c r="H595" s="80">
        <f t="shared" si="38"/>
        <v>0.93610161544675474</v>
      </c>
      <c r="J595" s="59">
        <v>568</v>
      </c>
      <c r="K595" s="59">
        <v>4.5940263296635397E-3</v>
      </c>
      <c r="L595" s="59">
        <v>4.2690196081749902E-3</v>
      </c>
    </row>
    <row r="596" spans="1:12">
      <c r="A596" s="78" t="s">
        <v>603</v>
      </c>
      <c r="B596" s="68">
        <v>15293.5</v>
      </c>
      <c r="C596" s="59">
        <f t="shared" si="36"/>
        <v>-4.3778879281600415E-3</v>
      </c>
      <c r="D596" s="59">
        <f t="shared" si="39"/>
        <v>0.99562211207183993</v>
      </c>
      <c r="E596" s="78" t="s">
        <v>603</v>
      </c>
      <c r="F596" s="79">
        <v>1171.25</v>
      </c>
      <c r="G596" s="80">
        <f t="shared" si="37"/>
        <v>6.4054662166642404E-4</v>
      </c>
      <c r="H596" s="80">
        <f t="shared" si="38"/>
        <v>1.0006405466216663</v>
      </c>
      <c r="J596" s="59">
        <v>569</v>
      </c>
      <c r="K596" s="59">
        <v>3.2675545149190902E-3</v>
      </c>
      <c r="L596" s="59">
        <v>-1.56298498755587E-2</v>
      </c>
    </row>
    <row r="597" spans="1:12">
      <c r="A597" s="78" t="s">
        <v>604</v>
      </c>
      <c r="B597" s="68">
        <v>15360.6</v>
      </c>
      <c r="C597" s="59">
        <f t="shared" si="36"/>
        <v>-2.135479785597345E-2</v>
      </c>
      <c r="D597" s="59">
        <f t="shared" si="39"/>
        <v>0.9786452021440265</v>
      </c>
      <c r="E597" s="78" t="s">
        <v>604</v>
      </c>
      <c r="F597" s="79">
        <v>1170.5</v>
      </c>
      <c r="G597" s="80">
        <f t="shared" si="37"/>
        <v>2.2157383891259222E-2</v>
      </c>
      <c r="H597" s="80">
        <f t="shared" si="38"/>
        <v>1.0221573838912592</v>
      </c>
      <c r="J597" s="59">
        <v>570</v>
      </c>
      <c r="K597" s="59">
        <v>7.70226269089626E-3</v>
      </c>
      <c r="L597" s="59">
        <v>-9.5475036974416692E-3</v>
      </c>
    </row>
    <row r="598" spans="1:12">
      <c r="A598" s="78" t="s">
        <v>605</v>
      </c>
      <c r="B598" s="68">
        <v>15692.15</v>
      </c>
      <c r="C598" s="59">
        <f t="shared" si="36"/>
        <v>-2.5426237076681558E-3</v>
      </c>
      <c r="D598" s="59">
        <f t="shared" si="39"/>
        <v>0.99745737629233189</v>
      </c>
      <c r="E598" s="78" t="s">
        <v>605</v>
      </c>
      <c r="F598" s="79">
        <v>1144.8499999999999</v>
      </c>
      <c r="G598" s="80">
        <f t="shared" si="37"/>
        <v>-5.4443828813101275E-3</v>
      </c>
      <c r="H598" s="80">
        <f t="shared" si="38"/>
        <v>0.99455561711868989</v>
      </c>
      <c r="J598" s="59">
        <v>571</v>
      </c>
      <c r="K598" s="59">
        <v>2.2933904264770201E-3</v>
      </c>
      <c r="L598" s="59">
        <v>-1.1111402677016999E-2</v>
      </c>
    </row>
    <row r="599" spans="1:12">
      <c r="A599" s="78" t="s">
        <v>606</v>
      </c>
      <c r="B599" s="68">
        <v>15732.1</v>
      </c>
      <c r="C599" s="59">
        <f t="shared" si="36"/>
        <v>-2.6851618183916293E-3</v>
      </c>
      <c r="D599" s="59">
        <f t="shared" si="39"/>
        <v>0.99731483818160838</v>
      </c>
      <c r="E599" s="78" t="s">
        <v>606</v>
      </c>
      <c r="F599" s="79">
        <v>1151.0999999999999</v>
      </c>
      <c r="G599" s="80">
        <f t="shared" si="37"/>
        <v>-6.9421355240076379E-2</v>
      </c>
      <c r="H599" s="80">
        <f t="shared" si="38"/>
        <v>0.93057864475992358</v>
      </c>
      <c r="J599" s="59">
        <v>572</v>
      </c>
      <c r="K599" s="59">
        <v>1.0126235765689001E-2</v>
      </c>
      <c r="L599" s="59">
        <v>1.70134553992114E-2</v>
      </c>
    </row>
    <row r="600" spans="1:12">
      <c r="A600" s="78" t="s">
        <v>607</v>
      </c>
      <c r="B600" s="68">
        <v>15774.4</v>
      </c>
      <c r="C600" s="59">
        <f t="shared" si="36"/>
        <v>-2.6733974338427311E-2</v>
      </c>
      <c r="D600" s="59">
        <f t="shared" si="39"/>
        <v>0.97326602566157272</v>
      </c>
      <c r="E600" s="78" t="s">
        <v>607</v>
      </c>
      <c r="F600" s="79">
        <v>1233.8499999999999</v>
      </c>
      <c r="G600" s="80">
        <f t="shared" si="37"/>
        <v>-9.785991103572006E-2</v>
      </c>
      <c r="H600" s="80">
        <f t="shared" si="38"/>
        <v>0.90214008896427988</v>
      </c>
      <c r="J600" s="59">
        <v>573</v>
      </c>
      <c r="K600" s="59">
        <v>4.6379563014118603E-3</v>
      </c>
      <c r="L600" s="59">
        <v>2.9279078180965E-2</v>
      </c>
    </row>
    <row r="601" spans="1:12">
      <c r="A601" s="78" t="s">
        <v>608</v>
      </c>
      <c r="B601" s="68">
        <v>16201.8</v>
      </c>
      <c r="C601" s="59">
        <f t="shared" si="36"/>
        <v>-1.6909879395574055E-2</v>
      </c>
      <c r="D601" s="59">
        <f t="shared" si="39"/>
        <v>0.98309012060442591</v>
      </c>
      <c r="E601" s="78" t="s">
        <v>608</v>
      </c>
      <c r="F601" s="79">
        <v>1360.7</v>
      </c>
      <c r="G601" s="80">
        <f t="shared" si="37"/>
        <v>-3.6312325557333824E-3</v>
      </c>
      <c r="H601" s="80">
        <f t="shared" si="38"/>
        <v>0.99636876744426661</v>
      </c>
      <c r="J601" s="59">
        <v>574</v>
      </c>
      <c r="K601" s="59">
        <v>-1.90134903425575E-3</v>
      </c>
      <c r="L601" s="59">
        <v>-1.3435218067598001E-2</v>
      </c>
    </row>
    <row r="602" spans="1:12">
      <c r="A602" s="78" t="s">
        <v>609</v>
      </c>
      <c r="B602" s="68">
        <v>16478.099999999999</v>
      </c>
      <c r="C602" s="59">
        <f t="shared" si="36"/>
        <v>7.4221392763222718E-3</v>
      </c>
      <c r="D602" s="59">
        <f t="shared" si="39"/>
        <v>1.0074221392763223</v>
      </c>
      <c r="E602" s="78" t="s">
        <v>609</v>
      </c>
      <c r="F602" s="79">
        <v>1365.65</v>
      </c>
      <c r="G602" s="80">
        <f t="shared" si="37"/>
        <v>-1.6341419639417324E-2</v>
      </c>
      <c r="H602" s="80">
        <f t="shared" si="38"/>
        <v>0.98365858036058262</v>
      </c>
      <c r="J602" s="59">
        <v>575</v>
      </c>
      <c r="K602" s="59">
        <v>-4.8955177091362101E-3</v>
      </c>
      <c r="L602" s="59">
        <v>-9.9635966946136096E-3</v>
      </c>
    </row>
    <row r="603" spans="1:12">
      <c r="A603" s="78" t="s">
        <v>610</v>
      </c>
      <c r="B603" s="68">
        <v>16356.25</v>
      </c>
      <c r="C603" s="59">
        <f t="shared" si="36"/>
        <v>-3.6677021275259834E-3</v>
      </c>
      <c r="D603" s="59">
        <f t="shared" si="39"/>
        <v>0.99633229787247402</v>
      </c>
      <c r="E603" s="78" t="s">
        <v>610</v>
      </c>
      <c r="F603" s="79">
        <v>1388.15</v>
      </c>
      <c r="G603" s="80">
        <f t="shared" si="37"/>
        <v>1.6221773172066412E-3</v>
      </c>
      <c r="H603" s="80">
        <f t="shared" si="38"/>
        <v>1.0016221773172067</v>
      </c>
      <c r="J603" s="59">
        <v>576</v>
      </c>
      <c r="K603" s="59">
        <v>-7.9503456970297301E-3</v>
      </c>
      <c r="L603" s="59">
        <v>2.0317557490600598E-2</v>
      </c>
    </row>
    <row r="604" spans="1:12">
      <c r="A604" s="78" t="s">
        <v>611</v>
      </c>
      <c r="B604" s="68">
        <v>16416.349999999999</v>
      </c>
      <c r="C604" s="59">
        <f t="shared" si="36"/>
        <v>-9.2888841322758733E-3</v>
      </c>
      <c r="D604" s="59">
        <f t="shared" si="39"/>
        <v>0.99071111586772409</v>
      </c>
      <c r="E604" s="78" t="s">
        <v>611</v>
      </c>
      <c r="F604" s="79">
        <v>1385.9</v>
      </c>
      <c r="G604" s="80">
        <f t="shared" si="37"/>
        <v>-3.8888137730741395E-3</v>
      </c>
      <c r="H604" s="80">
        <f t="shared" si="38"/>
        <v>0.99611118622692585</v>
      </c>
      <c r="J604" s="59">
        <v>577</v>
      </c>
      <c r="K604" s="59">
        <v>-7.9107286720843004E-4</v>
      </c>
      <c r="L604" s="59">
        <v>-2.6984513697073699E-2</v>
      </c>
    </row>
    <row r="605" spans="1:12">
      <c r="A605" s="78" t="s">
        <v>612</v>
      </c>
      <c r="B605" s="68">
        <v>16569.55</v>
      </c>
      <c r="C605" s="59">
        <f t="shared" si="36"/>
        <v>-8.8979113877667301E-4</v>
      </c>
      <c r="D605" s="59">
        <f t="shared" si="39"/>
        <v>0.99911020886122337</v>
      </c>
      <c r="E605" s="78" t="s">
        <v>612</v>
      </c>
      <c r="F605" s="79">
        <v>1391.3</v>
      </c>
      <c r="G605" s="80">
        <f t="shared" si="37"/>
        <v>-1.837396798299365E-2</v>
      </c>
      <c r="H605" s="80">
        <f t="shared" si="38"/>
        <v>0.98162603201700638</v>
      </c>
      <c r="J605" s="59">
        <v>578</v>
      </c>
      <c r="K605" s="59">
        <v>3.51327831453752E-3</v>
      </c>
      <c r="L605" s="59">
        <v>8.7617966389632998E-2</v>
      </c>
    </row>
    <row r="606" spans="1:12">
      <c r="A606" s="78" t="s">
        <v>613</v>
      </c>
      <c r="B606" s="68">
        <v>16584.3</v>
      </c>
      <c r="C606" s="59">
        <f t="shared" si="36"/>
        <v>-2.6315566954934781E-3</v>
      </c>
      <c r="D606" s="59">
        <f t="shared" si="39"/>
        <v>0.99736844330450647</v>
      </c>
      <c r="E606" s="78" t="s">
        <v>613</v>
      </c>
      <c r="F606" s="79">
        <v>1417.1</v>
      </c>
      <c r="G606" s="80">
        <f t="shared" si="37"/>
        <v>1.4643423445593169E-2</v>
      </c>
      <c r="H606" s="80">
        <f t="shared" si="38"/>
        <v>1.0146434234455932</v>
      </c>
      <c r="J606" s="59">
        <v>579</v>
      </c>
      <c r="K606" s="59">
        <v>6.1451339429929299E-3</v>
      </c>
      <c r="L606" s="59">
        <v>7.5150041610412199E-3</v>
      </c>
    </row>
    <row r="607" spans="1:12">
      <c r="A607" s="78" t="s">
        <v>614</v>
      </c>
      <c r="B607" s="68">
        <v>16628</v>
      </c>
      <c r="C607" s="59">
        <f t="shared" si="36"/>
        <v>6.3498022602603054E-3</v>
      </c>
      <c r="D607" s="59">
        <f t="shared" si="39"/>
        <v>1.0063498022602604</v>
      </c>
      <c r="E607" s="78" t="s">
        <v>614</v>
      </c>
      <c r="F607" s="79">
        <v>1396.5</v>
      </c>
      <c r="G607" s="80">
        <f t="shared" si="37"/>
        <v>-1.7321367258798272E-2</v>
      </c>
      <c r="H607" s="80">
        <f t="shared" si="38"/>
        <v>0.98267863274120171</v>
      </c>
      <c r="J607" s="59">
        <v>580</v>
      </c>
      <c r="K607" s="59">
        <v>7.9143752008914003E-3</v>
      </c>
      <c r="L607" s="59">
        <v>6.3438639129290196E-3</v>
      </c>
    </row>
    <row r="608" spans="1:12">
      <c r="A608" s="78" t="s">
        <v>615</v>
      </c>
      <c r="B608" s="68">
        <v>16522.75</v>
      </c>
      <c r="C608" s="59">
        <f t="shared" si="36"/>
        <v>-3.7333199493177205E-3</v>
      </c>
      <c r="D608" s="59">
        <f t="shared" si="39"/>
        <v>0.99626668005068231</v>
      </c>
      <c r="E608" s="78" t="s">
        <v>615</v>
      </c>
      <c r="F608" s="79">
        <v>1420.9</v>
      </c>
      <c r="G608" s="80">
        <f t="shared" si="37"/>
        <v>2.2193657498922339E-3</v>
      </c>
      <c r="H608" s="80">
        <f t="shared" si="38"/>
        <v>1.0022193657498923</v>
      </c>
      <c r="J608" s="59">
        <v>581</v>
      </c>
      <c r="K608" s="59">
        <v>-1.7453020794358401E-3</v>
      </c>
      <c r="L608" s="59">
        <v>1.33638774129059E-3</v>
      </c>
    </row>
    <row r="609" spans="1:12">
      <c r="A609" s="78" t="s">
        <v>616</v>
      </c>
      <c r="B609" s="68">
        <v>16584.55</v>
      </c>
      <c r="C609" s="59">
        <f t="shared" si="36"/>
        <v>-4.6231277420674408E-3</v>
      </c>
      <c r="D609" s="59">
        <f t="shared" si="39"/>
        <v>0.99537687225793259</v>
      </c>
      <c r="E609" s="78" t="s">
        <v>616</v>
      </c>
      <c r="F609" s="79">
        <v>1417.75</v>
      </c>
      <c r="G609" s="80">
        <f t="shared" si="37"/>
        <v>1.1206983273642411E-2</v>
      </c>
      <c r="H609" s="80">
        <f t="shared" si="38"/>
        <v>1.0112069832736423</v>
      </c>
      <c r="J609" s="59">
        <v>582</v>
      </c>
      <c r="K609" s="59">
        <v>3.4022879841820899E-3</v>
      </c>
      <c r="L609" s="59">
        <v>3.6635905691526998E-3</v>
      </c>
    </row>
    <row r="610" spans="1:12">
      <c r="A610" s="78" t="s">
        <v>617</v>
      </c>
      <c r="B610" s="68">
        <v>16661.400000000001</v>
      </c>
      <c r="C610" s="59">
        <f t="shared" si="36"/>
        <v>1.8716933609406666E-2</v>
      </c>
      <c r="D610" s="59">
        <f t="shared" si="39"/>
        <v>1.0187169336094066</v>
      </c>
      <c r="E610" s="78" t="s">
        <v>617</v>
      </c>
      <c r="F610" s="79">
        <v>1401.95</v>
      </c>
      <c r="G610" s="80">
        <f t="shared" si="37"/>
        <v>9.1720753361072063E-3</v>
      </c>
      <c r="H610" s="80">
        <f t="shared" si="38"/>
        <v>1.0091720753361073</v>
      </c>
      <c r="J610" s="59">
        <v>583</v>
      </c>
      <c r="K610" s="59">
        <v>-1.9265850150922701E-3</v>
      </c>
      <c r="L610" s="59">
        <v>-5.0030073370093001E-3</v>
      </c>
    </row>
    <row r="611" spans="1:12">
      <c r="A611" s="78" t="s">
        <v>618</v>
      </c>
      <c r="B611" s="68">
        <v>16352.45</v>
      </c>
      <c r="C611" s="59">
        <f t="shared" si="36"/>
        <v>1.1210783228271726E-2</v>
      </c>
      <c r="D611" s="59">
        <f t="shared" si="39"/>
        <v>1.0112107832282717</v>
      </c>
      <c r="E611" s="78" t="s">
        <v>618</v>
      </c>
      <c r="F611" s="79">
        <v>1389.15</v>
      </c>
      <c r="G611" s="80">
        <f t="shared" si="37"/>
        <v>1.2969316694947722E-2</v>
      </c>
      <c r="H611" s="80">
        <f t="shared" si="38"/>
        <v>1.0129693166949478</v>
      </c>
      <c r="J611" s="59">
        <v>584</v>
      </c>
      <c r="K611" s="59">
        <v>-1.4777978288233601E-3</v>
      </c>
      <c r="L611" s="59">
        <v>2.7052101888514501E-3</v>
      </c>
    </row>
    <row r="612" spans="1:12">
      <c r="A612" s="78" t="s">
        <v>619</v>
      </c>
      <c r="B612" s="68">
        <v>16170.15</v>
      </c>
      <c r="C612" s="59">
        <f t="shared" si="36"/>
        <v>8.9670264262852635E-3</v>
      </c>
      <c r="D612" s="59">
        <f t="shared" si="39"/>
        <v>1.0089670264262853</v>
      </c>
      <c r="E612" s="78" t="s">
        <v>619</v>
      </c>
      <c r="F612" s="79">
        <v>1371.25</v>
      </c>
      <c r="G612" s="80">
        <f t="shared" si="37"/>
        <v>-4.8378684104174816E-3</v>
      </c>
      <c r="H612" s="80">
        <f t="shared" si="38"/>
        <v>0.99516213158958255</v>
      </c>
      <c r="J612" s="59">
        <v>585</v>
      </c>
      <c r="K612" s="59">
        <v>-3.01342308307546E-3</v>
      </c>
      <c r="L612" s="59">
        <v>-9.6426851005753308E-3</v>
      </c>
    </row>
    <row r="613" spans="1:12">
      <c r="A613" s="78" t="s">
        <v>620</v>
      </c>
      <c r="B613" s="68">
        <v>16025.8</v>
      </c>
      <c r="C613" s="59">
        <f t="shared" si="36"/>
        <v>-6.1802414065991011E-3</v>
      </c>
      <c r="D613" s="59">
        <f t="shared" si="39"/>
        <v>0.99381975859340088</v>
      </c>
      <c r="E613" s="78" t="s">
        <v>620</v>
      </c>
      <c r="F613" s="79">
        <v>1377.9</v>
      </c>
      <c r="G613" s="80">
        <f t="shared" si="37"/>
        <v>-1.9583457635214616E-2</v>
      </c>
      <c r="H613" s="80">
        <f t="shared" si="38"/>
        <v>0.98041654236478537</v>
      </c>
      <c r="J613" s="59">
        <v>586</v>
      </c>
      <c r="K613" s="59">
        <v>2.8737738163562399E-4</v>
      </c>
      <c r="L613" s="59">
        <v>1.02784860277023E-2</v>
      </c>
    </row>
    <row r="614" spans="1:12">
      <c r="A614" s="78" t="s">
        <v>621</v>
      </c>
      <c r="B614" s="68">
        <v>16125.15</v>
      </c>
      <c r="C614" s="59">
        <f t="shared" si="36"/>
        <v>-5.5380732363732666E-3</v>
      </c>
      <c r="D614" s="59">
        <f t="shared" si="39"/>
        <v>0.99446192676362677</v>
      </c>
      <c r="E614" s="78" t="s">
        <v>621</v>
      </c>
      <c r="F614" s="79">
        <v>1405.15</v>
      </c>
      <c r="G614" s="80">
        <f t="shared" si="37"/>
        <v>-6.5260029447237813E-3</v>
      </c>
      <c r="H614" s="80">
        <f t="shared" si="38"/>
        <v>0.99347399705527617</v>
      </c>
      <c r="J614" s="59">
        <v>587</v>
      </c>
      <c r="K614" s="59">
        <v>5.7782870911311799E-3</v>
      </c>
      <c r="L614" s="59">
        <v>1.8311634283699799E-3</v>
      </c>
    </row>
    <row r="615" spans="1:12">
      <c r="A615" s="78" t="s">
        <v>622</v>
      </c>
      <c r="B615" s="68">
        <v>16214.7</v>
      </c>
      <c r="C615" s="59">
        <f t="shared" si="36"/>
        <v>-3.168023190952943E-3</v>
      </c>
      <c r="D615" s="59">
        <f t="shared" si="39"/>
        <v>0.996831976809047</v>
      </c>
      <c r="E615" s="78" t="s">
        <v>622</v>
      </c>
      <c r="F615" s="79">
        <v>1414.35</v>
      </c>
      <c r="G615" s="80">
        <f t="shared" si="37"/>
        <v>-1.4836797973920234E-3</v>
      </c>
      <c r="H615" s="80">
        <f t="shared" si="38"/>
        <v>0.99851632020260794</v>
      </c>
      <c r="J615" s="59">
        <v>588</v>
      </c>
      <c r="K615" s="59">
        <v>6.3074198024628504E-3</v>
      </c>
      <c r="L615" s="59">
        <v>-1.27359645209239E-2</v>
      </c>
    </row>
    <row r="616" spans="1:12">
      <c r="A616" s="78" t="s">
        <v>623</v>
      </c>
      <c r="B616" s="68">
        <v>16266.15</v>
      </c>
      <c r="C616" s="59">
        <f t="shared" si="36"/>
        <v>2.8481561554378136E-2</v>
      </c>
      <c r="D616" s="59">
        <f t="shared" si="39"/>
        <v>1.0284815615543781</v>
      </c>
      <c r="E616" s="78" t="s">
        <v>623</v>
      </c>
      <c r="F616" s="79">
        <v>1416.45</v>
      </c>
      <c r="G616" s="80">
        <f t="shared" si="37"/>
        <v>6.0027190587974284E-4</v>
      </c>
      <c r="H616" s="80">
        <f t="shared" si="38"/>
        <v>1.0006002719058797</v>
      </c>
      <c r="J616" s="59">
        <v>589</v>
      </c>
      <c r="K616" s="59">
        <v>6.4075298839679096E-3</v>
      </c>
      <c r="L616" s="59">
        <v>-8.7226084276592203E-3</v>
      </c>
    </row>
    <row r="617" spans="1:12">
      <c r="A617" s="78" t="s">
        <v>624</v>
      </c>
      <c r="B617" s="68">
        <v>15809.4</v>
      </c>
      <c r="C617" s="59">
        <f t="shared" si="36"/>
        <v>-2.689110763221448E-2</v>
      </c>
      <c r="D617" s="59">
        <f t="shared" si="39"/>
        <v>0.97310889236778553</v>
      </c>
      <c r="E617" s="78" t="s">
        <v>624</v>
      </c>
      <c r="F617" s="79">
        <v>1415.6</v>
      </c>
      <c r="G617" s="80">
        <f t="shared" si="37"/>
        <v>-9.94613432411731E-3</v>
      </c>
      <c r="H617" s="80">
        <f t="shared" si="38"/>
        <v>0.99005386567588272</v>
      </c>
      <c r="J617" s="59">
        <v>590</v>
      </c>
      <c r="K617" s="59">
        <v>-1.1535421170779599E-2</v>
      </c>
      <c r="L617" s="59">
        <v>1.9501777173902099E-2</v>
      </c>
    </row>
    <row r="618" spans="1:12">
      <c r="A618" s="78" t="s">
        <v>625</v>
      </c>
      <c r="B618" s="68">
        <v>16240.3</v>
      </c>
      <c r="C618" s="59">
        <f t="shared" si="36"/>
        <v>-1.1692452931500745E-3</v>
      </c>
      <c r="D618" s="59">
        <f t="shared" si="39"/>
        <v>0.9988307547068499</v>
      </c>
      <c r="E618" s="78" t="s">
        <v>625</v>
      </c>
      <c r="F618" s="79">
        <v>1429.75</v>
      </c>
      <c r="G618" s="80">
        <f t="shared" si="37"/>
        <v>-9.3979111456173412E-3</v>
      </c>
      <c r="H618" s="80">
        <f t="shared" si="38"/>
        <v>0.99060208885438261</v>
      </c>
      <c r="J618" s="59">
        <v>591</v>
      </c>
      <c r="K618" s="59">
        <v>1.34788324957345E-2</v>
      </c>
      <c r="L618" s="59">
        <v>-1.7811298513194799E-2</v>
      </c>
    </row>
    <row r="619" spans="1:12">
      <c r="A619" s="78" t="s">
        <v>626</v>
      </c>
      <c r="B619" s="68">
        <v>16259.3</v>
      </c>
      <c r="C619" s="59">
        <f t="shared" si="36"/>
        <v>2.5981474896775072E-2</v>
      </c>
      <c r="D619" s="59">
        <f t="shared" si="39"/>
        <v>1.025981474896775</v>
      </c>
      <c r="E619" s="78" t="s">
        <v>626</v>
      </c>
      <c r="F619" s="79">
        <v>1443.25</v>
      </c>
      <c r="G619" s="80">
        <f t="shared" si="37"/>
        <v>-1.0956559441076328E-2</v>
      </c>
      <c r="H619" s="80">
        <f t="shared" si="38"/>
        <v>0.98904344055892368</v>
      </c>
      <c r="J619" s="59">
        <v>592</v>
      </c>
      <c r="K619" s="59">
        <v>2.21252043337511E-3</v>
      </c>
      <c r="L619" s="59">
        <v>-6.6110904986620297E-2</v>
      </c>
    </row>
    <row r="620" spans="1:12">
      <c r="A620" s="78" t="s">
        <v>627</v>
      </c>
      <c r="B620" s="68">
        <v>15842.3</v>
      </c>
      <c r="C620" s="59">
        <f t="shared" si="36"/>
        <v>3.8040233132169052E-3</v>
      </c>
      <c r="D620" s="59">
        <f t="shared" si="39"/>
        <v>1.0038040233132168</v>
      </c>
      <c r="E620" s="78" t="s">
        <v>627</v>
      </c>
      <c r="F620" s="79">
        <v>1459.15</v>
      </c>
      <c r="G620" s="80">
        <f t="shared" si="37"/>
        <v>2.5121892944021191E-2</v>
      </c>
      <c r="H620" s="80">
        <f t="shared" si="38"/>
        <v>1.0251218929440211</v>
      </c>
      <c r="J620" s="59">
        <v>593</v>
      </c>
      <c r="K620" s="59">
        <v>-3.88013673934086E-3</v>
      </c>
      <c r="L620" s="59">
        <v>4.5206833610072798E-3</v>
      </c>
    </row>
    <row r="621" spans="1:12">
      <c r="A621" s="78" t="s">
        <v>628</v>
      </c>
      <c r="B621" s="68">
        <v>15782.15</v>
      </c>
      <c r="C621" s="59">
        <f t="shared" si="36"/>
        <v>-1.6365864530401846E-3</v>
      </c>
      <c r="D621" s="59">
        <f t="shared" si="39"/>
        <v>0.99836341354695979</v>
      </c>
      <c r="E621" s="78" t="s">
        <v>628</v>
      </c>
      <c r="F621" s="79">
        <v>1422.95</v>
      </c>
      <c r="G621" s="80">
        <f t="shared" si="37"/>
        <v>-1.0381986111673021E-2</v>
      </c>
      <c r="H621" s="80">
        <f t="shared" si="38"/>
        <v>0.98961801388832693</v>
      </c>
      <c r="J621" s="59">
        <v>594</v>
      </c>
      <c r="K621" s="59">
        <v>-1.6688993162970098E-2</v>
      </c>
      <c r="L621" s="59">
        <v>3.8846377054229303E-2</v>
      </c>
    </row>
    <row r="622" spans="1:12">
      <c r="A622" s="78" t="s">
        <v>629</v>
      </c>
      <c r="B622" s="68">
        <v>15808</v>
      </c>
      <c r="C622" s="59">
        <f t="shared" si="36"/>
        <v>-2.2462172034303025E-2</v>
      </c>
      <c r="D622" s="59">
        <f t="shared" si="39"/>
        <v>0.97753782796569699</v>
      </c>
      <c r="E622" s="78" t="s">
        <v>629</v>
      </c>
      <c r="F622" s="79">
        <v>1437.8</v>
      </c>
      <c r="G622" s="80">
        <f t="shared" si="37"/>
        <v>-2.082082199016707E-2</v>
      </c>
      <c r="H622" s="80">
        <f t="shared" si="38"/>
        <v>0.9791791780098329</v>
      </c>
      <c r="J622" s="59">
        <v>595</v>
      </c>
      <c r="K622" s="59">
        <v>-2.4954538966056399E-3</v>
      </c>
      <c r="L622" s="59">
        <v>-2.9489289847044798E-3</v>
      </c>
    </row>
    <row r="623" spans="1:12">
      <c r="A623" s="78" t="s">
        <v>630</v>
      </c>
      <c r="B623" s="68">
        <v>16167.1</v>
      </c>
      <c r="C623" s="59">
        <f t="shared" si="36"/>
        <v>-4.5021005067112096E-3</v>
      </c>
      <c r="D623" s="59">
        <f t="shared" si="39"/>
        <v>0.99549789949328882</v>
      </c>
      <c r="E623" s="78" t="s">
        <v>630</v>
      </c>
      <c r="F623" s="79">
        <v>1468.05</v>
      </c>
      <c r="G623" s="80">
        <f t="shared" si="37"/>
        <v>3.2363043794972166E-2</v>
      </c>
      <c r="H623" s="80">
        <f t="shared" si="38"/>
        <v>1.0323630437949722</v>
      </c>
      <c r="J623" s="59">
        <v>596</v>
      </c>
      <c r="K623" s="59">
        <v>-2.60299703625329E-3</v>
      </c>
      <c r="L623" s="59">
        <v>-6.6818358203823106E-2</v>
      </c>
    </row>
    <row r="624" spans="1:12">
      <c r="A624" s="78" t="s">
        <v>631</v>
      </c>
      <c r="B624" s="68">
        <v>16240.05</v>
      </c>
      <c r="C624" s="59">
        <f t="shared" si="36"/>
        <v>-3.798184758416227E-3</v>
      </c>
      <c r="D624" s="59">
        <f t="shared" si="39"/>
        <v>0.9962018152415838</v>
      </c>
      <c r="E624" s="78" t="s">
        <v>631</v>
      </c>
      <c r="F624" s="79">
        <v>1421.3</v>
      </c>
      <c r="G624" s="80">
        <f t="shared" si="37"/>
        <v>-3.8136339732897061E-2</v>
      </c>
      <c r="H624" s="80">
        <f t="shared" si="38"/>
        <v>0.9618636602671029</v>
      </c>
      <c r="J624" s="59">
        <v>597</v>
      </c>
      <c r="K624" s="59">
        <v>-2.07475114406829E-2</v>
      </c>
      <c r="L624" s="59">
        <v>-7.7112399595037198E-2</v>
      </c>
    </row>
    <row r="625" spans="1:12">
      <c r="A625" s="78" t="s">
        <v>632</v>
      </c>
      <c r="B625" s="68">
        <v>16301.85</v>
      </c>
      <c r="C625" s="59">
        <f t="shared" si="36"/>
        <v>-6.688476961240644E-3</v>
      </c>
      <c r="D625" s="59">
        <f t="shared" si="39"/>
        <v>0.99331152303875936</v>
      </c>
      <c r="E625" s="78" t="s">
        <v>632</v>
      </c>
      <c r="F625" s="79">
        <v>1476.55</v>
      </c>
      <c r="G625" s="80">
        <f t="shared" si="37"/>
        <v>3.4133947001026836E-2</v>
      </c>
      <c r="H625" s="80">
        <f t="shared" si="38"/>
        <v>1.0341339470010269</v>
      </c>
      <c r="J625" s="59">
        <v>598</v>
      </c>
      <c r="K625" s="59">
        <v>-1.33353603395598E-2</v>
      </c>
      <c r="L625" s="59">
        <v>9.7041277838264099E-3</v>
      </c>
    </row>
    <row r="626" spans="1:12">
      <c r="A626" s="78" t="s">
        <v>633</v>
      </c>
      <c r="B626" s="68">
        <v>16411.25</v>
      </c>
      <c r="C626" s="59">
        <f t="shared" si="36"/>
        <v>-1.6402181947133422E-2</v>
      </c>
      <c r="D626" s="59">
        <f t="shared" si="39"/>
        <v>0.98359781805286661</v>
      </c>
      <c r="E626" s="78" t="s">
        <v>633</v>
      </c>
      <c r="F626" s="79">
        <v>1427</v>
      </c>
      <c r="G626" s="80">
        <f t="shared" si="37"/>
        <v>-2.8735227540673602E-2</v>
      </c>
      <c r="H626" s="80">
        <f t="shared" si="38"/>
        <v>0.97126477245932641</v>
      </c>
      <c r="J626" s="59">
        <v>599</v>
      </c>
      <c r="K626" s="59">
        <v>5.0228294011291997E-3</v>
      </c>
      <c r="L626" s="59">
        <v>-2.1364249040546499E-2</v>
      </c>
    </row>
    <row r="627" spans="1:12">
      <c r="A627" s="78" t="s">
        <v>634</v>
      </c>
      <c r="B627" s="68">
        <v>16682.650000000001</v>
      </c>
      <c r="C627" s="59">
        <f t="shared" si="36"/>
        <v>3.0275552722641301E-4</v>
      </c>
      <c r="D627" s="59">
        <f t="shared" si="39"/>
        <v>1.0003027555272264</v>
      </c>
      <c r="E627" s="78" t="s">
        <v>634</v>
      </c>
      <c r="F627" s="79">
        <v>1468.6</v>
      </c>
      <c r="G627" s="80">
        <f t="shared" si="37"/>
        <v>-1.1610129229259957E-2</v>
      </c>
      <c r="H627" s="80">
        <f t="shared" si="38"/>
        <v>0.98838987077074003</v>
      </c>
      <c r="J627" s="59">
        <v>600</v>
      </c>
      <c r="K627" s="59">
        <v>-3.3443108444576801E-3</v>
      </c>
      <c r="L627" s="59">
        <v>4.9664881616643198E-3</v>
      </c>
    </row>
    <row r="628" spans="1:12">
      <c r="A628" s="78" t="s">
        <v>635</v>
      </c>
      <c r="B628" s="68">
        <v>16677.599999999999</v>
      </c>
      <c r="C628" s="59">
        <f t="shared" si="36"/>
        <v>-2.3203309652967317E-2</v>
      </c>
      <c r="D628" s="59">
        <f t="shared" si="39"/>
        <v>0.97679669034703265</v>
      </c>
      <c r="E628" s="78" t="s">
        <v>635</v>
      </c>
      <c r="F628" s="79">
        <v>1485.75</v>
      </c>
      <c r="G628" s="80">
        <f t="shared" si="37"/>
        <v>-4.5330744646320795E-2</v>
      </c>
      <c r="H628" s="80">
        <f t="shared" si="38"/>
        <v>0.95466925535367919</v>
      </c>
      <c r="J628" s="59">
        <v>601</v>
      </c>
      <c r="K628" s="59">
        <v>-7.5854191224706199E-3</v>
      </c>
      <c r="L628" s="59">
        <v>3.69660534939648E-3</v>
      </c>
    </row>
    <row r="629" spans="1:12">
      <c r="A629" s="78" t="s">
        <v>636</v>
      </c>
      <c r="B629" s="68">
        <v>17069.099999999999</v>
      </c>
      <c r="C629" s="59">
        <f t="shared" si="36"/>
        <v>-1.957763858873641E-3</v>
      </c>
      <c r="D629" s="59">
        <f t="shared" si="39"/>
        <v>0.9980422361411263</v>
      </c>
      <c r="E629" s="78" t="s">
        <v>636</v>
      </c>
      <c r="F629" s="79">
        <v>1554.65</v>
      </c>
      <c r="G629" s="80">
        <f t="shared" si="37"/>
        <v>-6.6034346889972655E-3</v>
      </c>
      <c r="H629" s="80">
        <f t="shared" si="38"/>
        <v>0.99339656531100273</v>
      </c>
      <c r="J629" s="59">
        <v>602</v>
      </c>
      <c r="K629" s="59">
        <v>-1.2484133481637399E-3</v>
      </c>
      <c r="L629" s="59">
        <v>-1.7125554634829902E-2</v>
      </c>
    </row>
    <row r="630" spans="1:12">
      <c r="A630" s="78" t="s">
        <v>637</v>
      </c>
      <c r="B630" s="68">
        <v>17102.55</v>
      </c>
      <c r="C630" s="59">
        <f t="shared" si="36"/>
        <v>-8.297570577797668E-3</v>
      </c>
      <c r="D630" s="59">
        <f t="shared" si="39"/>
        <v>0.99170242942220233</v>
      </c>
      <c r="E630" s="78" t="s">
        <v>637</v>
      </c>
      <c r="F630" s="79">
        <v>1564.95</v>
      </c>
      <c r="G630" s="80">
        <f t="shared" si="37"/>
        <v>2.1429379232601902E-3</v>
      </c>
      <c r="H630" s="80">
        <f t="shared" si="38"/>
        <v>1.0021429379232603</v>
      </c>
      <c r="J630" s="59">
        <v>603</v>
      </c>
      <c r="K630" s="59">
        <v>-2.5625526723677002E-3</v>
      </c>
      <c r="L630" s="59">
        <v>1.7205976117960899E-2</v>
      </c>
    </row>
    <row r="631" spans="1:12">
      <c r="A631" s="78" t="s">
        <v>638</v>
      </c>
      <c r="B631" s="68">
        <v>17245.05</v>
      </c>
      <c r="C631" s="59">
        <f t="shared" si="36"/>
        <v>1.2055525496746364E-2</v>
      </c>
      <c r="D631" s="59">
        <f t="shared" si="39"/>
        <v>1.0120555254967463</v>
      </c>
      <c r="E631" s="78" t="s">
        <v>638</v>
      </c>
      <c r="F631" s="79">
        <v>1561.6</v>
      </c>
      <c r="G631" s="80">
        <f t="shared" si="37"/>
        <v>7.6873802632655729E-4</v>
      </c>
      <c r="H631" s="80">
        <f t="shared" si="38"/>
        <v>1.0007687380263266</v>
      </c>
      <c r="J631" s="59">
        <v>604</v>
      </c>
      <c r="K631" s="59">
        <v>4.2137651524005197E-3</v>
      </c>
      <c r="L631" s="59">
        <v>-2.1535132411198799E-2</v>
      </c>
    </row>
    <row r="632" spans="1:12">
      <c r="A632" s="78" t="s">
        <v>639</v>
      </c>
      <c r="B632" s="68">
        <v>17038.400000000001</v>
      </c>
      <c r="C632" s="59">
        <f t="shared" si="36"/>
        <v>-9.4862740866997596E-3</v>
      </c>
      <c r="D632" s="59">
        <f t="shared" si="39"/>
        <v>0.99051372591330022</v>
      </c>
      <c r="E632" s="78" t="s">
        <v>639</v>
      </c>
      <c r="F632" s="79">
        <v>1560.4</v>
      </c>
      <c r="G632" s="80">
        <f t="shared" si="37"/>
        <v>6.0900365681792416E-4</v>
      </c>
      <c r="H632" s="80">
        <f t="shared" si="38"/>
        <v>1.0006090036568178</v>
      </c>
      <c r="J632" s="59">
        <v>605</v>
      </c>
      <c r="K632" s="59">
        <v>-3.3938186324906799E-3</v>
      </c>
      <c r="L632" s="59">
        <v>5.6131843823829198E-3</v>
      </c>
    </row>
    <row r="633" spans="1:12">
      <c r="A633" s="78" t="s">
        <v>640</v>
      </c>
      <c r="B633" s="68">
        <v>17200.8</v>
      </c>
      <c r="C633" s="59">
        <f t="shared" si="36"/>
        <v>1.4455049340358107E-2</v>
      </c>
      <c r="D633" s="59">
        <f t="shared" si="39"/>
        <v>1.0144550493403581</v>
      </c>
      <c r="E633" s="78" t="s">
        <v>640</v>
      </c>
      <c r="F633" s="79">
        <v>1559.45</v>
      </c>
      <c r="G633" s="80">
        <f t="shared" si="37"/>
        <v>-1.9219071228621213E-3</v>
      </c>
      <c r="H633" s="80">
        <f t="shared" si="38"/>
        <v>0.99807809287713789</v>
      </c>
      <c r="J633" s="59">
        <v>606</v>
      </c>
      <c r="K633" s="59">
        <v>-4.0651669703460399E-3</v>
      </c>
      <c r="L633" s="59">
        <v>1.5272150243988401E-2</v>
      </c>
    </row>
    <row r="634" spans="1:12">
      <c r="A634" s="78" t="s">
        <v>641</v>
      </c>
      <c r="B634" s="68">
        <v>16953.95</v>
      </c>
      <c r="C634" s="59">
        <f t="shared" si="36"/>
        <v>-1.2776393616003143E-2</v>
      </c>
      <c r="D634" s="59">
        <f t="shared" si="39"/>
        <v>0.98722360638399687</v>
      </c>
      <c r="E634" s="78" t="s">
        <v>641</v>
      </c>
      <c r="F634" s="79">
        <v>1562.45</v>
      </c>
      <c r="G634" s="80">
        <f t="shared" si="37"/>
        <v>3.1089270405558847E-3</v>
      </c>
      <c r="H634" s="80">
        <f t="shared" si="38"/>
        <v>1.003108927040556</v>
      </c>
      <c r="J634" s="59">
        <v>607</v>
      </c>
      <c r="K634" s="59">
        <v>1.3544603950329101E-2</v>
      </c>
      <c r="L634" s="59">
        <v>-4.3725286142218597E-3</v>
      </c>
    </row>
    <row r="635" spans="1:12">
      <c r="A635" s="78" t="s">
        <v>642</v>
      </c>
      <c r="B635" s="68">
        <v>17171.95</v>
      </c>
      <c r="C635" s="59">
        <f t="shared" si="36"/>
        <v>-1.2767589762518079E-2</v>
      </c>
      <c r="D635" s="59">
        <f t="shared" si="39"/>
        <v>0.98723241023748187</v>
      </c>
      <c r="E635" s="78" t="s">
        <v>642</v>
      </c>
      <c r="F635" s="79">
        <v>1557.6</v>
      </c>
      <c r="G635" s="80">
        <f t="shared" si="37"/>
        <v>-1.8793779960290601E-2</v>
      </c>
      <c r="H635" s="80">
        <f t="shared" si="38"/>
        <v>0.98120622003970936</v>
      </c>
      <c r="J635" s="59">
        <v>608</v>
      </c>
      <c r="K635" s="59">
        <v>7.8813116942623909E-3</v>
      </c>
      <c r="L635" s="59">
        <v>5.0880050006853299E-3</v>
      </c>
    </row>
    <row r="636" spans="1:12">
      <c r="A636" s="78" t="s">
        <v>643</v>
      </c>
      <c r="B636" s="68">
        <v>17392.599999999999</v>
      </c>
      <c r="C636" s="59">
        <f t="shared" si="36"/>
        <v>1.4831219041721086E-2</v>
      </c>
      <c r="D636" s="59">
        <f t="shared" si="39"/>
        <v>1.014831219041721</v>
      </c>
      <c r="E636" s="78" t="s">
        <v>643</v>
      </c>
      <c r="F636" s="79">
        <v>1587.15</v>
      </c>
      <c r="G636" s="80">
        <f t="shared" si="37"/>
        <v>2.3104547452873159E-2</v>
      </c>
      <c r="H636" s="80">
        <f t="shared" si="38"/>
        <v>1.0231045474528733</v>
      </c>
      <c r="J636" s="59">
        <v>609</v>
      </c>
      <c r="K636" s="59">
        <v>6.1884265432903002E-3</v>
      </c>
      <c r="L636" s="59">
        <v>-1.1026294953707799E-2</v>
      </c>
    </row>
    <row r="637" spans="1:12">
      <c r="A637" s="78" t="s">
        <v>644</v>
      </c>
      <c r="B637" s="68">
        <v>17136.55</v>
      </c>
      <c r="C637" s="59">
        <f t="shared" si="36"/>
        <v>1.0435581223143465E-2</v>
      </c>
      <c r="D637" s="59">
        <f t="shared" si="39"/>
        <v>1.0104355812231434</v>
      </c>
      <c r="E637" s="78" t="s">
        <v>644</v>
      </c>
      <c r="F637" s="79">
        <v>1550.9</v>
      </c>
      <c r="G637" s="80">
        <f t="shared" si="37"/>
        <v>1.25812555911933E-3</v>
      </c>
      <c r="H637" s="80">
        <f t="shared" si="38"/>
        <v>1.0012581255591193</v>
      </c>
      <c r="J637" s="59">
        <v>610</v>
      </c>
      <c r="K637" s="59">
        <v>-5.2399888577839499E-3</v>
      </c>
      <c r="L637" s="59">
        <v>-1.43434687774307E-2</v>
      </c>
    </row>
    <row r="638" spans="1:12">
      <c r="A638" s="78" t="s">
        <v>645</v>
      </c>
      <c r="B638" s="68">
        <v>16958.650000000001</v>
      </c>
      <c r="C638" s="59">
        <f t="shared" si="36"/>
        <v>-1.2598204259997624E-2</v>
      </c>
      <c r="D638" s="59">
        <f t="shared" si="39"/>
        <v>0.98740179574000242</v>
      </c>
      <c r="E638" s="78" t="s">
        <v>645</v>
      </c>
      <c r="F638" s="79">
        <v>1548.95</v>
      </c>
      <c r="G638" s="80">
        <f t="shared" si="37"/>
        <v>-2.7916191743698648E-2</v>
      </c>
      <c r="H638" s="80">
        <f t="shared" si="38"/>
        <v>0.97208380825630136</v>
      </c>
      <c r="J638" s="59">
        <v>611</v>
      </c>
      <c r="K638" s="59">
        <v>-4.7554813751370904E-3</v>
      </c>
      <c r="L638" s="59">
        <v>-1.77052156958669E-3</v>
      </c>
    </row>
    <row r="639" spans="1:12">
      <c r="A639" s="78" t="s">
        <v>646</v>
      </c>
      <c r="B639" s="68">
        <v>17173.650000000001</v>
      </c>
      <c r="C639" s="59">
        <f t="shared" si="36"/>
        <v>-1.7432251023419793E-2</v>
      </c>
      <c r="D639" s="59">
        <f t="shared" si="39"/>
        <v>0.98256774897658017</v>
      </c>
      <c r="E639" s="78" t="s">
        <v>646</v>
      </c>
      <c r="F639" s="79">
        <v>1592.8</v>
      </c>
      <c r="G639" s="80">
        <f t="shared" si="37"/>
        <v>3.6149091869741995E-2</v>
      </c>
      <c r="H639" s="80">
        <f t="shared" si="38"/>
        <v>1.036149091869742</v>
      </c>
      <c r="J639" s="59">
        <v>612</v>
      </c>
      <c r="K639" s="59">
        <v>-2.9673096243481101E-3</v>
      </c>
      <c r="L639" s="59">
        <v>1.48362982695609E-3</v>
      </c>
    </row>
    <row r="640" spans="1:12">
      <c r="A640" s="78" t="s">
        <v>647</v>
      </c>
      <c r="B640" s="68">
        <v>17475.650000000001</v>
      </c>
      <c r="C640" s="59">
        <f t="shared" si="36"/>
        <v>-3.1223288839913239E-3</v>
      </c>
      <c r="D640" s="59">
        <f t="shared" si="39"/>
        <v>0.99687767111600867</v>
      </c>
      <c r="E640" s="78" t="s">
        <v>647</v>
      </c>
      <c r="F640" s="79">
        <v>1536.25</v>
      </c>
      <c r="G640" s="80">
        <f t="shared" si="37"/>
        <v>-1.1520044561917948E-2</v>
      </c>
      <c r="H640" s="80">
        <f t="shared" si="38"/>
        <v>0.98847995543808209</v>
      </c>
      <c r="J640" s="59">
        <v>613</v>
      </c>
      <c r="K640" s="59">
        <v>2.0911887979585E-2</v>
      </c>
      <c r="L640" s="59">
        <v>-2.03116160737053E-2</v>
      </c>
    </row>
    <row r="641" spans="1:12">
      <c r="A641" s="78" t="s">
        <v>648</v>
      </c>
      <c r="B641" s="68">
        <v>17530.3</v>
      </c>
      <c r="C641" s="59">
        <f t="shared" si="36"/>
        <v>-8.217570617932296E-3</v>
      </c>
      <c r="D641" s="59">
        <f t="shared" si="39"/>
        <v>0.99178242938206773</v>
      </c>
      <c r="E641" s="78" t="s">
        <v>648</v>
      </c>
      <c r="F641" s="79">
        <v>1554.05</v>
      </c>
      <c r="G641" s="80">
        <f t="shared" si="37"/>
        <v>-2.2817486158273445E-3</v>
      </c>
      <c r="H641" s="80">
        <f t="shared" si="38"/>
        <v>0.99771825138417269</v>
      </c>
      <c r="J641" s="59">
        <v>614</v>
      </c>
      <c r="K641" s="59">
        <v>-2.0866066454996401E-2</v>
      </c>
      <c r="L641" s="59">
        <v>1.0919932130879099E-2</v>
      </c>
    </row>
    <row r="642" spans="1:12">
      <c r="A642" s="78" t="s">
        <v>649</v>
      </c>
      <c r="B642" s="68">
        <v>17674.95</v>
      </c>
      <c r="C642" s="59">
        <f t="shared" si="36"/>
        <v>-6.1704741556992595E-3</v>
      </c>
      <c r="D642" s="59">
        <f t="shared" si="39"/>
        <v>0.99382952584430073</v>
      </c>
      <c r="E642" s="78" t="s">
        <v>649</v>
      </c>
      <c r="F642" s="79">
        <v>1557.6</v>
      </c>
      <c r="G642" s="80">
        <f t="shared" si="37"/>
        <v>-1.5859699960341353E-2</v>
      </c>
      <c r="H642" s="80">
        <f t="shared" si="38"/>
        <v>0.98414030003965869</v>
      </c>
      <c r="J642" s="59">
        <v>615</v>
      </c>
      <c r="K642" s="59">
        <v>-1.4592578514081901E-3</v>
      </c>
      <c r="L642" s="59">
        <v>-7.9386532942091505E-3</v>
      </c>
    </row>
    <row r="643" spans="1:12">
      <c r="A643" s="78" t="s">
        <v>650</v>
      </c>
      <c r="B643" s="68">
        <v>17784.349999999999</v>
      </c>
      <c r="C643" s="59">
        <f t="shared" si="36"/>
        <v>8.1753170308477494E-3</v>
      </c>
      <c r="D643" s="59">
        <f t="shared" si="39"/>
        <v>1.0081753170308478</v>
      </c>
      <c r="E643" s="78" t="s">
        <v>650</v>
      </c>
      <c r="F643" s="79">
        <v>1582.5</v>
      </c>
      <c r="G643" s="80">
        <f t="shared" si="37"/>
        <v>-2.997084032228029E-3</v>
      </c>
      <c r="H643" s="80">
        <f t="shared" si="38"/>
        <v>0.99700291596777202</v>
      </c>
      <c r="J643" s="59">
        <v>616</v>
      </c>
      <c r="K643" s="59">
        <v>1.90256053062344E-2</v>
      </c>
      <c r="L643" s="59">
        <v>-2.9982164747310702E-2</v>
      </c>
    </row>
    <row r="644" spans="1:12">
      <c r="A644" s="78" t="s">
        <v>651</v>
      </c>
      <c r="B644" s="68">
        <v>17639.55</v>
      </c>
      <c r="C644" s="59">
        <f t="shared" ref="C644:C707" si="40">LN(B644/B645)</f>
        <v>-9.4846002028219235E-3</v>
      </c>
      <c r="D644" s="59">
        <f t="shared" si="39"/>
        <v>0.99051539979717806</v>
      </c>
      <c r="E644" s="78" t="s">
        <v>651</v>
      </c>
      <c r="F644" s="79">
        <v>1587.25</v>
      </c>
      <c r="G644" s="80">
        <f t="shared" ref="G644:G707" si="41">LN(F644/F645)</f>
        <v>8.5416526920023324E-3</v>
      </c>
      <c r="H644" s="80">
        <f t="shared" ref="H644:H707" si="42">G644+1</f>
        <v>1.0085416526920024</v>
      </c>
      <c r="J644" s="59">
        <v>617</v>
      </c>
      <c r="K644" s="59">
        <v>2.2930082444809E-3</v>
      </c>
      <c r="L644" s="59">
        <v>2.2828884699540301E-2</v>
      </c>
    </row>
    <row r="645" spans="1:12">
      <c r="A645" s="78" t="s">
        <v>652</v>
      </c>
      <c r="B645" s="68">
        <v>17807.650000000001</v>
      </c>
      <c r="C645" s="59">
        <f t="shared" si="40"/>
        <v>-8.3741459954355391E-3</v>
      </c>
      <c r="D645" s="59">
        <f t="shared" ref="D645:D708" si="43">C645+1</f>
        <v>0.99162585400456449</v>
      </c>
      <c r="E645" s="78" t="s">
        <v>652</v>
      </c>
      <c r="F645" s="79">
        <v>1573.75</v>
      </c>
      <c r="G645" s="80">
        <f t="shared" si="41"/>
        <v>-8.1635689419489888E-3</v>
      </c>
      <c r="H645" s="80">
        <f t="shared" si="42"/>
        <v>0.99183643105805097</v>
      </c>
      <c r="J645" s="59">
        <v>618</v>
      </c>
      <c r="K645" s="59">
        <v>-1.8118606421008399E-3</v>
      </c>
      <c r="L645" s="59">
        <v>-8.5701254695721794E-3</v>
      </c>
    </row>
    <row r="646" spans="1:12">
      <c r="A646" s="78" t="s">
        <v>653</v>
      </c>
      <c r="B646" s="68">
        <v>17957.400000000001</v>
      </c>
      <c r="C646" s="59">
        <f t="shared" si="40"/>
        <v>-5.3317464438475612E-3</v>
      </c>
      <c r="D646" s="59">
        <f t="shared" si="43"/>
        <v>0.9946682535561524</v>
      </c>
      <c r="E646" s="78" t="s">
        <v>653</v>
      </c>
      <c r="F646" s="79">
        <v>1586.65</v>
      </c>
      <c r="G646" s="80">
        <f t="shared" si="41"/>
        <v>2.0696102934635249E-2</v>
      </c>
      <c r="H646" s="80">
        <f t="shared" si="42"/>
        <v>1.0206961029346353</v>
      </c>
      <c r="J646" s="59">
        <v>619</v>
      </c>
      <c r="K646" s="59">
        <v>-1.7524492492221998E-2</v>
      </c>
      <c r="L646" s="59">
        <v>-3.2963294979451098E-3</v>
      </c>
    </row>
    <row r="647" spans="1:12">
      <c r="A647" s="78" t="s">
        <v>654</v>
      </c>
      <c r="B647" s="68">
        <v>18053.400000000001</v>
      </c>
      <c r="C647" s="59">
        <f t="shared" si="40"/>
        <v>2.144027979090949E-2</v>
      </c>
      <c r="D647" s="59">
        <f t="shared" si="43"/>
        <v>1.0214402797909095</v>
      </c>
      <c r="E647" s="78" t="s">
        <v>654</v>
      </c>
      <c r="F647" s="79">
        <v>1554.15</v>
      </c>
      <c r="G647" s="80">
        <f t="shared" si="41"/>
        <v>3.3837708121572762E-3</v>
      </c>
      <c r="H647" s="80">
        <f t="shared" si="42"/>
        <v>1.0033837708121573</v>
      </c>
      <c r="J647" s="59">
        <v>620</v>
      </c>
      <c r="K647" s="59">
        <v>-3.9738535047260702E-3</v>
      </c>
      <c r="L647" s="59">
        <v>3.6336897299698197E-2</v>
      </c>
    </row>
    <row r="648" spans="1:12">
      <c r="A648" s="78" t="s">
        <v>655</v>
      </c>
      <c r="B648" s="68">
        <v>17670.45</v>
      </c>
      <c r="C648" s="59">
        <f t="shared" si="40"/>
        <v>1.1709189086995933E-2</v>
      </c>
      <c r="D648" s="59">
        <f t="shared" si="43"/>
        <v>1.011709189086996</v>
      </c>
      <c r="E648" s="78" t="s">
        <v>655</v>
      </c>
      <c r="F648" s="79">
        <v>1548.9</v>
      </c>
      <c r="G648" s="80">
        <f t="shared" si="41"/>
        <v>9.7640869799966775E-3</v>
      </c>
      <c r="H648" s="80">
        <f t="shared" si="42"/>
        <v>1.0097640869799966</v>
      </c>
      <c r="J648" s="59">
        <v>621</v>
      </c>
      <c r="K648" s="59">
        <v>-3.4427582822986699E-3</v>
      </c>
      <c r="L648" s="59">
        <v>-3.46935814505984E-2</v>
      </c>
    </row>
    <row r="649" spans="1:12">
      <c r="A649" s="78" t="s">
        <v>656</v>
      </c>
      <c r="B649" s="68">
        <v>17464.75</v>
      </c>
      <c r="C649" s="59">
        <f t="shared" si="40"/>
        <v>-1.916312115762529E-3</v>
      </c>
      <c r="D649" s="59">
        <f t="shared" si="43"/>
        <v>0.99808368788423751</v>
      </c>
      <c r="E649" s="78" t="s">
        <v>656</v>
      </c>
      <c r="F649" s="79">
        <v>1533.85</v>
      </c>
      <c r="G649" s="80">
        <f t="shared" si="41"/>
        <v>-1.7481663390651148E-2</v>
      </c>
      <c r="H649" s="80">
        <f t="shared" si="42"/>
        <v>0.98251833660934884</v>
      </c>
      <c r="J649" s="59">
        <v>622</v>
      </c>
      <c r="K649" s="59">
        <v>-5.6234459342759304E-3</v>
      </c>
      <c r="L649" s="59">
        <v>3.9757392935302803E-2</v>
      </c>
    </row>
    <row r="650" spans="1:12">
      <c r="A650" s="78" t="s">
        <v>657</v>
      </c>
      <c r="B650" s="68">
        <v>17498.25</v>
      </c>
      <c r="C650" s="59">
        <f t="shared" si="40"/>
        <v>9.9330149857725092E-3</v>
      </c>
      <c r="D650" s="59">
        <f t="shared" si="43"/>
        <v>1.0099330149857726</v>
      </c>
      <c r="E650" s="78" t="s">
        <v>657</v>
      </c>
      <c r="F650" s="79">
        <v>1560.9</v>
      </c>
      <c r="G650" s="80">
        <f t="shared" si="41"/>
        <v>3.7200844026800101E-2</v>
      </c>
      <c r="H650" s="80">
        <f t="shared" si="42"/>
        <v>1.0372008440268001</v>
      </c>
      <c r="J650" s="59">
        <v>623</v>
      </c>
      <c r="K650" s="59">
        <v>-1.2952309257156101E-2</v>
      </c>
      <c r="L650" s="59">
        <v>-1.5782918283517501E-2</v>
      </c>
    </row>
    <row r="651" spans="1:12">
      <c r="A651" s="78" t="s">
        <v>658</v>
      </c>
      <c r="B651" s="68">
        <v>17325.3</v>
      </c>
      <c r="C651" s="59">
        <f t="shared" si="40"/>
        <v>5.9802246693889541E-3</v>
      </c>
      <c r="D651" s="59">
        <f t="shared" si="43"/>
        <v>1.005980224669389</v>
      </c>
      <c r="E651" s="78" t="s">
        <v>658</v>
      </c>
      <c r="F651" s="79">
        <v>1503.9</v>
      </c>
      <c r="G651" s="80">
        <f t="shared" si="41"/>
        <v>3.5705388415019405E-2</v>
      </c>
      <c r="H651" s="80">
        <f t="shared" si="42"/>
        <v>1.0357053884150194</v>
      </c>
      <c r="J651" s="59">
        <v>624</v>
      </c>
      <c r="K651" s="59">
        <v>-3.48652491313943E-4</v>
      </c>
      <c r="L651" s="59">
        <v>-1.1261476737946001E-2</v>
      </c>
    </row>
    <row r="652" spans="1:12">
      <c r="A652" s="78" t="s">
        <v>659</v>
      </c>
      <c r="B652" s="68">
        <v>17222</v>
      </c>
      <c r="C652" s="59">
        <f t="shared" si="40"/>
        <v>4.0145508462854406E-3</v>
      </c>
      <c r="D652" s="59">
        <f t="shared" si="43"/>
        <v>1.0040145508462854</v>
      </c>
      <c r="E652" s="78" t="s">
        <v>659</v>
      </c>
      <c r="F652" s="79">
        <v>1451.15</v>
      </c>
      <c r="G652" s="80">
        <f t="shared" si="41"/>
        <v>4.4892678475650554E-3</v>
      </c>
      <c r="H652" s="80">
        <f t="shared" si="42"/>
        <v>1.004489267847565</v>
      </c>
      <c r="J652" s="59">
        <v>625</v>
      </c>
      <c r="K652" s="59">
        <v>-1.8083671128851699E-2</v>
      </c>
      <c r="L652" s="59">
        <v>-2.7247073517468998E-2</v>
      </c>
    </row>
    <row r="653" spans="1:12">
      <c r="A653" s="78" t="s">
        <v>660</v>
      </c>
      <c r="B653" s="68">
        <v>17153</v>
      </c>
      <c r="C653" s="59">
        <f t="shared" si="40"/>
        <v>-4.0580988470762082E-3</v>
      </c>
      <c r="D653" s="59">
        <f t="shared" si="43"/>
        <v>0.9959419011529238</v>
      </c>
      <c r="E653" s="78" t="s">
        <v>660</v>
      </c>
      <c r="F653" s="79">
        <v>1444.65</v>
      </c>
      <c r="G653" s="80">
        <f t="shared" si="41"/>
        <v>1.3160630839072741E-3</v>
      </c>
      <c r="H653" s="80">
        <f t="shared" si="42"/>
        <v>1.0013160630839073</v>
      </c>
      <c r="J653" s="59">
        <v>626</v>
      </c>
      <c r="K653" s="59">
        <v>-2.05418479268696E-3</v>
      </c>
      <c r="L653" s="59">
        <v>-4.5492498963103098E-3</v>
      </c>
    </row>
    <row r="654" spans="1:12">
      <c r="A654" s="78" t="s">
        <v>661</v>
      </c>
      <c r="B654" s="68">
        <v>17222.75</v>
      </c>
      <c r="C654" s="59">
        <f t="shared" si="40"/>
        <v>-1.3287534883735959E-3</v>
      </c>
      <c r="D654" s="59">
        <f t="shared" si="43"/>
        <v>0.99867124651162642</v>
      </c>
      <c r="E654" s="78" t="s">
        <v>661</v>
      </c>
      <c r="F654" s="79">
        <v>1442.75</v>
      </c>
      <c r="G654" s="80">
        <f t="shared" si="41"/>
        <v>1.0397352150354982E-4</v>
      </c>
      <c r="H654" s="80">
        <f t="shared" si="42"/>
        <v>1.0001039735215036</v>
      </c>
      <c r="J654" s="59">
        <v>627</v>
      </c>
      <c r="K654" s="59">
        <v>-6.8374860154387998E-3</v>
      </c>
      <c r="L654" s="59">
        <v>8.9804239386989896E-3</v>
      </c>
    </row>
    <row r="655" spans="1:12">
      <c r="A655" s="78" t="s">
        <v>662</v>
      </c>
      <c r="B655" s="68">
        <v>17245.650000000001</v>
      </c>
      <c r="C655" s="59">
        <f t="shared" si="40"/>
        <v>-4.0421163708296457E-3</v>
      </c>
      <c r="D655" s="59">
        <f t="shared" si="43"/>
        <v>0.99595788362917037</v>
      </c>
      <c r="E655" s="78" t="s">
        <v>662</v>
      </c>
      <c r="F655" s="79">
        <v>1442.6</v>
      </c>
      <c r="G655" s="80">
        <f t="shared" si="41"/>
        <v>0</v>
      </c>
      <c r="H655" s="80">
        <f t="shared" si="42"/>
        <v>1</v>
      </c>
      <c r="J655" s="59">
        <v>628</v>
      </c>
      <c r="K655" s="59">
        <v>8.5186586836656693E-3</v>
      </c>
      <c r="L655" s="59">
        <v>-7.7499206573391098E-3</v>
      </c>
    </row>
    <row r="656" spans="1:12">
      <c r="A656" s="78" t="s">
        <v>663</v>
      </c>
      <c r="B656" s="68">
        <v>17315.5</v>
      </c>
      <c r="C656" s="59">
        <f t="shared" si="40"/>
        <v>1.1494880163363386E-2</v>
      </c>
      <c r="D656" s="59">
        <f t="shared" si="43"/>
        <v>1.0114948801633634</v>
      </c>
      <c r="E656" s="78" t="s">
        <v>663</v>
      </c>
      <c r="F656" s="79">
        <v>1442.6</v>
      </c>
      <c r="G656" s="80">
        <f t="shared" si="41"/>
        <v>1.4136607783791038E-2</v>
      </c>
      <c r="H656" s="80">
        <f t="shared" si="42"/>
        <v>1.014136607783791</v>
      </c>
      <c r="J656" s="59">
        <v>629</v>
      </c>
      <c r="K656" s="59">
        <v>-7.7343472605377302E-3</v>
      </c>
      <c r="L656" s="59">
        <v>8.3433509173556492E-3</v>
      </c>
    </row>
    <row r="657" spans="1:12">
      <c r="A657" s="78" t="s">
        <v>664</v>
      </c>
      <c r="B657" s="68">
        <v>17117.599999999999</v>
      </c>
      <c r="C657" s="59">
        <f t="shared" si="40"/>
        <v>-9.850492312713139E-3</v>
      </c>
      <c r="D657" s="59">
        <f t="shared" si="43"/>
        <v>0.99014950768728682</v>
      </c>
      <c r="E657" s="78" t="s">
        <v>664</v>
      </c>
      <c r="F657" s="79">
        <v>1422.35</v>
      </c>
      <c r="G657" s="80">
        <f t="shared" si="41"/>
        <v>-1.8977223002933665E-2</v>
      </c>
      <c r="H657" s="80">
        <f t="shared" si="42"/>
        <v>0.9810227769970663</v>
      </c>
      <c r="J657" s="59">
        <v>630</v>
      </c>
      <c r="K657" s="59">
        <v>1.0329068029570501E-2</v>
      </c>
      <c r="L657" s="59">
        <v>-1.22509751524326E-2</v>
      </c>
    </row>
    <row r="658" spans="1:12">
      <c r="A658" s="78" t="s">
        <v>665</v>
      </c>
      <c r="B658" s="68">
        <v>17287.05</v>
      </c>
      <c r="C658" s="59">
        <f t="shared" si="40"/>
        <v>1.8195374494415762E-2</v>
      </c>
      <c r="D658" s="59">
        <f t="shared" si="43"/>
        <v>1.0181953744944157</v>
      </c>
      <c r="E658" s="78" t="s">
        <v>665</v>
      </c>
      <c r="F658" s="79">
        <v>1449.6</v>
      </c>
      <c r="G658" s="80">
        <f t="shared" si="41"/>
        <v>2.1753776642117659E-3</v>
      </c>
      <c r="H658" s="80">
        <f t="shared" si="42"/>
        <v>1.0021753776642117</v>
      </c>
      <c r="J658" s="59">
        <v>631</v>
      </c>
      <c r="K658" s="59">
        <v>-1.0216699399214201E-2</v>
      </c>
      <c r="L658" s="59">
        <v>1.3325626439770101E-2</v>
      </c>
    </row>
    <row r="659" spans="1:12">
      <c r="A659" s="78" t="s">
        <v>666</v>
      </c>
      <c r="B659" s="68">
        <v>16975.349999999999</v>
      </c>
      <c r="C659" s="59">
        <f t="shared" si="40"/>
        <v>1.8571599232414908E-2</v>
      </c>
      <c r="D659" s="59">
        <f t="shared" si="43"/>
        <v>1.0185715992324149</v>
      </c>
      <c r="E659" s="78" t="s">
        <v>666</v>
      </c>
      <c r="F659" s="79">
        <v>1446.45</v>
      </c>
      <c r="G659" s="80">
        <f t="shared" si="41"/>
        <v>-4.1472266016913167E-4</v>
      </c>
      <c r="H659" s="80">
        <f t="shared" si="42"/>
        <v>0.99958527733983082</v>
      </c>
      <c r="J659" s="59">
        <v>632</v>
      </c>
      <c r="K659" s="59">
        <v>-1.02100570069447E-2</v>
      </c>
      <c r="L659" s="59">
        <v>-8.5837229533459198E-3</v>
      </c>
    </row>
    <row r="660" spans="1:12">
      <c r="A660" s="78" t="s">
        <v>667</v>
      </c>
      <c r="B660" s="68">
        <v>16663</v>
      </c>
      <c r="C660" s="59">
        <f t="shared" si="40"/>
        <v>-1.2423260902022252E-2</v>
      </c>
      <c r="D660" s="59">
        <f t="shared" si="43"/>
        <v>0.98757673909797772</v>
      </c>
      <c r="E660" s="78" t="s">
        <v>667</v>
      </c>
      <c r="F660" s="79">
        <v>1447.05</v>
      </c>
      <c r="G660" s="80">
        <f t="shared" si="41"/>
        <v>2.0407111521527637E-3</v>
      </c>
      <c r="H660" s="80">
        <f t="shared" si="42"/>
        <v>1.0020407111521528</v>
      </c>
      <c r="J660" s="59">
        <v>633</v>
      </c>
      <c r="K660" s="59">
        <v>1.06128831476435E-2</v>
      </c>
      <c r="L660" s="59">
        <v>1.24916643052296E-2</v>
      </c>
    </row>
    <row r="661" spans="1:12">
      <c r="A661" s="78" t="s">
        <v>668</v>
      </c>
      <c r="B661" s="68">
        <v>16871.3</v>
      </c>
      <c r="C661" s="59">
        <f t="shared" si="40"/>
        <v>1.4378601088806696E-2</v>
      </c>
      <c r="D661" s="59">
        <f t="shared" si="43"/>
        <v>1.0143786010888067</v>
      </c>
      <c r="E661" s="78" t="s">
        <v>668</v>
      </c>
      <c r="F661" s="79">
        <v>1444.1</v>
      </c>
      <c r="G661" s="80">
        <f t="shared" si="41"/>
        <v>-4.6633014265078749E-3</v>
      </c>
      <c r="H661" s="80">
        <f t="shared" si="42"/>
        <v>0.99533669857349216</v>
      </c>
      <c r="J661" s="59">
        <v>634</v>
      </c>
      <c r="K661" s="59">
        <v>7.2964319237259403E-3</v>
      </c>
      <c r="L661" s="59">
        <v>-6.0383063646066099E-3</v>
      </c>
    </row>
    <row r="662" spans="1:12">
      <c r="A662" s="78" t="s">
        <v>669</v>
      </c>
      <c r="B662" s="68">
        <v>16630.45</v>
      </c>
      <c r="C662" s="59">
        <f t="shared" si="40"/>
        <v>2.1399331273389121E-3</v>
      </c>
      <c r="D662" s="59">
        <f t="shared" si="43"/>
        <v>1.0021399331273388</v>
      </c>
      <c r="E662" s="78" t="s">
        <v>669</v>
      </c>
      <c r="F662" s="79">
        <v>1450.85</v>
      </c>
      <c r="G662" s="80">
        <f t="shared" si="41"/>
        <v>6.2572585885489465E-3</v>
      </c>
      <c r="H662" s="80">
        <f t="shared" si="42"/>
        <v>1.006257258588549</v>
      </c>
      <c r="J662" s="59">
        <v>635</v>
      </c>
      <c r="K662" s="59">
        <v>-1.0082257861443299E-2</v>
      </c>
      <c r="L662" s="59">
        <v>-1.78339338822554E-2</v>
      </c>
    </row>
    <row r="663" spans="1:12">
      <c r="A663" s="78" t="s">
        <v>670</v>
      </c>
      <c r="B663" s="68">
        <v>16594.900000000001</v>
      </c>
      <c r="C663" s="59">
        <f t="shared" si="40"/>
        <v>1.5151966019218735E-2</v>
      </c>
      <c r="D663" s="59">
        <f t="shared" si="43"/>
        <v>1.0151519660192188</v>
      </c>
      <c r="E663" s="78" t="s">
        <v>670</v>
      </c>
      <c r="F663" s="79">
        <v>1441.8</v>
      </c>
      <c r="G663" s="80">
        <f t="shared" si="41"/>
        <v>2.0212615616215145E-2</v>
      </c>
      <c r="H663" s="80">
        <f t="shared" si="42"/>
        <v>1.0202126156162152</v>
      </c>
      <c r="J663" s="59">
        <v>636</v>
      </c>
      <c r="K663" s="59">
        <v>-1.37294828983354E-2</v>
      </c>
      <c r="L663" s="59">
        <v>4.9878574768077402E-2</v>
      </c>
    </row>
    <row r="664" spans="1:12">
      <c r="A664" s="78" t="s">
        <v>671</v>
      </c>
      <c r="B664" s="68">
        <v>16345.35</v>
      </c>
      <c r="C664" s="59">
        <f t="shared" si="40"/>
        <v>2.0514459110673795E-2</v>
      </c>
      <c r="D664" s="59">
        <f t="shared" si="43"/>
        <v>1.0205144591106738</v>
      </c>
      <c r="E664" s="78" t="s">
        <v>671</v>
      </c>
      <c r="F664" s="79">
        <v>1412.95</v>
      </c>
      <c r="G664" s="80">
        <f t="shared" si="41"/>
        <v>7.7295149812329475E-2</v>
      </c>
      <c r="H664" s="80">
        <f t="shared" si="42"/>
        <v>1.0772951498123295</v>
      </c>
      <c r="J664" s="59">
        <v>637</v>
      </c>
      <c r="K664" s="59">
        <v>-2.9328338675857E-3</v>
      </c>
      <c r="L664" s="59">
        <v>-8.5872106943322406E-3</v>
      </c>
    </row>
    <row r="665" spans="1:12">
      <c r="A665" s="78" t="s">
        <v>672</v>
      </c>
      <c r="B665" s="68">
        <v>16013.45</v>
      </c>
      <c r="C665" s="59">
        <f t="shared" si="40"/>
        <v>9.4301847641446827E-3</v>
      </c>
      <c r="D665" s="59">
        <f t="shared" si="43"/>
        <v>1.0094301847641447</v>
      </c>
      <c r="E665" s="78" t="s">
        <v>672</v>
      </c>
      <c r="F665" s="79">
        <v>1307.8499999999999</v>
      </c>
      <c r="G665" s="80">
        <f t="shared" si="41"/>
        <v>2.6301506426192348E-2</v>
      </c>
      <c r="H665" s="80">
        <f t="shared" si="42"/>
        <v>1.0263015064261924</v>
      </c>
      <c r="J665" s="59">
        <v>638</v>
      </c>
      <c r="K665" s="59">
        <v>-6.7771270923975098E-3</v>
      </c>
      <c r="L665" s="59">
        <v>4.49537847657017E-3</v>
      </c>
    </row>
    <row r="666" spans="1:12">
      <c r="A666" s="78" t="s">
        <v>673</v>
      </c>
      <c r="B666" s="68">
        <v>15863.15</v>
      </c>
      <c r="C666" s="59">
        <f t="shared" si="40"/>
        <v>-2.3807904631442889E-2</v>
      </c>
      <c r="D666" s="59">
        <f t="shared" si="43"/>
        <v>0.97619209536855711</v>
      </c>
      <c r="E666" s="78" t="s">
        <v>673</v>
      </c>
      <c r="F666" s="79">
        <v>1273.9000000000001</v>
      </c>
      <c r="G666" s="80">
        <f t="shared" si="41"/>
        <v>-3.2817676953443724E-2</v>
      </c>
      <c r="H666" s="80">
        <f t="shared" si="42"/>
        <v>0.96718232304655627</v>
      </c>
      <c r="J666" s="59">
        <v>639</v>
      </c>
      <c r="K666" s="59">
        <v>-5.23261959476956E-3</v>
      </c>
      <c r="L666" s="59">
        <v>-1.0627080365571801E-2</v>
      </c>
    </row>
    <row r="667" spans="1:12">
      <c r="A667" s="78" t="s">
        <v>674</v>
      </c>
      <c r="B667" s="68">
        <v>16245.35</v>
      </c>
      <c r="C667" s="59">
        <f t="shared" si="40"/>
        <v>-1.5435478124563093E-2</v>
      </c>
      <c r="D667" s="59">
        <f t="shared" si="43"/>
        <v>0.98456452187543686</v>
      </c>
      <c r="E667" s="78" t="s">
        <v>674</v>
      </c>
      <c r="F667" s="79">
        <v>1316.4</v>
      </c>
      <c r="G667" s="80">
        <f t="shared" si="41"/>
        <v>-1.7768875875772153E-2</v>
      </c>
      <c r="H667" s="80">
        <f t="shared" si="42"/>
        <v>0.98223112412422786</v>
      </c>
      <c r="J667" s="59">
        <v>640</v>
      </c>
      <c r="K667" s="59">
        <v>5.5910921627394796E-3</v>
      </c>
      <c r="L667" s="59">
        <v>-8.5881761949675103E-3</v>
      </c>
    </row>
    <row r="668" spans="1:12">
      <c r="A668" s="78" t="s">
        <v>675</v>
      </c>
      <c r="B668" s="68">
        <v>16498.05</v>
      </c>
      <c r="C668" s="59">
        <f t="shared" si="40"/>
        <v>-6.5188727710802086E-3</v>
      </c>
      <c r="D668" s="59">
        <f t="shared" si="43"/>
        <v>0.99348112722891979</v>
      </c>
      <c r="E668" s="78" t="s">
        <v>675</v>
      </c>
      <c r="F668" s="79">
        <v>1340</v>
      </c>
      <c r="G668" s="80">
        <f t="shared" si="41"/>
        <v>-9.6547352258310182E-3</v>
      </c>
      <c r="H668" s="80">
        <f t="shared" si="42"/>
        <v>0.99034526477416895</v>
      </c>
      <c r="J668" s="59">
        <v>641</v>
      </c>
      <c r="K668" s="59">
        <v>-7.7330843370521096E-3</v>
      </c>
      <c r="L668" s="59">
        <v>1.6274737029054399E-2</v>
      </c>
    </row>
    <row r="669" spans="1:12">
      <c r="A669" s="78" t="s">
        <v>676</v>
      </c>
      <c r="B669" s="68">
        <v>16605.95</v>
      </c>
      <c r="C669" s="59">
        <f t="shared" si="40"/>
        <v>-1.1254660360669237E-2</v>
      </c>
      <c r="D669" s="59">
        <f t="shared" si="43"/>
        <v>0.98874533963933076</v>
      </c>
      <c r="E669" s="78" t="s">
        <v>676</v>
      </c>
      <c r="F669" s="79">
        <v>1353</v>
      </c>
      <c r="G669" s="80">
        <f t="shared" si="41"/>
        <v>-8.79344874074592E-3</v>
      </c>
      <c r="H669" s="80">
        <f t="shared" si="42"/>
        <v>0.99120655125925405</v>
      </c>
      <c r="J669" s="59">
        <v>642</v>
      </c>
      <c r="K669" s="59">
        <v>-6.8952611661743301E-3</v>
      </c>
      <c r="L669" s="59">
        <v>-1.26830777577466E-3</v>
      </c>
    </row>
    <row r="670" spans="1:12">
      <c r="A670" s="78" t="s">
        <v>677</v>
      </c>
      <c r="B670" s="68">
        <v>16793.900000000001</v>
      </c>
      <c r="C670" s="59">
        <f t="shared" si="40"/>
        <v>8.101131524734604E-3</v>
      </c>
      <c r="D670" s="59">
        <f t="shared" si="43"/>
        <v>1.0081011315247346</v>
      </c>
      <c r="E670" s="78" t="s">
        <v>677</v>
      </c>
      <c r="F670" s="79">
        <v>1364.95</v>
      </c>
      <c r="G670" s="80">
        <f t="shared" si="41"/>
        <v>-2.9168584153772971E-2</v>
      </c>
      <c r="H670" s="80">
        <f t="shared" si="42"/>
        <v>0.97083141584622701</v>
      </c>
      <c r="J670" s="59">
        <v>643</v>
      </c>
      <c r="K670" s="59">
        <v>-4.5998105096470201E-3</v>
      </c>
      <c r="L670" s="59">
        <v>2.5295913444282302E-2</v>
      </c>
    </row>
    <row r="671" spans="1:12">
      <c r="A671" s="78" t="s">
        <v>678</v>
      </c>
      <c r="B671" s="68">
        <v>16658.400000000001</v>
      </c>
      <c r="C671" s="59">
        <f t="shared" si="40"/>
        <v>2.4947846739819746E-2</v>
      </c>
      <c r="D671" s="59">
        <f t="shared" si="43"/>
        <v>1.0249478467398196</v>
      </c>
      <c r="E671" s="78" t="s">
        <v>678</v>
      </c>
      <c r="F671" s="79">
        <v>1405.35</v>
      </c>
      <c r="G671" s="80">
        <f t="shared" si="41"/>
        <v>2.5840672362174143E-2</v>
      </c>
      <c r="H671" s="80">
        <f t="shared" si="42"/>
        <v>1.0258406723621742</v>
      </c>
      <c r="J671" s="59">
        <v>644</v>
      </c>
      <c r="K671" s="59">
        <v>1.55993330134526E-2</v>
      </c>
      <c r="L671" s="59">
        <v>-1.2215562201295301E-2</v>
      </c>
    </row>
    <row r="672" spans="1:12">
      <c r="A672" s="78" t="s">
        <v>679</v>
      </c>
      <c r="B672" s="68">
        <v>16247.95</v>
      </c>
      <c r="C672" s="59">
        <f t="shared" si="40"/>
        <v>-4.8960281051569063E-2</v>
      </c>
      <c r="D672" s="59">
        <f t="shared" si="43"/>
        <v>0.95103971894843098</v>
      </c>
      <c r="E672" s="78" t="s">
        <v>679</v>
      </c>
      <c r="F672" s="79">
        <v>1369.5</v>
      </c>
      <c r="G672" s="80">
        <f t="shared" si="41"/>
        <v>-1.9666601608592779E-2</v>
      </c>
      <c r="H672" s="80">
        <f t="shared" si="42"/>
        <v>0.98033339839140721</v>
      </c>
      <c r="J672" s="59">
        <v>645</v>
      </c>
      <c r="K672" s="59">
        <v>8.2573523937912799E-3</v>
      </c>
      <c r="L672" s="59">
        <v>1.50673458620539E-3</v>
      </c>
    </row>
    <row r="673" spans="1:12">
      <c r="A673" s="78" t="s">
        <v>680</v>
      </c>
      <c r="B673" s="68">
        <v>17063.25</v>
      </c>
      <c r="C673" s="59">
        <f t="shared" si="40"/>
        <v>-1.6951910709848976E-3</v>
      </c>
      <c r="D673" s="59">
        <f t="shared" si="43"/>
        <v>0.99830480892901508</v>
      </c>
      <c r="E673" s="78" t="s">
        <v>680</v>
      </c>
      <c r="F673" s="79">
        <v>1396.7</v>
      </c>
      <c r="G673" s="80">
        <f t="shared" si="41"/>
        <v>9.7488046584655909E-3</v>
      </c>
      <c r="H673" s="80">
        <f t="shared" si="42"/>
        <v>1.0097488046584655</v>
      </c>
      <c r="J673" s="59">
        <v>646</v>
      </c>
      <c r="K673" s="59">
        <v>-2.0229099948422999E-3</v>
      </c>
      <c r="L673" s="59">
        <v>-1.5458753395808799E-2</v>
      </c>
    </row>
    <row r="674" spans="1:12">
      <c r="A674" s="78" t="s">
        <v>681</v>
      </c>
      <c r="B674" s="68">
        <v>17092.2</v>
      </c>
      <c r="C674" s="59">
        <f t="shared" si="40"/>
        <v>-6.6737179109929989E-3</v>
      </c>
      <c r="D674" s="59">
        <f t="shared" si="43"/>
        <v>0.99332628208900697</v>
      </c>
      <c r="E674" s="78" t="s">
        <v>681</v>
      </c>
      <c r="F674" s="79">
        <v>1383.15</v>
      </c>
      <c r="G674" s="80">
        <f t="shared" si="41"/>
        <v>-3.5755499670164573E-2</v>
      </c>
      <c r="H674" s="80">
        <f t="shared" si="42"/>
        <v>0.96424450032983544</v>
      </c>
      <c r="J674" s="59">
        <v>647</v>
      </c>
      <c r="K674" s="59">
        <v>6.9172522729402698E-3</v>
      </c>
      <c r="L674" s="59">
        <v>3.02835917538598E-2</v>
      </c>
    </row>
    <row r="675" spans="1:12">
      <c r="A675" s="78" t="s">
        <v>682</v>
      </c>
      <c r="B675" s="68">
        <v>17206.650000000001</v>
      </c>
      <c r="C675" s="59">
        <f t="shared" si="40"/>
        <v>-4.0396830734258891E-3</v>
      </c>
      <c r="D675" s="59">
        <f t="shared" si="43"/>
        <v>0.99596031692657416</v>
      </c>
      <c r="E675" s="78" t="s">
        <v>682</v>
      </c>
      <c r="F675" s="79">
        <v>1433.5</v>
      </c>
      <c r="G675" s="80">
        <f t="shared" si="41"/>
        <v>-4.3711433090416321E-2</v>
      </c>
      <c r="H675" s="80">
        <f t="shared" si="42"/>
        <v>0.95628856690958364</v>
      </c>
      <c r="J675" s="59">
        <v>648</v>
      </c>
      <c r="K675" s="59">
        <v>3.93492369544572E-3</v>
      </c>
      <c r="L675" s="59">
        <v>3.1770464719573697E-2</v>
      </c>
    </row>
    <row r="676" spans="1:12">
      <c r="A676" s="78" t="s">
        <v>683</v>
      </c>
      <c r="B676" s="68">
        <v>17276.3</v>
      </c>
      <c r="C676" s="59">
        <f t="shared" si="40"/>
        <v>-1.6367420349265715E-3</v>
      </c>
      <c r="D676" s="59">
        <f t="shared" si="43"/>
        <v>0.99836325796507341</v>
      </c>
      <c r="E676" s="78" t="s">
        <v>683</v>
      </c>
      <c r="F676" s="79">
        <v>1497.55</v>
      </c>
      <c r="G676" s="80">
        <f t="shared" si="41"/>
        <v>-2.7009975007688817E-2</v>
      </c>
      <c r="H676" s="80">
        <f t="shared" si="42"/>
        <v>0.97299002499231113</v>
      </c>
      <c r="J676" s="59">
        <v>649</v>
      </c>
      <c r="K676" s="59">
        <v>2.4518485137502702E-3</v>
      </c>
      <c r="L676" s="59">
        <v>2.03741933381479E-3</v>
      </c>
    </row>
    <row r="677" spans="1:12">
      <c r="A677" s="78" t="s">
        <v>684</v>
      </c>
      <c r="B677" s="68">
        <v>17304.599999999999</v>
      </c>
      <c r="C677" s="59">
        <f t="shared" si="40"/>
        <v>-1.0165537396252585E-3</v>
      </c>
      <c r="D677" s="59">
        <f t="shared" si="43"/>
        <v>0.99898344626037472</v>
      </c>
      <c r="E677" s="78" t="s">
        <v>684</v>
      </c>
      <c r="F677" s="79">
        <v>1538.55</v>
      </c>
      <c r="G677" s="80">
        <f t="shared" si="41"/>
        <v>-4.5549032005470426E-2</v>
      </c>
      <c r="H677" s="80">
        <f t="shared" si="42"/>
        <v>0.95445096799452955</v>
      </c>
      <c r="J677" s="59">
        <v>650</v>
      </c>
      <c r="K677" s="59">
        <v>-3.6388600616142201E-3</v>
      </c>
      <c r="L677" s="59">
        <v>4.9549231455215002E-3</v>
      </c>
    </row>
    <row r="678" spans="1:12">
      <c r="A678" s="78" t="s">
        <v>685</v>
      </c>
      <c r="B678" s="68">
        <v>17322.2</v>
      </c>
      <c r="C678" s="59">
        <f t="shared" si="40"/>
        <v>-1.7447909452098886E-3</v>
      </c>
      <c r="D678" s="59">
        <f t="shared" si="43"/>
        <v>0.99825520905479015</v>
      </c>
      <c r="E678" s="78" t="s">
        <v>685</v>
      </c>
      <c r="F678" s="79">
        <v>1610.25</v>
      </c>
      <c r="G678" s="80">
        <f t="shared" si="41"/>
        <v>-2.4234314836530903E-2</v>
      </c>
      <c r="H678" s="80">
        <f t="shared" si="42"/>
        <v>0.97576568516346907</v>
      </c>
      <c r="J678" s="59">
        <v>651</v>
      </c>
      <c r="K678" s="59">
        <v>-1.5796046977835201E-3</v>
      </c>
      <c r="L678" s="59">
        <v>1.6835782192870701E-3</v>
      </c>
    </row>
    <row r="679" spans="1:12">
      <c r="A679" s="78" t="s">
        <v>686</v>
      </c>
      <c r="B679" s="68">
        <v>17352.45</v>
      </c>
      <c r="C679" s="59">
        <f t="shared" si="40"/>
        <v>2.9810441021687707E-2</v>
      </c>
      <c r="D679" s="59">
        <f t="shared" si="43"/>
        <v>1.0298104410216877</v>
      </c>
      <c r="E679" s="78" t="s">
        <v>686</v>
      </c>
      <c r="F679" s="79">
        <v>1649.75</v>
      </c>
      <c r="G679" s="80">
        <f t="shared" si="41"/>
        <v>5.5617326948816173E-3</v>
      </c>
      <c r="H679" s="80">
        <f t="shared" si="42"/>
        <v>1.0055617326948816</v>
      </c>
      <c r="J679" s="59">
        <v>652</v>
      </c>
      <c r="K679" s="59">
        <v>-3.62680149239245E-3</v>
      </c>
      <c r="L679" s="59">
        <v>3.62680149239245E-3</v>
      </c>
    </row>
    <row r="680" spans="1:12">
      <c r="A680" s="78" t="s">
        <v>687</v>
      </c>
      <c r="B680" s="68">
        <v>16842.8</v>
      </c>
      <c r="C680" s="59">
        <f t="shared" si="40"/>
        <v>-3.1094737081558063E-2</v>
      </c>
      <c r="D680" s="59">
        <f t="shared" si="43"/>
        <v>0.96890526291844192</v>
      </c>
      <c r="E680" s="78" t="s">
        <v>687</v>
      </c>
      <c r="F680" s="79">
        <v>1640.6</v>
      </c>
      <c r="G680" s="80">
        <f t="shared" si="41"/>
        <v>-2.5486177327601629E-2</v>
      </c>
      <c r="H680" s="80">
        <f t="shared" si="42"/>
        <v>0.97451382267239839</v>
      </c>
      <c r="J680" s="59">
        <v>653</v>
      </c>
      <c r="K680" s="59">
        <v>8.0956591148150792E-3</v>
      </c>
      <c r="L680" s="59">
        <v>6.0409486689759597E-3</v>
      </c>
    </row>
    <row r="681" spans="1:12">
      <c r="A681" s="78" t="s">
        <v>688</v>
      </c>
      <c r="B681" s="68">
        <v>17374.75</v>
      </c>
      <c r="C681" s="59">
        <f t="shared" si="40"/>
        <v>-1.3213230321500876E-2</v>
      </c>
      <c r="D681" s="59">
        <f t="shared" si="43"/>
        <v>0.9867867696784991</v>
      </c>
      <c r="E681" s="78" t="s">
        <v>688</v>
      </c>
      <c r="F681" s="79">
        <v>1682.95</v>
      </c>
      <c r="G681" s="80">
        <f t="shared" si="41"/>
        <v>-6.2477141886294579E-2</v>
      </c>
      <c r="H681" s="80">
        <f t="shared" si="42"/>
        <v>0.93752285811370539</v>
      </c>
      <c r="J681" s="59">
        <v>654</v>
      </c>
      <c r="K681" s="59">
        <v>-8.0091451468262808E-3</v>
      </c>
      <c r="L681" s="59">
        <v>-1.09680778561074E-2</v>
      </c>
    </row>
    <row r="682" spans="1:12">
      <c r="A682" s="78" t="s">
        <v>689</v>
      </c>
      <c r="B682" s="68">
        <v>17605.849999999999</v>
      </c>
      <c r="C682" s="59">
        <f t="shared" si="40"/>
        <v>8.1010661276622389E-3</v>
      </c>
      <c r="D682" s="59">
        <f t="shared" si="43"/>
        <v>1.0081010661276621</v>
      </c>
      <c r="E682" s="78" t="s">
        <v>689</v>
      </c>
      <c r="F682" s="79">
        <v>1791.45</v>
      </c>
      <c r="G682" s="80">
        <f t="shared" si="41"/>
        <v>-4.7890944936928546E-3</v>
      </c>
      <c r="H682" s="80">
        <f t="shared" si="42"/>
        <v>0.9952109055063072</v>
      </c>
      <c r="J682" s="59">
        <v>655</v>
      </c>
      <c r="K682" s="59">
        <v>1.3151094421871901E-2</v>
      </c>
      <c r="L682" s="59">
        <v>-1.09757167576601E-2</v>
      </c>
    </row>
    <row r="683" spans="1:12">
      <c r="A683" s="78" t="s">
        <v>690</v>
      </c>
      <c r="B683" s="68">
        <v>17463.8</v>
      </c>
      <c r="C683" s="59">
        <f t="shared" si="40"/>
        <v>1.1347480211462859E-2</v>
      </c>
      <c r="D683" s="59">
        <f t="shared" si="43"/>
        <v>1.0113474802114628</v>
      </c>
      <c r="E683" s="78" t="s">
        <v>690</v>
      </c>
      <c r="F683" s="79">
        <v>1800.05</v>
      </c>
      <c r="G683" s="80">
        <f t="shared" si="41"/>
        <v>-1.1104634549410309E-3</v>
      </c>
      <c r="H683" s="80">
        <f t="shared" si="42"/>
        <v>0.99888953654505896</v>
      </c>
      <c r="J683" s="59">
        <v>656</v>
      </c>
      <c r="K683" s="59">
        <v>1.3434951064366899E-2</v>
      </c>
      <c r="L683" s="59">
        <v>-1.3849673724536E-2</v>
      </c>
    </row>
    <row r="684" spans="1:12">
      <c r="A684" s="78" t="s">
        <v>691</v>
      </c>
      <c r="B684" s="68">
        <v>17266.75</v>
      </c>
      <c r="C684" s="59">
        <f t="shared" si="40"/>
        <v>3.0829177834033228E-3</v>
      </c>
      <c r="D684" s="59">
        <f t="shared" si="43"/>
        <v>1.0030829177834033</v>
      </c>
      <c r="E684" s="78" t="s">
        <v>691</v>
      </c>
      <c r="F684" s="79">
        <v>1802.05</v>
      </c>
      <c r="G684" s="80">
        <f t="shared" si="41"/>
        <v>-6.1407583982758642E-3</v>
      </c>
      <c r="H684" s="80">
        <f t="shared" si="42"/>
        <v>0.99385924160172412</v>
      </c>
      <c r="J684" s="59">
        <v>657</v>
      </c>
      <c r="K684" s="59">
        <v>-9.9502653867171893E-3</v>
      </c>
      <c r="L684" s="59">
        <v>1.1990976538869999E-2</v>
      </c>
    </row>
    <row r="685" spans="1:12">
      <c r="A685" s="78" t="s">
        <v>692</v>
      </c>
      <c r="B685" s="68">
        <v>17213.599999999999</v>
      </c>
      <c r="C685" s="59">
        <f t="shared" si="40"/>
        <v>-1.7432106933369305E-2</v>
      </c>
      <c r="D685" s="59">
        <f t="shared" si="43"/>
        <v>0.98256789306663073</v>
      </c>
      <c r="E685" s="78" t="s">
        <v>692</v>
      </c>
      <c r="F685" s="79">
        <v>1813.15</v>
      </c>
      <c r="G685" s="80">
        <f t="shared" si="41"/>
        <v>-9.2503027060113104E-3</v>
      </c>
      <c r="H685" s="80">
        <f t="shared" si="42"/>
        <v>0.99074969729398865</v>
      </c>
      <c r="J685" s="59">
        <v>658</v>
      </c>
      <c r="K685" s="59">
        <v>1.02713888239834E-2</v>
      </c>
      <c r="L685" s="59">
        <v>-1.49346902504913E-2</v>
      </c>
    </row>
    <row r="686" spans="1:12">
      <c r="A686" s="78" t="s">
        <v>693</v>
      </c>
      <c r="B686" s="68">
        <v>17516.3</v>
      </c>
      <c r="C686" s="59">
        <f t="shared" si="40"/>
        <v>-2.5031016732770949E-3</v>
      </c>
      <c r="D686" s="59">
        <f t="shared" si="43"/>
        <v>0.99749689832672295</v>
      </c>
      <c r="E686" s="78" t="s">
        <v>693</v>
      </c>
      <c r="F686" s="79">
        <v>1830</v>
      </c>
      <c r="G686" s="80">
        <f t="shared" si="41"/>
        <v>-1.4646315517239189E-2</v>
      </c>
      <c r="H686" s="80">
        <f t="shared" si="42"/>
        <v>0.98535368448276084</v>
      </c>
      <c r="J686" s="59">
        <v>659</v>
      </c>
      <c r="K686" s="59">
        <v>1.03747397131138E-3</v>
      </c>
      <c r="L686" s="59">
        <v>5.21978461723757E-3</v>
      </c>
    </row>
    <row r="687" spans="1:12">
      <c r="A687" s="78" t="s">
        <v>694</v>
      </c>
      <c r="B687" s="68">
        <v>17560.2</v>
      </c>
      <c r="C687" s="59">
        <f t="shared" si="40"/>
        <v>-1.2439252422007897E-2</v>
      </c>
      <c r="D687" s="59">
        <f t="shared" si="43"/>
        <v>0.98756074757799206</v>
      </c>
      <c r="E687" s="78" t="s">
        <v>694</v>
      </c>
      <c r="F687" s="79">
        <v>1857</v>
      </c>
      <c r="G687" s="80">
        <f t="shared" si="41"/>
        <v>-1.6608750051780669E-2</v>
      </c>
      <c r="H687" s="80">
        <f t="shared" si="42"/>
        <v>0.98339124994821936</v>
      </c>
      <c r="J687" s="59">
        <v>660</v>
      </c>
      <c r="K687" s="59">
        <v>1.08548825456818E-2</v>
      </c>
      <c r="L687" s="59">
        <v>9.3577330705333604E-3</v>
      </c>
    </row>
    <row r="688" spans="1:12">
      <c r="A688" s="78" t="s">
        <v>695</v>
      </c>
      <c r="B688" s="68">
        <v>17780</v>
      </c>
      <c r="C688" s="59">
        <f t="shared" si="40"/>
        <v>1.1491534770912802E-2</v>
      </c>
      <c r="D688" s="59">
        <f t="shared" si="43"/>
        <v>1.0114915347709128</v>
      </c>
      <c r="E688" s="78" t="s">
        <v>695</v>
      </c>
      <c r="F688" s="79">
        <v>1888.1</v>
      </c>
      <c r="G688" s="80">
        <f t="shared" si="41"/>
        <v>-1.5876379287407198E-3</v>
      </c>
      <c r="H688" s="80">
        <f t="shared" si="42"/>
        <v>0.99841236207125927</v>
      </c>
      <c r="J688" s="59">
        <v>661</v>
      </c>
      <c r="K688" s="59">
        <v>1.4900813423162599E-2</v>
      </c>
      <c r="L688" s="59">
        <v>6.2394336389166798E-2</v>
      </c>
    </row>
    <row r="689" spans="1:12">
      <c r="A689" s="78" t="s">
        <v>696</v>
      </c>
      <c r="B689" s="68">
        <v>17576.849999999999</v>
      </c>
      <c r="C689" s="59">
        <f t="shared" si="40"/>
        <v>1.3575374518897244E-2</v>
      </c>
      <c r="D689" s="59">
        <f t="shared" si="43"/>
        <v>1.0135753745188973</v>
      </c>
      <c r="E689" s="78" t="s">
        <v>696</v>
      </c>
      <c r="F689" s="79">
        <v>1891.1</v>
      </c>
      <c r="G689" s="80">
        <f t="shared" si="41"/>
        <v>-1.2663385470481547E-2</v>
      </c>
      <c r="H689" s="80">
        <f t="shared" si="42"/>
        <v>0.98733661452951849</v>
      </c>
      <c r="J689" s="59">
        <v>662</v>
      </c>
      <c r="K689" s="59">
        <v>6.5378734494866203E-3</v>
      </c>
      <c r="L689" s="59">
        <v>1.9763632976705699E-2</v>
      </c>
    </row>
    <row r="690" spans="1:12">
      <c r="A690" s="78" t="s">
        <v>697</v>
      </c>
      <c r="B690" s="68">
        <v>17339.849999999999</v>
      </c>
      <c r="C690" s="59">
        <f t="shared" si="40"/>
        <v>1.3814828701121379E-2</v>
      </c>
      <c r="D690" s="59">
        <f t="shared" si="43"/>
        <v>1.0138148287011213</v>
      </c>
      <c r="E690" s="78" t="s">
        <v>697</v>
      </c>
      <c r="F690" s="79">
        <v>1915.2</v>
      </c>
      <c r="G690" s="80">
        <f t="shared" si="41"/>
        <v>1.1368681684273647E-2</v>
      </c>
      <c r="H690" s="80">
        <f t="shared" si="42"/>
        <v>1.0113686816842737</v>
      </c>
      <c r="J690" s="59">
        <v>663</v>
      </c>
      <c r="K690" s="59">
        <v>-1.8539830129910801E-2</v>
      </c>
      <c r="L690" s="59">
        <v>-1.42778468235329E-2</v>
      </c>
    </row>
    <row r="691" spans="1:12">
      <c r="A691" s="78" t="s">
        <v>698</v>
      </c>
      <c r="B691" s="68">
        <v>17101.95</v>
      </c>
      <c r="C691" s="59">
        <f t="shared" si="40"/>
        <v>-4.7936257388604811E-4</v>
      </c>
      <c r="D691" s="59">
        <f t="shared" si="43"/>
        <v>0.99952063742611397</v>
      </c>
      <c r="E691" s="78" t="s">
        <v>698</v>
      </c>
      <c r="F691" s="79">
        <v>1893.55</v>
      </c>
      <c r="G691" s="80">
        <f t="shared" si="41"/>
        <v>2.8742151819387413E-2</v>
      </c>
      <c r="H691" s="80">
        <f t="shared" si="42"/>
        <v>1.0287421518193873</v>
      </c>
      <c r="J691" s="59">
        <v>664</v>
      </c>
      <c r="K691" s="59">
        <v>-1.22229438708681E-2</v>
      </c>
      <c r="L691" s="59">
        <v>-5.5459320049040996E-3</v>
      </c>
    </row>
    <row r="692" spans="1:12">
      <c r="A692" s="78" t="s">
        <v>699</v>
      </c>
      <c r="B692" s="68">
        <v>17110.150000000001</v>
      </c>
      <c r="C692" s="59">
        <f t="shared" si="40"/>
        <v>-9.7592674103367961E-3</v>
      </c>
      <c r="D692" s="59">
        <f t="shared" si="43"/>
        <v>0.99024073258966316</v>
      </c>
      <c r="E692" s="78" t="s">
        <v>699</v>
      </c>
      <c r="F692" s="79">
        <v>1839.9</v>
      </c>
      <c r="G692" s="80">
        <f t="shared" si="41"/>
        <v>-3.1744766392271038E-3</v>
      </c>
      <c r="H692" s="80">
        <f t="shared" si="42"/>
        <v>0.9968255233607729</v>
      </c>
      <c r="J692" s="59">
        <v>665</v>
      </c>
      <c r="K692" s="59">
        <v>-5.4954817918113604E-3</v>
      </c>
      <c r="L692" s="59">
        <v>-4.1592534340196604E-3</v>
      </c>
    </row>
    <row r="693" spans="1:12">
      <c r="A693" s="78" t="s">
        <v>700</v>
      </c>
      <c r="B693" s="68">
        <v>17277.95</v>
      </c>
      <c r="C693" s="59">
        <f t="shared" si="40"/>
        <v>7.4854279782373646E-3</v>
      </c>
      <c r="D693" s="59">
        <f t="shared" si="43"/>
        <v>1.0074854279782373</v>
      </c>
      <c r="E693" s="78" t="s">
        <v>700</v>
      </c>
      <c r="F693" s="79">
        <v>1845.75</v>
      </c>
      <c r="G693" s="80">
        <f t="shared" si="41"/>
        <v>1.7930346163727601E-2</v>
      </c>
      <c r="H693" s="80">
        <f t="shared" si="42"/>
        <v>1.0179303461637277</v>
      </c>
      <c r="J693" s="59">
        <v>666</v>
      </c>
      <c r="K693" s="59">
        <v>-9.0685715676174505E-3</v>
      </c>
      <c r="L693" s="59">
        <v>2.7512282687152702E-4</v>
      </c>
    </row>
    <row r="694" spans="1:12">
      <c r="A694" s="78" t="s">
        <v>701</v>
      </c>
      <c r="B694" s="68">
        <v>17149.099999999999</v>
      </c>
      <c r="C694" s="59">
        <f t="shared" si="40"/>
        <v>-2.6927165310979384E-2</v>
      </c>
      <c r="D694" s="59">
        <f t="shared" si="43"/>
        <v>0.97307283468902062</v>
      </c>
      <c r="E694" s="78" t="s">
        <v>701</v>
      </c>
      <c r="F694" s="79">
        <v>1812.95</v>
      </c>
      <c r="G694" s="80">
        <f t="shared" si="41"/>
        <v>-3.6821615566656911E-2</v>
      </c>
      <c r="H694" s="80">
        <f t="shared" si="42"/>
        <v>0.96317838443334314</v>
      </c>
      <c r="J694" s="59">
        <v>667</v>
      </c>
      <c r="K694" s="59">
        <v>5.5351201689810203E-3</v>
      </c>
      <c r="L694" s="59">
        <v>-3.4703704322753999E-2</v>
      </c>
    </row>
    <row r="695" spans="1:12">
      <c r="A695" s="78" t="s">
        <v>702</v>
      </c>
      <c r="B695" s="68">
        <v>17617.150000000001</v>
      </c>
      <c r="C695" s="59">
        <f t="shared" si="40"/>
        <v>-7.9069449649056857E-3</v>
      </c>
      <c r="D695" s="59">
        <f t="shared" si="43"/>
        <v>0.99209305503509426</v>
      </c>
      <c r="E695" s="78" t="s">
        <v>702</v>
      </c>
      <c r="F695" s="79">
        <v>1880.95</v>
      </c>
      <c r="G695" s="80">
        <f t="shared" si="41"/>
        <v>6.0257207866725032E-3</v>
      </c>
      <c r="H695" s="80">
        <f t="shared" si="42"/>
        <v>1.0060257207866725</v>
      </c>
      <c r="J695" s="59">
        <v>668</v>
      </c>
      <c r="K695" s="59">
        <v>1.8245746385255501E-2</v>
      </c>
      <c r="L695" s="59">
        <v>7.5949259769186699E-3</v>
      </c>
    </row>
    <row r="696" spans="1:12">
      <c r="A696" s="78" t="s">
        <v>703</v>
      </c>
      <c r="B696" s="68">
        <v>17757</v>
      </c>
      <c r="C696" s="59">
        <f t="shared" si="40"/>
        <v>-1.0163862100486327E-2</v>
      </c>
      <c r="D696" s="59">
        <f t="shared" si="43"/>
        <v>0.98983613789951364</v>
      </c>
      <c r="E696" s="78" t="s">
        <v>703</v>
      </c>
      <c r="F696" s="79">
        <v>1869.65</v>
      </c>
      <c r="G696" s="80">
        <f t="shared" si="41"/>
        <v>-2.7693103633929187E-2</v>
      </c>
      <c r="H696" s="80">
        <f t="shared" si="42"/>
        <v>0.97230689636607082</v>
      </c>
      <c r="J696" s="59">
        <v>669</v>
      </c>
      <c r="K696" s="59">
        <v>-3.7516969058512498E-2</v>
      </c>
      <c r="L696" s="59">
        <v>1.7850367449919701E-2</v>
      </c>
    </row>
    <row r="697" spans="1:12">
      <c r="A697" s="78" t="s">
        <v>704</v>
      </c>
      <c r="B697" s="68">
        <v>17938.400000000001</v>
      </c>
      <c r="C697" s="59">
        <f t="shared" si="40"/>
        <v>-9.6890064780822838E-3</v>
      </c>
      <c r="D697" s="59">
        <f t="shared" si="43"/>
        <v>0.99031099352191776</v>
      </c>
      <c r="E697" s="78" t="s">
        <v>704</v>
      </c>
      <c r="F697" s="79">
        <v>1922.15</v>
      </c>
      <c r="G697" s="80">
        <f t="shared" si="41"/>
        <v>3.3351603389471709E-3</v>
      </c>
      <c r="H697" s="80">
        <f t="shared" si="42"/>
        <v>1.0033351603389471</v>
      </c>
      <c r="J697" s="59">
        <v>670</v>
      </c>
      <c r="K697" s="59">
        <v>-1.85607705958832E-3</v>
      </c>
      <c r="L697" s="59">
        <v>1.16048817180539E-2</v>
      </c>
    </row>
    <row r="698" spans="1:12">
      <c r="A698" s="78" t="s">
        <v>705</v>
      </c>
      <c r="B698" s="68">
        <v>18113.05</v>
      </c>
      <c r="C698" s="59">
        <f t="shared" si="40"/>
        <v>-1.0710911914286183E-2</v>
      </c>
      <c r="D698" s="59">
        <f t="shared" si="43"/>
        <v>0.98928908808571381</v>
      </c>
      <c r="E698" s="78" t="s">
        <v>705</v>
      </c>
      <c r="F698" s="79">
        <v>1915.75</v>
      </c>
      <c r="G698" s="80">
        <f t="shared" si="41"/>
        <v>-1.353193605879187E-2</v>
      </c>
      <c r="H698" s="80">
        <f t="shared" si="42"/>
        <v>0.98646806394120812</v>
      </c>
      <c r="J698" s="59">
        <v>671</v>
      </c>
      <c r="K698" s="59">
        <v>-5.6123104239636902E-3</v>
      </c>
      <c r="L698" s="59">
        <v>-3.0143189246200901E-2</v>
      </c>
    </row>
    <row r="699" spans="1:12">
      <c r="A699" s="78" t="s">
        <v>706</v>
      </c>
      <c r="B699" s="68">
        <v>18308.099999999999</v>
      </c>
      <c r="C699" s="59">
        <f t="shared" si="40"/>
        <v>2.8634859715560308E-3</v>
      </c>
      <c r="D699" s="59">
        <f t="shared" si="43"/>
        <v>1.0028634859715559</v>
      </c>
      <c r="E699" s="78" t="s">
        <v>706</v>
      </c>
      <c r="F699" s="79">
        <v>1941.85</v>
      </c>
      <c r="G699" s="80">
        <f t="shared" si="41"/>
        <v>-4.6496776339102807E-3</v>
      </c>
      <c r="H699" s="80">
        <f t="shared" si="42"/>
        <v>0.99535032236608967</v>
      </c>
      <c r="J699" s="59">
        <v>672</v>
      </c>
      <c r="K699" s="59">
        <v>-3.6249656013372998E-3</v>
      </c>
      <c r="L699" s="59">
        <v>-4.0086467489079E-2</v>
      </c>
    </row>
    <row r="700" spans="1:12">
      <c r="A700" s="78" t="s">
        <v>707</v>
      </c>
      <c r="B700" s="68">
        <v>18255.75</v>
      </c>
      <c r="C700" s="59">
        <f t="shared" si="40"/>
        <v>-1.1228708258463262E-4</v>
      </c>
      <c r="D700" s="59">
        <f t="shared" si="43"/>
        <v>0.99988771291741541</v>
      </c>
      <c r="E700" s="78" t="s">
        <v>707</v>
      </c>
      <c r="F700" s="79">
        <v>1950.9</v>
      </c>
      <c r="G700" s="80">
        <f t="shared" si="41"/>
        <v>4.5981816763315262E-3</v>
      </c>
      <c r="H700" s="80">
        <f t="shared" si="42"/>
        <v>1.0045981816763316</v>
      </c>
      <c r="J700" s="59">
        <v>673</v>
      </c>
      <c r="K700" s="59">
        <v>-1.81197802659857E-3</v>
      </c>
      <c r="L700" s="59">
        <v>-2.5197996981090199E-2</v>
      </c>
    </row>
    <row r="701" spans="1:12">
      <c r="A701" s="78" t="s">
        <v>708</v>
      </c>
      <c r="B701" s="68">
        <v>18257.8</v>
      </c>
      <c r="C701" s="59">
        <f t="shared" si="40"/>
        <v>2.4924505947533245E-3</v>
      </c>
      <c r="D701" s="59">
        <f t="shared" si="43"/>
        <v>1.0024924505947532</v>
      </c>
      <c r="E701" s="78" t="s">
        <v>708</v>
      </c>
      <c r="F701" s="79">
        <v>1941.95</v>
      </c>
      <c r="G701" s="80">
        <f t="shared" si="41"/>
        <v>2.1522997089669454E-2</v>
      </c>
      <c r="H701" s="80">
        <f t="shared" si="42"/>
        <v>1.0215229970896695</v>
      </c>
      <c r="J701" s="59">
        <v>674</v>
      </c>
      <c r="K701" s="59">
        <v>-1.3440540720092099E-3</v>
      </c>
      <c r="L701" s="59">
        <v>-4.4204977933461197E-2</v>
      </c>
    </row>
    <row r="702" spans="1:12">
      <c r="A702" s="78" t="s">
        <v>709</v>
      </c>
      <c r="B702" s="68">
        <v>18212.349999999999</v>
      </c>
      <c r="C702" s="59">
        <f t="shared" si="40"/>
        <v>8.6357417794735106E-3</v>
      </c>
      <c r="D702" s="59">
        <f t="shared" si="43"/>
        <v>1.0086357417794736</v>
      </c>
      <c r="E702" s="78" t="s">
        <v>709</v>
      </c>
      <c r="F702" s="79">
        <v>1900.6</v>
      </c>
      <c r="G702" s="80">
        <f t="shared" si="41"/>
        <v>-9.4662115930266983E-4</v>
      </c>
      <c r="H702" s="80">
        <f t="shared" si="42"/>
        <v>0.99905337884069734</v>
      </c>
      <c r="J702" s="59">
        <v>675</v>
      </c>
      <c r="K702" s="59">
        <v>-1.8934995157525701E-3</v>
      </c>
      <c r="L702" s="59">
        <v>-2.23408153207783E-2</v>
      </c>
    </row>
    <row r="703" spans="1:12">
      <c r="A703" s="78" t="s">
        <v>710</v>
      </c>
      <c r="B703" s="68">
        <v>18055.75</v>
      </c>
      <c r="C703" s="59">
        <f t="shared" si="40"/>
        <v>2.9091191803581893E-3</v>
      </c>
      <c r="D703" s="59">
        <f t="shared" si="43"/>
        <v>1.0029091191803583</v>
      </c>
      <c r="E703" s="78" t="s">
        <v>710</v>
      </c>
      <c r="F703" s="79">
        <v>1902.4</v>
      </c>
      <c r="G703" s="80">
        <f t="shared" si="41"/>
        <v>1.5868513171347659E-2</v>
      </c>
      <c r="H703" s="80">
        <f t="shared" si="42"/>
        <v>1.0158685131713476</v>
      </c>
      <c r="J703" s="59">
        <v>676</v>
      </c>
      <c r="K703" s="59">
        <v>2.19145101513144E-2</v>
      </c>
      <c r="L703" s="59">
        <v>-1.63527774564327E-2</v>
      </c>
    </row>
    <row r="704" spans="1:12">
      <c r="A704" s="78" t="s">
        <v>711</v>
      </c>
      <c r="B704" s="68">
        <v>18003.3</v>
      </c>
      <c r="C704" s="59">
        <f t="shared" si="40"/>
        <v>1.064338838998579E-2</v>
      </c>
      <c r="D704" s="59">
        <f t="shared" si="43"/>
        <v>1.0106433883899857</v>
      </c>
      <c r="E704" s="78" t="s">
        <v>711</v>
      </c>
      <c r="F704" s="79">
        <v>1872.45</v>
      </c>
      <c r="G704" s="80">
        <f t="shared" si="41"/>
        <v>3.5386049727774621E-2</v>
      </c>
      <c r="H704" s="80">
        <f t="shared" si="42"/>
        <v>1.0353860497277747</v>
      </c>
      <c r="J704" s="59">
        <v>677</v>
      </c>
      <c r="K704" s="59">
        <v>-2.4037649876462799E-2</v>
      </c>
      <c r="L704" s="59">
        <v>-1.4485274511388199E-3</v>
      </c>
    </row>
    <row r="705" spans="1:12">
      <c r="A705" s="78" t="s">
        <v>712</v>
      </c>
      <c r="B705" s="68">
        <v>17812.7</v>
      </c>
      <c r="C705" s="59">
        <f t="shared" si="40"/>
        <v>3.7571827114337929E-3</v>
      </c>
      <c r="D705" s="59">
        <f t="shared" si="43"/>
        <v>1.0037571827114338</v>
      </c>
      <c r="E705" s="78" t="s">
        <v>712</v>
      </c>
      <c r="F705" s="79">
        <v>1807.35</v>
      </c>
      <c r="G705" s="80">
        <f t="shared" si="41"/>
        <v>3.6626907321862072E-2</v>
      </c>
      <c r="H705" s="80">
        <f t="shared" si="42"/>
        <v>1.0366269073218621</v>
      </c>
      <c r="J705" s="59">
        <v>678</v>
      </c>
      <c r="K705" s="59">
        <v>-1.05462869781719E-2</v>
      </c>
      <c r="L705" s="59">
        <v>-5.1930854908122603E-2</v>
      </c>
    </row>
    <row r="706" spans="1:12">
      <c r="A706" s="78" t="s">
        <v>713</v>
      </c>
      <c r="B706" s="68">
        <v>17745.900000000001</v>
      </c>
      <c r="C706" s="59">
        <f t="shared" si="40"/>
        <v>-1.0055830065243644E-2</v>
      </c>
      <c r="D706" s="59">
        <f t="shared" si="43"/>
        <v>0.98994416993475631</v>
      </c>
      <c r="E706" s="78" t="s">
        <v>713</v>
      </c>
      <c r="F706" s="79">
        <v>1742.35</v>
      </c>
      <c r="G706" s="80">
        <f t="shared" si="41"/>
        <v>-2.5163550384555183E-2</v>
      </c>
      <c r="H706" s="80">
        <f t="shared" si="42"/>
        <v>0.9748364496154448</v>
      </c>
      <c r="J706" s="59">
        <v>679</v>
      </c>
      <c r="K706" s="59">
        <v>5.5350708277455401E-3</v>
      </c>
      <c r="L706" s="59">
        <v>-1.03241653214384E-2</v>
      </c>
    </row>
    <row r="707" spans="1:12">
      <c r="A707" s="78" t="s">
        <v>714</v>
      </c>
      <c r="B707" s="68">
        <v>17925.25</v>
      </c>
      <c r="C707" s="59">
        <f t="shared" si="40"/>
        <v>6.7169757589339947E-3</v>
      </c>
      <c r="D707" s="59">
        <f t="shared" si="43"/>
        <v>1.006716975758934</v>
      </c>
      <c r="E707" s="78" t="s">
        <v>714</v>
      </c>
      <c r="F707" s="79">
        <v>1786.75</v>
      </c>
      <c r="G707" s="80">
        <f t="shared" si="41"/>
        <v>6.6260736014107577E-3</v>
      </c>
      <c r="H707" s="80">
        <f t="shared" si="42"/>
        <v>1.0066260736014108</v>
      </c>
      <c r="J707" s="59">
        <v>680</v>
      </c>
      <c r="K707" s="59">
        <v>7.9844477796091103E-3</v>
      </c>
      <c r="L707" s="59">
        <v>-9.0949112345501404E-3</v>
      </c>
    </row>
    <row r="708" spans="1:12">
      <c r="A708" s="78" t="s">
        <v>715</v>
      </c>
      <c r="B708" s="68">
        <v>17805.25</v>
      </c>
      <c r="C708" s="59">
        <f t="shared" ref="C708:C744" si="44">LN(B708/B709)</f>
        <v>1.0135293409169081E-2</v>
      </c>
      <c r="D708" s="59">
        <f t="shared" si="43"/>
        <v>1.0101352934091692</v>
      </c>
      <c r="E708" s="78" t="s">
        <v>715</v>
      </c>
      <c r="F708" s="79">
        <v>1774.95</v>
      </c>
      <c r="G708" s="80">
        <f t="shared" ref="G708:G744" si="45">LN(F708/F709)</f>
        <v>-1.4791886850964947E-2</v>
      </c>
      <c r="H708" s="80">
        <f t="shared" ref="H708:H745" si="46">G708+1</f>
        <v>0.985208113149035</v>
      </c>
      <c r="J708" s="59">
        <v>681</v>
      </c>
      <c r="K708" s="59">
        <v>1.74894355679972E-3</v>
      </c>
      <c r="L708" s="59">
        <v>-7.8897019550755905E-3</v>
      </c>
    </row>
    <row r="709" spans="1:12">
      <c r="A709" s="78" t="s">
        <v>716</v>
      </c>
      <c r="B709" s="68">
        <v>17625.7</v>
      </c>
      <c r="C709" s="59">
        <f t="shared" si="44"/>
        <v>1.5532155674438485E-2</v>
      </c>
      <c r="D709" s="59">
        <f t="shared" ref="D709:D745" si="47">C709+1</f>
        <v>1.0155321556744386</v>
      </c>
      <c r="E709" s="78" t="s">
        <v>716</v>
      </c>
      <c r="F709" s="79">
        <v>1801.4</v>
      </c>
      <c r="G709" s="80">
        <f t="shared" si="45"/>
        <v>3.3874752955127242E-2</v>
      </c>
      <c r="H709" s="80">
        <f t="shared" si="46"/>
        <v>1.0338747529551273</v>
      </c>
      <c r="J709" s="59">
        <v>682</v>
      </c>
      <c r="K709" s="59">
        <v>-1.37293741842775E-2</v>
      </c>
      <c r="L709" s="59">
        <v>4.4790714782662298E-3</v>
      </c>
    </row>
    <row r="710" spans="1:12">
      <c r="A710" s="78" t="s">
        <v>717</v>
      </c>
      <c r="B710" s="68">
        <v>17354.05</v>
      </c>
      <c r="C710" s="59">
        <f t="shared" si="44"/>
        <v>8.686899930872365E-3</v>
      </c>
      <c r="D710" s="59">
        <f t="shared" si="47"/>
        <v>1.0086868999308725</v>
      </c>
      <c r="E710" s="78" t="s">
        <v>717</v>
      </c>
      <c r="F710" s="79">
        <v>1741.4</v>
      </c>
      <c r="G710" s="80">
        <f t="shared" si="45"/>
        <v>9.0276488109303169E-3</v>
      </c>
      <c r="H710" s="80">
        <f t="shared" si="46"/>
        <v>1.0090276488109302</v>
      </c>
      <c r="J710" s="59">
        <v>683</v>
      </c>
      <c r="K710" s="59">
        <v>-2.4656350387429701E-3</v>
      </c>
      <c r="L710" s="59">
        <v>-1.21806804784962E-2</v>
      </c>
    </row>
    <row r="711" spans="1:12">
      <c r="A711" s="78" t="s">
        <v>718</v>
      </c>
      <c r="B711" s="68">
        <v>17203.95</v>
      </c>
      <c r="C711" s="59">
        <f t="shared" si="44"/>
        <v>-5.6076044069777991E-4</v>
      </c>
      <c r="D711" s="59">
        <f t="shared" si="47"/>
        <v>0.99943923955930225</v>
      </c>
      <c r="E711" s="78" t="s">
        <v>718</v>
      </c>
      <c r="F711" s="79">
        <v>1725.75</v>
      </c>
      <c r="G711" s="80">
        <f t="shared" si="45"/>
        <v>2.5886284315872525E-2</v>
      </c>
      <c r="H711" s="80">
        <f t="shared" si="46"/>
        <v>1.0258862843158725</v>
      </c>
      <c r="J711" s="59">
        <v>684</v>
      </c>
      <c r="K711" s="59">
        <v>-9.9623307793217705E-3</v>
      </c>
      <c r="L711" s="59">
        <v>-6.6464192724588998E-3</v>
      </c>
    </row>
    <row r="712" spans="1:12">
      <c r="A712" s="78" t="s">
        <v>719</v>
      </c>
      <c r="B712" s="68">
        <v>17213.599999999999</v>
      </c>
      <c r="C712" s="59">
        <f t="shared" si="44"/>
        <v>-1.1408881875360657E-3</v>
      </c>
      <c r="D712" s="59">
        <f t="shared" si="47"/>
        <v>0.9988591118124639</v>
      </c>
      <c r="E712" s="78" t="s">
        <v>719</v>
      </c>
      <c r="F712" s="79">
        <v>1681.65</v>
      </c>
      <c r="G712" s="80">
        <f t="shared" si="45"/>
        <v>1.8969863801910604E-2</v>
      </c>
      <c r="H712" s="80">
        <f t="shared" si="46"/>
        <v>1.0189698638019107</v>
      </c>
      <c r="J712" s="59">
        <v>685</v>
      </c>
      <c r="K712" s="59">
        <v>8.0931350599804594E-3</v>
      </c>
      <c r="L712" s="59">
        <v>-9.6807729887211803E-3</v>
      </c>
    </row>
    <row r="713" spans="1:12">
      <c r="A713" s="78" t="s">
        <v>720</v>
      </c>
      <c r="B713" s="68">
        <v>17233.25</v>
      </c>
      <c r="C713" s="59">
        <f t="shared" si="44"/>
        <v>8.5666107599145849E-3</v>
      </c>
      <c r="D713" s="59">
        <f t="shared" si="47"/>
        <v>1.0085666107599145</v>
      </c>
      <c r="E713" s="78" t="s">
        <v>720</v>
      </c>
      <c r="F713" s="79">
        <v>1650.05</v>
      </c>
      <c r="G713" s="80">
        <f t="shared" si="45"/>
        <v>1.5769525633371887E-3</v>
      </c>
      <c r="H713" s="80">
        <f t="shared" si="46"/>
        <v>1.0015769525633371</v>
      </c>
      <c r="J713" s="59">
        <v>686</v>
      </c>
      <c r="K713" s="59">
        <v>9.6653648859781408E-3</v>
      </c>
      <c r="L713" s="59">
        <v>-2.23287503564597E-2</v>
      </c>
    </row>
    <row r="714" spans="1:12">
      <c r="A714" s="78" t="s">
        <v>721</v>
      </c>
      <c r="B714" s="68">
        <v>17086.25</v>
      </c>
      <c r="C714" s="59">
        <f t="shared" si="44"/>
        <v>4.8401385192229909E-3</v>
      </c>
      <c r="D714" s="59">
        <f t="shared" si="47"/>
        <v>1.0048401385192229</v>
      </c>
      <c r="E714" s="78" t="s">
        <v>721</v>
      </c>
      <c r="F714" s="79">
        <v>1647.45</v>
      </c>
      <c r="G714" s="80">
        <f t="shared" si="45"/>
        <v>-8.8231422962676605E-3</v>
      </c>
      <c r="H714" s="80">
        <f t="shared" si="46"/>
        <v>0.99117685770373232</v>
      </c>
      <c r="J714" s="59">
        <v>687</v>
      </c>
      <c r="K714" s="59">
        <v>9.8460299335744392E-3</v>
      </c>
      <c r="L714" s="59">
        <v>1.5226517506992099E-3</v>
      </c>
    </row>
    <row r="715" spans="1:12">
      <c r="A715" s="78" t="s">
        <v>722</v>
      </c>
      <c r="B715" s="68">
        <v>17003.75</v>
      </c>
      <c r="C715" s="59">
        <f t="shared" si="44"/>
        <v>-4.0409312434183352E-3</v>
      </c>
      <c r="D715" s="59">
        <f t="shared" si="47"/>
        <v>0.99595906875658169</v>
      </c>
      <c r="E715" s="78" t="s">
        <v>722</v>
      </c>
      <c r="F715" s="79">
        <v>1662.05</v>
      </c>
      <c r="G715" s="80">
        <f t="shared" si="45"/>
        <v>-3.7580985054800925E-2</v>
      </c>
      <c r="H715" s="80">
        <f t="shared" si="46"/>
        <v>0.9624190149451991</v>
      </c>
      <c r="J715" s="59">
        <v>688</v>
      </c>
      <c r="K715" s="59">
        <v>-9.3875036578392498E-4</v>
      </c>
      <c r="L715" s="59">
        <v>2.96809021851713E-2</v>
      </c>
    </row>
    <row r="716" spans="1:12">
      <c r="A716" s="78" t="s">
        <v>723</v>
      </c>
      <c r="B716" s="68">
        <v>17072.599999999999</v>
      </c>
      <c r="C716" s="59">
        <f t="shared" si="44"/>
        <v>6.885523140111989E-3</v>
      </c>
      <c r="D716" s="59">
        <f t="shared" si="47"/>
        <v>1.0068855231401119</v>
      </c>
      <c r="E716" s="78" t="s">
        <v>723</v>
      </c>
      <c r="F716" s="79">
        <v>1725.7</v>
      </c>
      <c r="G716" s="80">
        <f t="shared" si="45"/>
        <v>3.7460658970968848E-2</v>
      </c>
      <c r="H716" s="80">
        <f t="shared" si="46"/>
        <v>1.037460658970969</v>
      </c>
      <c r="J716" s="59">
        <v>689</v>
      </c>
      <c r="K716" s="59">
        <v>-7.9403171515216794E-3</v>
      </c>
      <c r="L716" s="59">
        <v>4.7658405122945804E-3</v>
      </c>
    </row>
    <row r="717" spans="1:12">
      <c r="A717" s="78" t="s">
        <v>724</v>
      </c>
      <c r="B717" s="68">
        <v>16955.45</v>
      </c>
      <c r="C717" s="59">
        <f t="shared" si="44"/>
        <v>1.0947055769810723E-2</v>
      </c>
      <c r="D717" s="59">
        <f t="shared" si="47"/>
        <v>1.0109470557698108</v>
      </c>
      <c r="E717" s="78" t="s">
        <v>724</v>
      </c>
      <c r="F717" s="79">
        <v>1662.25</v>
      </c>
      <c r="G717" s="80">
        <f t="shared" si="45"/>
        <v>1.8049455557099783E-4</v>
      </c>
      <c r="H717" s="80">
        <f t="shared" si="46"/>
        <v>1.000180494555571</v>
      </c>
      <c r="J717" s="59">
        <v>690</v>
      </c>
      <c r="K717" s="59">
        <v>5.0705798986882501E-3</v>
      </c>
      <c r="L717" s="59">
        <v>1.28597662650394E-2</v>
      </c>
    </row>
    <row r="718" spans="1:12">
      <c r="A718" s="78" t="s">
        <v>725</v>
      </c>
      <c r="B718" s="68">
        <v>16770.849999999999</v>
      </c>
      <c r="C718" s="59">
        <f t="shared" si="44"/>
        <v>9.3845089143681712E-3</v>
      </c>
      <c r="D718" s="59">
        <f t="shared" si="47"/>
        <v>1.0093845089143683</v>
      </c>
      <c r="E718" s="78" t="s">
        <v>725</v>
      </c>
      <c r="F718" s="79">
        <v>1661.95</v>
      </c>
      <c r="G718" s="80">
        <f t="shared" si="45"/>
        <v>-2.7940112211129048E-3</v>
      </c>
      <c r="H718" s="80">
        <f t="shared" si="46"/>
        <v>0.99720598877888711</v>
      </c>
      <c r="J718" s="59">
        <v>691</v>
      </c>
      <c r="K718" s="59">
        <v>-2.0893271501864898E-2</v>
      </c>
      <c r="L718" s="59">
        <v>-1.5928344064791999E-2</v>
      </c>
    </row>
    <row r="719" spans="1:12">
      <c r="A719" s="78" t="s">
        <v>726</v>
      </c>
      <c r="B719" s="68">
        <v>16614.2</v>
      </c>
      <c r="C719" s="59">
        <f t="shared" si="44"/>
        <v>-2.208462525426377E-2</v>
      </c>
      <c r="D719" s="59">
        <f t="shared" si="47"/>
        <v>0.9779153747457362</v>
      </c>
      <c r="E719" s="78" t="s">
        <v>726</v>
      </c>
      <c r="F719" s="79">
        <v>1666.6</v>
      </c>
      <c r="G719" s="80">
        <f t="shared" si="45"/>
        <v>-2.2779487769510821E-2</v>
      </c>
      <c r="H719" s="80">
        <f t="shared" si="46"/>
        <v>0.97722051223048922</v>
      </c>
      <c r="J719" s="59">
        <v>692</v>
      </c>
      <c r="K719" s="59">
        <v>-6.5427641012506099E-3</v>
      </c>
      <c r="L719" s="59">
        <v>1.2568484887923099E-2</v>
      </c>
    </row>
    <row r="720" spans="1:12">
      <c r="A720" s="78" t="s">
        <v>727</v>
      </c>
      <c r="B720" s="68">
        <v>16985.2</v>
      </c>
      <c r="C720" s="59">
        <f t="shared" si="44"/>
        <v>-1.5377008913403054E-2</v>
      </c>
      <c r="D720" s="59">
        <f t="shared" si="47"/>
        <v>0.9846229910865969</v>
      </c>
      <c r="E720" s="78" t="s">
        <v>727</v>
      </c>
      <c r="F720" s="79">
        <v>1705</v>
      </c>
      <c r="G720" s="80">
        <f t="shared" si="45"/>
        <v>1.4979672358049265E-2</v>
      </c>
      <c r="H720" s="80">
        <f t="shared" si="46"/>
        <v>1.0149796723580493</v>
      </c>
      <c r="J720" s="59">
        <v>693</v>
      </c>
      <c r="K720" s="59">
        <v>-8.2455785517366702E-3</v>
      </c>
      <c r="L720" s="59">
        <v>-1.94475250821925E-2</v>
      </c>
    </row>
    <row r="721" spans="1:12">
      <c r="A721" s="78" t="s">
        <v>728</v>
      </c>
      <c r="B721" s="68">
        <v>17248.400000000001</v>
      </c>
      <c r="C721" s="59">
        <f t="shared" si="44"/>
        <v>1.5665890444361708E-3</v>
      </c>
      <c r="D721" s="59">
        <f t="shared" si="47"/>
        <v>1.0015665890444361</v>
      </c>
      <c r="E721" s="78" t="s">
        <v>728</v>
      </c>
      <c r="F721" s="79">
        <v>1679.65</v>
      </c>
      <c r="G721" s="80">
        <f t="shared" si="45"/>
        <v>-1.6152005434872736E-2</v>
      </c>
      <c r="H721" s="80">
        <f t="shared" si="46"/>
        <v>0.98384799456512728</v>
      </c>
      <c r="J721" s="59">
        <v>694</v>
      </c>
      <c r="K721" s="59">
        <v>-7.8873061973925105E-3</v>
      </c>
      <c r="L721" s="59">
        <v>1.12224665363397E-2</v>
      </c>
    </row>
    <row r="722" spans="1:12">
      <c r="A722" s="78" t="s">
        <v>729</v>
      </c>
      <c r="B722" s="68">
        <v>17221.400000000001</v>
      </c>
      <c r="C722" s="59">
        <f t="shared" si="44"/>
        <v>-5.9919765456759484E-3</v>
      </c>
      <c r="D722" s="59">
        <f t="shared" si="47"/>
        <v>0.99400802345432404</v>
      </c>
      <c r="E722" s="78" t="s">
        <v>729</v>
      </c>
      <c r="F722" s="79">
        <v>1707</v>
      </c>
      <c r="G722" s="80">
        <f t="shared" si="45"/>
        <v>-3.8006185202229142E-3</v>
      </c>
      <c r="H722" s="80">
        <f t="shared" si="46"/>
        <v>0.99619938147977705</v>
      </c>
      <c r="J722" s="59">
        <v>695</v>
      </c>
      <c r="K722" s="59">
        <v>-8.6583204789383791E-3</v>
      </c>
      <c r="L722" s="59">
        <v>-4.8736155798534903E-3</v>
      </c>
    </row>
    <row r="723" spans="1:12">
      <c r="A723" s="78" t="s">
        <v>730</v>
      </c>
      <c r="B723" s="68">
        <v>17324.900000000001</v>
      </c>
      <c r="C723" s="59">
        <f t="shared" si="44"/>
        <v>-2.4990537072034653E-3</v>
      </c>
      <c r="D723" s="59">
        <f t="shared" si="47"/>
        <v>0.99750094629279651</v>
      </c>
      <c r="E723" s="78" t="s">
        <v>730</v>
      </c>
      <c r="F723" s="79">
        <v>1713.5</v>
      </c>
      <c r="G723" s="80">
        <f t="shared" si="45"/>
        <v>-4.8031531101440997E-3</v>
      </c>
      <c r="H723" s="80">
        <f t="shared" si="46"/>
        <v>0.99519684688985588</v>
      </c>
      <c r="J723" s="59">
        <v>696</v>
      </c>
      <c r="K723" s="59">
        <v>1.58338512569065E-3</v>
      </c>
      <c r="L723" s="59">
        <v>-6.2330627596009396E-3</v>
      </c>
    </row>
    <row r="724" spans="1:12">
      <c r="A724" s="78" t="s">
        <v>731</v>
      </c>
      <c r="B724" s="68">
        <v>17368.25</v>
      </c>
      <c r="C724" s="59">
        <f t="shared" si="44"/>
        <v>-8.2025600706723129E-3</v>
      </c>
      <c r="D724" s="59">
        <f t="shared" si="47"/>
        <v>0.99179743992932767</v>
      </c>
      <c r="E724" s="78" t="s">
        <v>731</v>
      </c>
      <c r="F724" s="79">
        <v>1721.75</v>
      </c>
      <c r="G724" s="80">
        <f t="shared" si="45"/>
        <v>-1.7844767662269431E-2</v>
      </c>
      <c r="H724" s="80">
        <f t="shared" si="46"/>
        <v>0.98215523233773061</v>
      </c>
      <c r="J724" s="59">
        <v>697</v>
      </c>
      <c r="K724" s="59">
        <v>-6.6179671021849402E-4</v>
      </c>
      <c r="L724" s="59">
        <v>5.2599783865500196E-3</v>
      </c>
    </row>
    <row r="725" spans="1:12">
      <c r="A725" s="78" t="s">
        <v>732</v>
      </c>
      <c r="B725" s="68">
        <v>17511.3</v>
      </c>
      <c r="C725" s="59">
        <f t="shared" si="44"/>
        <v>-3.1688799131232727E-4</v>
      </c>
      <c r="D725" s="59">
        <f t="shared" si="47"/>
        <v>0.99968311200868765</v>
      </c>
      <c r="E725" s="78" t="s">
        <v>732</v>
      </c>
      <c r="F725" s="79">
        <v>1752.75</v>
      </c>
      <c r="G725" s="80">
        <f t="shared" si="45"/>
        <v>-1.9855763670697378E-2</v>
      </c>
      <c r="H725" s="80">
        <f t="shared" si="46"/>
        <v>0.98014423632930259</v>
      </c>
      <c r="J725" s="59">
        <v>698</v>
      </c>
      <c r="K725" s="59">
        <v>1.3034437883235499E-3</v>
      </c>
      <c r="L725" s="59">
        <v>2.0219553301345901E-2</v>
      </c>
    </row>
    <row r="726" spans="1:12">
      <c r="A726" s="78" t="s">
        <v>733</v>
      </c>
      <c r="B726" s="68">
        <v>17516.849999999999</v>
      </c>
      <c r="C726" s="59">
        <f t="shared" si="44"/>
        <v>2.6924610252884998E-3</v>
      </c>
      <c r="D726" s="59">
        <f t="shared" si="47"/>
        <v>1.0026924610252885</v>
      </c>
      <c r="E726" s="78" t="s">
        <v>733</v>
      </c>
      <c r="F726" s="79">
        <v>1787.9</v>
      </c>
      <c r="G726" s="80">
        <f t="shared" si="45"/>
        <v>3.8386687465180756E-3</v>
      </c>
      <c r="H726" s="80">
        <f t="shared" si="46"/>
        <v>1.0038386687465182</v>
      </c>
      <c r="J726" s="59">
        <v>699</v>
      </c>
      <c r="K726" s="59">
        <v>5.9384766116238399E-3</v>
      </c>
      <c r="L726" s="59">
        <v>-6.8850977709265099E-3</v>
      </c>
    </row>
    <row r="727" spans="1:12">
      <c r="A727" s="78" t="s">
        <v>734</v>
      </c>
      <c r="B727" s="68">
        <v>17469.75</v>
      </c>
      <c r="C727" s="59">
        <f t="shared" si="44"/>
        <v>1.6916999510179991E-2</v>
      </c>
      <c r="D727" s="59">
        <f t="shared" si="47"/>
        <v>1.0169169995101799</v>
      </c>
      <c r="E727" s="78" t="s">
        <v>734</v>
      </c>
      <c r="F727" s="79">
        <v>1781.05</v>
      </c>
      <c r="G727" s="80">
        <f t="shared" si="45"/>
        <v>6.5625719619707016E-3</v>
      </c>
      <c r="H727" s="80">
        <f t="shared" si="46"/>
        <v>1.0065625719619706</v>
      </c>
      <c r="J727" s="59">
        <v>700</v>
      </c>
      <c r="K727" s="59">
        <v>1.61781478469113E-3</v>
      </c>
      <c r="L727" s="59">
        <v>1.4250698386656499E-2</v>
      </c>
    </row>
    <row r="728" spans="1:12">
      <c r="A728" s="78" t="s">
        <v>735</v>
      </c>
      <c r="B728" s="68">
        <v>17176.7</v>
      </c>
      <c r="C728" s="59">
        <f t="shared" si="44"/>
        <v>1.5515602865605863E-2</v>
      </c>
      <c r="D728" s="59">
        <f t="shared" si="47"/>
        <v>1.0155156028656058</v>
      </c>
      <c r="E728" s="78" t="s">
        <v>735</v>
      </c>
      <c r="F728" s="79">
        <v>1769.4</v>
      </c>
      <c r="G728" s="80">
        <f t="shared" si="45"/>
        <v>-1.07088168709651E-2</v>
      </c>
      <c r="H728" s="80">
        <f t="shared" si="46"/>
        <v>0.98929118312903486</v>
      </c>
      <c r="J728" s="59">
        <v>701</v>
      </c>
      <c r="K728" s="59">
        <v>7.4532197122694696E-3</v>
      </c>
      <c r="L728" s="59">
        <v>2.7932830015505099E-2</v>
      </c>
    </row>
    <row r="729" spans="1:12">
      <c r="A729" s="78" t="s">
        <v>736</v>
      </c>
      <c r="B729" s="68">
        <v>16912.25</v>
      </c>
      <c r="C729" s="59">
        <f t="shared" si="44"/>
        <v>-1.6679293525066932E-2</v>
      </c>
      <c r="D729" s="59">
        <f t="shared" si="47"/>
        <v>0.98332070647493308</v>
      </c>
      <c r="E729" s="78" t="s">
        <v>736</v>
      </c>
      <c r="F729" s="79">
        <v>1788.45</v>
      </c>
      <c r="G729" s="80">
        <f t="shared" si="45"/>
        <v>1.8282354326459482E-2</v>
      </c>
      <c r="H729" s="80">
        <f t="shared" si="46"/>
        <v>1.0182823543264594</v>
      </c>
      <c r="J729" s="59">
        <v>702</v>
      </c>
      <c r="K729" s="59">
        <v>2.2576676232731901E-3</v>
      </c>
      <c r="L729" s="59">
        <v>3.4369239698588898E-2</v>
      </c>
    </row>
    <row r="730" spans="1:12">
      <c r="A730" s="78" t="s">
        <v>737</v>
      </c>
      <c r="B730" s="68">
        <v>17196.7</v>
      </c>
      <c r="C730" s="59">
        <f t="shared" si="44"/>
        <v>-1.1847524364121427E-2</v>
      </c>
      <c r="D730" s="59">
        <f t="shared" si="47"/>
        <v>0.9881524756358786</v>
      </c>
      <c r="E730" s="78" t="s">
        <v>737</v>
      </c>
      <c r="F730" s="79">
        <v>1756.05</v>
      </c>
      <c r="G730" s="80">
        <f t="shared" si="45"/>
        <v>3.5000820463261195E-2</v>
      </c>
      <c r="H730" s="80">
        <f t="shared" si="46"/>
        <v>1.0350008204632613</v>
      </c>
      <c r="J730" s="59">
        <v>703</v>
      </c>
      <c r="K730" s="59">
        <v>-8.1640697945800506E-3</v>
      </c>
      <c r="L730" s="59">
        <v>-1.6999480589975101E-2</v>
      </c>
    </row>
    <row r="731" spans="1:12">
      <c r="A731" s="78" t="s">
        <v>738</v>
      </c>
      <c r="B731" s="68">
        <v>17401.650000000001</v>
      </c>
      <c r="C731" s="59">
        <f t="shared" si="44"/>
        <v>1.358191816862196E-2</v>
      </c>
      <c r="D731" s="59">
        <f t="shared" si="47"/>
        <v>1.0135819181686219</v>
      </c>
      <c r="E731" s="78" t="s">
        <v>738</v>
      </c>
      <c r="F731" s="79">
        <v>1695.65</v>
      </c>
      <c r="G731" s="80">
        <f t="shared" si="45"/>
        <v>-6.1146088151777904E-3</v>
      </c>
      <c r="H731" s="80">
        <f t="shared" si="46"/>
        <v>0.99388539118482222</v>
      </c>
      <c r="J731" s="59">
        <v>704</v>
      </c>
      <c r="K731" s="59">
        <v>4.4907927532460597E-3</v>
      </c>
      <c r="L731" s="59">
        <v>2.1352808481647002E-3</v>
      </c>
    </row>
    <row r="732" spans="1:12">
      <c r="A732" s="78" t="s">
        <v>739</v>
      </c>
      <c r="B732" s="68">
        <v>17166.900000000001</v>
      </c>
      <c r="C732" s="59">
        <f t="shared" si="44"/>
        <v>1.0758491006561958E-2</v>
      </c>
      <c r="D732" s="59">
        <f t="shared" si="47"/>
        <v>1.0107584910065619</v>
      </c>
      <c r="E732" s="78" t="s">
        <v>739</v>
      </c>
      <c r="F732" s="79">
        <v>1706.05</v>
      </c>
      <c r="G732" s="80">
        <f t="shared" si="45"/>
        <v>-6.2522115550779807E-3</v>
      </c>
      <c r="H732" s="80">
        <f t="shared" si="46"/>
        <v>0.99374778844492206</v>
      </c>
      <c r="J732" s="59">
        <v>705</v>
      </c>
      <c r="K732" s="59">
        <v>7.0698686968891297E-3</v>
      </c>
      <c r="L732" s="59">
        <v>-2.1861755547854099E-2</v>
      </c>
    </row>
    <row r="733" spans="1:12">
      <c r="A733" s="78" t="s">
        <v>740</v>
      </c>
      <c r="B733" s="68">
        <v>16983.2</v>
      </c>
      <c r="C733" s="59">
        <f t="shared" si="44"/>
        <v>-4.1572283164124264E-3</v>
      </c>
      <c r="D733" s="59">
        <f t="shared" si="47"/>
        <v>0.99584277168358759</v>
      </c>
      <c r="E733" s="78" t="s">
        <v>740</v>
      </c>
      <c r="F733" s="79">
        <v>1716.75</v>
      </c>
      <c r="G733" s="80">
        <f t="shared" si="45"/>
        <v>-8.4107224348628461E-3</v>
      </c>
      <c r="H733" s="80">
        <f t="shared" si="46"/>
        <v>0.99158927756513715</v>
      </c>
      <c r="J733" s="59">
        <v>706</v>
      </c>
      <c r="K733" s="59">
        <v>1.11417306663448E-2</v>
      </c>
      <c r="L733" s="59">
        <v>2.2733022288782399E-2</v>
      </c>
    </row>
    <row r="734" spans="1:12">
      <c r="A734" s="78" t="s">
        <v>741</v>
      </c>
      <c r="B734" s="68">
        <v>17053.95</v>
      </c>
      <c r="C734" s="59">
        <f t="shared" si="44"/>
        <v>1.6138311738437181E-3</v>
      </c>
      <c r="D734" s="59">
        <f t="shared" si="47"/>
        <v>1.0016138311738436</v>
      </c>
      <c r="E734" s="78" t="s">
        <v>741</v>
      </c>
      <c r="F734" s="79">
        <v>1731.25</v>
      </c>
      <c r="G734" s="80">
        <f t="shared" si="45"/>
        <v>-2.363191112416882E-2</v>
      </c>
      <c r="H734" s="80">
        <f t="shared" si="46"/>
        <v>0.97636808887583115</v>
      </c>
      <c r="J734" s="59">
        <v>707</v>
      </c>
      <c r="K734" s="59">
        <v>5.9770747675280999E-3</v>
      </c>
      <c r="L734" s="59">
        <v>3.0505740434022201E-3</v>
      </c>
    </row>
    <row r="735" spans="1:12">
      <c r="A735" s="78" t="s">
        <v>742</v>
      </c>
      <c r="B735" s="68">
        <v>17026.45</v>
      </c>
      <c r="C735" s="59">
        <f t="shared" si="44"/>
        <v>-2.9502149772621358E-2</v>
      </c>
      <c r="D735" s="59">
        <f t="shared" si="47"/>
        <v>0.97049785022737867</v>
      </c>
      <c r="E735" s="78" t="s">
        <v>742</v>
      </c>
      <c r="F735" s="79">
        <v>1772.65</v>
      </c>
      <c r="G735" s="80">
        <f t="shared" si="45"/>
        <v>-1.0186845306993018E-2</v>
      </c>
      <c r="H735" s="80">
        <f t="shared" si="46"/>
        <v>0.98981315469300701</v>
      </c>
      <c r="J735" s="59">
        <v>708</v>
      </c>
      <c r="K735" s="59">
        <v>-1.0001639913267599E-3</v>
      </c>
      <c r="L735" s="59">
        <v>2.6886448307199301E-2</v>
      </c>
    </row>
    <row r="736" spans="1:12">
      <c r="A736" s="78" t="s">
        <v>743</v>
      </c>
      <c r="B736" s="68">
        <v>17536.25</v>
      </c>
      <c r="C736" s="59">
        <f t="shared" si="44"/>
        <v>6.9353921488597555E-3</v>
      </c>
      <c r="D736" s="59">
        <f t="shared" si="47"/>
        <v>1.0069353921488597</v>
      </c>
      <c r="E736" s="78" t="s">
        <v>743</v>
      </c>
      <c r="F736" s="79">
        <v>1790.8</v>
      </c>
      <c r="G736" s="80">
        <f t="shared" si="45"/>
        <v>-3.300955989586056E-2</v>
      </c>
      <c r="H736" s="80">
        <f t="shared" si="46"/>
        <v>0.96699044010413948</v>
      </c>
      <c r="J736" s="59">
        <v>709</v>
      </c>
      <c r="K736" s="59">
        <v>-1.43786278623179E-3</v>
      </c>
      <c r="L736" s="59">
        <v>2.04077265881424E-2</v>
      </c>
    </row>
    <row r="737" spans="1:12">
      <c r="A737" s="78" t="s">
        <v>744</v>
      </c>
      <c r="B737" s="68">
        <v>17415.05</v>
      </c>
      <c r="C737" s="59">
        <f t="shared" si="44"/>
        <v>-5.0575162788005449E-3</v>
      </c>
      <c r="D737" s="59">
        <f t="shared" si="47"/>
        <v>0.99494248372119942</v>
      </c>
      <c r="E737" s="78" t="s">
        <v>744</v>
      </c>
      <c r="F737" s="79">
        <v>1850.9</v>
      </c>
      <c r="G737" s="80">
        <f t="shared" si="45"/>
        <v>-1.1175101522179381E-2</v>
      </c>
      <c r="H737" s="80">
        <f t="shared" si="46"/>
        <v>0.98882489847782062</v>
      </c>
      <c r="J737" s="59">
        <v>710</v>
      </c>
      <c r="K737" s="59">
        <v>5.88631816184031E-3</v>
      </c>
      <c r="L737" s="59">
        <v>-4.3093655985031202E-3</v>
      </c>
    </row>
    <row r="738" spans="1:12">
      <c r="A738" s="78" t="s">
        <v>745</v>
      </c>
      <c r="B738" s="68">
        <v>17503.349999999999</v>
      </c>
      <c r="C738" s="59">
        <f t="shared" si="44"/>
        <v>4.9713875910040546E-3</v>
      </c>
      <c r="D738" s="59">
        <f t="shared" si="47"/>
        <v>1.004971387591004</v>
      </c>
      <c r="E738" s="78" t="s">
        <v>745</v>
      </c>
      <c r="F738" s="79">
        <v>1871.7</v>
      </c>
      <c r="G738" s="80">
        <f t="shared" si="45"/>
        <v>-1.3136608641166067E-2</v>
      </c>
      <c r="H738" s="80">
        <f t="shared" si="46"/>
        <v>0.98686339135883394</v>
      </c>
      <c r="J738" s="59">
        <v>711</v>
      </c>
      <c r="K738" s="59">
        <v>3.0747436114294101E-3</v>
      </c>
      <c r="L738" s="59">
        <v>-1.18978859076971E-2</v>
      </c>
    </row>
    <row r="739" spans="1:12">
      <c r="A739" s="78" t="s">
        <v>746</v>
      </c>
      <c r="B739" s="68">
        <v>17416.55</v>
      </c>
      <c r="C739" s="59">
        <f t="shared" si="44"/>
        <v>-1.9798067728082253E-2</v>
      </c>
      <c r="D739" s="59">
        <f t="shared" si="47"/>
        <v>0.98020193227191776</v>
      </c>
      <c r="E739" s="78" t="s">
        <v>746</v>
      </c>
      <c r="F739" s="79">
        <v>1896.45</v>
      </c>
      <c r="G739" s="80">
        <f t="shared" si="45"/>
        <v>-1.6214168337787431E-2</v>
      </c>
      <c r="H739" s="80">
        <f t="shared" si="46"/>
        <v>0.98378583166221256</v>
      </c>
      <c r="J739" s="59">
        <v>712</v>
      </c>
      <c r="K739" s="59">
        <v>-3.6259073292662001E-3</v>
      </c>
      <c r="L739" s="59">
        <v>-3.3955077725534702E-2</v>
      </c>
    </row>
    <row r="740" spans="1:12">
      <c r="A740" s="78" t="s">
        <v>747</v>
      </c>
      <c r="B740" s="68">
        <v>17764.8</v>
      </c>
      <c r="C740" s="59">
        <f t="shared" si="44"/>
        <v>-7.5063196902765391E-3</v>
      </c>
      <c r="D740" s="59">
        <f t="shared" si="47"/>
        <v>0.99249368030972351</v>
      </c>
      <c r="E740" s="78" t="s">
        <v>747</v>
      </c>
      <c r="F740" s="79">
        <v>1927.45</v>
      </c>
      <c r="G740" s="80">
        <f t="shared" si="45"/>
        <v>-3.3167151482818256E-2</v>
      </c>
      <c r="H740" s="80">
        <f t="shared" si="46"/>
        <v>0.96683284851718176</v>
      </c>
      <c r="J740" s="59">
        <v>713</v>
      </c>
      <c r="K740" s="59">
        <v>4.6179595471601102E-3</v>
      </c>
      <c r="L740" s="59">
        <v>3.2842699423808699E-2</v>
      </c>
    </row>
    <row r="741" spans="1:12">
      <c r="A741" s="78" t="s">
        <v>748</v>
      </c>
      <c r="B741" s="68">
        <v>17898.650000000001</v>
      </c>
      <c r="C741" s="59">
        <f t="shared" si="44"/>
        <v>-5.6020214558960254E-3</v>
      </c>
      <c r="D741" s="59">
        <f t="shared" si="47"/>
        <v>0.99439797854410394</v>
      </c>
      <c r="E741" s="78" t="s">
        <v>748</v>
      </c>
      <c r="F741" s="79">
        <v>1992.45</v>
      </c>
      <c r="G741" s="80">
        <f t="shared" si="45"/>
        <v>-4.4069480643024392E-3</v>
      </c>
      <c r="H741" s="80">
        <f t="shared" si="46"/>
        <v>0.99559305193569758</v>
      </c>
      <c r="J741" s="59">
        <v>714</v>
      </c>
      <c r="K741" s="59">
        <v>7.6823327773240697E-3</v>
      </c>
      <c r="L741" s="59">
        <v>-7.5018382217530797E-3</v>
      </c>
    </row>
    <row r="742" spans="1:12">
      <c r="A742" s="78" t="s">
        <v>749</v>
      </c>
      <c r="B742" s="68">
        <v>17999.2</v>
      </c>
      <c r="C742" s="59">
        <f t="shared" si="44"/>
        <v>-6.1065890087613648E-3</v>
      </c>
      <c r="D742" s="59">
        <f t="shared" si="47"/>
        <v>0.99389341099123862</v>
      </c>
      <c r="E742" s="78" t="s">
        <v>749</v>
      </c>
      <c r="F742" s="79">
        <v>2001.25</v>
      </c>
      <c r="G742" s="80">
        <f t="shared" si="45"/>
        <v>-7.3929668247410957E-3</v>
      </c>
      <c r="H742" s="80">
        <f t="shared" si="46"/>
        <v>0.99260703317525889</v>
      </c>
      <c r="J742" s="59">
        <v>715</v>
      </c>
      <c r="K742" s="59">
        <v>6.5034116184288903E-3</v>
      </c>
      <c r="L742" s="59">
        <v>-9.2974228395417899E-3</v>
      </c>
    </row>
    <row r="743" spans="1:12">
      <c r="A743" s="78" t="s">
        <v>750</v>
      </c>
      <c r="B743" s="68">
        <v>18109.45</v>
      </c>
      <c r="C743" s="59">
        <f t="shared" si="44"/>
        <v>3.700410401166087E-4</v>
      </c>
      <c r="D743" s="59">
        <f t="shared" si="47"/>
        <v>1.0003700410401166</v>
      </c>
      <c r="E743" s="78" t="s">
        <v>750</v>
      </c>
      <c r="F743" s="79">
        <v>2016.1</v>
      </c>
      <c r="G743" s="80">
        <f t="shared" si="45"/>
        <v>-1.6089303749649987E-2</v>
      </c>
      <c r="H743" s="80">
        <f t="shared" si="46"/>
        <v>0.98391069625034999</v>
      </c>
      <c r="J743" s="59">
        <v>716</v>
      </c>
      <c r="K743" s="59">
        <v>-1.7239638386304601E-2</v>
      </c>
      <c r="L743" s="59">
        <v>-5.5398493832061902E-3</v>
      </c>
    </row>
    <row r="744" spans="1:12">
      <c r="A744" s="78" t="s">
        <v>751</v>
      </c>
      <c r="B744" s="68">
        <v>18102.75</v>
      </c>
      <c r="C744" s="59">
        <f t="shared" si="44"/>
        <v>1.2739096598234837E-2</v>
      </c>
      <c r="D744" s="59">
        <f t="shared" si="47"/>
        <v>1.0127390965982348</v>
      </c>
      <c r="E744" s="78" t="s">
        <v>751</v>
      </c>
      <c r="F744" s="79">
        <v>2048.8000000000002</v>
      </c>
      <c r="G744" s="80">
        <f t="shared" si="45"/>
        <v>2.0463720428434719E-2</v>
      </c>
      <c r="H744" s="80">
        <f t="shared" si="46"/>
        <v>1.0204637204284348</v>
      </c>
      <c r="J744" s="59">
        <v>717</v>
      </c>
      <c r="K744" s="59">
        <v>-1.2178829616028E-2</v>
      </c>
      <c r="L744" s="59">
        <v>2.71585019740773E-2</v>
      </c>
    </row>
    <row r="745" spans="1:12">
      <c r="A745" s="78" t="s">
        <v>752</v>
      </c>
      <c r="B745" s="68">
        <v>17873.599999999999</v>
      </c>
      <c r="C745" s="59">
        <v>0</v>
      </c>
      <c r="D745" s="59">
        <f t="shared" si="47"/>
        <v>1</v>
      </c>
      <c r="E745" s="78" t="s">
        <v>752</v>
      </c>
      <c r="F745" s="79">
        <v>2007.3</v>
      </c>
      <c r="G745" s="80">
        <v>0</v>
      </c>
      <c r="H745" s="80">
        <f t="shared" si="46"/>
        <v>1</v>
      </c>
      <c r="J745" s="59">
        <v>718</v>
      </c>
      <c r="K745" s="59">
        <v>6.0489336209184903E-4</v>
      </c>
      <c r="L745" s="59">
        <v>-1.6756898796964601E-2</v>
      </c>
    </row>
    <row r="746" spans="1:12">
      <c r="J746" s="59">
        <v>719</v>
      </c>
      <c r="K746" s="59">
        <v>-5.09794548337525E-3</v>
      </c>
      <c r="L746" s="59">
        <v>1.2973269631523299E-3</v>
      </c>
    </row>
    <row r="747" spans="1:12">
      <c r="J747" s="59">
        <v>720</v>
      </c>
      <c r="K747" s="59">
        <v>-2.4625809013018702E-3</v>
      </c>
      <c r="L747" s="59">
        <v>-2.3405722088422299E-3</v>
      </c>
    </row>
    <row r="748" spans="1:12">
      <c r="J748" s="59">
        <v>721</v>
      </c>
      <c r="K748" s="59">
        <v>-6.7658018308799197E-3</v>
      </c>
      <c r="L748" s="59">
        <v>-1.10789658313895E-2</v>
      </c>
    </row>
    <row r="749" spans="1:12">
      <c r="J749" s="59">
        <v>722</v>
      </c>
      <c r="K749" s="59">
        <v>-8.16165418963516E-4</v>
      </c>
      <c r="L749" s="59">
        <v>-1.9039598251733899E-2</v>
      </c>
    </row>
    <row r="750" spans="1:12">
      <c r="J750" s="59">
        <v>723</v>
      </c>
      <c r="K750" s="59">
        <v>1.4543490413317E-3</v>
      </c>
      <c r="L750" s="59">
        <v>2.38431970518638E-3</v>
      </c>
    </row>
    <row r="751" spans="1:12">
      <c r="J751" s="59">
        <v>724</v>
      </c>
      <c r="K751" s="59">
        <v>1.2186577221847799E-2</v>
      </c>
      <c r="L751" s="59">
        <v>-5.6240052598771403E-3</v>
      </c>
    </row>
    <row r="752" spans="1:12">
      <c r="J752" s="59">
        <v>725</v>
      </c>
      <c r="K752" s="59">
        <v>1.1129241788648801E-2</v>
      </c>
      <c r="L752" s="59">
        <v>-2.1838058659613899E-2</v>
      </c>
    </row>
    <row r="753" spans="10:12">
      <c r="J753" s="59">
        <v>726</v>
      </c>
      <c r="K753" s="59">
        <v>-1.31613863171257E-2</v>
      </c>
      <c r="L753" s="59">
        <v>3.1443740643585197E-2</v>
      </c>
    </row>
    <row r="754" spans="10:12">
      <c r="J754" s="59">
        <v>727</v>
      </c>
      <c r="K754" s="59">
        <v>-9.5158797015032198E-3</v>
      </c>
      <c r="L754" s="59">
        <v>4.4516700164764403E-2</v>
      </c>
    </row>
    <row r="755" spans="10:12">
      <c r="J755" s="59">
        <v>728</v>
      </c>
      <c r="K755" s="59">
        <v>9.6703019840817892E-3</v>
      </c>
      <c r="L755" s="59">
        <v>-1.5784910799259599E-2</v>
      </c>
    </row>
    <row r="756" spans="10:12">
      <c r="J756" s="59">
        <v>729</v>
      </c>
      <c r="K756" s="59">
        <v>7.5400631305344596E-3</v>
      </c>
      <c r="L756" s="59">
        <v>-1.37922746856124E-2</v>
      </c>
    </row>
    <row r="757" spans="10:12">
      <c r="J757" s="59">
        <v>730</v>
      </c>
      <c r="K757" s="59">
        <v>-3.7136519492708799E-3</v>
      </c>
      <c r="L757" s="59">
        <v>-4.6970704855919697E-3</v>
      </c>
    </row>
    <row r="758" spans="10:12">
      <c r="J758" s="59">
        <v>731</v>
      </c>
      <c r="K758" s="59">
        <v>6.4053693063882103E-4</v>
      </c>
      <c r="L758" s="59">
        <v>-2.4272448054807601E-2</v>
      </c>
    </row>
    <row r="759" spans="10:12">
      <c r="J759" s="59">
        <v>732</v>
      </c>
      <c r="K759" s="59">
        <v>-2.28360635884397E-2</v>
      </c>
      <c r="L759" s="59">
        <v>1.26492182814467E-2</v>
      </c>
    </row>
    <row r="760" spans="10:12">
      <c r="J760" s="59">
        <v>733</v>
      </c>
      <c r="K760" s="59">
        <v>4.6555850618005797E-3</v>
      </c>
      <c r="L760" s="59">
        <v>-3.7665144957661101E-2</v>
      </c>
    </row>
    <row r="761" spans="10:12">
      <c r="J761" s="59">
        <v>734</v>
      </c>
      <c r="K761" s="59">
        <v>-4.39290743800141E-3</v>
      </c>
      <c r="L761" s="59">
        <v>-6.7821940841779702E-3</v>
      </c>
    </row>
    <row r="762" spans="10:12">
      <c r="J762" s="59">
        <v>735</v>
      </c>
      <c r="K762" s="59">
        <v>3.1737693188948102E-3</v>
      </c>
      <c r="L762" s="59">
        <v>-1.63103779600609E-2</v>
      </c>
    </row>
    <row r="763" spans="10:12">
      <c r="J763" s="59">
        <v>736</v>
      </c>
      <c r="K763" s="59">
        <v>-1.5514460648909399E-2</v>
      </c>
      <c r="L763" s="59">
        <v>-6.9970768887803701E-4</v>
      </c>
    </row>
    <row r="764" spans="10:12">
      <c r="J764" s="59">
        <v>737</v>
      </c>
      <c r="K764" s="59">
        <v>-6.2404975731120199E-3</v>
      </c>
      <c r="L764" s="59">
        <v>-2.6926653909706201E-2</v>
      </c>
    </row>
    <row r="765" spans="10:12">
      <c r="J765" s="59">
        <v>738</v>
      </c>
      <c r="K765" s="59">
        <v>-4.8037294701023404E-3</v>
      </c>
      <c r="L765" s="59">
        <v>3.9678140579990401E-4</v>
      </c>
    </row>
    <row r="766" spans="10:12">
      <c r="J766" s="59">
        <v>739</v>
      </c>
      <c r="K766" s="59">
        <v>-5.1844190872443801E-3</v>
      </c>
      <c r="L766" s="59">
        <v>-2.2085477374967199E-3</v>
      </c>
    </row>
    <row r="767" spans="10:12">
      <c r="J767" s="59">
        <v>740</v>
      </c>
      <c r="K767" s="59">
        <v>-2.9788645216633598E-4</v>
      </c>
      <c r="L767" s="59">
        <v>-1.5791417297483699E-2</v>
      </c>
    </row>
    <row r="768" spans="10:12">
      <c r="J768" s="59">
        <v>741</v>
      </c>
      <c r="K768" s="59">
        <v>9.0344041362561394E-3</v>
      </c>
      <c r="L768" s="59">
        <v>1.1429316292178599E-2</v>
      </c>
    </row>
    <row r="769" spans="10:12">
      <c r="J769" s="59">
        <v>742</v>
      </c>
      <c r="K769" s="59">
        <v>-5.77077575513159E-4</v>
      </c>
      <c r="L769" s="59">
        <v>5.77077575513159E-4</v>
      </c>
    </row>
  </sheetData>
  <mergeCells count="11">
    <mergeCell ref="A2:D2"/>
    <mergeCell ref="T2:W2"/>
    <mergeCell ref="T3:W5"/>
    <mergeCell ref="P7:Q7"/>
    <mergeCell ref="J25:L25"/>
    <mergeCell ref="E2:H2"/>
    <mergeCell ref="J4:K4"/>
    <mergeCell ref="N4:Q4"/>
    <mergeCell ref="J6:K6"/>
    <mergeCell ref="P6:Q6"/>
    <mergeCell ref="Q9:S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6"/>
  <sheetViews>
    <sheetView zoomScale="65" workbookViewId="0">
      <selection activeCell="M18" sqref="M18"/>
    </sheetView>
  </sheetViews>
  <sheetFormatPr defaultColWidth="9" defaultRowHeight="18"/>
  <cols>
    <col min="1" max="1" width="14.6640625" style="121" customWidth="1"/>
    <col min="2" max="2" width="21.6640625" style="121" customWidth="1"/>
    <col min="3" max="3" width="16.33203125" style="121" customWidth="1"/>
    <col min="4" max="4" width="17.21875" style="121" customWidth="1"/>
    <col min="5" max="5" width="14.5546875" style="121" customWidth="1"/>
    <col min="6" max="6" width="18.77734375" style="121" customWidth="1"/>
    <col min="7" max="7" width="11.21875" style="121" customWidth="1"/>
    <col min="8" max="8" width="14.6640625" style="121" customWidth="1"/>
    <col min="9" max="9" width="21.6640625" style="121" customWidth="1"/>
    <col min="10" max="12" width="9" style="121"/>
    <col min="13" max="13" width="26.77734375" style="121" customWidth="1"/>
    <col min="14" max="14" width="25.88671875" style="121" customWidth="1"/>
    <col min="15" max="15" width="18.5546875" style="121" customWidth="1"/>
    <col min="16" max="16384" width="9" style="121"/>
  </cols>
  <sheetData>
    <row r="1" spans="1:15" s="120" customFormat="1" ht="34.200000000000003" customHeight="1">
      <c r="A1" s="129" t="s">
        <v>1214</v>
      </c>
      <c r="B1" s="129"/>
      <c r="C1" s="129"/>
      <c r="D1" s="129"/>
      <c r="E1" s="129"/>
      <c r="F1" s="129"/>
      <c r="G1" s="129"/>
      <c r="H1" s="129"/>
      <c r="I1" s="129"/>
      <c r="J1" s="129"/>
      <c r="K1" s="129"/>
      <c r="L1" s="147"/>
      <c r="M1" s="58" t="s">
        <v>1124</v>
      </c>
      <c r="N1" s="58" t="s">
        <v>1125</v>
      </c>
      <c r="O1" s="58" t="s">
        <v>812</v>
      </c>
    </row>
    <row r="2" spans="1:15" ht="33" customHeight="1">
      <c r="A2" s="129"/>
      <c r="B2" s="129"/>
      <c r="C2" s="129"/>
      <c r="D2" s="129"/>
      <c r="E2" s="129"/>
      <c r="F2" s="129"/>
      <c r="G2" s="129"/>
      <c r="H2" s="129"/>
      <c r="I2" s="129"/>
      <c r="J2" s="129"/>
      <c r="K2" s="129"/>
      <c r="L2" s="147"/>
      <c r="M2" s="58" t="s">
        <v>3</v>
      </c>
      <c r="N2" s="59">
        <v>1641.15</v>
      </c>
      <c r="O2" s="72" t="s">
        <v>1126</v>
      </c>
    </row>
    <row r="3" spans="1:15" ht="21" customHeight="1">
      <c r="A3" s="129"/>
      <c r="B3" s="129"/>
      <c r="C3" s="129"/>
      <c r="D3" s="129"/>
      <c r="E3" s="129"/>
      <c r="F3" s="129"/>
      <c r="G3" s="129"/>
      <c r="H3" s="129"/>
      <c r="I3" s="129"/>
      <c r="J3" s="129"/>
      <c r="K3" s="129"/>
      <c r="L3" s="147"/>
      <c r="M3" s="58" t="s">
        <v>1123</v>
      </c>
      <c r="N3" s="59">
        <v>1282.5</v>
      </c>
      <c r="O3" s="73" t="s">
        <v>1127</v>
      </c>
    </row>
    <row r="5" spans="1:15">
      <c r="A5" s="56"/>
      <c r="B5" s="56"/>
      <c r="C5" s="56"/>
      <c r="D5" s="56"/>
      <c r="E5" s="56"/>
    </row>
    <row r="6" spans="1:15" ht="34.200000000000003" customHeight="1">
      <c r="A6" s="131" t="s">
        <v>1134</v>
      </c>
      <c r="B6" s="131"/>
      <c r="C6" s="131"/>
      <c r="D6" s="131"/>
      <c r="E6" s="131"/>
      <c r="F6" s="131"/>
    </row>
    <row r="7" spans="1:15" ht="37.200000000000003" customHeight="1">
      <c r="A7" s="74" t="s">
        <v>1128</v>
      </c>
      <c r="B7" s="74" t="s">
        <v>1133</v>
      </c>
      <c r="C7" s="74" t="s">
        <v>1129</v>
      </c>
      <c r="D7" s="74" t="s">
        <v>1130</v>
      </c>
      <c r="E7" s="59" t="s">
        <v>5</v>
      </c>
      <c r="F7" s="57" t="s">
        <v>1132</v>
      </c>
    </row>
    <row r="8" spans="1:15" ht="25.8" customHeight="1">
      <c r="A8" s="75">
        <v>45518</v>
      </c>
      <c r="B8" s="74">
        <v>1.5</v>
      </c>
      <c r="C8" s="75">
        <v>45518</v>
      </c>
      <c r="D8" s="74" t="s">
        <v>1131</v>
      </c>
      <c r="E8" s="59">
        <v>1521.25</v>
      </c>
      <c r="F8" s="61">
        <f>(B8/E8)</f>
        <v>9.8603122432210349E-4</v>
      </c>
      <c r="G8" s="119">
        <f>F8</f>
        <v>9.8603122432210349E-4</v>
      </c>
    </row>
    <row r="9" spans="1:15" ht="25.8" customHeight="1">
      <c r="A9" s="75">
        <v>45152</v>
      </c>
      <c r="B9" s="74">
        <v>1.25</v>
      </c>
      <c r="C9" s="75">
        <v>45152</v>
      </c>
      <c r="D9" s="74" t="s">
        <v>1131</v>
      </c>
      <c r="E9" s="59">
        <v>948.2</v>
      </c>
      <c r="F9" s="61">
        <f t="shared" ref="F9:F13" si="0">(B9/E9)</f>
        <v>1.3182872811643113E-3</v>
      </c>
      <c r="G9" s="119">
        <f t="shared" ref="G9:G13" si="1">F9</f>
        <v>1.3182872811643113E-3</v>
      </c>
    </row>
    <row r="10" spans="1:15" ht="24.6" customHeight="1">
      <c r="A10" s="75">
        <v>44763</v>
      </c>
      <c r="B10" s="74">
        <v>1</v>
      </c>
      <c r="C10" s="75">
        <v>44764</v>
      </c>
      <c r="D10" s="74" t="s">
        <v>1131</v>
      </c>
      <c r="E10" s="59">
        <v>582.54999999999995</v>
      </c>
      <c r="F10" s="61">
        <f t="shared" si="0"/>
        <v>1.7165908505707666E-3</v>
      </c>
      <c r="G10" s="119">
        <f t="shared" si="1"/>
        <v>1.7165908505707666E-3</v>
      </c>
    </row>
    <row r="11" spans="1:15" ht="27.6" customHeight="1">
      <c r="A11" s="75">
        <v>44435</v>
      </c>
      <c r="B11" s="74">
        <v>0.8</v>
      </c>
      <c r="C11" s="74" t="s">
        <v>1106</v>
      </c>
      <c r="D11" s="74" t="s">
        <v>1131</v>
      </c>
      <c r="E11" s="59">
        <v>554.9</v>
      </c>
      <c r="F11" s="61">
        <f t="shared" si="0"/>
        <v>1.4417012074247613E-3</v>
      </c>
      <c r="G11" s="119">
        <f t="shared" si="1"/>
        <v>1.4417012074247613E-3</v>
      </c>
    </row>
    <row r="12" spans="1:15" ht="22.8" customHeight="1">
      <c r="A12" s="75">
        <v>43678</v>
      </c>
      <c r="B12" s="74">
        <v>0.5</v>
      </c>
      <c r="C12" s="74" t="s">
        <v>1106</v>
      </c>
      <c r="D12" s="74" t="s">
        <v>1131</v>
      </c>
      <c r="E12" s="59">
        <v>237.3</v>
      </c>
      <c r="F12" s="61">
        <f t="shared" si="0"/>
        <v>2.1070375052675938E-3</v>
      </c>
      <c r="G12" s="119">
        <f t="shared" si="1"/>
        <v>2.1070375052675938E-3</v>
      </c>
    </row>
    <row r="13" spans="1:15">
      <c r="A13" s="75">
        <v>43343</v>
      </c>
      <c r="B13" s="74">
        <v>0.5</v>
      </c>
      <c r="C13" s="74" t="s">
        <v>1106</v>
      </c>
      <c r="D13" s="74" t="s">
        <v>1131</v>
      </c>
      <c r="E13" s="59">
        <v>234.15</v>
      </c>
      <c r="F13" s="61">
        <f t="shared" si="0"/>
        <v>2.1353833013025838E-3</v>
      </c>
      <c r="G13" s="119">
        <f t="shared" si="1"/>
        <v>2.1353833013025838E-3</v>
      </c>
    </row>
    <row r="17" spans="1:13">
      <c r="A17" s="132" t="s">
        <v>1216</v>
      </c>
      <c r="B17" s="135"/>
      <c r="C17" s="135"/>
      <c r="D17" s="135"/>
      <c r="E17" s="135"/>
      <c r="F17" s="135"/>
      <c r="G17" s="135"/>
      <c r="H17" s="135"/>
      <c r="I17" s="135"/>
      <c r="J17" s="133"/>
    </row>
    <row r="18" spans="1:13" ht="18" customHeight="1">
      <c r="A18" s="138" t="s">
        <v>1215</v>
      </c>
      <c r="B18" s="139"/>
      <c r="C18" s="139"/>
      <c r="D18" s="139"/>
      <c r="E18" s="139"/>
      <c r="F18" s="139"/>
      <c r="G18" s="139"/>
      <c r="H18" s="139"/>
      <c r="I18" s="139"/>
      <c r="J18" s="140"/>
    </row>
    <row r="19" spans="1:13">
      <c r="A19" s="141"/>
      <c r="B19" s="142"/>
      <c r="C19" s="142"/>
      <c r="D19" s="142"/>
      <c r="E19" s="142"/>
      <c r="F19" s="142"/>
      <c r="G19" s="142"/>
      <c r="H19" s="142"/>
      <c r="I19" s="142"/>
      <c r="J19" s="143"/>
    </row>
    <row r="20" spans="1:13">
      <c r="A20" s="141"/>
      <c r="B20" s="142"/>
      <c r="C20" s="142"/>
      <c r="D20" s="142"/>
      <c r="E20" s="142"/>
      <c r="F20" s="142"/>
      <c r="G20" s="142"/>
      <c r="H20" s="142"/>
      <c r="I20" s="142"/>
      <c r="J20" s="143"/>
    </row>
    <row r="21" spans="1:13">
      <c r="A21" s="141"/>
      <c r="B21" s="142"/>
      <c r="C21" s="142"/>
      <c r="D21" s="142"/>
      <c r="E21" s="142"/>
      <c r="F21" s="142"/>
      <c r="G21" s="142"/>
      <c r="H21" s="142"/>
      <c r="I21" s="142"/>
      <c r="J21" s="143"/>
    </row>
    <row r="22" spans="1:13">
      <c r="A22" s="141"/>
      <c r="B22" s="142"/>
      <c r="C22" s="142"/>
      <c r="D22" s="142"/>
      <c r="E22" s="142"/>
      <c r="F22" s="142"/>
      <c r="G22" s="142"/>
      <c r="H22" s="142"/>
      <c r="I22" s="142"/>
      <c r="J22" s="143"/>
    </row>
    <row r="23" spans="1:13">
      <c r="A23" s="141"/>
      <c r="B23" s="142"/>
      <c r="C23" s="142"/>
      <c r="D23" s="142"/>
      <c r="E23" s="142"/>
      <c r="F23" s="142"/>
      <c r="G23" s="142"/>
      <c r="H23" s="142"/>
      <c r="I23" s="142"/>
      <c r="J23" s="143"/>
    </row>
    <row r="24" spans="1:13">
      <c r="A24" s="144"/>
      <c r="B24" s="145"/>
      <c r="C24" s="145"/>
      <c r="D24" s="145"/>
      <c r="E24" s="145"/>
      <c r="F24" s="145"/>
      <c r="G24" s="145"/>
      <c r="H24" s="145"/>
      <c r="I24" s="145"/>
      <c r="J24" s="146"/>
    </row>
    <row r="25" spans="1:13">
      <c r="I25" s="83"/>
      <c r="J25" s="83"/>
      <c r="K25" s="83"/>
      <c r="L25" s="83"/>
      <c r="M25" s="83"/>
    </row>
    <row r="26" spans="1:13" ht="52.8" customHeight="1">
      <c r="I26" s="83"/>
      <c r="J26" s="83"/>
      <c r="K26" s="83"/>
      <c r="L26" s="83"/>
      <c r="M26" s="83"/>
    </row>
  </sheetData>
  <mergeCells count="4">
    <mergeCell ref="A17:J17"/>
    <mergeCell ref="A18:J24"/>
    <mergeCell ref="A1:L3"/>
    <mergeCell ref="A6:F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B752"/>
  <sheetViews>
    <sheetView zoomScale="62" workbookViewId="0">
      <selection activeCell="C21" sqref="C21:D21"/>
    </sheetView>
  </sheetViews>
  <sheetFormatPr defaultColWidth="9" defaultRowHeight="18"/>
  <cols>
    <col min="1" max="1" width="26" style="56" customWidth="1"/>
    <col min="2" max="2" width="16.109375" style="56" customWidth="1"/>
    <col min="3" max="3" width="26.33203125" style="56" customWidth="1"/>
    <col min="4" max="4" width="29.5546875" style="56" customWidth="1"/>
    <col min="5" max="6" width="0" style="56" hidden="1" customWidth="1"/>
    <col min="7" max="7" width="0.109375" style="56" hidden="1" customWidth="1"/>
    <col min="8" max="8" width="11" style="56" customWidth="1"/>
    <col min="9" max="9" width="30.33203125" style="56" customWidth="1"/>
    <col min="10" max="10" width="14.88671875" style="56" customWidth="1"/>
    <col min="11" max="11" width="14.21875" style="56" customWidth="1"/>
    <col min="12" max="12" width="16.21875" style="56" customWidth="1"/>
    <col min="13" max="13" width="18" style="56" customWidth="1"/>
    <col min="14" max="14" width="12.21875" style="56" customWidth="1"/>
    <col min="15" max="15" width="13" style="56" customWidth="1"/>
    <col min="16" max="16" width="13.33203125" style="56" customWidth="1"/>
    <col min="17" max="17" width="13.6640625" style="56" customWidth="1"/>
    <col min="18" max="18" width="20.109375" style="56" customWidth="1"/>
    <col min="19" max="20" width="9" style="56"/>
    <col min="21" max="21" width="14" style="56" customWidth="1"/>
    <col min="22" max="22" width="9" style="56"/>
    <col min="23" max="23" width="19.5546875" style="97" customWidth="1"/>
    <col min="24" max="24" width="18.33203125" style="97" customWidth="1"/>
    <col min="25" max="25" width="19.88671875" style="56" customWidth="1"/>
    <col min="26" max="26" width="9" style="56"/>
    <col min="27" max="27" width="19.6640625" style="56" customWidth="1"/>
    <col min="28" max="28" width="16" style="56" customWidth="1"/>
    <col min="29" max="29" width="14.33203125" style="56" customWidth="1"/>
    <col min="30" max="38" width="9" style="56"/>
    <col min="39" max="39" width="13.6640625" style="56" customWidth="1"/>
    <col min="40" max="43" width="9" style="56"/>
    <col min="44" max="44" width="14.6640625" style="56" customWidth="1"/>
    <col min="45" max="48" width="9" style="56"/>
    <col min="49" max="49" width="13.6640625" style="56" customWidth="1"/>
    <col min="50" max="16384" width="9" style="56"/>
  </cols>
  <sheetData>
    <row r="1" spans="1:54" s="81" customFormat="1" ht="40.200000000000003" customHeight="1">
      <c r="A1" s="57" t="s">
        <v>1086</v>
      </c>
      <c r="B1" s="57" t="s">
        <v>818</v>
      </c>
      <c r="C1" s="57" t="s">
        <v>1087</v>
      </c>
      <c r="D1" s="58" t="s">
        <v>1225</v>
      </c>
      <c r="I1" s="150" t="s">
        <v>1088</v>
      </c>
      <c r="J1" s="151"/>
      <c r="K1" s="151"/>
      <c r="L1" s="151"/>
      <c r="M1" s="151"/>
      <c r="N1" s="151"/>
      <c r="O1" s="151"/>
      <c r="P1" s="151"/>
      <c r="Q1" s="151"/>
      <c r="R1" s="152"/>
      <c r="T1" s="56"/>
      <c r="U1" s="56"/>
      <c r="V1" s="56"/>
      <c r="W1" s="132" t="s">
        <v>1156</v>
      </c>
      <c r="X1" s="135"/>
      <c r="Y1" s="133"/>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98"/>
      <c r="BA1" s="98"/>
      <c r="BB1" s="98"/>
    </row>
    <row r="2" spans="1:54" ht="54">
      <c r="A2" s="59">
        <f>((J3+J4+J5+J6+J7+J8+J9)/7)</f>
        <v>7.4785714285714286</v>
      </c>
      <c r="B2" s="55">
        <v>0.754486916529159</v>
      </c>
      <c r="C2" s="70">
        <f>AB4*100</f>
        <v>13.824400000000004</v>
      </c>
      <c r="D2" s="61">
        <f>A2+B2*(C2-A2)</f>
        <v>12.266416060251213</v>
      </c>
      <c r="I2" s="62" t="s">
        <v>1089</v>
      </c>
      <c r="J2" s="62" t="s">
        <v>1090</v>
      </c>
      <c r="K2" s="62" t="s">
        <v>1091</v>
      </c>
      <c r="L2" s="62" t="s">
        <v>1092</v>
      </c>
      <c r="M2" s="62" t="s">
        <v>1093</v>
      </c>
      <c r="N2" s="62" t="s">
        <v>1094</v>
      </c>
      <c r="O2" s="62" t="s">
        <v>1095</v>
      </c>
      <c r="P2" s="62" t="s">
        <v>1096</v>
      </c>
      <c r="Q2" s="62" t="s">
        <v>1097</v>
      </c>
      <c r="R2" s="62" t="s">
        <v>1098</v>
      </c>
      <c r="T2" s="65" t="s">
        <v>1107</v>
      </c>
      <c r="U2" s="61">
        <f>(J3+J4+J5+J6+J7+J8+J9)/7</f>
        <v>7.4785714285714286</v>
      </c>
      <c r="W2" s="71" t="s">
        <v>4</v>
      </c>
      <c r="X2" s="71" t="s">
        <v>5</v>
      </c>
      <c r="Y2" s="71" t="s">
        <v>820</v>
      </c>
      <c r="AA2" s="131" t="s">
        <v>1110</v>
      </c>
      <c r="AB2" s="131"/>
      <c r="AZ2" s="95"/>
      <c r="BA2" s="95"/>
      <c r="BB2" s="95"/>
    </row>
    <row r="3" spans="1:54" ht="59.4" customHeight="1">
      <c r="A3" s="60" t="s">
        <v>1083</v>
      </c>
      <c r="B3" s="60" t="s">
        <v>1084</v>
      </c>
      <c r="C3" s="60" t="s">
        <v>1085</v>
      </c>
      <c r="D3" s="60" t="s">
        <v>1226</v>
      </c>
      <c r="I3" s="62" t="s">
        <v>1099</v>
      </c>
      <c r="J3" s="63">
        <v>7.21</v>
      </c>
      <c r="K3" s="63">
        <v>7.41</v>
      </c>
      <c r="L3" s="63">
        <v>0.3</v>
      </c>
      <c r="M3" s="63">
        <v>0.3</v>
      </c>
      <c r="N3" s="63">
        <v>1.9</v>
      </c>
      <c r="O3" s="63">
        <v>3.85</v>
      </c>
      <c r="P3" s="63">
        <v>7.92</v>
      </c>
      <c r="Q3" s="63">
        <v>6.69</v>
      </c>
      <c r="R3" s="63">
        <v>7.74</v>
      </c>
      <c r="W3" s="67">
        <v>45597</v>
      </c>
      <c r="X3" s="68">
        <v>23532.7</v>
      </c>
      <c r="Y3" s="69">
        <v>-2.7799999999999998E-2</v>
      </c>
      <c r="AA3" s="57" t="s">
        <v>1108</v>
      </c>
      <c r="AB3" s="93">
        <f>SUM(Y3:Y444)</f>
        <v>3.4561000000000006</v>
      </c>
      <c r="AC3" s="81"/>
      <c r="AZ3" s="95"/>
      <c r="BA3" s="95"/>
      <c r="BB3" s="96"/>
    </row>
    <row r="4" spans="1:54" ht="40.200000000000003" customHeight="1">
      <c r="I4" s="62" t="s">
        <v>1100</v>
      </c>
      <c r="J4" s="63">
        <v>7.13</v>
      </c>
      <c r="K4" s="63">
        <v>7.64</v>
      </c>
      <c r="L4" s="63">
        <v>0.79</v>
      </c>
      <c r="M4" s="63">
        <v>0.8</v>
      </c>
      <c r="N4" s="63">
        <v>1.79</v>
      </c>
      <c r="O4" s="63">
        <v>3.71</v>
      </c>
      <c r="P4" s="63">
        <v>7.51</v>
      </c>
      <c r="Q4" s="63">
        <v>6.15</v>
      </c>
      <c r="R4" s="63">
        <v>7.6</v>
      </c>
      <c r="W4" s="67">
        <v>45566</v>
      </c>
      <c r="X4" s="68">
        <v>24205.35</v>
      </c>
      <c r="Y4" s="69">
        <v>-6.2199999999999998E-2</v>
      </c>
      <c r="AA4" s="58" t="s">
        <v>1109</v>
      </c>
      <c r="AB4" s="61">
        <f>(AB3/25)</f>
        <v>0.13824400000000003</v>
      </c>
      <c r="AC4" s="94">
        <f>(AB3/25)</f>
        <v>0.13824400000000003</v>
      </c>
      <c r="AX4" s="95"/>
      <c r="AY4" s="95"/>
      <c r="AZ4" s="96"/>
    </row>
    <row r="5" spans="1:54" ht="43.8" customHeight="1">
      <c r="A5" s="131" t="s">
        <v>1117</v>
      </c>
      <c r="B5" s="131"/>
      <c r="C5" s="131"/>
      <c r="D5" s="131"/>
      <c r="I5" s="62" t="s">
        <v>1101</v>
      </c>
      <c r="J5" s="63">
        <v>7.5</v>
      </c>
      <c r="K5" s="63">
        <v>7.49</v>
      </c>
      <c r="L5" s="63">
        <v>2.08</v>
      </c>
      <c r="M5" s="63">
        <v>2.2000000000000002</v>
      </c>
      <c r="N5" s="63">
        <v>1.98</v>
      </c>
      <c r="O5" s="63">
        <v>4.1100000000000003</v>
      </c>
      <c r="P5" s="63">
        <v>7.77</v>
      </c>
      <c r="Q5" s="63">
        <v>5.67</v>
      </c>
      <c r="R5" s="63">
        <v>7.75</v>
      </c>
      <c r="W5" s="67">
        <v>45536</v>
      </c>
      <c r="X5" s="68">
        <v>25810.85</v>
      </c>
      <c r="Y5" s="69">
        <v>2.2800000000000001E-2</v>
      </c>
      <c r="AZ5" s="95"/>
      <c r="BA5" s="95"/>
      <c r="BB5" s="96"/>
    </row>
    <row r="6" spans="1:54" ht="43.2" customHeight="1">
      <c r="A6" s="129" t="s">
        <v>1114</v>
      </c>
      <c r="B6" s="129"/>
      <c r="C6" s="148">
        <v>35246.15</v>
      </c>
      <c r="D6" s="136"/>
      <c r="I6" s="62" t="s">
        <v>1102</v>
      </c>
      <c r="J6" s="63">
        <v>8.07</v>
      </c>
      <c r="K6" s="63">
        <v>7.37</v>
      </c>
      <c r="L6" s="63">
        <v>3.74</v>
      </c>
      <c r="M6" s="63">
        <v>4.42</v>
      </c>
      <c r="N6" s="63">
        <v>1.95</v>
      </c>
      <c r="O6" s="63">
        <v>4.4000000000000004</v>
      </c>
      <c r="P6" s="63">
        <v>8.2100000000000009</v>
      </c>
      <c r="Q6" s="63">
        <v>5.25</v>
      </c>
      <c r="R6" s="63">
        <v>7.92</v>
      </c>
      <c r="W6" s="67">
        <v>45505</v>
      </c>
      <c r="X6" s="68">
        <v>25235.9</v>
      </c>
      <c r="Y6" s="69">
        <v>1.14E-2</v>
      </c>
      <c r="AZ6" s="95"/>
      <c r="BA6" s="95"/>
      <c r="BB6" s="96"/>
    </row>
    <row r="7" spans="1:54" ht="39" customHeight="1">
      <c r="A7" s="129" t="s">
        <v>1113</v>
      </c>
      <c r="B7" s="129"/>
      <c r="C7" s="136">
        <v>861.21</v>
      </c>
      <c r="D7" s="136"/>
      <c r="I7" s="62" t="s">
        <v>1103</v>
      </c>
      <c r="J7" s="63">
        <v>7.59</v>
      </c>
      <c r="K7" s="63">
        <v>7.35</v>
      </c>
      <c r="L7" s="63">
        <v>5.6</v>
      </c>
      <c r="M7" s="63">
        <v>7.21</v>
      </c>
      <c r="N7" s="63">
        <v>2.35</v>
      </c>
      <c r="O7" s="63">
        <v>4.6399999999999997</v>
      </c>
      <c r="P7" s="63">
        <v>8.86</v>
      </c>
      <c r="Q7" s="63">
        <v>5.37</v>
      </c>
      <c r="R7" s="63">
        <v>7.78</v>
      </c>
      <c r="W7" s="67">
        <v>45474</v>
      </c>
      <c r="X7" s="68">
        <v>24951.15</v>
      </c>
      <c r="Y7" s="69">
        <v>3.9199999999999999E-2</v>
      </c>
      <c r="AZ7" s="95"/>
      <c r="BA7" s="95"/>
      <c r="BB7" s="96"/>
    </row>
    <row r="8" spans="1:54" ht="39.6" customHeight="1">
      <c r="A8" s="129" t="s">
        <v>1112</v>
      </c>
      <c r="B8" s="129"/>
      <c r="C8" s="148">
        <v>38647.089999999997</v>
      </c>
      <c r="D8" s="136"/>
      <c r="I8" s="62" t="s">
        <v>1104</v>
      </c>
      <c r="J8" s="63">
        <v>7.35</v>
      </c>
      <c r="K8" s="63">
        <v>7.17</v>
      </c>
      <c r="L8" s="63">
        <v>8.42</v>
      </c>
      <c r="M8" s="63">
        <v>12.52</v>
      </c>
      <c r="N8" s="63">
        <v>2.85</v>
      </c>
      <c r="O8" s="63">
        <v>4.97</v>
      </c>
      <c r="P8" s="63">
        <v>9.99</v>
      </c>
      <c r="Q8" s="63">
        <v>5.57</v>
      </c>
      <c r="R8" s="63">
        <v>8.42</v>
      </c>
      <c r="W8" s="67">
        <v>45444</v>
      </c>
      <c r="X8" s="68">
        <v>24010.6</v>
      </c>
      <c r="Y8" s="69">
        <v>6.5699999999999995E-2</v>
      </c>
      <c r="AZ8" s="95"/>
      <c r="BA8" s="95"/>
      <c r="BB8" s="96"/>
    </row>
    <row r="9" spans="1:54" ht="55.2" customHeight="1">
      <c r="A9" s="129" t="s">
        <v>1111</v>
      </c>
      <c r="B9" s="129"/>
      <c r="C9" s="136">
        <v>539.27</v>
      </c>
      <c r="D9" s="136"/>
      <c r="I9" s="62" t="s">
        <v>1105</v>
      </c>
      <c r="J9" s="63">
        <v>7.5</v>
      </c>
      <c r="K9" s="63">
        <v>7.39</v>
      </c>
      <c r="L9" s="63">
        <v>2.59</v>
      </c>
      <c r="M9" s="63">
        <v>2.94</v>
      </c>
      <c r="N9" s="63">
        <v>1.92</v>
      </c>
      <c r="O9" s="63">
        <v>3.89</v>
      </c>
      <c r="P9" s="64" t="s">
        <v>1106</v>
      </c>
      <c r="Q9" s="64" t="s">
        <v>1106</v>
      </c>
      <c r="R9" s="63">
        <v>6.49</v>
      </c>
      <c r="W9" s="67">
        <v>45413</v>
      </c>
      <c r="X9" s="68">
        <v>22530.7</v>
      </c>
      <c r="Y9" s="69">
        <v>-3.3E-3</v>
      </c>
      <c r="AZ9" s="95"/>
      <c r="BA9" s="95"/>
      <c r="BB9" s="96"/>
    </row>
    <row r="10" spans="1:54" ht="20.399999999999999">
      <c r="A10" s="136" t="s">
        <v>1116</v>
      </c>
      <c r="B10" s="136"/>
      <c r="C10" s="148">
        <f>SUM(C6:D9)</f>
        <v>75293.72</v>
      </c>
      <c r="D10" s="136"/>
      <c r="J10" s="99"/>
      <c r="W10" s="67">
        <v>45383</v>
      </c>
      <c r="X10" s="68">
        <v>22604.85</v>
      </c>
      <c r="Y10" s="69">
        <v>1.24E-2</v>
      </c>
      <c r="AZ10" s="95"/>
      <c r="BA10" s="95"/>
      <c r="BB10" s="96"/>
    </row>
    <row r="11" spans="1:54" ht="20.399999999999999">
      <c r="A11" s="136" t="s">
        <v>1115</v>
      </c>
      <c r="B11" s="136"/>
      <c r="C11" s="148">
        <v>9183.84</v>
      </c>
      <c r="D11" s="136"/>
      <c r="I11" s="153" t="s">
        <v>1173</v>
      </c>
      <c r="J11" s="154"/>
      <c r="K11" s="109" t="s">
        <v>1174</v>
      </c>
      <c r="L11" s="109" t="s">
        <v>1175</v>
      </c>
      <c r="M11" s="109" t="s">
        <v>1176</v>
      </c>
      <c r="N11" s="109" t="s">
        <v>1177</v>
      </c>
      <c r="O11" s="109" t="s">
        <v>1178</v>
      </c>
      <c r="P11" s="109" t="s">
        <v>1179</v>
      </c>
      <c r="Q11" s="109" t="s">
        <v>1180</v>
      </c>
      <c r="R11" s="109" t="s">
        <v>1181</v>
      </c>
      <c r="W11" s="67">
        <v>45352</v>
      </c>
      <c r="X11" s="68">
        <v>22326.9</v>
      </c>
      <c r="Y11" s="69">
        <v>1.5699999999999999E-2</v>
      </c>
      <c r="AZ11" s="95"/>
      <c r="BA11" s="95"/>
      <c r="BB11" s="96"/>
    </row>
    <row r="12" spans="1:54" ht="38.4" customHeight="1">
      <c r="A12" s="129" t="s">
        <v>1223</v>
      </c>
      <c r="B12" s="129"/>
      <c r="C12" s="129">
        <f>(C11/C10)*100</f>
        <v>12.197351917264813</v>
      </c>
      <c r="D12" s="129"/>
      <c r="I12" s="104" t="s">
        <v>1182</v>
      </c>
      <c r="J12" s="104" t="s">
        <v>1183</v>
      </c>
      <c r="K12" s="105">
        <v>21918.79</v>
      </c>
      <c r="L12" s="105">
        <v>24611.23</v>
      </c>
      <c r="M12" s="105">
        <v>24782.32</v>
      </c>
      <c r="N12" s="105">
        <v>18827.810000000001</v>
      </c>
      <c r="O12" s="105">
        <v>21340.19</v>
      </c>
      <c r="P12" s="105">
        <v>24851.18</v>
      </c>
      <c r="Q12" s="105">
        <v>20303.04</v>
      </c>
      <c r="R12" s="105">
        <v>13943.26</v>
      </c>
      <c r="W12" s="67">
        <v>45323</v>
      </c>
      <c r="X12" s="68">
        <v>21982.799999999999</v>
      </c>
      <c r="Y12" s="69">
        <v>1.18E-2</v>
      </c>
      <c r="AZ12" s="95"/>
      <c r="BA12" s="95"/>
      <c r="BB12" s="96"/>
    </row>
    <row r="13" spans="1:54" ht="20.399999999999999">
      <c r="A13" s="136" t="s">
        <v>1118</v>
      </c>
      <c r="B13" s="136"/>
      <c r="C13" s="149">
        <v>0.27</v>
      </c>
      <c r="D13" s="149"/>
      <c r="I13" s="104" t="s">
        <v>1184</v>
      </c>
      <c r="J13" s="104" t="s">
        <v>1183</v>
      </c>
      <c r="K13" s="105">
        <v>174.16</v>
      </c>
      <c r="L13" s="105">
        <v>308.33999999999997</v>
      </c>
      <c r="M13" s="105">
        <v>212.97</v>
      </c>
      <c r="N13" s="105">
        <v>264.08</v>
      </c>
      <c r="O13" s="105">
        <v>246.09</v>
      </c>
      <c r="P13" s="105">
        <v>304.42</v>
      </c>
      <c r="Q13" s="105">
        <v>210.05</v>
      </c>
      <c r="R13" s="105">
        <v>212.68</v>
      </c>
      <c r="W13" s="67">
        <v>45292</v>
      </c>
      <c r="X13" s="68">
        <v>21725.7</v>
      </c>
      <c r="Y13" s="69">
        <v>-2.9999999999999997E-4</v>
      </c>
      <c r="AZ13" s="95"/>
      <c r="BA13" s="95"/>
      <c r="BB13" s="96"/>
    </row>
    <row r="14" spans="1:54" ht="20.399999999999999">
      <c r="A14" s="136" t="s">
        <v>1222</v>
      </c>
      <c r="B14" s="136"/>
      <c r="C14" s="137">
        <f>C12*(1-C13)</f>
        <v>8.904066899603313</v>
      </c>
      <c r="D14" s="137"/>
      <c r="I14" s="104" t="s">
        <v>1185</v>
      </c>
      <c r="J14" s="104" t="s">
        <v>1183</v>
      </c>
      <c r="K14" s="105">
        <v>22092.95</v>
      </c>
      <c r="L14" s="105">
        <v>24919.57</v>
      </c>
      <c r="M14" s="105">
        <v>24995.29</v>
      </c>
      <c r="N14" s="105">
        <v>19091.89</v>
      </c>
      <c r="O14" s="105">
        <v>21586.28</v>
      </c>
      <c r="P14" s="105">
        <v>25155.599999999999</v>
      </c>
      <c r="Q14" s="105">
        <v>20513.09</v>
      </c>
      <c r="R14" s="105">
        <v>14155.94</v>
      </c>
      <c r="W14" s="67">
        <v>45261</v>
      </c>
      <c r="X14" s="68">
        <v>21731.4</v>
      </c>
      <c r="Y14" s="69">
        <v>7.9399999999999998E-2</v>
      </c>
      <c r="AZ14" s="95"/>
      <c r="BA14" s="95"/>
      <c r="BB14" s="96"/>
    </row>
    <row r="15" spans="1:54" ht="20.399999999999999">
      <c r="I15" s="104" t="s">
        <v>1186</v>
      </c>
      <c r="J15" s="104" t="s">
        <v>1183</v>
      </c>
      <c r="K15" s="105">
        <v>15970.22</v>
      </c>
      <c r="L15" s="105">
        <v>17906.61</v>
      </c>
      <c r="M15" s="105">
        <v>18708.72</v>
      </c>
      <c r="N15" s="105">
        <v>14157.22</v>
      </c>
      <c r="O15" s="105">
        <v>16264.19</v>
      </c>
      <c r="P15" s="105">
        <v>19448.29</v>
      </c>
      <c r="Q15" s="105">
        <v>16621.89</v>
      </c>
      <c r="R15" s="105">
        <v>10412.92</v>
      </c>
      <c r="W15" s="67">
        <v>45231</v>
      </c>
      <c r="X15" s="68">
        <v>20133.150000000001</v>
      </c>
      <c r="Y15" s="69">
        <v>5.5199999999999999E-2</v>
      </c>
      <c r="AZ15" s="95"/>
      <c r="BA15" s="95"/>
      <c r="BB15" s="96"/>
    </row>
    <row r="16" spans="1:54" ht="20.399999999999999">
      <c r="A16" s="131" t="s">
        <v>1119</v>
      </c>
      <c r="B16" s="131"/>
      <c r="C16" s="131"/>
      <c r="D16" s="131"/>
      <c r="I16" s="104" t="s">
        <v>1187</v>
      </c>
      <c r="J16" s="104" t="s">
        <v>1183</v>
      </c>
      <c r="K16" s="105">
        <v>5948.57</v>
      </c>
      <c r="L16" s="105">
        <v>6704.62</v>
      </c>
      <c r="M16" s="105">
        <v>6073.6</v>
      </c>
      <c r="N16" s="105">
        <v>4670.59</v>
      </c>
      <c r="O16" s="105">
        <v>5076</v>
      </c>
      <c r="P16" s="105">
        <v>8465.69</v>
      </c>
      <c r="Q16" s="105">
        <v>3187.08</v>
      </c>
      <c r="R16" s="105">
        <v>3683.05</v>
      </c>
      <c r="W16" s="67">
        <v>45200</v>
      </c>
      <c r="X16" s="68">
        <v>19079.599999999999</v>
      </c>
      <c r="Y16" s="69">
        <v>-2.8400000000000002E-2</v>
      </c>
      <c r="AZ16" s="95"/>
      <c r="BA16" s="95"/>
      <c r="BB16" s="96"/>
    </row>
    <row r="17" spans="1:54" ht="20.399999999999999">
      <c r="A17" s="136" t="s">
        <v>1116</v>
      </c>
      <c r="B17" s="136"/>
      <c r="C17" s="148">
        <f>SUM(C6:D9)</f>
        <v>75293.72</v>
      </c>
      <c r="D17" s="136"/>
      <c r="I17" s="104" t="s">
        <v>1188</v>
      </c>
      <c r="J17" s="104" t="s">
        <v>1189</v>
      </c>
      <c r="K17" s="106">
        <v>27.139134961373301</v>
      </c>
      <c r="L17" s="106">
        <v>27.2421167085107</v>
      </c>
      <c r="M17" s="106">
        <v>24.507794266234999</v>
      </c>
      <c r="N17" s="106">
        <v>24.806868138142502</v>
      </c>
      <c r="O17" s="106">
        <v>23.786104997190701</v>
      </c>
      <c r="P17" s="106">
        <v>34.065545378529301</v>
      </c>
      <c r="Q17" s="106">
        <v>15.6975507116176</v>
      </c>
      <c r="R17" s="106">
        <v>26.414554415538401</v>
      </c>
      <c r="W17" s="67">
        <v>45170</v>
      </c>
      <c r="X17" s="68">
        <v>19638.3</v>
      </c>
      <c r="Y17" s="69">
        <v>0.02</v>
      </c>
      <c r="AZ17" s="95"/>
      <c r="BA17" s="95"/>
      <c r="BB17" s="96"/>
    </row>
    <row r="18" spans="1:54" ht="20.399999999999999">
      <c r="A18" s="136" t="s">
        <v>1121</v>
      </c>
      <c r="B18" s="136"/>
      <c r="C18" s="148">
        <v>719572.44</v>
      </c>
      <c r="D18" s="136"/>
      <c r="I18" s="104" t="s">
        <v>1190</v>
      </c>
      <c r="J18" s="104" t="s">
        <v>1183</v>
      </c>
      <c r="K18" s="105">
        <v>612.46</v>
      </c>
      <c r="L18" s="105">
        <v>589.89</v>
      </c>
      <c r="M18" s="105">
        <v>602.39</v>
      </c>
      <c r="N18" s="105">
        <v>617.41999999999996</v>
      </c>
      <c r="O18" s="105">
        <v>610.29999999999995</v>
      </c>
      <c r="P18" s="105">
        <v>612.19000000000005</v>
      </c>
      <c r="Q18" s="105">
        <v>632.41999999999996</v>
      </c>
      <c r="R18" s="105">
        <v>630.72</v>
      </c>
      <c r="W18" s="67">
        <v>45139</v>
      </c>
      <c r="X18" s="68">
        <v>19253.8</v>
      </c>
      <c r="Y18" s="69">
        <v>-2.53E-2</v>
      </c>
      <c r="AZ18" s="95"/>
      <c r="BA18" s="95"/>
      <c r="BB18" s="96"/>
    </row>
    <row r="19" spans="1:54" ht="20.399999999999999">
      <c r="A19" s="136" t="s">
        <v>1122</v>
      </c>
      <c r="B19" s="136"/>
      <c r="C19" s="137">
        <f>C17/(C18+C17)</f>
        <v>9.4725028928140567E-2</v>
      </c>
      <c r="D19" s="137"/>
      <c r="I19" s="104" t="s">
        <v>1191</v>
      </c>
      <c r="J19" s="104" t="s">
        <v>1183</v>
      </c>
      <c r="K19" s="105">
        <v>1171.98</v>
      </c>
      <c r="L19" s="105">
        <v>1210.71</v>
      </c>
      <c r="M19" s="105">
        <v>1366.14</v>
      </c>
      <c r="N19" s="105">
        <v>1446.4</v>
      </c>
      <c r="O19" s="105">
        <v>1548.67</v>
      </c>
      <c r="P19" s="105">
        <v>1284.8900000000001</v>
      </c>
      <c r="Q19" s="105">
        <v>1025.0999999999999</v>
      </c>
      <c r="R19" s="105">
        <v>1123.27</v>
      </c>
      <c r="W19" s="67">
        <v>45108</v>
      </c>
      <c r="X19" s="68">
        <v>19753.8</v>
      </c>
      <c r="Y19" s="69">
        <v>2.9399999999999999E-2</v>
      </c>
      <c r="AZ19" s="95"/>
      <c r="BA19" s="95"/>
      <c r="BB19" s="96"/>
    </row>
    <row r="20" spans="1:54" ht="20.399999999999999">
      <c r="A20" s="136" t="s">
        <v>1120</v>
      </c>
      <c r="B20" s="136"/>
      <c r="C20" s="137">
        <f>C18/(C17+C18)</f>
        <v>0.9052749710718595</v>
      </c>
      <c r="D20" s="137"/>
      <c r="I20" s="104" t="s">
        <v>1192</v>
      </c>
      <c r="J20" s="104" t="s">
        <v>1183</v>
      </c>
      <c r="K20" s="105">
        <v>4338.29</v>
      </c>
      <c r="L20" s="105">
        <v>5212.3599999999997</v>
      </c>
      <c r="M20" s="105">
        <v>4318.04</v>
      </c>
      <c r="N20" s="105">
        <v>2870.85</v>
      </c>
      <c r="O20" s="105">
        <v>3163.12</v>
      </c>
      <c r="P20" s="105">
        <v>6873.03</v>
      </c>
      <c r="Q20" s="105">
        <v>1739.61</v>
      </c>
      <c r="R20" s="105">
        <v>2141.7399999999998</v>
      </c>
      <c r="W20" s="67">
        <v>45078</v>
      </c>
      <c r="X20" s="68">
        <v>19189.05</v>
      </c>
      <c r="Y20" s="69">
        <v>3.5299999999999998E-2</v>
      </c>
      <c r="AZ20" s="95"/>
      <c r="BA20" s="95"/>
      <c r="BB20" s="96"/>
    </row>
    <row r="21" spans="1:54" ht="20.399999999999999">
      <c r="A21" s="136" t="s">
        <v>1224</v>
      </c>
      <c r="B21" s="136"/>
      <c r="C21" s="137">
        <f>(C20*D2)+(C19*C14)</f>
        <v>11.947917438742332</v>
      </c>
      <c r="D21" s="137"/>
      <c r="I21" s="104" t="s">
        <v>1193</v>
      </c>
      <c r="J21" s="104" t="s">
        <v>1183</v>
      </c>
      <c r="K21" s="105">
        <v>1101.74</v>
      </c>
      <c r="L21" s="105">
        <v>1315.52</v>
      </c>
      <c r="M21" s="105">
        <v>1219.6199999999999</v>
      </c>
      <c r="N21" s="105">
        <v>699.29</v>
      </c>
      <c r="O21" s="105">
        <v>734.34</v>
      </c>
      <c r="P21" s="105">
        <v>1406.63</v>
      </c>
      <c r="Q21" s="105">
        <v>662.68</v>
      </c>
      <c r="R21" s="105">
        <v>664.32</v>
      </c>
      <c r="W21" s="67">
        <v>45047</v>
      </c>
      <c r="X21" s="68">
        <v>18534.400000000001</v>
      </c>
      <c r="Y21" s="69">
        <v>2.5999999999999999E-2</v>
      </c>
      <c r="AZ21" s="95"/>
      <c r="BA21" s="95"/>
      <c r="BB21" s="96"/>
    </row>
    <row r="22" spans="1:54" ht="20.399999999999999">
      <c r="I22" s="104" t="s">
        <v>1194</v>
      </c>
      <c r="J22" s="104" t="s">
        <v>1183</v>
      </c>
      <c r="K22" s="105">
        <v>3236.55</v>
      </c>
      <c r="L22" s="105">
        <v>3896.84</v>
      </c>
      <c r="M22" s="105">
        <v>3098.42</v>
      </c>
      <c r="N22" s="105">
        <v>2171.56</v>
      </c>
      <c r="O22" s="105">
        <v>2428.7800000000002</v>
      </c>
      <c r="P22" s="105">
        <v>5466.4</v>
      </c>
      <c r="Q22" s="105">
        <v>1076.93</v>
      </c>
      <c r="R22" s="105">
        <v>1477.42</v>
      </c>
      <c r="W22" s="67">
        <v>45017</v>
      </c>
      <c r="X22" s="68">
        <v>18065</v>
      </c>
      <c r="Y22" s="69">
        <v>4.0599999999999997E-2</v>
      </c>
      <c r="AZ22" s="95"/>
      <c r="BA22" s="95"/>
      <c r="BB22" s="96"/>
    </row>
    <row r="23" spans="1:54" ht="20.399999999999999">
      <c r="I23" s="107" t="s">
        <v>1195</v>
      </c>
      <c r="J23" s="107" t="s">
        <v>1189</v>
      </c>
      <c r="K23" s="108">
        <v>25.395720433627101</v>
      </c>
      <c r="L23" s="108">
        <v>25.238471632811201</v>
      </c>
      <c r="M23" s="108">
        <v>28.244759196301999</v>
      </c>
      <c r="N23" s="108">
        <v>24.358291098455201</v>
      </c>
      <c r="O23" s="108">
        <v>23.215685778598299</v>
      </c>
      <c r="P23" s="108">
        <v>20.465937148535701</v>
      </c>
      <c r="Q23" s="108">
        <v>38.093595690988202</v>
      </c>
      <c r="R23" s="108">
        <v>31.017770597738298</v>
      </c>
      <c r="W23" s="67">
        <v>44986</v>
      </c>
      <c r="X23" s="68">
        <v>17359.75</v>
      </c>
      <c r="Y23" s="69">
        <v>3.2000000000000002E-3</v>
      </c>
      <c r="AZ23" s="95"/>
      <c r="BA23" s="95"/>
      <c r="BB23" s="96"/>
    </row>
    <row r="24" spans="1:54" ht="20.399999999999999">
      <c r="W24" s="67">
        <v>44958</v>
      </c>
      <c r="X24" s="68">
        <v>17303.95</v>
      </c>
      <c r="Y24" s="69">
        <v>-2.0299999999999999E-2</v>
      </c>
      <c r="AZ24" s="95"/>
      <c r="BA24" s="95"/>
      <c r="BB24" s="96"/>
    </row>
    <row r="25" spans="1:54" ht="20.399999999999999">
      <c r="I25" s="59" t="s">
        <v>1196</v>
      </c>
      <c r="J25" s="61">
        <f>(K23+L23+M23+N23+O23+P23+Q23+R23)/8</f>
        <v>27.003778947131998</v>
      </c>
      <c r="W25" s="67">
        <v>44927</v>
      </c>
      <c r="X25" s="68">
        <v>17662.150000000001</v>
      </c>
      <c r="Y25" s="69">
        <v>-2.4500000000000001E-2</v>
      </c>
      <c r="AZ25" s="95"/>
      <c r="BA25" s="95"/>
      <c r="BB25" s="96"/>
    </row>
    <row r="26" spans="1:54" ht="20.399999999999999">
      <c r="W26" s="67">
        <v>44896</v>
      </c>
      <c r="X26" s="68">
        <v>18105.3</v>
      </c>
      <c r="Y26" s="69">
        <v>-3.4799999999999998E-2</v>
      </c>
      <c r="AZ26" s="95"/>
      <c r="BA26" s="95"/>
      <c r="BB26" s="96"/>
    </row>
    <row r="27" spans="1:54" ht="20.399999999999999">
      <c r="W27" s="67">
        <v>44866</v>
      </c>
      <c r="X27" s="68">
        <v>18758.349999999999</v>
      </c>
      <c r="Y27" s="69">
        <v>4.1399999999999999E-2</v>
      </c>
      <c r="AZ27" s="95"/>
      <c r="BA27" s="95"/>
      <c r="BB27" s="96"/>
    </row>
    <row r="28" spans="1:54" ht="20.399999999999999">
      <c r="W28" s="67">
        <v>44835</v>
      </c>
      <c r="X28" s="68">
        <v>18012.2</v>
      </c>
      <c r="Y28" s="69">
        <v>5.3699999999999998E-2</v>
      </c>
      <c r="AZ28" s="95"/>
      <c r="BA28" s="95"/>
      <c r="BB28" s="96"/>
    </row>
    <row r="29" spans="1:54" ht="20.399999999999999">
      <c r="W29" s="67">
        <v>44805</v>
      </c>
      <c r="X29" s="68">
        <v>17094.349999999999</v>
      </c>
      <c r="Y29" s="69">
        <v>-3.7400000000000003E-2</v>
      </c>
      <c r="AZ29" s="95"/>
      <c r="BA29" s="95"/>
      <c r="BB29" s="96"/>
    </row>
    <row r="30" spans="1:54" ht="20.399999999999999">
      <c r="W30" s="67">
        <v>44774</v>
      </c>
      <c r="X30" s="68">
        <v>17759.3</v>
      </c>
      <c r="Y30" s="69">
        <v>3.5000000000000003E-2</v>
      </c>
      <c r="AZ30" s="95"/>
      <c r="BA30" s="95"/>
      <c r="BB30" s="96"/>
    </row>
    <row r="31" spans="1:54" ht="20.399999999999999">
      <c r="W31" s="67">
        <v>44743</v>
      </c>
      <c r="X31" s="68">
        <v>17158.25</v>
      </c>
      <c r="Y31" s="69">
        <v>8.7300000000000003E-2</v>
      </c>
      <c r="AZ31" s="95"/>
      <c r="BA31" s="95"/>
      <c r="BB31" s="96"/>
    </row>
    <row r="32" spans="1:54" ht="20.399999999999999">
      <c r="W32" s="67">
        <v>44713</v>
      </c>
      <c r="X32" s="68">
        <v>15780.25</v>
      </c>
      <c r="Y32" s="69">
        <v>-4.8500000000000001E-2</v>
      </c>
      <c r="AZ32" s="95"/>
      <c r="BA32" s="95"/>
      <c r="BB32" s="96"/>
    </row>
    <row r="33" spans="23:54" ht="20.399999999999999">
      <c r="W33" s="67">
        <v>44682</v>
      </c>
      <c r="X33" s="68">
        <v>16584.55</v>
      </c>
      <c r="Y33" s="69">
        <v>-3.0300000000000001E-2</v>
      </c>
      <c r="AZ33" s="95"/>
      <c r="BA33" s="95"/>
      <c r="BB33" s="96"/>
    </row>
    <row r="34" spans="23:54" ht="20.399999999999999">
      <c r="W34" s="67">
        <v>44652</v>
      </c>
      <c r="X34" s="68">
        <v>17102.55</v>
      </c>
      <c r="Y34" s="69">
        <v>-2.07E-2</v>
      </c>
      <c r="AZ34" s="95"/>
      <c r="BA34" s="95"/>
      <c r="BB34" s="96"/>
    </row>
    <row r="35" spans="23:54" ht="20.399999999999999">
      <c r="W35" s="67">
        <v>44621</v>
      </c>
      <c r="X35" s="68">
        <v>17464.75</v>
      </c>
      <c r="Y35" s="69">
        <v>3.9899999999999998E-2</v>
      </c>
      <c r="AZ35" s="95"/>
      <c r="BA35" s="95"/>
      <c r="BB35" s="96"/>
    </row>
    <row r="36" spans="23:54" ht="20.399999999999999">
      <c r="W36" s="67">
        <v>44593</v>
      </c>
      <c r="X36" s="68">
        <v>16793.900000000001</v>
      </c>
      <c r="Y36" s="69">
        <v>-3.15E-2</v>
      </c>
      <c r="AZ36" s="95"/>
      <c r="BA36" s="95"/>
      <c r="BB36" s="96"/>
    </row>
    <row r="37" spans="23:54" ht="20.399999999999999">
      <c r="W37" s="67">
        <v>44562</v>
      </c>
      <c r="X37" s="68">
        <v>17339.849999999999</v>
      </c>
      <c r="Y37" s="69">
        <v>-8.0000000000000004E-4</v>
      </c>
      <c r="AZ37" s="95"/>
      <c r="BA37" s="95"/>
      <c r="BB37" s="96"/>
    </row>
    <row r="38" spans="23:54" ht="20.399999999999999">
      <c r="W38" s="67">
        <v>44531</v>
      </c>
      <c r="X38" s="68">
        <v>17354.05</v>
      </c>
      <c r="Y38" s="69">
        <v>2.18E-2</v>
      </c>
      <c r="AZ38" s="95"/>
      <c r="BA38" s="95"/>
      <c r="BB38" s="96"/>
    </row>
    <row r="39" spans="23:54" ht="20.399999999999999">
      <c r="W39" s="67">
        <v>44501</v>
      </c>
      <c r="X39" s="68">
        <v>16983.2</v>
      </c>
      <c r="Y39" s="69">
        <v>-3.9E-2</v>
      </c>
      <c r="AZ39" s="95"/>
      <c r="BA39" s="95"/>
      <c r="BB39" s="96"/>
    </row>
    <row r="40" spans="23:54" ht="20.399999999999999">
      <c r="W40" s="67">
        <v>44470</v>
      </c>
      <c r="X40" s="68">
        <v>17671.650000000001</v>
      </c>
      <c r="Y40" s="69">
        <v>3.0000000000000001E-3</v>
      </c>
      <c r="AZ40" s="95"/>
      <c r="BA40" s="95"/>
      <c r="BB40" s="96"/>
    </row>
    <row r="41" spans="23:54" ht="20.399999999999999">
      <c r="W41" s="67">
        <v>44440</v>
      </c>
      <c r="X41" s="68">
        <v>17618.150000000001</v>
      </c>
      <c r="Y41" s="69">
        <v>2.8400000000000002E-2</v>
      </c>
      <c r="AZ41" s="95"/>
      <c r="BA41" s="95"/>
      <c r="BB41" s="96"/>
    </row>
    <row r="42" spans="23:54" ht="20.399999999999999">
      <c r="W42" s="67">
        <v>44409</v>
      </c>
      <c r="X42" s="68">
        <v>17132.2</v>
      </c>
      <c r="Y42" s="69">
        <v>8.6900000000000005E-2</v>
      </c>
      <c r="AZ42" s="95"/>
      <c r="BA42" s="95"/>
      <c r="BB42" s="96"/>
    </row>
    <row r="43" spans="23:54" ht="20.399999999999999">
      <c r="W43" s="67">
        <v>44378</v>
      </c>
      <c r="X43" s="68">
        <v>15763.05</v>
      </c>
      <c r="Y43" s="69">
        <v>2.5999999999999999E-3</v>
      </c>
      <c r="AZ43" s="95"/>
      <c r="BA43" s="95"/>
      <c r="BB43" s="96"/>
    </row>
    <row r="44" spans="23:54" ht="20.399999999999999">
      <c r="W44" s="67">
        <v>44348</v>
      </c>
      <c r="X44" s="68">
        <v>15721.5</v>
      </c>
      <c r="Y44" s="69">
        <v>8.8999999999999999E-3</v>
      </c>
      <c r="AZ44" s="95"/>
      <c r="BA44" s="95"/>
      <c r="BB44" s="96"/>
    </row>
    <row r="45" spans="23:54" ht="20.399999999999999">
      <c r="W45" s="67">
        <v>44317</v>
      </c>
      <c r="X45" s="68">
        <v>15582.8</v>
      </c>
      <c r="Y45" s="69">
        <v>6.5000000000000002E-2</v>
      </c>
      <c r="AZ45" s="95"/>
      <c r="BA45" s="95"/>
      <c r="BB45" s="96"/>
    </row>
    <row r="46" spans="23:54" ht="20.399999999999999">
      <c r="W46" s="67">
        <v>44287</v>
      </c>
      <c r="X46" s="68">
        <v>14631.1</v>
      </c>
      <c r="Y46" s="69">
        <v>-4.1000000000000003E-3</v>
      </c>
      <c r="AZ46" s="95"/>
      <c r="BA46" s="95"/>
      <c r="BB46" s="96"/>
    </row>
    <row r="47" spans="23:54" ht="20.399999999999999">
      <c r="W47" s="67">
        <v>44256</v>
      </c>
      <c r="X47" s="68">
        <v>14690.7</v>
      </c>
      <c r="Y47" s="69">
        <v>1.11E-2</v>
      </c>
      <c r="AZ47" s="95"/>
      <c r="BA47" s="95"/>
      <c r="BB47" s="96"/>
    </row>
    <row r="48" spans="23:54" ht="20.399999999999999">
      <c r="W48" s="67">
        <v>44228</v>
      </c>
      <c r="X48" s="68">
        <v>14529.15</v>
      </c>
      <c r="Y48" s="69">
        <v>6.5600000000000006E-2</v>
      </c>
      <c r="AZ48" s="95"/>
      <c r="BA48" s="95"/>
      <c r="BB48" s="96"/>
    </row>
    <row r="49" spans="23:54" ht="20.399999999999999">
      <c r="W49" s="67">
        <v>44197</v>
      </c>
      <c r="X49" s="68">
        <v>13634.6</v>
      </c>
      <c r="Y49" s="69">
        <v>-2.4799999999999999E-2</v>
      </c>
      <c r="AZ49" s="95"/>
      <c r="BA49" s="95"/>
      <c r="BB49" s="96"/>
    </row>
    <row r="50" spans="23:54" ht="20.399999999999999">
      <c r="W50" s="67">
        <v>44166</v>
      </c>
      <c r="X50" s="68">
        <v>13981.75</v>
      </c>
      <c r="Y50" s="69">
        <v>7.8100000000000003E-2</v>
      </c>
      <c r="AZ50" s="95"/>
      <c r="BA50" s="95"/>
      <c r="BB50" s="96"/>
    </row>
    <row r="51" spans="23:54" ht="20.399999999999999">
      <c r="W51" s="67">
        <v>44136</v>
      </c>
      <c r="X51" s="68">
        <v>12968.95</v>
      </c>
      <c r="Y51" s="69">
        <v>0.1139</v>
      </c>
      <c r="AZ51" s="95"/>
      <c r="BA51" s="95"/>
      <c r="BB51" s="96"/>
    </row>
    <row r="52" spans="23:54" ht="20.399999999999999">
      <c r="W52" s="67">
        <v>44105</v>
      </c>
      <c r="X52" s="68">
        <v>11642.4</v>
      </c>
      <c r="Y52" s="69">
        <v>3.5099999999999999E-2</v>
      </c>
      <c r="AZ52" s="95"/>
      <c r="BA52" s="95"/>
      <c r="BB52" s="96"/>
    </row>
    <row r="53" spans="23:54" ht="20.399999999999999">
      <c r="W53" s="67">
        <v>44075</v>
      </c>
      <c r="X53" s="68">
        <v>11247.55</v>
      </c>
      <c r="Y53" s="69">
        <v>-1.23E-2</v>
      </c>
      <c r="AZ53" s="95"/>
      <c r="BA53" s="95"/>
      <c r="BB53" s="96"/>
    </row>
    <row r="54" spans="23:54" ht="20.399999999999999">
      <c r="W54" s="67">
        <v>44044</v>
      </c>
      <c r="X54" s="68">
        <v>11387.5</v>
      </c>
      <c r="Y54" s="69">
        <v>2.8400000000000002E-2</v>
      </c>
      <c r="AZ54" s="95"/>
      <c r="BA54" s="95"/>
      <c r="BB54" s="96"/>
    </row>
    <row r="55" spans="23:54" ht="20.399999999999999">
      <c r="W55" s="67">
        <v>44013</v>
      </c>
      <c r="X55" s="68">
        <v>11073.45</v>
      </c>
      <c r="Y55" s="69">
        <v>7.4899999999999994E-2</v>
      </c>
      <c r="AZ55" s="95"/>
      <c r="BA55" s="95"/>
      <c r="BB55" s="96"/>
    </row>
    <row r="56" spans="23:54" ht="20.399999999999999">
      <c r="W56" s="67">
        <v>43983</v>
      </c>
      <c r="X56" s="68">
        <v>10302.1</v>
      </c>
      <c r="Y56" s="69">
        <v>7.5300000000000006E-2</v>
      </c>
      <c r="AZ56" s="95"/>
      <c r="BA56" s="95"/>
      <c r="BB56" s="96"/>
    </row>
    <row r="57" spans="23:54" ht="20.399999999999999">
      <c r="W57" s="67">
        <v>43952</v>
      </c>
      <c r="X57" s="68">
        <v>9580.2999999999993</v>
      </c>
      <c r="Y57" s="69">
        <v>-2.8400000000000002E-2</v>
      </c>
      <c r="AZ57" s="95"/>
      <c r="BA57" s="95"/>
      <c r="BB57" s="96"/>
    </row>
    <row r="58" spans="23:54" ht="20.399999999999999">
      <c r="W58" s="67">
        <v>43922</v>
      </c>
      <c r="X58" s="68">
        <v>9859.9</v>
      </c>
      <c r="Y58" s="69">
        <v>0.14680000000000001</v>
      </c>
      <c r="AZ58" s="95"/>
      <c r="BA58" s="95"/>
      <c r="BB58" s="96"/>
    </row>
    <row r="59" spans="23:54" ht="20.399999999999999">
      <c r="W59" s="67">
        <v>43891</v>
      </c>
      <c r="X59" s="68">
        <v>8597.75</v>
      </c>
      <c r="Y59" s="69">
        <v>-0.23250000000000001</v>
      </c>
      <c r="AZ59" s="95"/>
      <c r="BA59" s="95"/>
      <c r="BB59" s="96"/>
    </row>
    <row r="60" spans="23:54" ht="20.399999999999999">
      <c r="W60" s="67">
        <v>43862</v>
      </c>
      <c r="X60" s="68">
        <v>11201.75</v>
      </c>
      <c r="Y60" s="69">
        <v>-6.3600000000000004E-2</v>
      </c>
      <c r="AZ60" s="95"/>
      <c r="BA60" s="95"/>
      <c r="BB60" s="96"/>
    </row>
    <row r="61" spans="23:54" ht="20.399999999999999">
      <c r="W61" s="67">
        <v>43831</v>
      </c>
      <c r="X61" s="68">
        <v>11962.1</v>
      </c>
      <c r="Y61" s="69">
        <v>-1.7000000000000001E-2</v>
      </c>
      <c r="AZ61" s="95"/>
      <c r="BA61" s="95"/>
      <c r="BB61" s="96"/>
    </row>
    <row r="62" spans="23:54" ht="20.399999999999999">
      <c r="W62" s="67">
        <v>43800</v>
      </c>
      <c r="X62" s="68">
        <v>12168.45</v>
      </c>
      <c r="Y62" s="69">
        <v>9.2999999999999992E-3</v>
      </c>
      <c r="AZ62" s="95"/>
      <c r="BA62" s="95"/>
      <c r="BB62" s="96"/>
    </row>
    <row r="63" spans="23:54" ht="20.399999999999999">
      <c r="W63" s="67">
        <v>43770</v>
      </c>
      <c r="X63" s="68">
        <v>12056.05</v>
      </c>
      <c r="Y63" s="69">
        <v>1.4999999999999999E-2</v>
      </c>
      <c r="AZ63" s="95"/>
      <c r="BA63" s="95"/>
      <c r="BB63" s="96"/>
    </row>
    <row r="64" spans="23:54" ht="20.399999999999999">
      <c r="W64" s="67">
        <v>43739</v>
      </c>
      <c r="X64" s="68">
        <v>11877.45</v>
      </c>
      <c r="Y64" s="69">
        <v>3.5099999999999999E-2</v>
      </c>
      <c r="AZ64" s="95"/>
      <c r="BA64" s="95"/>
      <c r="BB64" s="96"/>
    </row>
    <row r="65" spans="23:54" ht="20.399999999999999">
      <c r="W65" s="67">
        <v>43709</v>
      </c>
      <c r="X65" s="68">
        <v>11474.45</v>
      </c>
      <c r="Y65" s="69">
        <v>4.0899999999999999E-2</v>
      </c>
      <c r="AZ65" s="95"/>
      <c r="BA65" s="95"/>
      <c r="BB65" s="96"/>
    </row>
    <row r="66" spans="23:54" ht="20.399999999999999">
      <c r="W66" s="67">
        <v>43678</v>
      </c>
      <c r="X66" s="68">
        <v>11023.25</v>
      </c>
      <c r="Y66" s="69">
        <v>-8.5000000000000006E-3</v>
      </c>
      <c r="AZ66" s="95"/>
      <c r="BA66" s="95"/>
      <c r="BB66" s="96"/>
    </row>
    <row r="67" spans="23:54" ht="20.399999999999999">
      <c r="W67" s="67">
        <v>43647</v>
      </c>
      <c r="X67" s="68">
        <v>11118</v>
      </c>
      <c r="Y67" s="69">
        <v>-5.6899999999999999E-2</v>
      </c>
      <c r="AZ67" s="95"/>
      <c r="BA67" s="95"/>
      <c r="BB67" s="96"/>
    </row>
    <row r="68" spans="23:54" ht="20.399999999999999">
      <c r="W68" s="67">
        <v>43617</v>
      </c>
      <c r="X68" s="68">
        <v>11788.85</v>
      </c>
      <c r="Y68" s="69">
        <v>-1.12E-2</v>
      </c>
      <c r="AZ68" s="95"/>
      <c r="BA68" s="95"/>
      <c r="BB68" s="96"/>
    </row>
    <row r="69" spans="23:54" ht="20.399999999999999">
      <c r="W69" s="67">
        <v>43586</v>
      </c>
      <c r="X69" s="68">
        <v>11922.8</v>
      </c>
      <c r="Y69" s="69">
        <v>1.49E-2</v>
      </c>
      <c r="AZ69" s="95"/>
      <c r="BA69" s="95"/>
      <c r="BB69" s="96"/>
    </row>
    <row r="70" spans="23:54" ht="20.399999999999999">
      <c r="W70" s="67">
        <v>43556</v>
      </c>
      <c r="X70" s="68">
        <v>11748.15</v>
      </c>
      <c r="Y70" s="69">
        <v>1.0699999999999999E-2</v>
      </c>
      <c r="AZ70" s="95"/>
      <c r="BA70" s="95"/>
      <c r="BB70" s="96"/>
    </row>
    <row r="71" spans="23:54" ht="20.399999999999999">
      <c r="W71" s="67">
        <v>43525</v>
      </c>
      <c r="X71" s="68">
        <v>11623.9</v>
      </c>
      <c r="Y71" s="69">
        <v>7.6999999999999999E-2</v>
      </c>
      <c r="AZ71" s="95"/>
      <c r="BA71" s="95"/>
      <c r="BB71" s="96"/>
    </row>
    <row r="72" spans="23:54" ht="20.399999999999999">
      <c r="W72" s="67">
        <v>43497</v>
      </c>
      <c r="X72" s="68">
        <v>10792.5</v>
      </c>
      <c r="Y72" s="69">
        <v>-3.5999999999999999E-3</v>
      </c>
      <c r="AZ72" s="95"/>
      <c r="BA72" s="95"/>
      <c r="BB72" s="96"/>
    </row>
    <row r="73" spans="23:54" ht="20.399999999999999">
      <c r="W73" s="67">
        <v>43466</v>
      </c>
      <c r="X73" s="68">
        <v>10830.95</v>
      </c>
      <c r="Y73" s="69">
        <v>-2.8999999999999998E-3</v>
      </c>
      <c r="AZ73" s="95"/>
      <c r="BA73" s="95"/>
      <c r="BB73" s="96"/>
    </row>
    <row r="74" spans="23:54" ht="20.399999999999999">
      <c r="W74" s="67">
        <v>43435</v>
      </c>
      <c r="X74" s="68">
        <v>10862.55</v>
      </c>
      <c r="Y74" s="69">
        <v>-1.2999999999999999E-3</v>
      </c>
      <c r="AZ74" s="95"/>
      <c r="BA74" s="95"/>
      <c r="BB74" s="96"/>
    </row>
    <row r="75" spans="23:54" ht="20.399999999999999">
      <c r="W75" s="67">
        <v>43405</v>
      </c>
      <c r="X75" s="68">
        <v>10876.75</v>
      </c>
      <c r="Y75" s="69">
        <v>4.7199999999999999E-2</v>
      </c>
      <c r="AZ75" s="95"/>
      <c r="BA75" s="95"/>
      <c r="BB75" s="96"/>
    </row>
    <row r="76" spans="23:54" ht="20.399999999999999">
      <c r="W76" s="67">
        <v>43374</v>
      </c>
      <c r="X76" s="68">
        <v>10386.6</v>
      </c>
      <c r="Y76" s="69">
        <v>-4.9799999999999997E-2</v>
      </c>
      <c r="AZ76" s="95"/>
      <c r="BA76" s="95"/>
      <c r="BB76" s="96"/>
    </row>
    <row r="77" spans="23:54" ht="20.399999999999999">
      <c r="W77" s="67">
        <v>43344</v>
      </c>
      <c r="X77" s="68">
        <v>10930.45</v>
      </c>
      <c r="Y77" s="69">
        <v>-6.4199999999999993E-2</v>
      </c>
      <c r="AZ77" s="95"/>
      <c r="BA77" s="95"/>
      <c r="BB77" s="96"/>
    </row>
    <row r="78" spans="23:54" ht="20.399999999999999">
      <c r="W78" s="67">
        <v>43313</v>
      </c>
      <c r="X78" s="68">
        <v>11680.5</v>
      </c>
      <c r="Y78" s="69">
        <v>2.8500000000000001E-2</v>
      </c>
      <c r="AZ78" s="95"/>
      <c r="BA78" s="95"/>
      <c r="BB78" s="96"/>
    </row>
    <row r="79" spans="23:54" ht="20.399999999999999">
      <c r="W79" s="67">
        <v>43282</v>
      </c>
      <c r="X79" s="68">
        <v>11356.5</v>
      </c>
      <c r="Y79" s="69">
        <v>5.9900000000000002E-2</v>
      </c>
      <c r="AZ79" s="95"/>
      <c r="BA79" s="95"/>
      <c r="BB79" s="96"/>
    </row>
    <row r="80" spans="23:54" ht="20.399999999999999">
      <c r="W80" s="67">
        <v>43252</v>
      </c>
      <c r="X80" s="68">
        <v>10714.3</v>
      </c>
      <c r="Y80" s="69">
        <v>-2E-3</v>
      </c>
      <c r="AZ80" s="95"/>
      <c r="BA80" s="95"/>
      <c r="BB80" s="96"/>
    </row>
    <row r="81" spans="23:54" ht="20.399999999999999">
      <c r="W81" s="67">
        <v>43221</v>
      </c>
      <c r="X81" s="68">
        <v>10736.15</v>
      </c>
      <c r="Y81" s="69">
        <v>-2.9999999999999997E-4</v>
      </c>
      <c r="AZ81" s="95"/>
      <c r="BA81" s="95"/>
      <c r="BB81" s="96"/>
    </row>
    <row r="82" spans="23:54" ht="20.399999999999999">
      <c r="W82" s="67">
        <v>43191</v>
      </c>
      <c r="X82" s="68">
        <v>10739.35</v>
      </c>
      <c r="Y82" s="69">
        <v>6.1899999999999997E-2</v>
      </c>
      <c r="AZ82" s="95"/>
      <c r="BA82" s="95"/>
      <c r="BB82" s="96"/>
    </row>
    <row r="83" spans="23:54" ht="20.399999999999999">
      <c r="W83" s="67">
        <v>43160</v>
      </c>
      <c r="X83" s="68">
        <v>10113.700000000001</v>
      </c>
      <c r="Y83" s="69">
        <v>-3.61E-2</v>
      </c>
      <c r="AZ83" s="95"/>
      <c r="BA83" s="95"/>
      <c r="BB83" s="96"/>
    </row>
    <row r="84" spans="23:54" ht="20.399999999999999">
      <c r="W84" s="67">
        <v>43132</v>
      </c>
      <c r="X84" s="68">
        <v>10492.85</v>
      </c>
      <c r="Y84" s="69">
        <v>-4.8500000000000001E-2</v>
      </c>
      <c r="AZ84" s="95"/>
      <c r="BA84" s="95"/>
      <c r="BB84" s="96"/>
    </row>
    <row r="85" spans="23:54" ht="20.399999999999999">
      <c r="W85" s="67">
        <v>43101</v>
      </c>
      <c r="X85" s="68">
        <v>11027.7</v>
      </c>
      <c r="Y85" s="69">
        <v>4.7199999999999999E-2</v>
      </c>
      <c r="AZ85" s="95"/>
      <c r="BA85" s="95"/>
      <c r="BB85" s="96"/>
    </row>
    <row r="86" spans="23:54" ht="20.399999999999999">
      <c r="W86" s="67">
        <v>43070</v>
      </c>
      <c r="X86" s="68">
        <v>10530.7</v>
      </c>
      <c r="Y86" s="69">
        <v>2.9700000000000001E-2</v>
      </c>
      <c r="AZ86" s="95"/>
      <c r="BA86" s="95"/>
      <c r="BB86" s="96"/>
    </row>
    <row r="87" spans="23:54" ht="20.399999999999999">
      <c r="W87" s="67">
        <v>43040</v>
      </c>
      <c r="X87" s="68">
        <v>10226.549999999999</v>
      </c>
      <c r="Y87" s="69">
        <v>-1.0500000000000001E-2</v>
      </c>
      <c r="AZ87" s="95"/>
      <c r="BA87" s="95"/>
      <c r="BB87" s="96"/>
    </row>
    <row r="88" spans="23:54" ht="20.399999999999999">
      <c r="W88" s="67">
        <v>43009</v>
      </c>
      <c r="X88" s="68">
        <v>10335.299999999999</v>
      </c>
      <c r="Y88" s="69">
        <v>5.5899999999999998E-2</v>
      </c>
      <c r="AZ88" s="95"/>
      <c r="BA88" s="95"/>
      <c r="BB88" s="96"/>
    </row>
    <row r="89" spans="23:54" ht="20.399999999999999">
      <c r="W89" s="67">
        <v>42979</v>
      </c>
      <c r="X89" s="68">
        <v>9788.6</v>
      </c>
      <c r="Y89" s="69">
        <v>-1.2999999999999999E-2</v>
      </c>
      <c r="AZ89" s="95"/>
      <c r="BA89" s="95"/>
      <c r="BB89" s="96"/>
    </row>
    <row r="90" spans="23:54" ht="20.399999999999999">
      <c r="W90" s="67">
        <v>42948</v>
      </c>
      <c r="X90" s="68">
        <v>9917.9</v>
      </c>
      <c r="Y90" s="69">
        <v>-1.5800000000000002E-2</v>
      </c>
      <c r="AZ90" s="95"/>
      <c r="BA90" s="95"/>
      <c r="BB90" s="96"/>
    </row>
    <row r="91" spans="23:54" ht="20.399999999999999">
      <c r="W91" s="67">
        <v>42917</v>
      </c>
      <c r="X91" s="68">
        <v>10077.1</v>
      </c>
      <c r="Y91" s="69">
        <v>5.8400000000000001E-2</v>
      </c>
      <c r="AZ91" s="95"/>
      <c r="BA91" s="95"/>
      <c r="BB91" s="96"/>
    </row>
    <row r="92" spans="23:54" ht="20.399999999999999">
      <c r="W92" s="67">
        <v>42887</v>
      </c>
      <c r="X92" s="68">
        <v>9520.9</v>
      </c>
      <c r="Y92" s="69">
        <v>-1.04E-2</v>
      </c>
      <c r="AZ92" s="95"/>
      <c r="BA92" s="95"/>
      <c r="BB92" s="96"/>
    </row>
    <row r="93" spans="23:54" ht="20.399999999999999">
      <c r="W93" s="67">
        <v>42856</v>
      </c>
      <c r="X93" s="68">
        <v>9621.25</v>
      </c>
      <c r="Y93" s="69">
        <v>3.4099999999999998E-2</v>
      </c>
      <c r="AZ93" s="95"/>
      <c r="BA93" s="95"/>
      <c r="BB93" s="96"/>
    </row>
    <row r="94" spans="23:54" ht="20.399999999999999">
      <c r="W94" s="67">
        <v>42826</v>
      </c>
      <c r="X94" s="68">
        <v>9304.0499999999993</v>
      </c>
      <c r="Y94" s="69">
        <v>1.4200000000000001E-2</v>
      </c>
      <c r="AZ94" s="95"/>
      <c r="BA94" s="95"/>
      <c r="BB94" s="96"/>
    </row>
    <row r="95" spans="23:54" ht="20.399999999999999">
      <c r="W95" s="67">
        <v>42795</v>
      </c>
      <c r="X95" s="68">
        <v>9173.75</v>
      </c>
      <c r="Y95" s="69">
        <v>3.3099999999999997E-2</v>
      </c>
      <c r="AZ95" s="95"/>
      <c r="BA95" s="95"/>
      <c r="BB95" s="96"/>
    </row>
    <row r="96" spans="23:54" ht="20.399999999999999">
      <c r="W96" s="67">
        <v>42767</v>
      </c>
      <c r="X96" s="68">
        <v>8879.6</v>
      </c>
      <c r="Y96" s="69">
        <v>3.7199999999999997E-2</v>
      </c>
      <c r="AZ96" s="95"/>
      <c r="BA96" s="95"/>
      <c r="BB96" s="96"/>
    </row>
    <row r="97" spans="23:54" ht="20.399999999999999">
      <c r="W97" s="67">
        <v>42736</v>
      </c>
      <c r="X97" s="68">
        <v>8561.2999999999993</v>
      </c>
      <c r="Y97" s="69">
        <v>4.5900000000000003E-2</v>
      </c>
      <c r="AZ97" s="95"/>
      <c r="BA97" s="95"/>
      <c r="BB97" s="96"/>
    </row>
    <row r="98" spans="23:54" ht="20.399999999999999">
      <c r="W98" s="67">
        <v>42705</v>
      </c>
      <c r="X98" s="68">
        <v>8185.8</v>
      </c>
      <c r="Y98" s="69">
        <v>-4.7000000000000002E-3</v>
      </c>
      <c r="AZ98" s="95"/>
      <c r="BA98" s="95"/>
      <c r="BB98" s="96"/>
    </row>
    <row r="99" spans="23:54" ht="20.399999999999999">
      <c r="W99" s="67">
        <v>42675</v>
      </c>
      <c r="X99" s="68">
        <v>8224.5</v>
      </c>
      <c r="Y99" s="69">
        <v>-4.65E-2</v>
      </c>
      <c r="AZ99" s="95"/>
      <c r="BA99" s="95"/>
      <c r="BB99" s="96"/>
    </row>
    <row r="100" spans="23:54" ht="20.399999999999999">
      <c r="W100" s="67">
        <v>42644</v>
      </c>
      <c r="X100" s="68">
        <v>8625.7000000000007</v>
      </c>
      <c r="Y100" s="69">
        <v>1.6999999999999999E-3</v>
      </c>
      <c r="AZ100" s="95"/>
      <c r="BA100" s="95"/>
      <c r="BB100" s="96"/>
    </row>
    <row r="101" spans="23:54" ht="20.399999999999999">
      <c r="W101" s="67">
        <v>42614</v>
      </c>
      <c r="X101" s="68">
        <v>8611.15</v>
      </c>
      <c r="Y101" s="69">
        <v>-1.9900000000000001E-2</v>
      </c>
      <c r="AZ101" s="95"/>
      <c r="BA101" s="95"/>
      <c r="BB101" s="96"/>
    </row>
    <row r="102" spans="23:54" ht="20.399999999999999">
      <c r="W102" s="67">
        <v>42583</v>
      </c>
      <c r="X102" s="68">
        <v>8786.2000000000007</v>
      </c>
      <c r="Y102" s="69">
        <v>1.7100000000000001E-2</v>
      </c>
      <c r="AZ102" s="95"/>
      <c r="BA102" s="95"/>
      <c r="BB102" s="96"/>
    </row>
    <row r="103" spans="23:54" ht="20.399999999999999">
      <c r="W103" s="67">
        <v>42552</v>
      </c>
      <c r="X103" s="68">
        <v>8638.5</v>
      </c>
      <c r="Y103" s="69">
        <v>4.2299999999999997E-2</v>
      </c>
      <c r="AZ103" s="95"/>
      <c r="BA103" s="95"/>
      <c r="BB103" s="96"/>
    </row>
    <row r="104" spans="23:54" ht="20.399999999999999">
      <c r="W104" s="67">
        <v>42522</v>
      </c>
      <c r="X104" s="68">
        <v>8287.75</v>
      </c>
      <c r="Y104" s="69">
        <v>1.5599999999999999E-2</v>
      </c>
      <c r="AZ104" s="95"/>
      <c r="BA104" s="95"/>
      <c r="BB104" s="96"/>
    </row>
    <row r="105" spans="23:54" ht="20.399999999999999">
      <c r="W105" s="67">
        <v>42491</v>
      </c>
      <c r="X105" s="68">
        <v>8160.1</v>
      </c>
      <c r="Y105" s="69">
        <v>3.95E-2</v>
      </c>
      <c r="AZ105" s="95"/>
      <c r="BA105" s="95"/>
      <c r="BB105" s="96"/>
    </row>
    <row r="106" spans="23:54" ht="20.399999999999999">
      <c r="W106" s="67">
        <v>42461</v>
      </c>
      <c r="X106" s="68">
        <v>7849.8</v>
      </c>
      <c r="Y106" s="69">
        <v>1.44E-2</v>
      </c>
      <c r="AZ106" s="95"/>
      <c r="BA106" s="95"/>
      <c r="BB106" s="96"/>
    </row>
    <row r="107" spans="23:54" ht="20.399999999999999">
      <c r="W107" s="67">
        <v>42430</v>
      </c>
      <c r="X107" s="68">
        <v>7738.4</v>
      </c>
      <c r="Y107" s="69">
        <v>0.1075</v>
      </c>
      <c r="AZ107" s="95"/>
      <c r="BA107" s="95"/>
      <c r="BB107" s="96"/>
    </row>
    <row r="108" spans="23:54" ht="20.399999999999999">
      <c r="W108" s="67">
        <v>42401</v>
      </c>
      <c r="X108" s="68">
        <v>6987.05</v>
      </c>
      <c r="Y108" s="69">
        <v>-7.6200000000000004E-2</v>
      </c>
      <c r="AZ108" s="95"/>
      <c r="BA108" s="95"/>
      <c r="BB108" s="96"/>
    </row>
    <row r="109" spans="23:54" ht="20.399999999999999">
      <c r="W109" s="67">
        <v>42370</v>
      </c>
      <c r="X109" s="68">
        <v>7563.55</v>
      </c>
      <c r="Y109" s="69">
        <v>-4.82E-2</v>
      </c>
      <c r="AZ109" s="95"/>
      <c r="BA109" s="95"/>
      <c r="BB109" s="96"/>
    </row>
    <row r="110" spans="23:54" ht="20.399999999999999">
      <c r="W110" s="67">
        <v>42339</v>
      </c>
      <c r="X110" s="68">
        <v>7946.35</v>
      </c>
      <c r="Y110" s="69">
        <v>1.4E-3</v>
      </c>
      <c r="AZ110" s="95"/>
      <c r="BA110" s="95"/>
      <c r="BB110" s="96"/>
    </row>
    <row r="111" spans="23:54" ht="20.399999999999999">
      <c r="W111" s="67">
        <v>42309</v>
      </c>
      <c r="X111" s="68">
        <v>7935.25</v>
      </c>
      <c r="Y111" s="69">
        <v>-1.6199999999999999E-2</v>
      </c>
      <c r="AZ111" s="95"/>
      <c r="BA111" s="95"/>
      <c r="BB111" s="96"/>
    </row>
    <row r="112" spans="23:54" ht="20.399999999999999">
      <c r="W112" s="67">
        <v>42278</v>
      </c>
      <c r="X112" s="68">
        <v>8065.8</v>
      </c>
      <c r="Y112" s="69">
        <v>1.47E-2</v>
      </c>
      <c r="AZ112" s="95"/>
      <c r="BA112" s="95"/>
      <c r="BB112" s="96"/>
    </row>
    <row r="113" spans="23:54" ht="20.399999999999999">
      <c r="W113" s="67">
        <v>42248</v>
      </c>
      <c r="X113" s="68">
        <v>7948.9</v>
      </c>
      <c r="Y113" s="69">
        <v>-2.8E-3</v>
      </c>
      <c r="AZ113" s="95"/>
      <c r="BA113" s="95"/>
      <c r="BB113" s="96"/>
    </row>
    <row r="114" spans="23:54" ht="20.399999999999999">
      <c r="W114" s="67">
        <v>42217</v>
      </c>
      <c r="X114" s="68">
        <v>7971.3</v>
      </c>
      <c r="Y114" s="69">
        <v>-6.5799999999999997E-2</v>
      </c>
      <c r="AZ114" s="95"/>
      <c r="BA114" s="95"/>
      <c r="BB114" s="96"/>
    </row>
    <row r="115" spans="23:54" ht="20.399999999999999">
      <c r="W115" s="67">
        <v>42186</v>
      </c>
      <c r="X115" s="68">
        <v>8532.85</v>
      </c>
      <c r="Y115" s="69">
        <v>1.9599999999999999E-2</v>
      </c>
      <c r="AZ115" s="95"/>
      <c r="BA115" s="95"/>
      <c r="BB115" s="96"/>
    </row>
    <row r="116" spans="23:54" ht="20.399999999999999">
      <c r="W116" s="67">
        <v>42156</v>
      </c>
      <c r="X116" s="68">
        <v>8368.5</v>
      </c>
      <c r="Y116" s="69">
        <v>-7.7000000000000002E-3</v>
      </c>
      <c r="AZ116" s="95"/>
      <c r="BA116" s="95"/>
      <c r="BB116" s="96"/>
    </row>
    <row r="117" spans="23:54" ht="20.399999999999999">
      <c r="W117" s="67">
        <v>42125</v>
      </c>
      <c r="X117" s="68">
        <v>8433.65</v>
      </c>
      <c r="Y117" s="69">
        <v>3.0800000000000001E-2</v>
      </c>
      <c r="AZ117" s="95"/>
      <c r="BA117" s="95"/>
      <c r="BB117" s="96"/>
    </row>
    <row r="118" spans="23:54" ht="20.399999999999999">
      <c r="W118" s="67">
        <v>42095</v>
      </c>
      <c r="X118" s="68">
        <v>8181.5</v>
      </c>
      <c r="Y118" s="69">
        <v>-3.6499999999999998E-2</v>
      </c>
      <c r="AZ118" s="95"/>
      <c r="BA118" s="95"/>
      <c r="BB118" s="96"/>
    </row>
    <row r="119" spans="23:54" ht="20.399999999999999">
      <c r="W119" s="67">
        <v>42064</v>
      </c>
      <c r="X119" s="68">
        <v>8491</v>
      </c>
      <c r="Y119" s="69">
        <v>-4.6199999999999998E-2</v>
      </c>
      <c r="AZ119" s="95"/>
      <c r="BA119" s="95"/>
      <c r="BB119" s="96"/>
    </row>
    <row r="120" spans="23:54" ht="20.399999999999999">
      <c r="W120" s="67">
        <v>42036</v>
      </c>
      <c r="X120" s="68">
        <v>8901.85</v>
      </c>
      <c r="Y120" s="69">
        <v>1.06E-2</v>
      </c>
      <c r="AZ120" s="95"/>
      <c r="BA120" s="95"/>
      <c r="BB120" s="96"/>
    </row>
    <row r="121" spans="23:54" ht="20.399999999999999">
      <c r="W121" s="67">
        <v>42005</v>
      </c>
      <c r="X121" s="68">
        <v>8808.9</v>
      </c>
      <c r="Y121" s="69">
        <v>6.3500000000000001E-2</v>
      </c>
      <c r="AZ121" s="95"/>
      <c r="BA121" s="95"/>
      <c r="BB121" s="96"/>
    </row>
    <row r="122" spans="23:54" ht="20.399999999999999">
      <c r="W122" s="67">
        <v>41974</v>
      </c>
      <c r="X122" s="68">
        <v>8282.7000000000007</v>
      </c>
      <c r="Y122" s="69">
        <v>-3.56E-2</v>
      </c>
      <c r="AZ122" s="95"/>
      <c r="BA122" s="95"/>
      <c r="BB122" s="96"/>
    </row>
    <row r="123" spans="23:54" ht="20.399999999999999">
      <c r="W123" s="67">
        <v>41944</v>
      </c>
      <c r="X123" s="68">
        <v>8588.25</v>
      </c>
      <c r="Y123" s="69">
        <v>3.2000000000000001E-2</v>
      </c>
      <c r="AZ123" s="95"/>
      <c r="BA123" s="95"/>
      <c r="BB123" s="96"/>
    </row>
    <row r="124" spans="23:54" ht="20.399999999999999">
      <c r="W124" s="67">
        <v>41913</v>
      </c>
      <c r="X124" s="68">
        <v>8322.2000000000007</v>
      </c>
      <c r="Y124" s="69">
        <v>4.4900000000000002E-2</v>
      </c>
      <c r="AZ124" s="95"/>
      <c r="BA124" s="95"/>
      <c r="BB124" s="96"/>
    </row>
    <row r="125" spans="23:54" ht="20.399999999999999">
      <c r="W125" s="67">
        <v>41883</v>
      </c>
      <c r="X125" s="68">
        <v>7964.8</v>
      </c>
      <c r="Y125" s="69">
        <v>1.2999999999999999E-3</v>
      </c>
      <c r="AZ125" s="95"/>
      <c r="BA125" s="95"/>
      <c r="BB125" s="96"/>
    </row>
    <row r="126" spans="23:54" ht="20.399999999999999">
      <c r="W126" s="67">
        <v>41852</v>
      </c>
      <c r="X126" s="68">
        <v>7954.35</v>
      </c>
      <c r="Y126" s="69">
        <v>3.0200000000000001E-2</v>
      </c>
      <c r="AZ126" s="95"/>
      <c r="BA126" s="95"/>
      <c r="BB126" s="96"/>
    </row>
    <row r="127" spans="23:54" ht="20.399999999999999">
      <c r="W127" s="67">
        <v>41821</v>
      </c>
      <c r="X127" s="68">
        <v>7721.3</v>
      </c>
      <c r="Y127" s="69">
        <v>1.44E-2</v>
      </c>
      <c r="AZ127" s="95"/>
      <c r="BA127" s="95"/>
      <c r="BB127" s="96"/>
    </row>
    <row r="128" spans="23:54" ht="20.399999999999999">
      <c r="W128" s="67">
        <v>41791</v>
      </c>
      <c r="X128" s="68">
        <v>7611.35</v>
      </c>
      <c r="Y128" s="69">
        <v>5.28E-2</v>
      </c>
      <c r="AZ128" s="95"/>
      <c r="BA128" s="95"/>
      <c r="BB128" s="96"/>
    </row>
    <row r="129" spans="23:54" ht="20.399999999999999">
      <c r="W129" s="67">
        <v>41760</v>
      </c>
      <c r="X129" s="68">
        <v>7229.95</v>
      </c>
      <c r="Y129" s="69">
        <v>7.9699999999999993E-2</v>
      </c>
      <c r="AZ129" s="95"/>
      <c r="BA129" s="95"/>
      <c r="BB129" s="96"/>
    </row>
    <row r="130" spans="23:54" ht="20.399999999999999">
      <c r="W130" s="67">
        <v>41730</v>
      </c>
      <c r="X130" s="68">
        <v>6696.4</v>
      </c>
      <c r="Y130" s="69">
        <v>-1.1999999999999999E-3</v>
      </c>
      <c r="AZ130" s="95"/>
      <c r="BA130" s="95"/>
      <c r="BB130" s="96"/>
    </row>
    <row r="131" spans="23:54" ht="20.399999999999999">
      <c r="W131" s="67">
        <v>41699</v>
      </c>
      <c r="X131" s="68">
        <v>6704.2</v>
      </c>
      <c r="Y131" s="69">
        <v>6.8099999999999994E-2</v>
      </c>
      <c r="AZ131" s="95"/>
      <c r="BA131" s="95"/>
      <c r="BB131" s="96"/>
    </row>
    <row r="132" spans="23:54" ht="20.399999999999999">
      <c r="W132" s="67">
        <v>41671</v>
      </c>
      <c r="X132" s="68">
        <v>6276.95</v>
      </c>
      <c r="Y132" s="69">
        <v>3.0800000000000001E-2</v>
      </c>
      <c r="AZ132" s="95"/>
      <c r="BA132" s="95"/>
      <c r="BB132" s="96"/>
    </row>
    <row r="133" spans="23:54" ht="20.399999999999999">
      <c r="W133" s="67">
        <v>41640</v>
      </c>
      <c r="X133" s="68">
        <v>6089.5</v>
      </c>
      <c r="Y133" s="69">
        <v>-3.4000000000000002E-2</v>
      </c>
      <c r="AZ133" s="95"/>
      <c r="BA133" s="95"/>
      <c r="BB133" s="96"/>
    </row>
    <row r="134" spans="23:54" ht="20.399999999999999">
      <c r="W134" s="67">
        <v>41609</v>
      </c>
      <c r="X134" s="68">
        <v>6304</v>
      </c>
      <c r="Y134" s="69">
        <v>2.07E-2</v>
      </c>
      <c r="AZ134" s="95"/>
      <c r="BA134" s="95"/>
      <c r="BB134" s="96"/>
    </row>
    <row r="135" spans="23:54" ht="20.399999999999999">
      <c r="W135" s="67">
        <v>41579</v>
      </c>
      <c r="X135" s="68">
        <v>6176.1</v>
      </c>
      <c r="Y135" s="69">
        <v>-1.95E-2</v>
      </c>
      <c r="AZ135" s="95"/>
      <c r="BA135" s="95"/>
      <c r="BB135" s="96"/>
    </row>
    <row r="136" spans="23:54" ht="20.399999999999999">
      <c r="W136" s="67">
        <v>41548</v>
      </c>
      <c r="X136" s="68">
        <v>6299.15</v>
      </c>
      <c r="Y136" s="69">
        <v>9.8299999999999998E-2</v>
      </c>
      <c r="AZ136" s="95"/>
      <c r="BA136" s="95"/>
      <c r="BB136" s="96"/>
    </row>
    <row r="137" spans="23:54" ht="20.399999999999999">
      <c r="W137" s="67">
        <v>41518</v>
      </c>
      <c r="X137" s="68">
        <v>5735.3</v>
      </c>
      <c r="Y137" s="69">
        <v>4.82E-2</v>
      </c>
      <c r="AZ137" s="95"/>
      <c r="BA137" s="95"/>
      <c r="BB137" s="96"/>
    </row>
    <row r="138" spans="23:54" ht="20.399999999999999">
      <c r="W138" s="67">
        <v>41487</v>
      </c>
      <c r="X138" s="68">
        <v>5471.8</v>
      </c>
      <c r="Y138" s="69">
        <v>-4.7100000000000003E-2</v>
      </c>
      <c r="AZ138" s="95"/>
      <c r="BA138" s="95"/>
      <c r="BB138" s="96"/>
    </row>
    <row r="139" spans="23:54" ht="20.399999999999999">
      <c r="W139" s="67">
        <v>41456</v>
      </c>
      <c r="X139" s="68">
        <v>5742</v>
      </c>
      <c r="Y139" s="69">
        <v>-1.72E-2</v>
      </c>
      <c r="AZ139" s="95"/>
      <c r="BA139" s="95"/>
      <c r="BB139" s="96"/>
    </row>
    <row r="140" spans="23:54" ht="20.399999999999999">
      <c r="W140" s="67">
        <v>41426</v>
      </c>
      <c r="X140" s="68">
        <v>5842.2</v>
      </c>
      <c r="Y140" s="69">
        <v>-2.4E-2</v>
      </c>
      <c r="AZ140" s="95"/>
      <c r="BA140" s="95"/>
      <c r="BB140" s="96"/>
    </row>
    <row r="141" spans="23:54" ht="20.399999999999999">
      <c r="W141" s="67">
        <v>41395</v>
      </c>
      <c r="X141" s="68">
        <v>5985.95</v>
      </c>
      <c r="Y141" s="69">
        <v>9.4000000000000004E-3</v>
      </c>
      <c r="AZ141" s="95"/>
      <c r="BA141" s="95"/>
      <c r="BB141" s="96"/>
    </row>
    <row r="142" spans="23:54" ht="20.399999999999999">
      <c r="W142" s="67">
        <v>41365</v>
      </c>
      <c r="X142" s="68">
        <v>5930.2</v>
      </c>
      <c r="Y142" s="69">
        <v>4.36E-2</v>
      </c>
      <c r="AZ142" s="95"/>
      <c r="BA142" s="95"/>
      <c r="BB142" s="96"/>
    </row>
    <row r="143" spans="23:54" ht="20.399999999999999">
      <c r="W143" s="67">
        <v>41334</v>
      </c>
      <c r="X143" s="68">
        <v>5682.55</v>
      </c>
      <c r="Y143" s="69">
        <v>-1.8E-3</v>
      </c>
      <c r="AZ143" s="95"/>
      <c r="BA143" s="95"/>
      <c r="BB143" s="96"/>
    </row>
    <row r="144" spans="23:54" ht="20.399999999999999">
      <c r="W144" s="67">
        <v>41306</v>
      </c>
      <c r="X144" s="68">
        <v>5693.05</v>
      </c>
      <c r="Y144" s="69">
        <v>-5.6599999999999998E-2</v>
      </c>
      <c r="AZ144" s="95"/>
      <c r="BA144" s="95"/>
      <c r="BB144" s="96"/>
    </row>
    <row r="145" spans="23:54" ht="20.399999999999999">
      <c r="W145" s="67">
        <v>41275</v>
      </c>
      <c r="X145" s="68">
        <v>6034.75</v>
      </c>
      <c r="Y145" s="69">
        <v>2.1999999999999999E-2</v>
      </c>
      <c r="AZ145" s="95"/>
      <c r="BA145" s="95"/>
      <c r="BB145" s="96"/>
    </row>
    <row r="146" spans="23:54" ht="20.399999999999999">
      <c r="W146" s="67">
        <v>41244</v>
      </c>
      <c r="X146" s="68">
        <v>5905.1</v>
      </c>
      <c r="Y146" s="69">
        <v>4.3E-3</v>
      </c>
      <c r="AZ146" s="95"/>
      <c r="BA146" s="95"/>
      <c r="BB146" s="96"/>
    </row>
    <row r="147" spans="23:54" ht="20.399999999999999">
      <c r="W147" s="67">
        <v>41214</v>
      </c>
      <c r="X147" s="68">
        <v>5879.85</v>
      </c>
      <c r="Y147" s="69">
        <v>4.6300000000000001E-2</v>
      </c>
      <c r="AZ147" s="95"/>
      <c r="BA147" s="95"/>
      <c r="BB147" s="96"/>
    </row>
    <row r="148" spans="23:54" ht="20.399999999999999">
      <c r="W148" s="67">
        <v>41183</v>
      </c>
      <c r="X148" s="68">
        <v>5619.7</v>
      </c>
      <c r="Y148" s="69">
        <v>-1.47E-2</v>
      </c>
      <c r="AZ148" s="95"/>
      <c r="BA148" s="95"/>
      <c r="BB148" s="96"/>
    </row>
    <row r="149" spans="23:54" ht="20.399999999999999">
      <c r="W149" s="67">
        <v>41153</v>
      </c>
      <c r="X149" s="68">
        <v>5703.3</v>
      </c>
      <c r="Y149" s="69">
        <v>8.4599999999999995E-2</v>
      </c>
      <c r="AZ149" s="95"/>
      <c r="BA149" s="95"/>
      <c r="BB149" s="96"/>
    </row>
    <row r="150" spans="23:54" ht="20.399999999999999">
      <c r="W150" s="67">
        <v>41122</v>
      </c>
      <c r="X150" s="68">
        <v>5258.5</v>
      </c>
      <c r="Y150" s="69">
        <v>5.5999999999999999E-3</v>
      </c>
      <c r="AZ150" s="95"/>
      <c r="BA150" s="95"/>
      <c r="BB150" s="96"/>
    </row>
    <row r="151" spans="23:54" ht="20.399999999999999">
      <c r="W151" s="67">
        <v>41091</v>
      </c>
      <c r="X151" s="68">
        <v>5229</v>
      </c>
      <c r="Y151" s="69">
        <v>-9.4999999999999998E-3</v>
      </c>
      <c r="AZ151" s="95"/>
      <c r="BA151" s="95"/>
      <c r="BB151" s="96"/>
    </row>
    <row r="152" spans="23:54" ht="20.399999999999999">
      <c r="W152" s="67">
        <v>41061</v>
      </c>
      <c r="X152" s="68">
        <v>5278.9</v>
      </c>
      <c r="Y152" s="69">
        <v>7.1999999999999995E-2</v>
      </c>
      <c r="AZ152" s="95"/>
      <c r="BA152" s="95"/>
      <c r="BB152" s="96"/>
    </row>
    <row r="153" spans="23:54" ht="20.399999999999999">
      <c r="W153" s="67">
        <v>41030</v>
      </c>
      <c r="X153" s="68">
        <v>4924.25</v>
      </c>
      <c r="Y153" s="69">
        <v>-6.1699999999999998E-2</v>
      </c>
      <c r="AZ153" s="95"/>
      <c r="BA153" s="95"/>
      <c r="BB153" s="96"/>
    </row>
    <row r="154" spans="23:54" ht="20.399999999999999">
      <c r="W154" s="67">
        <v>41000</v>
      </c>
      <c r="X154" s="68">
        <v>5248.15</v>
      </c>
      <c r="Y154" s="69">
        <v>-8.9999999999999993E-3</v>
      </c>
      <c r="AZ154" s="95"/>
      <c r="BA154" s="95"/>
      <c r="BB154" s="96"/>
    </row>
    <row r="155" spans="23:54" ht="20.399999999999999">
      <c r="W155" s="67">
        <v>40969</v>
      </c>
      <c r="X155" s="68">
        <v>5295.55</v>
      </c>
      <c r="Y155" s="69">
        <v>-1.66E-2</v>
      </c>
      <c r="AZ155" s="95"/>
      <c r="BA155" s="95"/>
      <c r="BB155" s="96"/>
    </row>
    <row r="156" spans="23:54" ht="20.399999999999999">
      <c r="W156" s="67">
        <v>40940</v>
      </c>
      <c r="X156" s="68">
        <v>5385.2</v>
      </c>
      <c r="Y156" s="69">
        <v>3.5799999999999998E-2</v>
      </c>
      <c r="AZ156" s="95"/>
      <c r="BA156" s="95"/>
      <c r="BB156" s="96"/>
    </row>
    <row r="157" spans="23:54" ht="20.399999999999999">
      <c r="W157" s="67">
        <v>40909</v>
      </c>
      <c r="X157" s="68">
        <v>5199.25</v>
      </c>
      <c r="Y157" s="69">
        <v>0.12429999999999999</v>
      </c>
      <c r="AZ157" s="95"/>
      <c r="BA157" s="95"/>
      <c r="BB157" s="96"/>
    </row>
    <row r="158" spans="23:54" ht="20.399999999999999">
      <c r="W158" s="67">
        <v>40878</v>
      </c>
      <c r="X158" s="68">
        <v>4624.3</v>
      </c>
      <c r="Y158" s="69">
        <v>-4.2999999999999997E-2</v>
      </c>
      <c r="AZ158" s="95"/>
      <c r="BA158" s="95"/>
      <c r="BB158" s="96"/>
    </row>
    <row r="159" spans="23:54" ht="20.399999999999999">
      <c r="W159" s="67">
        <v>40848</v>
      </c>
      <c r="X159" s="68">
        <v>4832.05</v>
      </c>
      <c r="Y159" s="69">
        <v>-9.2799999999999994E-2</v>
      </c>
      <c r="AZ159" s="95"/>
      <c r="BA159" s="95"/>
      <c r="BB159" s="96"/>
    </row>
    <row r="160" spans="23:54" ht="20.399999999999999">
      <c r="W160" s="67">
        <v>40817</v>
      </c>
      <c r="X160" s="68">
        <v>5326.6</v>
      </c>
      <c r="Y160" s="69">
        <v>7.7600000000000002E-2</v>
      </c>
      <c r="AZ160" s="95"/>
      <c r="BA160" s="95"/>
      <c r="BB160" s="96"/>
    </row>
    <row r="161" spans="23:54" ht="20.399999999999999">
      <c r="W161" s="67">
        <v>40787</v>
      </c>
      <c r="X161" s="68">
        <v>4943.25</v>
      </c>
      <c r="Y161" s="69">
        <v>-1.15E-2</v>
      </c>
      <c r="AZ161" s="95"/>
      <c r="BA161" s="95"/>
      <c r="BB161" s="96"/>
    </row>
    <row r="162" spans="23:54" ht="20.399999999999999">
      <c r="W162" s="67">
        <v>40756</v>
      </c>
      <c r="X162" s="68">
        <v>5001</v>
      </c>
      <c r="Y162" s="69">
        <v>-8.77E-2</v>
      </c>
      <c r="AZ162" s="95"/>
      <c r="BA162" s="95"/>
      <c r="BB162" s="96"/>
    </row>
    <row r="163" spans="23:54" ht="20.399999999999999">
      <c r="W163" s="67">
        <v>40725</v>
      </c>
      <c r="X163" s="68">
        <v>5482</v>
      </c>
      <c r="Y163" s="69">
        <v>-2.93E-2</v>
      </c>
      <c r="AZ163" s="95"/>
      <c r="BA163" s="95"/>
      <c r="BB163" s="96"/>
    </row>
    <row r="164" spans="23:54" ht="20.399999999999999">
      <c r="W164" s="67">
        <v>40695</v>
      </c>
      <c r="X164" s="68">
        <v>5647.4</v>
      </c>
      <c r="Y164" s="69">
        <v>1.5699999999999999E-2</v>
      </c>
      <c r="AZ164" s="95"/>
      <c r="BA164" s="95"/>
      <c r="BB164" s="96"/>
    </row>
    <row r="165" spans="23:54" ht="20.399999999999999">
      <c r="W165" s="67">
        <v>40664</v>
      </c>
      <c r="X165" s="68">
        <v>5560.15</v>
      </c>
      <c r="Y165" s="69">
        <v>-3.2899999999999999E-2</v>
      </c>
      <c r="AZ165" s="95"/>
      <c r="BA165" s="95"/>
      <c r="BB165" s="96"/>
    </row>
    <row r="166" spans="23:54" ht="20.399999999999999">
      <c r="W166" s="67">
        <v>40634</v>
      </c>
      <c r="X166" s="68">
        <v>5749.5</v>
      </c>
      <c r="Y166" s="69">
        <v>-1.44E-2</v>
      </c>
      <c r="AZ166" s="95"/>
      <c r="BA166" s="95"/>
      <c r="BB166" s="96"/>
    </row>
    <row r="167" spans="23:54" ht="20.399999999999999">
      <c r="W167" s="67">
        <v>40603</v>
      </c>
      <c r="X167" s="68">
        <v>5833.75</v>
      </c>
      <c r="Y167" s="69">
        <v>9.3799999999999994E-2</v>
      </c>
      <c r="AZ167" s="95"/>
      <c r="BA167" s="95"/>
      <c r="BB167" s="96"/>
    </row>
    <row r="168" spans="23:54" ht="20.399999999999999">
      <c r="W168" s="67">
        <v>40575</v>
      </c>
      <c r="X168" s="68">
        <v>5333.25</v>
      </c>
      <c r="Y168" s="69">
        <v>-3.1399999999999997E-2</v>
      </c>
      <c r="AZ168" s="95"/>
      <c r="BA168" s="95"/>
      <c r="BB168" s="96"/>
    </row>
    <row r="169" spans="23:54" ht="20.399999999999999">
      <c r="W169" s="67">
        <v>40544</v>
      </c>
      <c r="X169" s="68">
        <v>5505.9</v>
      </c>
      <c r="Y169" s="69">
        <v>-0.10249999999999999</v>
      </c>
      <c r="AZ169" s="95"/>
      <c r="BA169" s="95"/>
      <c r="BB169" s="96"/>
    </row>
    <row r="170" spans="23:54" ht="20.399999999999999">
      <c r="W170" s="67">
        <v>40513</v>
      </c>
      <c r="X170" s="68">
        <v>6134.5</v>
      </c>
      <c r="Y170" s="69">
        <v>4.6399999999999997E-2</v>
      </c>
      <c r="AZ170" s="95"/>
      <c r="BA170" s="95"/>
      <c r="BB170" s="96"/>
    </row>
    <row r="171" spans="23:54" ht="20.399999999999999">
      <c r="W171" s="67">
        <v>40483</v>
      </c>
      <c r="X171" s="68">
        <v>5862.7</v>
      </c>
      <c r="Y171" s="69">
        <v>-2.58E-2</v>
      </c>
      <c r="AZ171" s="95"/>
      <c r="BA171" s="95"/>
      <c r="BB171" s="96"/>
    </row>
    <row r="172" spans="23:54" ht="20.399999999999999">
      <c r="W172" s="67">
        <v>40452</v>
      </c>
      <c r="X172" s="68">
        <v>6017.7</v>
      </c>
      <c r="Y172" s="69">
        <v>-2E-3</v>
      </c>
      <c r="AZ172" s="95"/>
      <c r="BA172" s="95"/>
      <c r="BB172" s="96"/>
    </row>
    <row r="173" spans="23:54" ht="20.399999999999999">
      <c r="W173" s="67">
        <v>40422</v>
      </c>
      <c r="X173" s="68">
        <v>6029.95</v>
      </c>
      <c r="Y173" s="69">
        <v>0.1162</v>
      </c>
      <c r="AZ173" s="95"/>
      <c r="BA173" s="95"/>
      <c r="BB173" s="96"/>
    </row>
    <row r="174" spans="23:54" ht="20.399999999999999">
      <c r="W174" s="67">
        <v>40391</v>
      </c>
      <c r="X174" s="68">
        <v>5402.4</v>
      </c>
      <c r="Y174" s="69">
        <v>6.4999999999999997E-3</v>
      </c>
      <c r="AZ174" s="95"/>
      <c r="BA174" s="95"/>
      <c r="BB174" s="96"/>
    </row>
    <row r="175" spans="23:54" ht="20.399999999999999">
      <c r="W175" s="67">
        <v>40360</v>
      </c>
      <c r="X175" s="68">
        <v>5367.6</v>
      </c>
      <c r="Y175" s="69">
        <v>1.04E-2</v>
      </c>
      <c r="AZ175" s="95"/>
      <c r="BA175" s="95"/>
      <c r="BB175" s="96"/>
    </row>
    <row r="176" spans="23:54" ht="20.399999999999999">
      <c r="W176" s="67">
        <v>40330</v>
      </c>
      <c r="X176" s="68">
        <v>5312.5</v>
      </c>
      <c r="Y176" s="69">
        <v>4.4499999999999998E-2</v>
      </c>
      <c r="AZ176" s="95"/>
      <c r="BA176" s="95"/>
      <c r="BB176" s="96"/>
    </row>
    <row r="177" spans="23:54" ht="20.399999999999999">
      <c r="W177" s="67">
        <v>40299</v>
      </c>
      <c r="X177" s="68">
        <v>5086.3</v>
      </c>
      <c r="Y177" s="69">
        <v>-3.6299999999999999E-2</v>
      </c>
      <c r="AZ177" s="95"/>
      <c r="BA177" s="95"/>
      <c r="BB177" s="96"/>
    </row>
    <row r="178" spans="23:54" ht="20.399999999999999">
      <c r="W178" s="67">
        <v>40269</v>
      </c>
      <c r="X178" s="68">
        <v>5278</v>
      </c>
      <c r="Y178" s="69">
        <v>5.4999999999999997E-3</v>
      </c>
      <c r="AZ178" s="95"/>
      <c r="BA178" s="95"/>
      <c r="BB178" s="96"/>
    </row>
    <row r="179" spans="23:54" ht="20.399999999999999">
      <c r="W179" s="67">
        <v>40238</v>
      </c>
      <c r="X179" s="68">
        <v>5249.1</v>
      </c>
      <c r="Y179" s="69">
        <v>6.6400000000000001E-2</v>
      </c>
      <c r="AZ179" s="95"/>
      <c r="BA179" s="95"/>
      <c r="BB179" s="96"/>
    </row>
    <row r="180" spans="23:54" ht="20.399999999999999">
      <c r="W180" s="67">
        <v>40210</v>
      </c>
      <c r="X180" s="68">
        <v>4922.3</v>
      </c>
      <c r="Y180" s="69">
        <v>8.2000000000000007E-3</v>
      </c>
      <c r="AZ180" s="95"/>
      <c r="BA180" s="95"/>
      <c r="BB180" s="96"/>
    </row>
    <row r="181" spans="23:54" ht="20.399999999999999">
      <c r="W181" s="67">
        <v>40179</v>
      </c>
      <c r="X181" s="68">
        <v>4882.05</v>
      </c>
      <c r="Y181" s="69">
        <v>-6.13E-2</v>
      </c>
      <c r="AZ181" s="95"/>
      <c r="BA181" s="95"/>
      <c r="BB181" s="96"/>
    </row>
    <row r="182" spans="23:54" ht="20.399999999999999">
      <c r="W182" s="67">
        <v>40148</v>
      </c>
      <c r="X182" s="68">
        <v>5201.05</v>
      </c>
      <c r="Y182" s="69">
        <v>3.3500000000000002E-2</v>
      </c>
      <c r="AZ182" s="95"/>
      <c r="BA182" s="95"/>
      <c r="BB182" s="96"/>
    </row>
    <row r="183" spans="23:54" ht="20.399999999999999">
      <c r="W183" s="67">
        <v>40118</v>
      </c>
      <c r="X183" s="68">
        <v>5032.7</v>
      </c>
      <c r="Y183" s="69">
        <v>6.8099999999999994E-2</v>
      </c>
      <c r="AZ183" s="95"/>
      <c r="BA183" s="95"/>
      <c r="BB183" s="96"/>
    </row>
    <row r="184" spans="23:54" ht="20.399999999999999">
      <c r="W184" s="67">
        <v>40087</v>
      </c>
      <c r="X184" s="68">
        <v>4711.7</v>
      </c>
      <c r="Y184" s="69">
        <v>-7.3200000000000001E-2</v>
      </c>
      <c r="AZ184" s="95"/>
      <c r="BA184" s="95"/>
      <c r="BB184" s="96"/>
    </row>
    <row r="185" spans="23:54" ht="20.399999999999999">
      <c r="W185" s="67">
        <v>40057</v>
      </c>
      <c r="X185" s="68">
        <v>5083.95</v>
      </c>
      <c r="Y185" s="69">
        <v>9.0499999999999997E-2</v>
      </c>
      <c r="AZ185" s="95"/>
      <c r="BA185" s="95"/>
      <c r="BB185" s="96"/>
    </row>
    <row r="186" spans="23:54" ht="20.399999999999999">
      <c r="W186" s="67">
        <v>40026</v>
      </c>
      <c r="X186" s="68">
        <v>4662.1000000000004</v>
      </c>
      <c r="Y186" s="69">
        <v>5.4999999999999997E-3</v>
      </c>
      <c r="AZ186" s="95"/>
      <c r="BA186" s="95"/>
      <c r="BB186" s="96"/>
    </row>
    <row r="187" spans="23:54" ht="20.399999999999999">
      <c r="W187" s="67">
        <v>39995</v>
      </c>
      <c r="X187" s="68">
        <v>4636.45</v>
      </c>
      <c r="Y187" s="69">
        <v>8.0500000000000002E-2</v>
      </c>
      <c r="AZ187" s="95"/>
      <c r="BA187" s="95"/>
      <c r="BB187" s="96"/>
    </row>
    <row r="188" spans="23:54" ht="20.399999999999999">
      <c r="W188" s="67">
        <v>39965</v>
      </c>
      <c r="X188" s="68">
        <v>4291.1000000000004</v>
      </c>
      <c r="Y188" s="69">
        <v>-3.5499999999999997E-2</v>
      </c>
      <c r="AZ188" s="95"/>
      <c r="BA188" s="95"/>
      <c r="BB188" s="96"/>
    </row>
    <row r="189" spans="23:54" ht="20.399999999999999">
      <c r="W189" s="67">
        <v>39934</v>
      </c>
      <c r="X189" s="68">
        <v>4448.95</v>
      </c>
      <c r="Y189" s="69">
        <v>0.28070000000000001</v>
      </c>
      <c r="AZ189" s="95"/>
      <c r="BA189" s="95"/>
      <c r="BB189" s="96"/>
    </row>
    <row r="190" spans="23:54" ht="20.399999999999999">
      <c r="W190" s="67">
        <v>39904</v>
      </c>
      <c r="X190" s="68">
        <v>3473.95</v>
      </c>
      <c r="Y190" s="69">
        <v>0.15</v>
      </c>
      <c r="AZ190" s="95"/>
      <c r="BA190" s="95"/>
      <c r="BB190" s="96"/>
    </row>
    <row r="191" spans="23:54" ht="20.399999999999999">
      <c r="W191" s="67">
        <v>39873</v>
      </c>
      <c r="X191" s="68">
        <v>3020.95</v>
      </c>
      <c r="Y191" s="69">
        <v>9.3100000000000002E-2</v>
      </c>
      <c r="AZ191" s="95"/>
      <c r="BA191" s="95"/>
      <c r="BB191" s="96"/>
    </row>
    <row r="192" spans="23:54" ht="20.399999999999999">
      <c r="W192" s="67">
        <v>39845</v>
      </c>
      <c r="X192" s="68">
        <v>2763.65</v>
      </c>
      <c r="Y192" s="69">
        <v>-3.8699999999999998E-2</v>
      </c>
      <c r="AZ192" s="95"/>
      <c r="BA192" s="95"/>
      <c r="BB192" s="96"/>
    </row>
    <row r="193" spans="23:54" ht="20.399999999999999">
      <c r="W193" s="67">
        <v>39814</v>
      </c>
      <c r="X193" s="68">
        <v>2874.8</v>
      </c>
      <c r="Y193" s="69">
        <v>-2.8500000000000001E-2</v>
      </c>
      <c r="AZ193" s="95"/>
      <c r="BA193" s="95"/>
      <c r="BB193" s="96"/>
    </row>
    <row r="194" spans="23:54" ht="20.399999999999999">
      <c r="W194" s="67">
        <v>39783</v>
      </c>
      <c r="X194" s="68">
        <v>2959.15</v>
      </c>
      <c r="Y194" s="69">
        <v>7.4099999999999999E-2</v>
      </c>
      <c r="AZ194" s="95"/>
      <c r="BA194" s="95"/>
      <c r="BB194" s="96"/>
    </row>
    <row r="195" spans="23:54" ht="20.399999999999999">
      <c r="W195" s="67">
        <v>39753</v>
      </c>
      <c r="X195" s="68">
        <v>2755.1</v>
      </c>
      <c r="Y195" s="69">
        <v>-4.5199999999999997E-2</v>
      </c>
      <c r="AZ195" s="95"/>
      <c r="BA195" s="95"/>
      <c r="BB195" s="96"/>
    </row>
    <row r="196" spans="23:54" ht="20.399999999999999">
      <c r="W196" s="67">
        <v>39722</v>
      </c>
      <c r="X196" s="68">
        <v>2885.6</v>
      </c>
      <c r="Y196" s="69">
        <v>-0.2641</v>
      </c>
      <c r="AZ196" s="95"/>
      <c r="BA196" s="95"/>
      <c r="BB196" s="96"/>
    </row>
    <row r="197" spans="23:54" ht="20.399999999999999">
      <c r="W197" s="67">
        <v>39692</v>
      </c>
      <c r="X197" s="68">
        <v>3921.2</v>
      </c>
      <c r="Y197" s="69">
        <v>-0.10059999999999999</v>
      </c>
      <c r="AZ197" s="95"/>
      <c r="BA197" s="95"/>
      <c r="BB197" s="96"/>
    </row>
    <row r="198" spans="23:54" ht="20.399999999999999">
      <c r="W198" s="67">
        <v>39661</v>
      </c>
      <c r="X198" s="68">
        <v>4360</v>
      </c>
      <c r="Y198" s="69">
        <v>6.1999999999999998E-3</v>
      </c>
      <c r="AZ198" s="95"/>
      <c r="BA198" s="95"/>
      <c r="BB198" s="96"/>
    </row>
    <row r="199" spans="23:54" ht="20.399999999999999">
      <c r="W199" s="67">
        <v>39630</v>
      </c>
      <c r="X199" s="68">
        <v>4332.95</v>
      </c>
      <c r="Y199" s="69">
        <v>7.2400000000000006E-2</v>
      </c>
      <c r="AZ199" s="95"/>
      <c r="BA199" s="95"/>
      <c r="BB199" s="96"/>
    </row>
    <row r="200" spans="23:54" ht="20.399999999999999">
      <c r="W200" s="67">
        <v>39600</v>
      </c>
      <c r="X200" s="68">
        <v>4040.55</v>
      </c>
      <c r="Y200" s="69">
        <v>-0.17030000000000001</v>
      </c>
      <c r="AZ200" s="95"/>
      <c r="BA200" s="95"/>
      <c r="BB200" s="96"/>
    </row>
    <row r="201" spans="23:54" ht="20.399999999999999">
      <c r="W201" s="67">
        <v>39569</v>
      </c>
      <c r="X201" s="68">
        <v>4870.1000000000004</v>
      </c>
      <c r="Y201" s="69">
        <v>-5.7299999999999997E-2</v>
      </c>
      <c r="AZ201" s="95"/>
      <c r="BA201" s="95"/>
      <c r="BB201" s="96"/>
    </row>
    <row r="202" spans="23:54" ht="20.399999999999999">
      <c r="W202" s="67">
        <v>39539</v>
      </c>
      <c r="X202" s="68">
        <v>5165.8999999999996</v>
      </c>
      <c r="Y202" s="69">
        <v>9.11E-2</v>
      </c>
      <c r="AZ202" s="95"/>
      <c r="BA202" s="95"/>
      <c r="BB202" s="96"/>
    </row>
    <row r="203" spans="23:54" ht="20.399999999999999">
      <c r="W203" s="67">
        <v>39508</v>
      </c>
      <c r="X203" s="68">
        <v>4734.5</v>
      </c>
      <c r="Y203" s="69">
        <v>-9.3600000000000003E-2</v>
      </c>
      <c r="AZ203" s="95"/>
      <c r="BA203" s="95"/>
      <c r="BB203" s="96"/>
    </row>
    <row r="204" spans="23:54" ht="20.399999999999999">
      <c r="W204" s="67">
        <v>39479</v>
      </c>
      <c r="X204" s="68">
        <v>5223.5</v>
      </c>
      <c r="Y204" s="69">
        <v>1.67E-2</v>
      </c>
      <c r="AZ204" s="95"/>
      <c r="BA204" s="95"/>
      <c r="BB204" s="96"/>
    </row>
    <row r="205" spans="23:54" ht="20.399999999999999">
      <c r="W205" s="67">
        <v>39448</v>
      </c>
      <c r="X205" s="68">
        <v>5137.45</v>
      </c>
      <c r="Y205" s="69">
        <v>-0.16309999999999999</v>
      </c>
      <c r="AZ205" s="95"/>
      <c r="BA205" s="95"/>
      <c r="BB205" s="96"/>
    </row>
    <row r="206" spans="23:54" ht="20.399999999999999">
      <c r="W206" s="67">
        <v>39417</v>
      </c>
      <c r="X206" s="68">
        <v>6138.6</v>
      </c>
      <c r="Y206" s="69">
        <v>6.5199999999999994E-2</v>
      </c>
      <c r="AZ206" s="95"/>
      <c r="BA206" s="95"/>
      <c r="BB206" s="96"/>
    </row>
    <row r="207" spans="23:54" ht="20.399999999999999">
      <c r="W207" s="67">
        <v>39387</v>
      </c>
      <c r="X207" s="68">
        <v>5762.75</v>
      </c>
      <c r="Y207" s="69">
        <v>-2.3400000000000001E-2</v>
      </c>
      <c r="AZ207" s="95"/>
      <c r="BA207" s="95"/>
      <c r="BB207" s="96"/>
    </row>
    <row r="208" spans="23:54" ht="20.399999999999999">
      <c r="W208" s="67">
        <v>39356</v>
      </c>
      <c r="X208" s="68">
        <v>5900.65</v>
      </c>
      <c r="Y208" s="69">
        <v>0.17510000000000001</v>
      </c>
      <c r="AZ208" s="95"/>
      <c r="BA208" s="95"/>
      <c r="BB208" s="96"/>
    </row>
    <row r="209" spans="23:54" ht="20.399999999999999">
      <c r="W209" s="67">
        <v>39326</v>
      </c>
      <c r="X209" s="68">
        <v>5021.3500000000004</v>
      </c>
      <c r="Y209" s="69">
        <v>0.1249</v>
      </c>
      <c r="AZ209" s="95"/>
      <c r="BA209" s="95"/>
      <c r="BB209" s="96"/>
    </row>
    <row r="210" spans="23:54" ht="20.399999999999999">
      <c r="W210" s="67">
        <v>39295</v>
      </c>
      <c r="X210" s="68">
        <v>4464</v>
      </c>
      <c r="Y210" s="69">
        <v>-1.43E-2</v>
      </c>
      <c r="AZ210" s="95"/>
      <c r="BA210" s="95"/>
      <c r="BB210" s="96"/>
    </row>
    <row r="211" spans="23:54" ht="20.399999999999999">
      <c r="W211" s="67">
        <v>39264</v>
      </c>
      <c r="X211" s="68">
        <v>4528.8500000000004</v>
      </c>
      <c r="Y211" s="69">
        <v>4.8800000000000003E-2</v>
      </c>
      <c r="AZ211" s="95"/>
      <c r="BA211" s="95"/>
      <c r="BB211" s="96"/>
    </row>
    <row r="212" spans="23:54" ht="20.399999999999999">
      <c r="W212" s="67">
        <v>39234</v>
      </c>
      <c r="X212" s="68">
        <v>4318.3</v>
      </c>
      <c r="Y212" s="69">
        <v>5.1999999999999998E-3</v>
      </c>
      <c r="AZ212" s="95"/>
      <c r="BA212" s="95"/>
      <c r="BB212" s="96"/>
    </row>
    <row r="213" spans="23:54" ht="20.399999999999999">
      <c r="W213" s="67">
        <v>39203</v>
      </c>
      <c r="X213" s="68">
        <v>4295.8</v>
      </c>
      <c r="Y213" s="69">
        <v>5.0900000000000001E-2</v>
      </c>
      <c r="AZ213" s="95"/>
      <c r="BA213" s="95"/>
      <c r="BB213" s="96"/>
    </row>
    <row r="214" spans="23:54" ht="20.399999999999999">
      <c r="W214" s="67">
        <v>39173</v>
      </c>
      <c r="X214" s="68">
        <v>4087.9</v>
      </c>
      <c r="Y214" s="69">
        <v>6.9699999999999998E-2</v>
      </c>
      <c r="AZ214" s="95"/>
      <c r="BA214" s="95"/>
      <c r="BB214" s="96"/>
    </row>
    <row r="215" spans="23:54" ht="20.399999999999999">
      <c r="W215" s="67">
        <v>39142</v>
      </c>
      <c r="X215" s="68">
        <v>3821.55</v>
      </c>
      <c r="Y215" s="69">
        <v>2.0400000000000001E-2</v>
      </c>
      <c r="AZ215" s="95"/>
      <c r="BA215" s="95"/>
      <c r="BB215" s="96"/>
    </row>
    <row r="216" spans="23:54" ht="20.399999999999999">
      <c r="W216" s="67">
        <v>39114</v>
      </c>
      <c r="X216" s="68">
        <v>3745.3</v>
      </c>
      <c r="Y216" s="69">
        <v>-8.2600000000000007E-2</v>
      </c>
      <c r="AZ216" s="95"/>
      <c r="BA216" s="95"/>
      <c r="BB216" s="96"/>
    </row>
    <row r="217" spans="23:54" ht="20.399999999999999">
      <c r="W217" s="67">
        <v>39083</v>
      </c>
      <c r="X217" s="68">
        <v>4082.7</v>
      </c>
      <c r="Y217" s="69">
        <v>2.93E-2</v>
      </c>
      <c r="AZ217" s="95"/>
      <c r="BA217" s="95"/>
      <c r="BB217" s="96"/>
    </row>
    <row r="218" spans="23:54" ht="20.399999999999999">
      <c r="W218" s="67">
        <v>39052</v>
      </c>
      <c r="X218" s="68">
        <v>3966.4</v>
      </c>
      <c r="Y218" s="69">
        <v>3.0000000000000001E-3</v>
      </c>
      <c r="AZ218" s="95"/>
      <c r="BA218" s="95"/>
      <c r="BB218" s="96"/>
    </row>
    <row r="219" spans="23:54" ht="20.399999999999999">
      <c r="W219" s="67">
        <v>39022</v>
      </c>
      <c r="X219" s="68">
        <v>3954.5</v>
      </c>
      <c r="Y219" s="69">
        <v>5.62E-2</v>
      </c>
      <c r="AZ219" s="95"/>
      <c r="BA219" s="95"/>
      <c r="BB219" s="96"/>
    </row>
    <row r="220" spans="23:54" ht="20.399999999999999">
      <c r="W220" s="67">
        <v>38991</v>
      </c>
      <c r="X220" s="68">
        <v>3744.1</v>
      </c>
      <c r="Y220" s="69">
        <v>4.3400000000000001E-2</v>
      </c>
      <c r="AZ220" s="95"/>
      <c r="BA220" s="95"/>
      <c r="BB220" s="96"/>
    </row>
    <row r="221" spans="23:54" ht="20.399999999999999">
      <c r="W221" s="67">
        <v>38961</v>
      </c>
      <c r="X221" s="68">
        <v>3588.4</v>
      </c>
      <c r="Y221" s="69">
        <v>5.11E-2</v>
      </c>
      <c r="AZ221" s="95"/>
      <c r="BA221" s="95"/>
      <c r="BB221" s="96"/>
    </row>
    <row r="222" spans="23:54" ht="20.399999999999999">
      <c r="W222" s="67">
        <v>38930</v>
      </c>
      <c r="X222" s="68">
        <v>3413.9</v>
      </c>
      <c r="Y222" s="69">
        <v>8.6099999999999996E-2</v>
      </c>
      <c r="AZ222" s="95"/>
      <c r="BA222" s="95"/>
      <c r="BB222" s="96"/>
    </row>
    <row r="223" spans="23:54" ht="20.399999999999999">
      <c r="W223" s="67">
        <v>38899</v>
      </c>
      <c r="X223" s="68">
        <v>3143.2</v>
      </c>
      <c r="Y223" s="69">
        <v>4.7999999999999996E-3</v>
      </c>
      <c r="AZ223" s="95"/>
      <c r="BA223" s="95"/>
      <c r="BB223" s="96"/>
    </row>
    <row r="224" spans="23:54" ht="20.399999999999999">
      <c r="W224" s="67">
        <v>38869</v>
      </c>
      <c r="X224" s="68">
        <v>3128.2</v>
      </c>
      <c r="Y224" s="69">
        <v>1.8599999999999998E-2</v>
      </c>
      <c r="AZ224" s="95"/>
      <c r="BA224" s="95"/>
      <c r="BB224" s="96"/>
    </row>
    <row r="225" spans="23:54" ht="20.399999999999999">
      <c r="W225" s="67">
        <v>38838</v>
      </c>
      <c r="X225" s="68">
        <v>3071.05</v>
      </c>
      <c r="Y225" s="69">
        <v>-0.1368</v>
      </c>
      <c r="AZ225" s="95"/>
      <c r="BA225" s="95"/>
      <c r="BB225" s="96"/>
    </row>
    <row r="226" spans="23:54" ht="20.399999999999999">
      <c r="W226" s="67">
        <v>38808</v>
      </c>
      <c r="X226" s="68">
        <v>3557.6</v>
      </c>
      <c r="Y226" s="69">
        <v>4.5600000000000002E-2</v>
      </c>
      <c r="AZ226" s="95"/>
      <c r="BA226" s="95"/>
      <c r="BB226" s="96"/>
    </row>
    <row r="227" spans="23:54" ht="20.399999999999999">
      <c r="W227" s="67">
        <v>38777</v>
      </c>
      <c r="X227" s="68">
        <v>3402.55</v>
      </c>
      <c r="Y227" s="69">
        <v>0.1066</v>
      </c>
      <c r="AZ227" s="95"/>
      <c r="BA227" s="95"/>
      <c r="BB227" s="96"/>
    </row>
    <row r="228" spans="23:54" ht="20.399999999999999">
      <c r="W228" s="67">
        <v>38749</v>
      </c>
      <c r="X228" s="68">
        <v>3074.7</v>
      </c>
      <c r="Y228" s="69">
        <v>2.4500000000000001E-2</v>
      </c>
      <c r="AZ228" s="95"/>
      <c r="BA228" s="95"/>
      <c r="BB228" s="96"/>
    </row>
    <row r="229" spans="23:54" ht="20.399999999999999">
      <c r="W229" s="67">
        <v>38718</v>
      </c>
      <c r="X229" s="68">
        <v>3001.1</v>
      </c>
      <c r="Y229" s="69">
        <v>5.8000000000000003E-2</v>
      </c>
      <c r="AZ229" s="95"/>
      <c r="BA229" s="95"/>
      <c r="BB229" s="96"/>
    </row>
    <row r="230" spans="23:54" ht="20.399999999999999">
      <c r="W230" s="67">
        <v>38687</v>
      </c>
      <c r="X230" s="68">
        <v>2836.55</v>
      </c>
      <c r="Y230" s="69">
        <v>6.9500000000000006E-2</v>
      </c>
      <c r="AZ230" s="95"/>
      <c r="BA230" s="95"/>
      <c r="BB230" s="96"/>
    </row>
    <row r="231" spans="23:54" ht="20.399999999999999">
      <c r="W231" s="67">
        <v>38657</v>
      </c>
      <c r="X231" s="68">
        <v>2652.25</v>
      </c>
      <c r="Y231" s="69">
        <v>0.1186</v>
      </c>
      <c r="AZ231" s="95"/>
      <c r="BA231" s="95"/>
      <c r="BB231" s="96"/>
    </row>
    <row r="232" spans="23:54" ht="20.399999999999999">
      <c r="W232" s="67">
        <v>38626</v>
      </c>
      <c r="X232" s="68">
        <v>2370.9499999999998</v>
      </c>
      <c r="Y232" s="69">
        <v>-8.8599999999999998E-2</v>
      </c>
      <c r="AZ232" s="95"/>
      <c r="BA232" s="95"/>
      <c r="BB232" s="96"/>
    </row>
    <row r="233" spans="23:54" ht="20.399999999999999">
      <c r="W233" s="67">
        <v>38596</v>
      </c>
      <c r="X233" s="68">
        <v>2601.4</v>
      </c>
      <c r="Y233" s="69">
        <v>9.0899999999999995E-2</v>
      </c>
      <c r="AZ233" s="95"/>
      <c r="BA233" s="95"/>
      <c r="BB233" s="96"/>
    </row>
    <row r="234" spans="23:54" ht="20.399999999999999">
      <c r="W234" s="67">
        <v>38565</v>
      </c>
      <c r="X234" s="68">
        <v>2384.65</v>
      </c>
      <c r="Y234" s="69">
        <v>3.1300000000000001E-2</v>
      </c>
      <c r="AZ234" s="95"/>
      <c r="BA234" s="95"/>
      <c r="BB234" s="96"/>
    </row>
    <row r="235" spans="23:54" ht="20.399999999999999">
      <c r="W235" s="67">
        <v>38534</v>
      </c>
      <c r="X235" s="68">
        <v>2312.3000000000002</v>
      </c>
      <c r="Y235" s="69">
        <v>4.1300000000000003E-2</v>
      </c>
      <c r="AZ235" s="95"/>
      <c r="BA235" s="95"/>
      <c r="BB235" s="96"/>
    </row>
    <row r="236" spans="23:54" ht="20.399999999999999">
      <c r="W236" s="67">
        <v>38504</v>
      </c>
      <c r="X236" s="68">
        <v>2220.6</v>
      </c>
      <c r="Y236" s="69">
        <v>6.3700000000000007E-2</v>
      </c>
      <c r="AZ236" s="95"/>
      <c r="BA236" s="95"/>
      <c r="BB236" s="96"/>
    </row>
    <row r="237" spans="23:54" ht="20.399999999999999">
      <c r="W237" s="67">
        <v>38473</v>
      </c>
      <c r="X237" s="68">
        <v>2087.5500000000002</v>
      </c>
      <c r="Y237" s="69">
        <v>9.7299999999999998E-2</v>
      </c>
      <c r="AZ237" s="95"/>
      <c r="BA237" s="95"/>
      <c r="BB237" s="96"/>
    </row>
    <row r="238" spans="23:54" ht="20.399999999999999">
      <c r="W238" s="67">
        <v>38443</v>
      </c>
      <c r="X238" s="68">
        <v>1902.5</v>
      </c>
      <c r="Y238" s="69">
        <v>-6.54E-2</v>
      </c>
      <c r="AZ238" s="95"/>
      <c r="BA238" s="95"/>
      <c r="BB238" s="96"/>
    </row>
    <row r="239" spans="23:54" ht="20.399999999999999">
      <c r="W239" s="67">
        <v>38412</v>
      </c>
      <c r="X239" s="68">
        <v>2035.65</v>
      </c>
      <c r="Y239" s="69">
        <v>-3.2099999999999997E-2</v>
      </c>
      <c r="AZ239" s="95"/>
      <c r="BA239" s="95"/>
      <c r="BB239" s="96"/>
    </row>
    <row r="240" spans="23:54" ht="20.399999999999999">
      <c r="W240" s="67">
        <v>38384</v>
      </c>
      <c r="X240" s="68">
        <v>2103.25</v>
      </c>
      <c r="Y240" s="69">
        <v>2.2200000000000001E-2</v>
      </c>
      <c r="AZ240" s="95"/>
      <c r="BA240" s="95"/>
      <c r="BB240" s="96"/>
    </row>
    <row r="241" spans="23:54" ht="20.399999999999999">
      <c r="W241" s="67">
        <v>38353</v>
      </c>
      <c r="X241" s="68">
        <v>2057.6</v>
      </c>
      <c r="Y241" s="69">
        <v>-1.0999999999999999E-2</v>
      </c>
      <c r="AZ241" s="95"/>
      <c r="BA241" s="95"/>
      <c r="BB241" s="96"/>
    </row>
    <row r="242" spans="23:54" ht="20.399999999999999">
      <c r="W242" s="67">
        <v>38322</v>
      </c>
      <c r="X242" s="68">
        <v>2080.5</v>
      </c>
      <c r="Y242" s="69">
        <v>6.2100000000000002E-2</v>
      </c>
      <c r="AZ242" s="95"/>
      <c r="BA242" s="95"/>
      <c r="BB242" s="96"/>
    </row>
    <row r="243" spans="23:54" ht="20.399999999999999">
      <c r="W243" s="67">
        <v>38292</v>
      </c>
      <c r="X243" s="68">
        <v>1958.8</v>
      </c>
      <c r="Y243" s="69">
        <v>9.6199999999999994E-2</v>
      </c>
      <c r="AZ243" s="95"/>
      <c r="BA243" s="95"/>
      <c r="BB243" s="96"/>
    </row>
    <row r="244" spans="23:54" ht="20.399999999999999">
      <c r="W244" s="67">
        <v>38261</v>
      </c>
      <c r="X244" s="68">
        <v>1786.9</v>
      </c>
      <c r="Y244" s="69">
        <v>2.3699999999999999E-2</v>
      </c>
      <c r="AZ244" s="95"/>
      <c r="BA244" s="95"/>
      <c r="BB244" s="96"/>
    </row>
    <row r="245" spans="23:54" ht="20.399999999999999">
      <c r="W245" s="67">
        <v>38231</v>
      </c>
      <c r="X245" s="68">
        <v>1745.5</v>
      </c>
      <c r="Y245" s="69">
        <v>6.9699999999999998E-2</v>
      </c>
      <c r="AZ245" s="95"/>
      <c r="BA245" s="95"/>
      <c r="BB245" s="96"/>
    </row>
    <row r="246" spans="23:54" ht="20.399999999999999">
      <c r="W246" s="67">
        <v>38200</v>
      </c>
      <c r="X246" s="68">
        <v>1631.75</v>
      </c>
      <c r="Y246" s="69">
        <v>-2.9999999999999997E-4</v>
      </c>
      <c r="AZ246" s="95"/>
      <c r="BA246" s="95"/>
      <c r="BB246" s="96"/>
    </row>
    <row r="247" spans="23:54" ht="20.399999999999999">
      <c r="W247" s="67">
        <v>38169</v>
      </c>
      <c r="X247" s="68">
        <v>1632.3</v>
      </c>
      <c r="Y247" s="69">
        <v>8.4199999999999997E-2</v>
      </c>
      <c r="AZ247" s="95"/>
      <c r="BA247" s="95"/>
      <c r="BB247" s="96"/>
    </row>
    <row r="248" spans="23:54" ht="20.399999999999999">
      <c r="W248" s="67">
        <v>38139</v>
      </c>
      <c r="X248" s="68">
        <v>1505.6</v>
      </c>
      <c r="Y248" s="69">
        <v>1.4800000000000001E-2</v>
      </c>
      <c r="AZ248" s="95"/>
      <c r="BA248" s="95"/>
      <c r="BB248" s="96"/>
    </row>
    <row r="249" spans="23:54" ht="20.399999999999999">
      <c r="W249" s="67">
        <v>38108</v>
      </c>
      <c r="X249" s="68">
        <v>1483.6</v>
      </c>
      <c r="Y249" s="69">
        <v>-0.17399999999999999</v>
      </c>
      <c r="AZ249" s="95"/>
      <c r="BA249" s="95"/>
      <c r="BB249" s="96"/>
    </row>
    <row r="250" spans="23:54" ht="20.399999999999999">
      <c r="W250" s="67">
        <v>38078</v>
      </c>
      <c r="X250" s="68">
        <v>1796.1</v>
      </c>
      <c r="Y250" s="69">
        <v>1.37E-2</v>
      </c>
      <c r="AZ250" s="95"/>
      <c r="BA250" s="95"/>
      <c r="BB250" s="96"/>
    </row>
    <row r="251" spans="23:54" ht="20.399999999999999">
      <c r="W251" s="67">
        <v>38047</v>
      </c>
      <c r="X251" s="68">
        <v>1771.9</v>
      </c>
      <c r="Y251" s="69">
        <v>-1.5800000000000002E-2</v>
      </c>
      <c r="AZ251" s="95"/>
      <c r="BA251" s="95"/>
      <c r="BB251" s="96"/>
    </row>
    <row r="252" spans="23:54" ht="20.399999999999999">
      <c r="W252" s="67">
        <v>38018</v>
      </c>
      <c r="X252" s="68">
        <v>1800.3</v>
      </c>
      <c r="Y252" s="69">
        <v>-5.1999999999999998E-3</v>
      </c>
      <c r="AZ252" s="95"/>
      <c r="BA252" s="95"/>
      <c r="BB252" s="96"/>
    </row>
    <row r="253" spans="23:54" ht="20.399999999999999">
      <c r="W253" s="67">
        <v>37987</v>
      </c>
      <c r="X253" s="68">
        <v>1809.75</v>
      </c>
      <c r="Y253" s="69">
        <v>-3.7199999999999997E-2</v>
      </c>
      <c r="AZ253" s="95"/>
      <c r="BA253" s="95"/>
      <c r="BB253" s="96"/>
    </row>
    <row r="254" spans="23:54" ht="20.399999999999999">
      <c r="W254" s="67">
        <v>37956</v>
      </c>
      <c r="X254" s="68">
        <v>1879.75</v>
      </c>
      <c r="Y254" s="69">
        <v>0.1638</v>
      </c>
      <c r="AZ254" s="95"/>
      <c r="BA254" s="95"/>
      <c r="BB254" s="96"/>
    </row>
    <row r="255" spans="23:54" ht="20.399999999999999">
      <c r="W255" s="67">
        <v>37926</v>
      </c>
      <c r="X255" s="68">
        <v>1615.25</v>
      </c>
      <c r="Y255" s="69">
        <v>3.8100000000000002E-2</v>
      </c>
      <c r="AZ255" s="95"/>
      <c r="BA255" s="95"/>
      <c r="BB255" s="96"/>
    </row>
    <row r="256" spans="23:54" ht="20.399999999999999">
      <c r="W256" s="67">
        <v>37895</v>
      </c>
      <c r="X256" s="68">
        <v>1555.9</v>
      </c>
      <c r="Y256" s="69">
        <v>9.7900000000000001E-2</v>
      </c>
      <c r="AZ256" s="95"/>
      <c r="BA256" s="95"/>
      <c r="BB256" s="96"/>
    </row>
    <row r="257" spans="23:54" ht="20.399999999999999">
      <c r="W257" s="67">
        <v>37865</v>
      </c>
      <c r="X257" s="68">
        <v>1417.1</v>
      </c>
      <c r="Y257" s="69">
        <v>4.4600000000000001E-2</v>
      </c>
      <c r="AZ257" s="95"/>
      <c r="BA257" s="95"/>
      <c r="BB257" s="96"/>
    </row>
    <row r="258" spans="23:54" ht="20.399999999999999">
      <c r="W258" s="67">
        <v>37834</v>
      </c>
      <c r="X258" s="68">
        <v>1356.55</v>
      </c>
      <c r="Y258" s="69">
        <v>0.1439</v>
      </c>
      <c r="AZ258" s="95"/>
      <c r="BA258" s="95"/>
      <c r="BB258" s="96"/>
    </row>
    <row r="259" spans="23:54" ht="20.399999999999999">
      <c r="W259" s="67">
        <v>37803</v>
      </c>
      <c r="X259" s="68">
        <v>1185.8499999999999</v>
      </c>
      <c r="Y259" s="69">
        <v>4.5600000000000002E-2</v>
      </c>
      <c r="AZ259" s="95"/>
      <c r="BA259" s="95"/>
      <c r="BB259" s="96"/>
    </row>
    <row r="260" spans="23:54" ht="20.399999999999999">
      <c r="W260" s="67">
        <v>37773</v>
      </c>
      <c r="X260" s="68">
        <v>1134.1500000000001</v>
      </c>
      <c r="Y260" s="69">
        <v>0.1265</v>
      </c>
      <c r="AZ260" s="95"/>
      <c r="BA260" s="95"/>
      <c r="BB260" s="96"/>
    </row>
    <row r="261" spans="23:54" ht="20.399999999999999">
      <c r="W261" s="67">
        <v>37742</v>
      </c>
      <c r="X261" s="68">
        <v>1006.8</v>
      </c>
      <c r="Y261" s="69">
        <v>7.7899999999999997E-2</v>
      </c>
      <c r="AZ261" s="95"/>
      <c r="BA261" s="95"/>
      <c r="BB261" s="96"/>
    </row>
    <row r="262" spans="23:54" ht="20.399999999999999">
      <c r="W262" s="67">
        <v>37712</v>
      </c>
      <c r="X262" s="66">
        <v>934.05</v>
      </c>
      <c r="Y262" s="69">
        <v>-4.5100000000000001E-2</v>
      </c>
      <c r="AZ262" s="95"/>
      <c r="BA262" s="95"/>
      <c r="BB262" s="96"/>
    </row>
    <row r="263" spans="23:54" ht="20.399999999999999">
      <c r="W263" s="67">
        <v>37681</v>
      </c>
      <c r="X263" s="66">
        <v>978.2</v>
      </c>
      <c r="Y263" s="69">
        <v>-8.0100000000000005E-2</v>
      </c>
      <c r="AZ263" s="95"/>
      <c r="BA263" s="95"/>
      <c r="BB263" s="96"/>
    </row>
    <row r="264" spans="23:54" ht="20.399999999999999">
      <c r="W264" s="67">
        <v>37653</v>
      </c>
      <c r="X264" s="68">
        <v>1063.4000000000001</v>
      </c>
      <c r="Y264" s="69">
        <v>2.07E-2</v>
      </c>
      <c r="AZ264" s="95"/>
      <c r="BA264" s="95"/>
      <c r="BB264" s="96"/>
    </row>
    <row r="265" spans="23:54" ht="20.399999999999999">
      <c r="W265" s="67">
        <v>37622</v>
      </c>
      <c r="X265" s="68">
        <v>1041.8499999999999</v>
      </c>
      <c r="Y265" s="69">
        <v>-4.7199999999999999E-2</v>
      </c>
      <c r="AZ265" s="95"/>
      <c r="BA265" s="95"/>
      <c r="BB265" s="96"/>
    </row>
    <row r="266" spans="23:54" ht="20.399999999999999">
      <c r="W266" s="67">
        <v>37591</v>
      </c>
      <c r="X266" s="68">
        <v>1093.5</v>
      </c>
      <c r="Y266" s="69">
        <v>4.1300000000000003E-2</v>
      </c>
      <c r="AZ266" s="95"/>
      <c r="BA266" s="95"/>
      <c r="BB266" s="96"/>
    </row>
    <row r="267" spans="23:54" ht="20.399999999999999">
      <c r="W267" s="67">
        <v>37561</v>
      </c>
      <c r="X267" s="68">
        <v>1050.1500000000001</v>
      </c>
      <c r="Y267" s="69">
        <v>0.1038</v>
      </c>
      <c r="AZ267" s="95"/>
      <c r="BA267" s="95"/>
      <c r="BB267" s="96"/>
    </row>
    <row r="268" spans="23:54" ht="20.399999999999999">
      <c r="W268" s="67">
        <v>37530</v>
      </c>
      <c r="X268" s="66">
        <v>951.4</v>
      </c>
      <c r="Y268" s="69">
        <v>-1.2200000000000001E-2</v>
      </c>
      <c r="AZ268" s="95"/>
      <c r="BA268" s="95"/>
      <c r="BB268" s="96"/>
    </row>
    <row r="269" spans="23:54" ht="20.399999999999999">
      <c r="W269" s="67">
        <v>37500</v>
      </c>
      <c r="X269" s="66">
        <v>963.15</v>
      </c>
      <c r="Y269" s="69">
        <v>-4.7E-2</v>
      </c>
      <c r="AZ269" s="95"/>
      <c r="BA269" s="95"/>
      <c r="BB269" s="96"/>
    </row>
    <row r="270" spans="23:54" ht="20.399999999999999">
      <c r="W270" s="67">
        <v>37469</v>
      </c>
      <c r="X270" s="68">
        <v>1010.6</v>
      </c>
      <c r="Y270" s="69">
        <v>5.3900000000000003E-2</v>
      </c>
      <c r="AZ270" s="95"/>
      <c r="BA270" s="95"/>
      <c r="BB270" s="96"/>
    </row>
    <row r="271" spans="23:54" ht="20.399999999999999">
      <c r="W271" s="67">
        <v>37438</v>
      </c>
      <c r="X271" s="66">
        <v>958.9</v>
      </c>
      <c r="Y271" s="69">
        <v>-9.35E-2</v>
      </c>
      <c r="AZ271" s="95"/>
      <c r="BA271" s="95"/>
      <c r="BB271" s="96"/>
    </row>
    <row r="272" spans="23:54" ht="20.399999999999999">
      <c r="W272" s="67">
        <v>37408</v>
      </c>
      <c r="X272" s="68">
        <v>1057.8</v>
      </c>
      <c r="Y272" s="69">
        <v>2.8199999999999999E-2</v>
      </c>
      <c r="AZ272" s="95"/>
      <c r="BA272" s="95"/>
      <c r="BB272" s="96"/>
    </row>
    <row r="273" spans="23:54" ht="20.399999999999999">
      <c r="W273" s="67">
        <v>37377</v>
      </c>
      <c r="X273" s="68">
        <v>1028.8</v>
      </c>
      <c r="Y273" s="69">
        <v>-5.1400000000000001E-2</v>
      </c>
      <c r="AZ273" s="95"/>
      <c r="BA273" s="95"/>
      <c r="BB273" s="96"/>
    </row>
    <row r="274" spans="23:54" ht="20.399999999999999">
      <c r="W274" s="67">
        <v>37347</v>
      </c>
      <c r="X274" s="68">
        <v>1084.5</v>
      </c>
      <c r="Y274" s="69">
        <v>-3.9899999999999998E-2</v>
      </c>
      <c r="AZ274" s="95"/>
      <c r="BA274" s="95"/>
      <c r="BB274" s="96"/>
    </row>
    <row r="275" spans="23:54" ht="20.399999999999999">
      <c r="W275" s="67">
        <v>37316</v>
      </c>
      <c r="X275" s="68">
        <v>1129.55</v>
      </c>
      <c r="Y275" s="69">
        <v>-1.09E-2</v>
      </c>
      <c r="AZ275" s="95"/>
      <c r="BA275" s="95"/>
      <c r="BB275" s="96"/>
    </row>
    <row r="276" spans="23:54" ht="20.399999999999999">
      <c r="W276" s="67">
        <v>37288</v>
      </c>
      <c r="X276" s="68">
        <v>1142.05</v>
      </c>
      <c r="Y276" s="69">
        <v>6.2E-2</v>
      </c>
      <c r="AZ276" s="95"/>
      <c r="BA276" s="95"/>
      <c r="BB276" s="96"/>
    </row>
    <row r="277" spans="23:54" ht="20.399999999999999">
      <c r="W277" s="67">
        <v>37257</v>
      </c>
      <c r="X277" s="68">
        <v>1075.4000000000001</v>
      </c>
      <c r="Y277" s="69">
        <v>1.54E-2</v>
      </c>
      <c r="AZ277" s="95"/>
      <c r="BA277" s="95"/>
      <c r="BB277" s="96"/>
    </row>
    <row r="278" spans="23:54" ht="20.399999999999999">
      <c r="W278" s="67">
        <v>37226</v>
      </c>
      <c r="X278" s="68">
        <v>1059.05</v>
      </c>
      <c r="Y278" s="69">
        <v>-7.6E-3</v>
      </c>
      <c r="AZ278" s="95"/>
      <c r="BA278" s="95"/>
      <c r="BB278" s="96"/>
    </row>
    <row r="279" spans="23:54" ht="20.399999999999999">
      <c r="W279" s="67">
        <v>37196</v>
      </c>
      <c r="X279" s="68">
        <v>1067.1500000000001</v>
      </c>
      <c r="Y279" s="69">
        <v>9.8000000000000004E-2</v>
      </c>
      <c r="AZ279" s="95"/>
      <c r="BA279" s="95"/>
      <c r="BB279" s="96"/>
    </row>
    <row r="280" spans="23:54" ht="20.399999999999999">
      <c r="W280" s="67">
        <v>37165</v>
      </c>
      <c r="X280" s="66">
        <v>971.9</v>
      </c>
      <c r="Y280" s="69">
        <v>6.3500000000000001E-2</v>
      </c>
      <c r="AZ280" s="95"/>
      <c r="BA280" s="95"/>
      <c r="BB280" s="96"/>
    </row>
    <row r="281" spans="23:54" ht="20.399999999999999">
      <c r="W281" s="67">
        <v>37135</v>
      </c>
      <c r="X281" s="66">
        <v>913.85</v>
      </c>
      <c r="Y281" s="69">
        <v>-0.1328</v>
      </c>
      <c r="AZ281" s="95"/>
      <c r="BA281" s="95"/>
      <c r="BB281" s="96"/>
    </row>
    <row r="282" spans="23:54" ht="20.399999999999999">
      <c r="W282" s="67">
        <v>37104</v>
      </c>
      <c r="X282" s="68">
        <v>1053.75</v>
      </c>
      <c r="Y282" s="69">
        <v>-1.78E-2</v>
      </c>
      <c r="AZ282" s="95"/>
      <c r="BA282" s="95"/>
      <c r="BB282" s="96"/>
    </row>
    <row r="283" spans="23:54" ht="20.399999999999999">
      <c r="W283" s="67">
        <v>37073</v>
      </c>
      <c r="X283" s="68">
        <v>1072.8499999999999</v>
      </c>
      <c r="Y283" s="69">
        <v>-3.1600000000000003E-2</v>
      </c>
      <c r="AZ283" s="95"/>
      <c r="BA283" s="95"/>
      <c r="BB283" s="96"/>
    </row>
    <row r="284" spans="23:54" ht="20.399999999999999">
      <c r="W284" s="67">
        <v>37043</v>
      </c>
      <c r="X284" s="68">
        <v>1107.9000000000001</v>
      </c>
      <c r="Y284" s="69">
        <v>-5.1400000000000001E-2</v>
      </c>
      <c r="AZ284" s="95"/>
      <c r="BA284" s="95"/>
      <c r="BB284" s="96"/>
    </row>
    <row r="285" spans="23:54" ht="20.399999999999999">
      <c r="W285" s="67">
        <v>37012</v>
      </c>
      <c r="X285" s="68">
        <v>1167.9000000000001</v>
      </c>
      <c r="Y285" s="69">
        <v>3.7900000000000003E-2</v>
      </c>
      <c r="AZ285" s="95"/>
      <c r="BA285" s="95"/>
      <c r="BB285" s="96"/>
    </row>
    <row r="286" spans="23:54" ht="20.399999999999999">
      <c r="W286" s="67">
        <v>36982</v>
      </c>
      <c r="X286" s="68">
        <v>1125.25</v>
      </c>
      <c r="Y286" s="69">
        <v>-0.02</v>
      </c>
      <c r="AZ286" s="95"/>
      <c r="BA286" s="95"/>
      <c r="BB286" s="96"/>
    </row>
    <row r="287" spans="23:54" ht="20.399999999999999">
      <c r="W287" s="67">
        <v>36951</v>
      </c>
      <c r="X287" s="68">
        <v>1148.2</v>
      </c>
      <c r="Y287" s="69">
        <v>-0.15040000000000001</v>
      </c>
      <c r="AZ287" s="95"/>
      <c r="BA287" s="95"/>
      <c r="BB287" s="96"/>
    </row>
    <row r="288" spans="23:54" ht="20.399999999999999">
      <c r="W288" s="67">
        <v>36923</v>
      </c>
      <c r="X288" s="68">
        <v>1351.4</v>
      </c>
      <c r="Y288" s="69">
        <v>-1.4800000000000001E-2</v>
      </c>
      <c r="AZ288" s="95"/>
      <c r="BA288" s="95"/>
      <c r="BB288" s="96"/>
    </row>
    <row r="289" spans="23:54" ht="20.399999999999999">
      <c r="W289" s="67">
        <v>36892</v>
      </c>
      <c r="X289" s="68">
        <v>1371.7</v>
      </c>
      <c r="Y289" s="69">
        <v>8.5599999999999996E-2</v>
      </c>
      <c r="AZ289" s="95"/>
      <c r="BA289" s="95"/>
      <c r="BB289" s="96"/>
    </row>
    <row r="290" spans="23:54" ht="20.399999999999999">
      <c r="W290" s="67">
        <v>36861</v>
      </c>
      <c r="X290" s="68">
        <v>1263.55</v>
      </c>
      <c r="Y290" s="69">
        <v>-3.5999999999999999E-3</v>
      </c>
      <c r="AZ290" s="95"/>
      <c r="BA290" s="95"/>
      <c r="BB290" s="96"/>
    </row>
    <row r="291" spans="23:54" ht="20.399999999999999">
      <c r="W291" s="67">
        <v>36831</v>
      </c>
      <c r="X291" s="68">
        <v>1268.1500000000001</v>
      </c>
      <c r="Y291" s="69">
        <v>8.1299999999999997E-2</v>
      </c>
      <c r="AZ291" s="95"/>
      <c r="BA291" s="95"/>
      <c r="BB291" s="96"/>
    </row>
    <row r="292" spans="23:54" ht="20.399999999999999">
      <c r="W292" s="67">
        <v>36800</v>
      </c>
      <c r="X292" s="68">
        <v>1172.75</v>
      </c>
      <c r="Y292" s="69">
        <v>-7.7799999999999994E-2</v>
      </c>
      <c r="AZ292" s="95"/>
      <c r="BA292" s="95"/>
      <c r="BB292" s="96"/>
    </row>
    <row r="293" spans="23:54" ht="20.399999999999999">
      <c r="W293" s="67">
        <v>36770</v>
      </c>
      <c r="X293" s="68">
        <v>1271.6500000000001</v>
      </c>
      <c r="Y293" s="69">
        <v>-8.7800000000000003E-2</v>
      </c>
      <c r="AZ293" s="95"/>
      <c r="BA293" s="95"/>
      <c r="BB293" s="96"/>
    </row>
    <row r="294" spans="23:54" ht="20.399999999999999">
      <c r="W294" s="67">
        <v>36739</v>
      </c>
      <c r="X294" s="68">
        <v>1394.1</v>
      </c>
      <c r="Y294" s="69">
        <v>4.5999999999999999E-2</v>
      </c>
      <c r="AZ294" s="95"/>
      <c r="BA294" s="95"/>
      <c r="BB294" s="96"/>
    </row>
    <row r="295" spans="23:54" ht="20.399999999999999">
      <c r="W295" s="67">
        <v>36708</v>
      </c>
      <c r="X295" s="68">
        <v>1332.85</v>
      </c>
      <c r="Y295" s="69">
        <v>-9.4200000000000006E-2</v>
      </c>
      <c r="AZ295" s="95"/>
      <c r="BA295" s="95"/>
      <c r="BB295" s="96"/>
    </row>
    <row r="296" spans="23:54" ht="20.399999999999999">
      <c r="W296" s="67">
        <v>36678</v>
      </c>
      <c r="X296" s="68">
        <v>1471.45</v>
      </c>
      <c r="Y296" s="69">
        <v>6.59E-2</v>
      </c>
      <c r="AZ296" s="95"/>
      <c r="BA296" s="95"/>
      <c r="BB296" s="96"/>
    </row>
    <row r="297" spans="23:54" ht="20.399999999999999">
      <c r="W297" s="67">
        <v>36647</v>
      </c>
      <c r="X297" s="68">
        <v>1380.45</v>
      </c>
      <c r="Y297" s="69">
        <v>-1.8599999999999998E-2</v>
      </c>
      <c r="AZ297" s="95"/>
      <c r="BA297" s="95"/>
      <c r="BB297" s="96"/>
    </row>
    <row r="298" spans="23:54" ht="20.399999999999999">
      <c r="W298" s="67">
        <v>36617</v>
      </c>
      <c r="X298" s="68">
        <v>1406.55</v>
      </c>
      <c r="Y298" s="69">
        <v>-7.9799999999999996E-2</v>
      </c>
      <c r="AZ298" s="95"/>
      <c r="BA298" s="95"/>
      <c r="BB298" s="96"/>
    </row>
    <row r="299" spans="23:54" ht="20.399999999999999">
      <c r="W299" s="67">
        <v>36586</v>
      </c>
      <c r="X299" s="68">
        <v>1528.45</v>
      </c>
      <c r="Y299" s="69">
        <v>-7.6399999999999996E-2</v>
      </c>
      <c r="AZ299" s="95"/>
      <c r="BA299" s="95"/>
      <c r="BB299" s="96"/>
    </row>
    <row r="300" spans="23:54" ht="20.399999999999999">
      <c r="W300" s="67">
        <v>36557</v>
      </c>
      <c r="X300" s="68">
        <v>1654.8</v>
      </c>
      <c r="Y300" s="69">
        <v>7.0199999999999999E-2</v>
      </c>
      <c r="AZ300" s="95"/>
      <c r="BA300" s="95"/>
      <c r="BB300" s="96"/>
    </row>
    <row r="301" spans="23:54" ht="20.399999999999999">
      <c r="W301" s="67">
        <v>36526</v>
      </c>
      <c r="X301" s="68">
        <v>1546.2</v>
      </c>
      <c r="Y301" s="69">
        <v>4.4400000000000002E-2</v>
      </c>
      <c r="AZ301" s="95"/>
      <c r="BA301" s="95"/>
      <c r="BB301" s="96"/>
    </row>
    <row r="302" spans="23:54" ht="20.399999999999999">
      <c r="W302" s="67">
        <v>36495</v>
      </c>
      <c r="X302" s="68">
        <v>1480.45</v>
      </c>
      <c r="Y302" s="69">
        <v>7.5800000000000006E-2</v>
      </c>
      <c r="AZ302" s="95"/>
      <c r="BA302" s="95"/>
      <c r="BB302" s="96"/>
    </row>
    <row r="303" spans="23:54" ht="20.399999999999999">
      <c r="AZ303" s="95"/>
      <c r="BA303" s="95"/>
      <c r="BB303" s="96"/>
    </row>
    <row r="304" spans="23:54" ht="20.399999999999999">
      <c r="AZ304" s="95"/>
      <c r="BA304" s="95"/>
      <c r="BB304" s="96"/>
    </row>
    <row r="305" spans="52:54" ht="20.399999999999999">
      <c r="AZ305" s="95"/>
      <c r="BA305" s="95"/>
      <c r="BB305" s="96"/>
    </row>
    <row r="306" spans="52:54" ht="20.399999999999999">
      <c r="AZ306" s="95"/>
      <c r="BA306" s="95"/>
      <c r="BB306" s="96"/>
    </row>
    <row r="307" spans="52:54" ht="20.399999999999999">
      <c r="AZ307" s="95"/>
      <c r="BA307" s="95"/>
      <c r="BB307" s="96"/>
    </row>
    <row r="308" spans="52:54" ht="20.399999999999999">
      <c r="AZ308" s="95"/>
      <c r="BA308" s="95"/>
      <c r="BB308" s="96"/>
    </row>
    <row r="309" spans="52:54" ht="20.399999999999999">
      <c r="AZ309" s="95"/>
      <c r="BA309" s="95"/>
      <c r="BB309" s="96"/>
    </row>
    <row r="310" spans="52:54" ht="20.399999999999999">
      <c r="AZ310" s="95"/>
      <c r="BA310" s="95"/>
      <c r="BB310" s="96"/>
    </row>
    <row r="311" spans="52:54" ht="20.399999999999999">
      <c r="AZ311" s="95"/>
      <c r="BA311" s="95"/>
      <c r="BB311" s="96"/>
    </row>
    <row r="312" spans="52:54" ht="20.399999999999999">
      <c r="AZ312" s="95"/>
      <c r="BA312" s="95"/>
      <c r="BB312" s="96"/>
    </row>
    <row r="313" spans="52:54" ht="20.399999999999999">
      <c r="AZ313" s="95"/>
      <c r="BA313" s="95"/>
      <c r="BB313" s="96"/>
    </row>
    <row r="314" spans="52:54" ht="20.399999999999999">
      <c r="AZ314" s="95"/>
      <c r="BA314" s="95"/>
      <c r="BB314" s="96"/>
    </row>
    <row r="315" spans="52:54" ht="20.399999999999999">
      <c r="AZ315" s="95"/>
      <c r="BA315" s="95"/>
      <c r="BB315" s="96"/>
    </row>
    <row r="316" spans="52:54" ht="20.399999999999999">
      <c r="AZ316" s="95"/>
      <c r="BA316" s="95"/>
      <c r="BB316" s="96"/>
    </row>
    <row r="317" spans="52:54" ht="20.399999999999999">
      <c r="AZ317" s="95"/>
      <c r="BA317" s="95"/>
      <c r="BB317" s="96"/>
    </row>
    <row r="318" spans="52:54" ht="20.399999999999999">
      <c r="AZ318" s="95"/>
      <c r="BA318" s="95"/>
      <c r="BB318" s="96"/>
    </row>
    <row r="319" spans="52:54" ht="20.399999999999999">
      <c r="AZ319" s="95"/>
      <c r="BA319" s="95"/>
      <c r="BB319" s="96"/>
    </row>
    <row r="320" spans="52:54" ht="20.399999999999999">
      <c r="AZ320" s="95"/>
      <c r="BA320" s="95"/>
      <c r="BB320" s="96"/>
    </row>
    <row r="321" spans="52:54" ht="20.399999999999999">
      <c r="AZ321" s="95"/>
      <c r="BA321" s="95"/>
      <c r="BB321" s="96"/>
    </row>
    <row r="322" spans="52:54" ht="20.399999999999999">
      <c r="AZ322" s="95"/>
      <c r="BA322" s="95"/>
      <c r="BB322" s="96"/>
    </row>
    <row r="323" spans="52:54" ht="20.399999999999999">
      <c r="AZ323" s="95"/>
      <c r="BA323" s="95"/>
      <c r="BB323" s="96"/>
    </row>
    <row r="324" spans="52:54" ht="20.399999999999999">
      <c r="AZ324" s="95"/>
      <c r="BA324" s="95"/>
      <c r="BB324" s="96"/>
    </row>
    <row r="325" spans="52:54" ht="20.399999999999999">
      <c r="AZ325" s="95"/>
      <c r="BA325" s="95"/>
      <c r="BB325" s="96"/>
    </row>
    <row r="326" spans="52:54" ht="20.399999999999999">
      <c r="AZ326" s="95"/>
      <c r="BA326" s="95"/>
      <c r="BB326" s="96"/>
    </row>
    <row r="327" spans="52:54" ht="20.399999999999999">
      <c r="AZ327" s="95"/>
      <c r="BA327" s="95"/>
      <c r="BB327" s="96"/>
    </row>
    <row r="328" spans="52:54" ht="20.399999999999999">
      <c r="AZ328" s="95"/>
      <c r="BA328" s="95"/>
      <c r="BB328" s="96"/>
    </row>
    <row r="329" spans="52:54" ht="20.399999999999999">
      <c r="AZ329" s="95"/>
      <c r="BA329" s="95"/>
      <c r="BB329" s="96"/>
    </row>
    <row r="330" spans="52:54" ht="20.399999999999999">
      <c r="AZ330" s="95"/>
      <c r="BA330" s="95"/>
      <c r="BB330" s="96"/>
    </row>
    <row r="331" spans="52:54" ht="20.399999999999999">
      <c r="AZ331" s="95"/>
      <c r="BA331" s="95"/>
      <c r="BB331" s="96"/>
    </row>
    <row r="332" spans="52:54" ht="20.399999999999999">
      <c r="AZ332" s="95"/>
      <c r="BA332" s="95"/>
      <c r="BB332" s="96"/>
    </row>
    <row r="333" spans="52:54" ht="20.399999999999999">
      <c r="AZ333" s="95"/>
      <c r="BA333" s="95"/>
      <c r="BB333" s="96"/>
    </row>
    <row r="334" spans="52:54" ht="20.399999999999999">
      <c r="AZ334" s="95"/>
      <c r="BA334" s="95"/>
      <c r="BB334" s="96"/>
    </row>
    <row r="335" spans="52:54" ht="20.399999999999999">
      <c r="AZ335" s="95"/>
      <c r="BA335" s="95"/>
      <c r="BB335" s="96"/>
    </row>
    <row r="336" spans="52:54" ht="20.399999999999999">
      <c r="AZ336" s="95"/>
      <c r="BA336" s="95"/>
      <c r="BB336" s="96"/>
    </row>
    <row r="337" spans="52:54" ht="20.399999999999999">
      <c r="AZ337" s="95"/>
      <c r="BA337" s="95"/>
      <c r="BB337" s="96"/>
    </row>
    <row r="338" spans="52:54" ht="20.399999999999999">
      <c r="AZ338" s="95"/>
      <c r="BA338" s="95"/>
      <c r="BB338" s="96"/>
    </row>
    <row r="339" spans="52:54" ht="20.399999999999999">
      <c r="AZ339" s="95"/>
      <c r="BA339" s="95"/>
      <c r="BB339" s="96"/>
    </row>
    <row r="340" spans="52:54" ht="20.399999999999999">
      <c r="AZ340" s="95"/>
      <c r="BA340" s="95"/>
      <c r="BB340" s="96"/>
    </row>
    <row r="341" spans="52:54" ht="20.399999999999999">
      <c r="AZ341" s="95"/>
      <c r="BA341" s="95"/>
      <c r="BB341" s="96"/>
    </row>
    <row r="342" spans="52:54" ht="20.399999999999999">
      <c r="AZ342" s="95"/>
      <c r="BA342" s="95"/>
      <c r="BB342" s="96"/>
    </row>
    <row r="343" spans="52:54" ht="20.399999999999999">
      <c r="AZ343" s="95"/>
      <c r="BA343" s="95"/>
      <c r="BB343" s="96"/>
    </row>
    <row r="344" spans="52:54" ht="20.399999999999999">
      <c r="AZ344" s="95"/>
      <c r="BA344" s="95"/>
      <c r="BB344" s="96"/>
    </row>
    <row r="345" spans="52:54" ht="20.399999999999999">
      <c r="AZ345" s="95"/>
      <c r="BA345" s="95"/>
      <c r="BB345" s="96"/>
    </row>
    <row r="346" spans="52:54" ht="20.399999999999999">
      <c r="AZ346" s="95"/>
      <c r="BA346" s="95"/>
      <c r="BB346" s="96"/>
    </row>
    <row r="347" spans="52:54" ht="20.399999999999999">
      <c r="AZ347" s="95"/>
      <c r="BA347" s="95"/>
      <c r="BB347" s="96"/>
    </row>
    <row r="348" spans="52:54" ht="20.399999999999999">
      <c r="AZ348" s="95"/>
      <c r="BA348" s="95"/>
      <c r="BB348" s="96"/>
    </row>
    <row r="349" spans="52:54" ht="20.399999999999999">
      <c r="AZ349" s="95"/>
      <c r="BA349" s="95"/>
      <c r="BB349" s="96"/>
    </row>
    <row r="350" spans="52:54" ht="20.399999999999999">
      <c r="AZ350" s="95"/>
      <c r="BA350" s="95"/>
      <c r="BB350" s="96"/>
    </row>
    <row r="351" spans="52:54" ht="20.399999999999999">
      <c r="AZ351" s="95"/>
      <c r="BA351" s="95"/>
      <c r="BB351" s="96"/>
    </row>
    <row r="352" spans="52:54" ht="20.399999999999999">
      <c r="AZ352" s="95"/>
      <c r="BA352" s="95"/>
      <c r="BB352" s="96"/>
    </row>
    <row r="353" spans="52:54" ht="20.399999999999999">
      <c r="AZ353" s="95"/>
      <c r="BA353" s="95"/>
      <c r="BB353" s="96"/>
    </row>
    <row r="354" spans="52:54" ht="20.399999999999999">
      <c r="AZ354" s="95"/>
      <c r="BA354" s="95"/>
      <c r="BB354" s="96"/>
    </row>
    <row r="355" spans="52:54" ht="20.399999999999999">
      <c r="AZ355" s="95"/>
      <c r="BA355" s="95"/>
      <c r="BB355" s="96"/>
    </row>
    <row r="356" spans="52:54" ht="20.399999999999999">
      <c r="AZ356" s="95"/>
      <c r="BA356" s="95"/>
      <c r="BB356" s="96"/>
    </row>
    <row r="357" spans="52:54" ht="20.399999999999999">
      <c r="AZ357" s="95"/>
      <c r="BA357" s="95"/>
      <c r="BB357" s="96"/>
    </row>
    <row r="358" spans="52:54" ht="20.399999999999999">
      <c r="AZ358" s="95"/>
      <c r="BA358" s="95"/>
      <c r="BB358" s="96"/>
    </row>
    <row r="359" spans="52:54" ht="20.399999999999999">
      <c r="AZ359" s="95"/>
      <c r="BA359" s="95"/>
      <c r="BB359" s="96"/>
    </row>
    <row r="360" spans="52:54" ht="20.399999999999999">
      <c r="AZ360" s="95"/>
      <c r="BA360" s="95"/>
      <c r="BB360" s="96"/>
    </row>
    <row r="361" spans="52:54" ht="20.399999999999999">
      <c r="AZ361" s="95"/>
      <c r="BA361" s="95"/>
      <c r="BB361" s="96"/>
    </row>
    <row r="362" spans="52:54" ht="20.399999999999999">
      <c r="AZ362" s="95"/>
      <c r="BA362" s="95"/>
      <c r="BB362" s="96"/>
    </row>
    <row r="363" spans="52:54" ht="20.399999999999999">
      <c r="AZ363" s="95"/>
      <c r="BA363" s="95"/>
      <c r="BB363" s="96"/>
    </row>
    <row r="364" spans="52:54" ht="20.399999999999999">
      <c r="AZ364" s="95"/>
      <c r="BA364" s="95"/>
      <c r="BB364" s="96"/>
    </row>
    <row r="365" spans="52:54" ht="20.399999999999999">
      <c r="AZ365" s="95"/>
      <c r="BA365" s="95"/>
      <c r="BB365" s="96"/>
    </row>
    <row r="366" spans="52:54" ht="20.399999999999999">
      <c r="AZ366" s="95"/>
      <c r="BA366" s="95"/>
      <c r="BB366" s="96"/>
    </row>
    <row r="367" spans="52:54" ht="20.399999999999999">
      <c r="AZ367" s="95"/>
      <c r="BA367" s="95"/>
      <c r="BB367" s="96"/>
    </row>
    <row r="368" spans="52:54" ht="20.399999999999999">
      <c r="AZ368" s="95"/>
      <c r="BA368" s="95"/>
      <c r="BB368" s="96"/>
    </row>
    <row r="369" spans="52:54" ht="20.399999999999999">
      <c r="AZ369" s="95"/>
      <c r="BA369" s="95"/>
      <c r="BB369" s="96"/>
    </row>
    <row r="370" spans="52:54" ht="20.399999999999999">
      <c r="AZ370" s="95"/>
      <c r="BA370" s="95"/>
      <c r="BB370" s="96"/>
    </row>
    <row r="371" spans="52:54" ht="20.399999999999999">
      <c r="AZ371" s="95"/>
      <c r="BA371" s="95"/>
      <c r="BB371" s="96"/>
    </row>
    <row r="372" spans="52:54" ht="20.399999999999999">
      <c r="AZ372" s="95"/>
      <c r="BA372" s="95"/>
      <c r="BB372" s="96"/>
    </row>
    <row r="373" spans="52:54" ht="20.399999999999999">
      <c r="AZ373" s="95"/>
      <c r="BA373" s="95"/>
      <c r="BB373" s="96"/>
    </row>
    <row r="374" spans="52:54" ht="20.399999999999999">
      <c r="AZ374" s="95"/>
      <c r="BA374" s="95"/>
      <c r="BB374" s="96"/>
    </row>
    <row r="375" spans="52:54" ht="20.399999999999999">
      <c r="AZ375" s="95"/>
      <c r="BA375" s="95"/>
      <c r="BB375" s="96"/>
    </row>
    <row r="376" spans="52:54" ht="20.399999999999999">
      <c r="AZ376" s="95"/>
      <c r="BA376" s="95"/>
      <c r="BB376" s="96"/>
    </row>
    <row r="377" spans="52:54" ht="20.399999999999999">
      <c r="AZ377" s="95"/>
      <c r="BA377" s="95"/>
      <c r="BB377" s="96"/>
    </row>
    <row r="378" spans="52:54" ht="20.399999999999999">
      <c r="AZ378" s="95"/>
      <c r="BA378" s="95"/>
      <c r="BB378" s="96"/>
    </row>
    <row r="379" spans="52:54" ht="20.399999999999999">
      <c r="AZ379" s="95"/>
      <c r="BA379" s="95"/>
      <c r="BB379" s="96"/>
    </row>
    <row r="380" spans="52:54" ht="20.399999999999999">
      <c r="AZ380" s="95"/>
      <c r="BA380" s="95"/>
      <c r="BB380" s="96"/>
    </row>
    <row r="381" spans="52:54" ht="20.399999999999999">
      <c r="AZ381" s="95"/>
      <c r="BA381" s="95"/>
      <c r="BB381" s="96"/>
    </row>
    <row r="382" spans="52:54" ht="20.399999999999999">
      <c r="AZ382" s="95"/>
      <c r="BA382" s="95"/>
      <c r="BB382" s="96"/>
    </row>
    <row r="383" spans="52:54" ht="20.399999999999999">
      <c r="AZ383" s="95"/>
      <c r="BA383" s="95"/>
      <c r="BB383" s="96"/>
    </row>
    <row r="384" spans="52:54" ht="20.399999999999999">
      <c r="AZ384" s="95"/>
      <c r="BA384" s="95"/>
      <c r="BB384" s="96"/>
    </row>
    <row r="385" spans="52:54" ht="20.399999999999999">
      <c r="AZ385" s="95"/>
      <c r="BA385" s="95"/>
      <c r="BB385" s="96"/>
    </row>
    <row r="386" spans="52:54" ht="20.399999999999999">
      <c r="AZ386" s="95"/>
      <c r="BA386" s="95"/>
      <c r="BB386" s="96"/>
    </row>
    <row r="387" spans="52:54" ht="20.399999999999999">
      <c r="AZ387" s="95"/>
      <c r="BA387" s="95"/>
      <c r="BB387" s="96"/>
    </row>
    <row r="388" spans="52:54" ht="20.399999999999999">
      <c r="AZ388" s="95"/>
      <c r="BA388" s="95"/>
      <c r="BB388" s="96"/>
    </row>
    <row r="389" spans="52:54" ht="20.399999999999999">
      <c r="AZ389" s="95"/>
      <c r="BA389" s="95"/>
      <c r="BB389" s="96"/>
    </row>
    <row r="390" spans="52:54" ht="20.399999999999999">
      <c r="AZ390" s="95"/>
      <c r="BA390" s="95"/>
      <c r="BB390" s="96"/>
    </row>
    <row r="391" spans="52:54" ht="20.399999999999999">
      <c r="AZ391" s="95"/>
      <c r="BA391" s="95"/>
      <c r="BB391" s="96"/>
    </row>
    <row r="392" spans="52:54" ht="20.399999999999999">
      <c r="AZ392" s="95"/>
      <c r="BA392" s="95"/>
      <c r="BB392" s="96"/>
    </row>
    <row r="393" spans="52:54" ht="20.399999999999999">
      <c r="AZ393" s="95"/>
      <c r="BA393" s="95"/>
      <c r="BB393" s="96"/>
    </row>
    <row r="394" spans="52:54" ht="20.399999999999999">
      <c r="AZ394" s="95"/>
      <c r="BA394" s="95"/>
      <c r="BB394" s="96"/>
    </row>
    <row r="395" spans="52:54" ht="20.399999999999999">
      <c r="AZ395" s="95"/>
      <c r="BA395" s="95"/>
      <c r="BB395" s="96"/>
    </row>
    <row r="396" spans="52:54" ht="20.399999999999999">
      <c r="AZ396" s="95"/>
      <c r="BA396" s="95"/>
      <c r="BB396" s="96"/>
    </row>
    <row r="397" spans="52:54" ht="20.399999999999999">
      <c r="AZ397" s="95"/>
      <c r="BA397" s="95"/>
      <c r="BB397" s="96"/>
    </row>
    <row r="398" spans="52:54" ht="20.399999999999999">
      <c r="AZ398" s="95"/>
      <c r="BA398" s="95"/>
      <c r="BB398" s="96"/>
    </row>
    <row r="399" spans="52:54" ht="20.399999999999999">
      <c r="AZ399" s="95"/>
      <c r="BA399" s="95"/>
      <c r="BB399" s="96"/>
    </row>
    <row r="400" spans="52:54" ht="20.399999999999999">
      <c r="AZ400" s="95"/>
      <c r="BA400" s="95"/>
      <c r="BB400" s="96"/>
    </row>
    <row r="401" spans="52:54" ht="20.399999999999999">
      <c r="AZ401" s="95"/>
      <c r="BA401" s="95"/>
      <c r="BB401" s="96"/>
    </row>
    <row r="402" spans="52:54" ht="20.399999999999999">
      <c r="AZ402" s="95"/>
      <c r="BA402" s="95"/>
      <c r="BB402" s="96"/>
    </row>
    <row r="403" spans="52:54" ht="20.399999999999999">
      <c r="AZ403" s="95"/>
      <c r="BA403" s="95"/>
      <c r="BB403" s="96"/>
    </row>
    <row r="404" spans="52:54" ht="20.399999999999999">
      <c r="AZ404" s="95"/>
      <c r="BA404" s="95"/>
      <c r="BB404" s="96"/>
    </row>
    <row r="405" spans="52:54" ht="20.399999999999999">
      <c r="AZ405" s="95"/>
      <c r="BA405" s="95"/>
      <c r="BB405" s="96"/>
    </row>
    <row r="406" spans="52:54" ht="20.399999999999999">
      <c r="AZ406" s="95"/>
      <c r="BA406" s="95"/>
      <c r="BB406" s="96"/>
    </row>
    <row r="407" spans="52:54" ht="20.399999999999999">
      <c r="AZ407" s="95"/>
      <c r="BA407" s="95"/>
      <c r="BB407" s="96"/>
    </row>
    <row r="408" spans="52:54" ht="20.399999999999999">
      <c r="AZ408" s="95"/>
      <c r="BA408" s="95"/>
      <c r="BB408" s="96"/>
    </row>
    <row r="409" spans="52:54" ht="20.399999999999999">
      <c r="AZ409" s="95"/>
      <c r="BA409" s="95"/>
      <c r="BB409" s="96"/>
    </row>
    <row r="410" spans="52:54" ht="20.399999999999999">
      <c r="AZ410" s="95"/>
      <c r="BA410" s="95"/>
      <c r="BB410" s="96"/>
    </row>
    <row r="411" spans="52:54" ht="20.399999999999999">
      <c r="AZ411" s="95"/>
      <c r="BA411" s="95"/>
      <c r="BB411" s="96"/>
    </row>
    <row r="412" spans="52:54" ht="20.399999999999999">
      <c r="AZ412" s="95"/>
      <c r="BA412" s="95"/>
      <c r="BB412" s="96"/>
    </row>
    <row r="413" spans="52:54" ht="20.399999999999999">
      <c r="AZ413" s="95"/>
      <c r="BA413" s="95"/>
      <c r="BB413" s="96"/>
    </row>
    <row r="414" spans="52:54" ht="20.399999999999999">
      <c r="AZ414" s="95"/>
      <c r="BA414" s="95"/>
      <c r="BB414" s="96"/>
    </row>
    <row r="415" spans="52:54" ht="20.399999999999999">
      <c r="AZ415" s="95"/>
      <c r="BA415" s="95"/>
      <c r="BB415" s="96"/>
    </row>
    <row r="416" spans="52:54" ht="20.399999999999999">
      <c r="AZ416" s="95"/>
      <c r="BA416" s="95"/>
      <c r="BB416" s="96"/>
    </row>
    <row r="417" spans="52:54" ht="20.399999999999999">
      <c r="AZ417" s="95"/>
      <c r="BA417" s="95"/>
      <c r="BB417" s="96"/>
    </row>
    <row r="418" spans="52:54" ht="20.399999999999999">
      <c r="AZ418" s="95"/>
      <c r="BA418" s="95"/>
      <c r="BB418" s="96"/>
    </row>
    <row r="419" spans="52:54" ht="20.399999999999999">
      <c r="AZ419" s="95"/>
      <c r="BA419" s="95"/>
      <c r="BB419" s="96"/>
    </row>
    <row r="420" spans="52:54" ht="20.399999999999999">
      <c r="AZ420" s="95"/>
      <c r="BA420" s="95"/>
      <c r="BB420" s="96"/>
    </row>
    <row r="421" spans="52:54" ht="20.399999999999999">
      <c r="AZ421" s="95"/>
      <c r="BA421" s="95"/>
      <c r="BB421" s="96"/>
    </row>
    <row r="422" spans="52:54" ht="20.399999999999999">
      <c r="AZ422" s="95"/>
      <c r="BA422" s="95"/>
      <c r="BB422" s="96"/>
    </row>
    <row r="423" spans="52:54" ht="20.399999999999999">
      <c r="AZ423" s="95"/>
      <c r="BA423" s="95"/>
      <c r="BB423" s="96"/>
    </row>
    <row r="424" spans="52:54" ht="20.399999999999999">
      <c r="AZ424" s="95"/>
      <c r="BA424" s="95"/>
      <c r="BB424" s="96"/>
    </row>
    <row r="425" spans="52:54" ht="20.399999999999999">
      <c r="AZ425" s="95"/>
      <c r="BA425" s="95"/>
      <c r="BB425" s="96"/>
    </row>
    <row r="426" spans="52:54" ht="20.399999999999999">
      <c r="AZ426" s="95"/>
      <c r="BA426" s="95"/>
      <c r="BB426" s="96"/>
    </row>
    <row r="427" spans="52:54" ht="20.399999999999999">
      <c r="AZ427" s="95"/>
      <c r="BA427" s="95"/>
      <c r="BB427" s="96"/>
    </row>
    <row r="428" spans="52:54" ht="20.399999999999999">
      <c r="AZ428" s="95"/>
      <c r="BA428" s="95"/>
      <c r="BB428" s="96"/>
    </row>
    <row r="429" spans="52:54" ht="20.399999999999999">
      <c r="AZ429" s="95"/>
      <c r="BA429" s="95"/>
      <c r="BB429" s="96"/>
    </row>
    <row r="430" spans="52:54" ht="20.399999999999999">
      <c r="AZ430" s="95"/>
      <c r="BA430" s="95"/>
      <c r="BB430" s="96"/>
    </row>
    <row r="431" spans="52:54" ht="20.399999999999999">
      <c r="AZ431" s="95"/>
      <c r="BA431" s="95"/>
      <c r="BB431" s="96"/>
    </row>
    <row r="432" spans="52:54" ht="20.399999999999999">
      <c r="AZ432" s="95"/>
      <c r="BA432" s="95"/>
      <c r="BB432" s="96"/>
    </row>
    <row r="433" spans="52:54" ht="20.399999999999999">
      <c r="AZ433" s="95"/>
      <c r="BA433" s="95"/>
      <c r="BB433" s="96"/>
    </row>
    <row r="434" spans="52:54" ht="20.399999999999999">
      <c r="AZ434" s="95"/>
      <c r="BA434" s="95"/>
      <c r="BB434" s="96"/>
    </row>
    <row r="435" spans="52:54" ht="20.399999999999999">
      <c r="AZ435" s="95"/>
      <c r="BA435" s="95"/>
      <c r="BB435" s="96"/>
    </row>
    <row r="436" spans="52:54" ht="20.399999999999999">
      <c r="AZ436" s="95"/>
      <c r="BA436" s="95"/>
      <c r="BB436" s="96"/>
    </row>
    <row r="437" spans="52:54" ht="20.399999999999999">
      <c r="AZ437" s="95"/>
      <c r="BA437" s="95"/>
      <c r="BB437" s="96"/>
    </row>
    <row r="438" spans="52:54" ht="20.399999999999999">
      <c r="AZ438" s="95"/>
      <c r="BA438" s="95"/>
      <c r="BB438" s="96"/>
    </row>
    <row r="439" spans="52:54" ht="20.399999999999999">
      <c r="AZ439" s="95"/>
      <c r="BA439" s="95"/>
      <c r="BB439" s="96"/>
    </row>
    <row r="440" spans="52:54" ht="20.399999999999999">
      <c r="AZ440" s="95"/>
      <c r="BA440" s="95"/>
      <c r="BB440" s="96"/>
    </row>
    <row r="441" spans="52:54" ht="20.399999999999999">
      <c r="AZ441" s="95"/>
      <c r="BA441" s="95"/>
      <c r="BB441" s="96"/>
    </row>
    <row r="442" spans="52:54" ht="20.399999999999999">
      <c r="AZ442" s="95"/>
      <c r="BA442" s="95"/>
      <c r="BB442" s="96"/>
    </row>
    <row r="443" spans="52:54" ht="20.399999999999999">
      <c r="AZ443" s="95"/>
      <c r="BA443" s="95"/>
      <c r="BB443" s="96"/>
    </row>
    <row r="444" spans="52:54" ht="20.399999999999999">
      <c r="AZ444" s="95"/>
      <c r="BA444" s="95"/>
      <c r="BB444" s="96"/>
    </row>
    <row r="445" spans="52:54" ht="20.399999999999999">
      <c r="AZ445" s="95"/>
      <c r="BA445" s="95"/>
      <c r="BB445" s="96"/>
    </row>
    <row r="446" spans="52:54" ht="20.399999999999999">
      <c r="AZ446" s="95"/>
      <c r="BA446" s="95"/>
      <c r="BB446" s="96"/>
    </row>
    <row r="447" spans="52:54" ht="20.399999999999999">
      <c r="AZ447" s="95"/>
      <c r="BA447" s="95"/>
      <c r="BB447" s="96"/>
    </row>
    <row r="448" spans="52:54" ht="20.399999999999999">
      <c r="AZ448" s="95"/>
      <c r="BA448" s="95"/>
      <c r="BB448" s="96"/>
    </row>
    <row r="449" spans="52:54" ht="20.399999999999999">
      <c r="AZ449" s="95"/>
      <c r="BA449" s="95"/>
      <c r="BB449" s="96"/>
    </row>
    <row r="450" spans="52:54" ht="20.399999999999999">
      <c r="AZ450" s="95"/>
      <c r="BA450" s="95"/>
      <c r="BB450" s="96"/>
    </row>
    <row r="451" spans="52:54" ht="20.399999999999999">
      <c r="AZ451" s="95"/>
      <c r="BA451" s="95"/>
      <c r="BB451" s="96"/>
    </row>
    <row r="452" spans="52:54" ht="20.399999999999999">
      <c r="AZ452" s="95"/>
      <c r="BA452" s="95"/>
      <c r="BB452" s="96"/>
    </row>
    <row r="453" spans="52:54" ht="20.399999999999999">
      <c r="AZ453" s="95"/>
      <c r="BA453" s="95"/>
      <c r="BB453" s="96"/>
    </row>
    <row r="454" spans="52:54" ht="20.399999999999999">
      <c r="AZ454" s="95"/>
      <c r="BA454" s="95"/>
      <c r="BB454" s="96"/>
    </row>
    <row r="455" spans="52:54" ht="20.399999999999999">
      <c r="AZ455" s="95"/>
      <c r="BA455" s="95"/>
      <c r="BB455" s="96"/>
    </row>
    <row r="456" spans="52:54" ht="20.399999999999999">
      <c r="AZ456" s="95"/>
      <c r="BA456" s="95"/>
      <c r="BB456" s="96"/>
    </row>
    <row r="457" spans="52:54" ht="20.399999999999999">
      <c r="AZ457" s="95"/>
      <c r="BA457" s="95"/>
      <c r="BB457" s="96"/>
    </row>
    <row r="458" spans="52:54" ht="20.399999999999999">
      <c r="AZ458" s="95"/>
      <c r="BA458" s="95"/>
      <c r="BB458" s="96"/>
    </row>
    <row r="459" spans="52:54" ht="20.399999999999999">
      <c r="AZ459" s="95"/>
      <c r="BA459" s="95"/>
      <c r="BB459" s="96"/>
    </row>
    <row r="460" spans="52:54" ht="20.399999999999999">
      <c r="AZ460" s="95"/>
      <c r="BA460" s="95"/>
      <c r="BB460" s="96"/>
    </row>
    <row r="461" spans="52:54" ht="20.399999999999999">
      <c r="AZ461" s="95"/>
      <c r="BA461" s="95"/>
      <c r="BB461" s="96"/>
    </row>
    <row r="462" spans="52:54" ht="20.399999999999999">
      <c r="AZ462" s="95"/>
      <c r="BA462" s="95"/>
      <c r="BB462" s="96"/>
    </row>
    <row r="463" spans="52:54" ht="20.399999999999999">
      <c r="AZ463" s="95"/>
      <c r="BA463" s="95"/>
      <c r="BB463" s="96"/>
    </row>
    <row r="464" spans="52:54" ht="20.399999999999999">
      <c r="AZ464" s="95"/>
      <c r="BA464" s="95"/>
      <c r="BB464" s="96"/>
    </row>
    <row r="465" spans="52:54" ht="20.399999999999999">
      <c r="AZ465" s="95"/>
      <c r="BA465" s="95"/>
      <c r="BB465" s="96"/>
    </row>
    <row r="466" spans="52:54" ht="20.399999999999999">
      <c r="AZ466" s="95"/>
      <c r="BA466" s="95"/>
      <c r="BB466" s="96"/>
    </row>
    <row r="467" spans="52:54" ht="20.399999999999999">
      <c r="AZ467" s="95"/>
      <c r="BA467" s="95"/>
      <c r="BB467" s="96"/>
    </row>
    <row r="468" spans="52:54" ht="20.399999999999999">
      <c r="AZ468" s="95"/>
      <c r="BA468" s="95"/>
      <c r="BB468" s="96"/>
    </row>
    <row r="469" spans="52:54" ht="20.399999999999999">
      <c r="AZ469" s="95"/>
      <c r="BA469" s="95"/>
      <c r="BB469" s="96"/>
    </row>
    <row r="470" spans="52:54" ht="20.399999999999999">
      <c r="AZ470" s="95"/>
      <c r="BA470" s="95"/>
      <c r="BB470" s="96"/>
    </row>
    <row r="471" spans="52:54" ht="20.399999999999999">
      <c r="AZ471" s="95"/>
      <c r="BA471" s="95"/>
      <c r="BB471" s="96"/>
    </row>
    <row r="472" spans="52:54" ht="20.399999999999999">
      <c r="AZ472" s="95"/>
      <c r="BA472" s="95"/>
      <c r="BB472" s="96"/>
    </row>
    <row r="473" spans="52:54" ht="20.399999999999999">
      <c r="AZ473" s="95"/>
      <c r="BA473" s="95"/>
      <c r="BB473" s="96"/>
    </row>
    <row r="474" spans="52:54" ht="20.399999999999999">
      <c r="AZ474" s="95"/>
      <c r="BA474" s="95"/>
      <c r="BB474" s="96"/>
    </row>
    <row r="475" spans="52:54" ht="20.399999999999999">
      <c r="AZ475" s="95"/>
      <c r="BA475" s="95"/>
      <c r="BB475" s="96"/>
    </row>
    <row r="476" spans="52:54" ht="20.399999999999999">
      <c r="AZ476" s="95"/>
      <c r="BA476" s="95"/>
      <c r="BB476" s="96"/>
    </row>
    <row r="477" spans="52:54" ht="20.399999999999999">
      <c r="AZ477" s="95"/>
      <c r="BA477" s="95"/>
      <c r="BB477" s="96"/>
    </row>
    <row r="478" spans="52:54" ht="20.399999999999999">
      <c r="AZ478" s="95"/>
      <c r="BA478" s="95"/>
      <c r="BB478" s="96"/>
    </row>
    <row r="479" spans="52:54" ht="20.399999999999999">
      <c r="AZ479" s="95"/>
      <c r="BA479" s="95"/>
      <c r="BB479" s="96"/>
    </row>
    <row r="480" spans="52:54" ht="20.399999999999999">
      <c r="AZ480" s="95"/>
      <c r="BA480" s="95"/>
      <c r="BB480" s="96"/>
    </row>
    <row r="481" spans="52:54" ht="20.399999999999999">
      <c r="AZ481" s="95"/>
      <c r="BA481" s="95"/>
      <c r="BB481" s="96"/>
    </row>
    <row r="482" spans="52:54" ht="20.399999999999999">
      <c r="AZ482" s="95"/>
      <c r="BA482" s="95"/>
      <c r="BB482" s="96"/>
    </row>
    <row r="483" spans="52:54" ht="20.399999999999999">
      <c r="AZ483" s="95"/>
      <c r="BA483" s="95"/>
      <c r="BB483" s="96"/>
    </row>
    <row r="484" spans="52:54" ht="20.399999999999999">
      <c r="AZ484" s="95"/>
      <c r="BA484" s="95"/>
      <c r="BB484" s="96"/>
    </row>
    <row r="485" spans="52:54" ht="20.399999999999999">
      <c r="AZ485" s="95"/>
      <c r="BA485" s="95"/>
      <c r="BB485" s="96"/>
    </row>
    <row r="486" spans="52:54" ht="20.399999999999999">
      <c r="AZ486" s="95"/>
      <c r="BA486" s="95"/>
      <c r="BB486" s="96"/>
    </row>
    <row r="487" spans="52:54" ht="20.399999999999999">
      <c r="AZ487" s="95"/>
      <c r="BA487" s="95"/>
      <c r="BB487" s="96"/>
    </row>
    <row r="488" spans="52:54" ht="20.399999999999999">
      <c r="AZ488" s="95"/>
      <c r="BA488" s="95"/>
      <c r="BB488" s="96"/>
    </row>
    <row r="489" spans="52:54" ht="20.399999999999999">
      <c r="AZ489" s="95"/>
      <c r="BA489" s="95"/>
      <c r="BB489" s="96"/>
    </row>
    <row r="490" spans="52:54" ht="20.399999999999999">
      <c r="AZ490" s="95"/>
      <c r="BA490" s="95"/>
      <c r="BB490" s="96"/>
    </row>
    <row r="491" spans="52:54" ht="20.399999999999999">
      <c r="AZ491" s="95"/>
      <c r="BA491" s="95"/>
      <c r="BB491" s="96"/>
    </row>
    <row r="492" spans="52:54" ht="20.399999999999999">
      <c r="AZ492" s="95"/>
      <c r="BA492" s="95"/>
      <c r="BB492" s="96"/>
    </row>
    <row r="493" spans="52:54" ht="20.399999999999999">
      <c r="AZ493" s="95"/>
      <c r="BA493" s="95"/>
      <c r="BB493" s="96"/>
    </row>
    <row r="494" spans="52:54" ht="20.399999999999999">
      <c r="AZ494" s="95"/>
      <c r="BA494" s="95"/>
      <c r="BB494" s="96"/>
    </row>
    <row r="495" spans="52:54" ht="20.399999999999999">
      <c r="AZ495" s="95"/>
      <c r="BA495" s="95"/>
      <c r="BB495" s="96"/>
    </row>
    <row r="496" spans="52:54" ht="20.399999999999999">
      <c r="AZ496" s="95"/>
      <c r="BA496" s="95"/>
      <c r="BB496" s="96"/>
    </row>
    <row r="497" spans="52:54" ht="20.399999999999999">
      <c r="AZ497" s="95"/>
      <c r="BA497" s="95"/>
      <c r="BB497" s="96"/>
    </row>
    <row r="498" spans="52:54" ht="20.399999999999999">
      <c r="AZ498" s="95"/>
      <c r="BA498" s="95"/>
      <c r="BB498" s="96"/>
    </row>
    <row r="499" spans="52:54" ht="20.399999999999999">
      <c r="AZ499" s="95"/>
      <c r="BA499" s="95"/>
      <c r="BB499" s="96"/>
    </row>
    <row r="500" spans="52:54" ht="20.399999999999999">
      <c r="AZ500" s="95"/>
      <c r="BA500" s="95"/>
      <c r="BB500" s="96"/>
    </row>
    <row r="501" spans="52:54" ht="20.399999999999999">
      <c r="AZ501" s="95"/>
      <c r="BA501" s="95"/>
      <c r="BB501" s="96"/>
    </row>
    <row r="502" spans="52:54" ht="20.399999999999999">
      <c r="AZ502" s="95"/>
      <c r="BA502" s="95"/>
      <c r="BB502" s="96"/>
    </row>
    <row r="503" spans="52:54" ht="20.399999999999999">
      <c r="AZ503" s="95"/>
      <c r="BA503" s="95"/>
      <c r="BB503" s="96"/>
    </row>
    <row r="504" spans="52:54" ht="20.399999999999999">
      <c r="AZ504" s="95"/>
      <c r="BA504" s="95"/>
      <c r="BB504" s="96"/>
    </row>
    <row r="505" spans="52:54" ht="20.399999999999999">
      <c r="AZ505" s="95"/>
      <c r="BA505" s="95"/>
      <c r="BB505" s="96"/>
    </row>
    <row r="506" spans="52:54" ht="20.399999999999999">
      <c r="AZ506" s="95"/>
      <c r="BA506" s="95"/>
      <c r="BB506" s="96"/>
    </row>
    <row r="507" spans="52:54" ht="20.399999999999999">
      <c r="AZ507" s="95"/>
      <c r="BA507" s="95"/>
      <c r="BB507" s="96"/>
    </row>
    <row r="508" spans="52:54" ht="20.399999999999999">
      <c r="AZ508" s="95"/>
      <c r="BA508" s="95"/>
      <c r="BB508" s="96"/>
    </row>
    <row r="509" spans="52:54" ht="20.399999999999999">
      <c r="AZ509" s="95"/>
      <c r="BA509" s="95"/>
      <c r="BB509" s="96"/>
    </row>
    <row r="510" spans="52:54" ht="20.399999999999999">
      <c r="AZ510" s="95"/>
      <c r="BA510" s="95"/>
      <c r="BB510" s="96"/>
    </row>
    <row r="511" spans="52:54" ht="20.399999999999999">
      <c r="AZ511" s="95"/>
      <c r="BA511" s="95"/>
      <c r="BB511" s="96"/>
    </row>
    <row r="512" spans="52:54" ht="20.399999999999999">
      <c r="AZ512" s="95"/>
      <c r="BA512" s="95"/>
      <c r="BB512" s="96"/>
    </row>
    <row r="513" spans="52:54" ht="20.399999999999999">
      <c r="AZ513" s="95"/>
      <c r="BA513" s="95"/>
      <c r="BB513" s="96"/>
    </row>
    <row r="514" spans="52:54" ht="20.399999999999999">
      <c r="AZ514" s="95"/>
      <c r="BA514" s="95"/>
      <c r="BB514" s="96"/>
    </row>
    <row r="515" spans="52:54" ht="20.399999999999999">
      <c r="AZ515" s="95"/>
      <c r="BA515" s="95"/>
      <c r="BB515" s="96"/>
    </row>
    <row r="516" spans="52:54" ht="20.399999999999999">
      <c r="AZ516" s="95"/>
      <c r="BA516" s="95"/>
      <c r="BB516" s="96"/>
    </row>
    <row r="517" spans="52:54" ht="20.399999999999999">
      <c r="AZ517" s="95"/>
      <c r="BA517" s="95"/>
      <c r="BB517" s="96"/>
    </row>
    <row r="518" spans="52:54" ht="20.399999999999999">
      <c r="AZ518" s="95"/>
      <c r="BA518" s="95"/>
      <c r="BB518" s="96"/>
    </row>
    <row r="519" spans="52:54" ht="20.399999999999999">
      <c r="AZ519" s="95"/>
      <c r="BA519" s="95"/>
      <c r="BB519" s="96"/>
    </row>
    <row r="520" spans="52:54" ht="20.399999999999999">
      <c r="AZ520" s="95"/>
      <c r="BA520" s="95"/>
      <c r="BB520" s="96"/>
    </row>
    <row r="521" spans="52:54" ht="20.399999999999999">
      <c r="AZ521" s="95"/>
      <c r="BA521" s="95"/>
      <c r="BB521" s="96"/>
    </row>
    <row r="522" spans="52:54" ht="20.399999999999999">
      <c r="AZ522" s="95"/>
      <c r="BA522" s="95"/>
      <c r="BB522" s="96"/>
    </row>
    <row r="523" spans="52:54" ht="20.399999999999999">
      <c r="AZ523" s="95"/>
      <c r="BA523" s="95"/>
      <c r="BB523" s="96"/>
    </row>
    <row r="524" spans="52:54" ht="20.399999999999999">
      <c r="AZ524" s="95"/>
      <c r="BA524" s="95"/>
      <c r="BB524" s="96"/>
    </row>
    <row r="525" spans="52:54" ht="20.399999999999999">
      <c r="AZ525" s="95"/>
      <c r="BA525" s="95"/>
      <c r="BB525" s="96"/>
    </row>
    <row r="526" spans="52:54" ht="20.399999999999999">
      <c r="AZ526" s="95"/>
      <c r="BA526" s="95"/>
      <c r="BB526" s="96"/>
    </row>
    <row r="527" spans="52:54" ht="20.399999999999999">
      <c r="AZ527" s="95"/>
      <c r="BA527" s="95"/>
      <c r="BB527" s="96"/>
    </row>
    <row r="528" spans="52:54" ht="20.399999999999999">
      <c r="AZ528" s="95"/>
      <c r="BA528" s="95"/>
      <c r="BB528" s="96"/>
    </row>
    <row r="529" spans="52:54" ht="20.399999999999999">
      <c r="AZ529" s="95"/>
      <c r="BA529" s="95"/>
      <c r="BB529" s="96"/>
    </row>
    <row r="530" spans="52:54" ht="20.399999999999999">
      <c r="AZ530" s="95"/>
      <c r="BA530" s="95"/>
      <c r="BB530" s="96"/>
    </row>
    <row r="531" spans="52:54" ht="20.399999999999999">
      <c r="AZ531" s="95"/>
      <c r="BA531" s="95"/>
      <c r="BB531" s="96"/>
    </row>
    <row r="532" spans="52:54" ht="20.399999999999999">
      <c r="AZ532" s="95"/>
      <c r="BA532" s="95"/>
      <c r="BB532" s="96"/>
    </row>
    <row r="533" spans="52:54" ht="20.399999999999999">
      <c r="AZ533" s="95"/>
      <c r="BA533" s="95"/>
      <c r="BB533" s="96"/>
    </row>
    <row r="534" spans="52:54" ht="20.399999999999999">
      <c r="AZ534" s="95"/>
      <c r="BA534" s="95"/>
      <c r="BB534" s="96"/>
    </row>
    <row r="535" spans="52:54" ht="20.399999999999999">
      <c r="AZ535" s="95"/>
      <c r="BA535" s="95"/>
      <c r="BB535" s="96"/>
    </row>
    <row r="536" spans="52:54" ht="20.399999999999999">
      <c r="AZ536" s="95"/>
      <c r="BA536" s="95"/>
      <c r="BB536" s="96"/>
    </row>
    <row r="537" spans="52:54" ht="20.399999999999999">
      <c r="AZ537" s="95"/>
      <c r="BA537" s="95"/>
      <c r="BB537" s="96"/>
    </row>
    <row r="538" spans="52:54" ht="20.399999999999999">
      <c r="AZ538" s="95"/>
      <c r="BA538" s="95"/>
      <c r="BB538" s="96"/>
    </row>
    <row r="539" spans="52:54" ht="20.399999999999999">
      <c r="AZ539" s="95"/>
      <c r="BA539" s="95"/>
      <c r="BB539" s="96"/>
    </row>
    <row r="540" spans="52:54" ht="20.399999999999999">
      <c r="AZ540" s="95"/>
      <c r="BA540" s="95"/>
      <c r="BB540" s="96"/>
    </row>
    <row r="541" spans="52:54" ht="20.399999999999999">
      <c r="AZ541" s="95"/>
      <c r="BA541" s="95"/>
      <c r="BB541" s="96"/>
    </row>
    <row r="542" spans="52:54" ht="20.399999999999999">
      <c r="AZ542" s="95"/>
      <c r="BA542" s="95"/>
      <c r="BB542" s="96"/>
    </row>
    <row r="543" spans="52:54" ht="20.399999999999999">
      <c r="AZ543" s="95"/>
      <c r="BA543" s="95"/>
      <c r="BB543" s="96"/>
    </row>
    <row r="544" spans="52:54" ht="20.399999999999999">
      <c r="AZ544" s="95"/>
      <c r="BA544" s="95"/>
      <c r="BB544" s="96"/>
    </row>
    <row r="545" spans="52:54" ht="20.399999999999999">
      <c r="AZ545" s="95"/>
      <c r="BA545" s="95"/>
      <c r="BB545" s="96"/>
    </row>
    <row r="546" spans="52:54" ht="20.399999999999999">
      <c r="AZ546" s="95"/>
      <c r="BA546" s="95"/>
      <c r="BB546" s="96"/>
    </row>
    <row r="547" spans="52:54" ht="20.399999999999999">
      <c r="AZ547" s="95"/>
      <c r="BA547" s="95"/>
      <c r="BB547" s="96"/>
    </row>
    <row r="548" spans="52:54" ht="20.399999999999999">
      <c r="AZ548" s="95"/>
      <c r="BA548" s="95"/>
      <c r="BB548" s="96"/>
    </row>
    <row r="549" spans="52:54" ht="20.399999999999999">
      <c r="AZ549" s="95"/>
      <c r="BA549" s="95"/>
      <c r="BB549" s="96"/>
    </row>
    <row r="550" spans="52:54" ht="20.399999999999999">
      <c r="AZ550" s="95"/>
      <c r="BA550" s="95"/>
      <c r="BB550" s="96"/>
    </row>
    <row r="551" spans="52:54" ht="20.399999999999999">
      <c r="AZ551" s="95"/>
      <c r="BA551" s="95"/>
      <c r="BB551" s="96"/>
    </row>
    <row r="552" spans="52:54" ht="20.399999999999999">
      <c r="AZ552" s="95"/>
      <c r="BA552" s="95"/>
      <c r="BB552" s="96"/>
    </row>
    <row r="553" spans="52:54" ht="20.399999999999999">
      <c r="AZ553" s="95"/>
      <c r="BA553" s="95"/>
      <c r="BB553" s="96"/>
    </row>
    <row r="554" spans="52:54" ht="20.399999999999999">
      <c r="AZ554" s="95"/>
      <c r="BA554" s="95"/>
      <c r="BB554" s="96"/>
    </row>
    <row r="555" spans="52:54" ht="20.399999999999999">
      <c r="AZ555" s="95"/>
      <c r="BA555" s="95"/>
      <c r="BB555" s="96"/>
    </row>
    <row r="556" spans="52:54" ht="20.399999999999999">
      <c r="AZ556" s="95"/>
      <c r="BA556" s="95"/>
      <c r="BB556" s="96"/>
    </row>
    <row r="557" spans="52:54" ht="20.399999999999999">
      <c r="AZ557" s="95"/>
      <c r="BA557" s="95"/>
      <c r="BB557" s="96"/>
    </row>
    <row r="558" spans="52:54" ht="20.399999999999999">
      <c r="AZ558" s="95"/>
      <c r="BA558" s="95"/>
      <c r="BB558" s="96"/>
    </row>
    <row r="559" spans="52:54" ht="20.399999999999999">
      <c r="AZ559" s="95"/>
      <c r="BA559" s="95"/>
      <c r="BB559" s="96"/>
    </row>
    <row r="560" spans="52:54" ht="20.399999999999999">
      <c r="AZ560" s="95"/>
      <c r="BA560" s="95"/>
      <c r="BB560" s="96"/>
    </row>
    <row r="561" spans="52:54" ht="20.399999999999999">
      <c r="AZ561" s="95"/>
      <c r="BA561" s="95"/>
      <c r="BB561" s="96"/>
    </row>
    <row r="562" spans="52:54" ht="20.399999999999999">
      <c r="AZ562" s="95"/>
      <c r="BA562" s="95"/>
      <c r="BB562" s="96"/>
    </row>
    <row r="563" spans="52:54" ht="20.399999999999999">
      <c r="AZ563" s="95"/>
      <c r="BA563" s="95"/>
      <c r="BB563" s="96"/>
    </row>
    <row r="564" spans="52:54" ht="20.399999999999999">
      <c r="AZ564" s="95"/>
      <c r="BA564" s="95"/>
      <c r="BB564" s="96"/>
    </row>
    <row r="565" spans="52:54" ht="20.399999999999999">
      <c r="AZ565" s="95"/>
      <c r="BA565" s="95"/>
      <c r="BB565" s="96"/>
    </row>
    <row r="566" spans="52:54" ht="20.399999999999999">
      <c r="AZ566" s="95"/>
      <c r="BA566" s="95"/>
      <c r="BB566" s="96"/>
    </row>
    <row r="567" spans="52:54" ht="20.399999999999999">
      <c r="AZ567" s="95"/>
      <c r="BA567" s="95"/>
      <c r="BB567" s="96"/>
    </row>
    <row r="568" spans="52:54" ht="20.399999999999999">
      <c r="AZ568" s="95"/>
      <c r="BA568" s="95"/>
      <c r="BB568" s="96"/>
    </row>
    <row r="569" spans="52:54" ht="20.399999999999999">
      <c r="AZ569" s="95"/>
      <c r="BA569" s="95"/>
      <c r="BB569" s="96"/>
    </row>
    <row r="570" spans="52:54" ht="20.399999999999999">
      <c r="AZ570" s="95"/>
      <c r="BA570" s="95"/>
      <c r="BB570" s="96"/>
    </row>
    <row r="571" spans="52:54" ht="20.399999999999999">
      <c r="AZ571" s="95"/>
      <c r="BA571" s="95"/>
      <c r="BB571" s="96"/>
    </row>
    <row r="572" spans="52:54" ht="20.399999999999999">
      <c r="AZ572" s="95"/>
      <c r="BA572" s="95"/>
      <c r="BB572" s="96"/>
    </row>
    <row r="573" spans="52:54" ht="20.399999999999999">
      <c r="AZ573" s="95"/>
      <c r="BA573" s="95"/>
      <c r="BB573" s="96"/>
    </row>
    <row r="574" spans="52:54" ht="20.399999999999999">
      <c r="AZ574" s="95"/>
      <c r="BA574" s="95"/>
      <c r="BB574" s="96"/>
    </row>
    <row r="575" spans="52:54" ht="20.399999999999999">
      <c r="AZ575" s="95"/>
      <c r="BA575" s="95"/>
      <c r="BB575" s="96"/>
    </row>
    <row r="576" spans="52:54" ht="20.399999999999999">
      <c r="AZ576" s="95"/>
      <c r="BA576" s="95"/>
      <c r="BB576" s="96"/>
    </row>
    <row r="577" spans="52:54" ht="20.399999999999999">
      <c r="AZ577" s="95"/>
      <c r="BA577" s="95"/>
      <c r="BB577" s="96"/>
    </row>
    <row r="578" spans="52:54" ht="20.399999999999999">
      <c r="AZ578" s="95"/>
      <c r="BA578" s="95"/>
      <c r="BB578" s="96"/>
    </row>
    <row r="579" spans="52:54" ht="20.399999999999999">
      <c r="AZ579" s="95"/>
      <c r="BA579" s="95"/>
      <c r="BB579" s="96"/>
    </row>
    <row r="580" spans="52:54" ht="20.399999999999999">
      <c r="AZ580" s="95"/>
      <c r="BA580" s="95"/>
      <c r="BB580" s="96"/>
    </row>
    <row r="581" spans="52:54" ht="20.399999999999999">
      <c r="AZ581" s="95"/>
      <c r="BA581" s="95"/>
      <c r="BB581" s="96"/>
    </row>
    <row r="582" spans="52:54" ht="20.399999999999999">
      <c r="AZ582" s="95"/>
      <c r="BA582" s="95"/>
      <c r="BB582" s="96"/>
    </row>
    <row r="583" spans="52:54" ht="20.399999999999999">
      <c r="AZ583" s="95"/>
      <c r="BA583" s="95"/>
      <c r="BB583" s="96"/>
    </row>
    <row r="584" spans="52:54" ht="20.399999999999999">
      <c r="AZ584" s="95"/>
      <c r="BA584" s="95"/>
      <c r="BB584" s="96"/>
    </row>
    <row r="585" spans="52:54" ht="20.399999999999999">
      <c r="AZ585" s="95"/>
      <c r="BA585" s="95"/>
      <c r="BB585" s="96"/>
    </row>
    <row r="586" spans="52:54" ht="20.399999999999999">
      <c r="AZ586" s="95"/>
      <c r="BA586" s="95"/>
      <c r="BB586" s="96"/>
    </row>
    <row r="587" spans="52:54" ht="20.399999999999999">
      <c r="AZ587" s="95"/>
      <c r="BA587" s="95"/>
      <c r="BB587" s="96"/>
    </row>
    <row r="588" spans="52:54" ht="20.399999999999999">
      <c r="AZ588" s="95"/>
      <c r="BA588" s="95"/>
      <c r="BB588" s="96"/>
    </row>
    <row r="589" spans="52:54" ht="20.399999999999999">
      <c r="AZ589" s="95"/>
      <c r="BA589" s="95"/>
      <c r="BB589" s="96"/>
    </row>
    <row r="590" spans="52:54" ht="20.399999999999999">
      <c r="AZ590" s="95"/>
      <c r="BA590" s="95"/>
      <c r="BB590" s="96"/>
    </row>
    <row r="591" spans="52:54" ht="20.399999999999999">
      <c r="AZ591" s="95"/>
      <c r="BA591" s="95"/>
      <c r="BB591" s="96"/>
    </row>
    <row r="592" spans="52:54" ht="20.399999999999999">
      <c r="AZ592" s="95"/>
      <c r="BA592" s="95"/>
      <c r="BB592" s="96"/>
    </row>
    <row r="593" spans="52:54" ht="20.399999999999999">
      <c r="AZ593" s="95"/>
      <c r="BA593" s="95"/>
      <c r="BB593" s="96"/>
    </row>
    <row r="594" spans="52:54" ht="20.399999999999999">
      <c r="AZ594" s="95"/>
      <c r="BA594" s="95"/>
      <c r="BB594" s="96"/>
    </row>
    <row r="595" spans="52:54" ht="20.399999999999999">
      <c r="AZ595" s="95"/>
      <c r="BA595" s="95"/>
      <c r="BB595" s="96"/>
    </row>
    <row r="596" spans="52:54" ht="20.399999999999999">
      <c r="AZ596" s="95"/>
      <c r="BA596" s="95"/>
      <c r="BB596" s="96"/>
    </row>
    <row r="597" spans="52:54" ht="20.399999999999999">
      <c r="AZ597" s="95"/>
      <c r="BA597" s="95"/>
      <c r="BB597" s="96"/>
    </row>
    <row r="598" spans="52:54" ht="20.399999999999999">
      <c r="AZ598" s="95"/>
      <c r="BA598" s="95"/>
      <c r="BB598" s="96"/>
    </row>
    <row r="599" spans="52:54" ht="20.399999999999999">
      <c r="AZ599" s="95"/>
      <c r="BA599" s="95"/>
      <c r="BB599" s="96"/>
    </row>
    <row r="600" spans="52:54" ht="20.399999999999999">
      <c r="AZ600" s="95"/>
      <c r="BA600" s="95"/>
      <c r="BB600" s="96"/>
    </row>
    <row r="601" spans="52:54" ht="20.399999999999999">
      <c r="AZ601" s="95"/>
      <c r="BA601" s="95"/>
      <c r="BB601" s="96"/>
    </row>
    <row r="602" spans="52:54" ht="20.399999999999999">
      <c r="AZ602" s="95"/>
      <c r="BA602" s="95"/>
      <c r="BB602" s="96"/>
    </row>
    <row r="603" spans="52:54" ht="20.399999999999999">
      <c r="AZ603" s="95"/>
      <c r="BA603" s="95"/>
      <c r="BB603" s="96"/>
    </row>
    <row r="604" spans="52:54" ht="20.399999999999999">
      <c r="AZ604" s="95"/>
      <c r="BA604" s="95"/>
      <c r="BB604" s="96"/>
    </row>
    <row r="605" spans="52:54" ht="20.399999999999999">
      <c r="AZ605" s="95"/>
      <c r="BA605" s="95"/>
      <c r="BB605" s="96"/>
    </row>
    <row r="606" spans="52:54" ht="20.399999999999999">
      <c r="AZ606" s="95"/>
      <c r="BA606" s="95"/>
      <c r="BB606" s="96"/>
    </row>
    <row r="607" spans="52:54" ht="20.399999999999999">
      <c r="AZ607" s="95"/>
      <c r="BA607" s="95"/>
      <c r="BB607" s="96"/>
    </row>
    <row r="608" spans="52:54" ht="20.399999999999999">
      <c r="AZ608" s="95"/>
      <c r="BA608" s="95"/>
      <c r="BB608" s="96"/>
    </row>
    <row r="609" spans="52:54" ht="20.399999999999999">
      <c r="AZ609" s="95"/>
      <c r="BA609" s="95"/>
      <c r="BB609" s="96"/>
    </row>
    <row r="610" spans="52:54" ht="20.399999999999999">
      <c r="AZ610" s="95"/>
      <c r="BA610" s="95"/>
      <c r="BB610" s="96"/>
    </row>
    <row r="611" spans="52:54" ht="20.399999999999999">
      <c r="AZ611" s="95"/>
      <c r="BA611" s="95"/>
      <c r="BB611" s="96"/>
    </row>
    <row r="612" spans="52:54" ht="20.399999999999999">
      <c r="AZ612" s="95"/>
      <c r="BA612" s="95"/>
      <c r="BB612" s="96"/>
    </row>
    <row r="613" spans="52:54" ht="20.399999999999999">
      <c r="AZ613" s="95"/>
      <c r="BA613" s="95"/>
      <c r="BB613" s="96"/>
    </row>
    <row r="614" spans="52:54" ht="20.399999999999999">
      <c r="AZ614" s="95"/>
      <c r="BA614" s="95"/>
      <c r="BB614" s="96"/>
    </row>
    <row r="615" spans="52:54" ht="20.399999999999999">
      <c r="AZ615" s="95"/>
      <c r="BA615" s="95"/>
      <c r="BB615" s="96"/>
    </row>
    <row r="616" spans="52:54" ht="20.399999999999999">
      <c r="AZ616" s="95"/>
      <c r="BA616" s="95"/>
      <c r="BB616" s="96"/>
    </row>
    <row r="617" spans="52:54" ht="20.399999999999999">
      <c r="AZ617" s="95"/>
      <c r="BA617" s="95"/>
      <c r="BB617" s="96"/>
    </row>
    <row r="618" spans="52:54" ht="20.399999999999999">
      <c r="AZ618" s="95"/>
      <c r="BA618" s="95"/>
      <c r="BB618" s="96"/>
    </row>
    <row r="619" spans="52:54" ht="20.399999999999999">
      <c r="AZ619" s="95"/>
      <c r="BA619" s="95"/>
      <c r="BB619" s="96"/>
    </row>
    <row r="620" spans="52:54" ht="20.399999999999999">
      <c r="AZ620" s="95"/>
      <c r="BA620" s="95"/>
      <c r="BB620" s="96"/>
    </row>
    <row r="621" spans="52:54" ht="20.399999999999999">
      <c r="AZ621" s="95"/>
      <c r="BA621" s="95"/>
      <c r="BB621" s="96"/>
    </row>
    <row r="622" spans="52:54" ht="20.399999999999999">
      <c r="AZ622" s="95"/>
      <c r="BA622" s="95"/>
      <c r="BB622" s="96"/>
    </row>
    <row r="623" spans="52:54" ht="20.399999999999999">
      <c r="AZ623" s="95"/>
      <c r="BA623" s="95"/>
      <c r="BB623" s="96"/>
    </row>
    <row r="624" spans="52:54" ht="20.399999999999999">
      <c r="AZ624" s="95"/>
      <c r="BA624" s="95"/>
      <c r="BB624" s="96"/>
    </row>
    <row r="625" spans="52:54" ht="20.399999999999999">
      <c r="AZ625" s="95"/>
      <c r="BA625" s="95"/>
      <c r="BB625" s="96"/>
    </row>
    <row r="626" spans="52:54" ht="20.399999999999999">
      <c r="AZ626" s="95"/>
      <c r="BA626" s="95"/>
      <c r="BB626" s="96"/>
    </row>
    <row r="627" spans="52:54" ht="20.399999999999999">
      <c r="AZ627" s="95"/>
      <c r="BA627" s="95"/>
      <c r="BB627" s="96"/>
    </row>
    <row r="628" spans="52:54" ht="20.399999999999999">
      <c r="AZ628" s="95"/>
      <c r="BA628" s="95"/>
      <c r="BB628" s="96"/>
    </row>
    <row r="629" spans="52:54" ht="20.399999999999999">
      <c r="AZ629" s="95"/>
      <c r="BA629" s="95"/>
      <c r="BB629" s="96"/>
    </row>
    <row r="630" spans="52:54" ht="20.399999999999999">
      <c r="AZ630" s="95"/>
      <c r="BA630" s="95"/>
      <c r="BB630" s="96"/>
    </row>
    <row r="631" spans="52:54" ht="20.399999999999999">
      <c r="AZ631" s="95"/>
      <c r="BA631" s="95"/>
      <c r="BB631" s="96"/>
    </row>
    <row r="632" spans="52:54" ht="20.399999999999999">
      <c r="AZ632" s="95"/>
      <c r="BA632" s="95"/>
      <c r="BB632" s="96"/>
    </row>
    <row r="633" spans="52:54" ht="20.399999999999999">
      <c r="AZ633" s="95"/>
      <c r="BA633" s="95"/>
      <c r="BB633" s="96"/>
    </row>
    <row r="634" spans="52:54" ht="20.399999999999999">
      <c r="AZ634" s="95"/>
      <c r="BA634" s="95"/>
      <c r="BB634" s="96"/>
    </row>
    <row r="635" spans="52:54" ht="20.399999999999999">
      <c r="AZ635" s="95"/>
      <c r="BA635" s="95"/>
      <c r="BB635" s="96"/>
    </row>
    <row r="636" spans="52:54" ht="20.399999999999999">
      <c r="AZ636" s="95"/>
      <c r="BA636" s="95"/>
      <c r="BB636" s="96"/>
    </row>
    <row r="637" spans="52:54" ht="20.399999999999999">
      <c r="AZ637" s="95"/>
      <c r="BA637" s="95"/>
      <c r="BB637" s="96"/>
    </row>
    <row r="638" spans="52:54" ht="20.399999999999999">
      <c r="AZ638" s="95"/>
      <c r="BA638" s="95"/>
      <c r="BB638" s="96"/>
    </row>
    <row r="639" spans="52:54" ht="20.399999999999999">
      <c r="AZ639" s="95"/>
      <c r="BA639" s="95"/>
      <c r="BB639" s="96"/>
    </row>
    <row r="640" spans="52:54" ht="20.399999999999999">
      <c r="AZ640" s="95"/>
      <c r="BA640" s="95"/>
      <c r="BB640" s="96"/>
    </row>
    <row r="641" spans="52:54" ht="20.399999999999999">
      <c r="AZ641" s="95"/>
      <c r="BA641" s="95"/>
      <c r="BB641" s="96"/>
    </row>
    <row r="642" spans="52:54" ht="20.399999999999999">
      <c r="AZ642" s="95"/>
      <c r="BA642" s="95"/>
      <c r="BB642" s="96"/>
    </row>
    <row r="643" spans="52:54" ht="20.399999999999999">
      <c r="AZ643" s="95"/>
      <c r="BA643" s="95"/>
      <c r="BB643" s="96"/>
    </row>
    <row r="644" spans="52:54" ht="20.399999999999999">
      <c r="AZ644" s="95"/>
      <c r="BA644" s="95"/>
      <c r="BB644" s="96"/>
    </row>
    <row r="645" spans="52:54" ht="20.399999999999999">
      <c r="AZ645" s="95"/>
      <c r="BA645" s="95"/>
      <c r="BB645" s="96"/>
    </row>
    <row r="646" spans="52:54" ht="20.399999999999999">
      <c r="AZ646" s="95"/>
      <c r="BA646" s="95"/>
      <c r="BB646" s="96"/>
    </row>
    <row r="647" spans="52:54" ht="20.399999999999999">
      <c r="AZ647" s="95"/>
      <c r="BA647" s="95"/>
      <c r="BB647" s="96"/>
    </row>
    <row r="648" spans="52:54" ht="20.399999999999999">
      <c r="AZ648" s="95"/>
      <c r="BA648" s="95"/>
      <c r="BB648" s="96"/>
    </row>
    <row r="649" spans="52:54" ht="20.399999999999999">
      <c r="AZ649" s="95"/>
      <c r="BA649" s="95"/>
      <c r="BB649" s="96"/>
    </row>
    <row r="650" spans="52:54" ht="20.399999999999999">
      <c r="AZ650" s="95"/>
      <c r="BA650" s="95"/>
      <c r="BB650" s="96"/>
    </row>
    <row r="651" spans="52:54" ht="20.399999999999999">
      <c r="AZ651" s="95"/>
      <c r="BA651" s="95"/>
      <c r="BB651" s="96"/>
    </row>
    <row r="652" spans="52:54" ht="20.399999999999999">
      <c r="AZ652" s="95"/>
      <c r="BA652" s="95"/>
      <c r="BB652" s="96"/>
    </row>
    <row r="653" spans="52:54" ht="20.399999999999999">
      <c r="AZ653" s="95"/>
      <c r="BA653" s="95"/>
      <c r="BB653" s="96"/>
    </row>
    <row r="654" spans="52:54" ht="20.399999999999999">
      <c r="AZ654" s="95"/>
      <c r="BA654" s="95"/>
      <c r="BB654" s="96"/>
    </row>
    <row r="655" spans="52:54" ht="20.399999999999999">
      <c r="AZ655" s="95"/>
      <c r="BA655" s="95"/>
      <c r="BB655" s="96"/>
    </row>
    <row r="656" spans="52:54" ht="20.399999999999999">
      <c r="AZ656" s="95"/>
      <c r="BA656" s="95"/>
      <c r="BB656" s="96"/>
    </row>
    <row r="657" spans="52:54" ht="20.399999999999999">
      <c r="AZ657" s="95"/>
      <c r="BA657" s="95"/>
      <c r="BB657" s="96"/>
    </row>
    <row r="658" spans="52:54" ht="20.399999999999999">
      <c r="AZ658" s="95"/>
      <c r="BA658" s="95"/>
      <c r="BB658" s="96"/>
    </row>
    <row r="659" spans="52:54" ht="20.399999999999999">
      <c r="AZ659" s="95"/>
      <c r="BA659" s="95"/>
      <c r="BB659" s="96"/>
    </row>
    <row r="660" spans="52:54" ht="20.399999999999999">
      <c r="AZ660" s="95"/>
      <c r="BA660" s="95"/>
      <c r="BB660" s="96"/>
    </row>
    <row r="661" spans="52:54" ht="20.399999999999999">
      <c r="AZ661" s="95"/>
      <c r="BA661" s="95"/>
      <c r="BB661" s="96"/>
    </row>
    <row r="662" spans="52:54" ht="20.399999999999999">
      <c r="AZ662" s="95"/>
      <c r="BA662" s="95"/>
      <c r="BB662" s="96"/>
    </row>
    <row r="663" spans="52:54" ht="20.399999999999999">
      <c r="AZ663" s="95"/>
      <c r="BA663" s="95"/>
      <c r="BB663" s="96"/>
    </row>
    <row r="664" spans="52:54" ht="20.399999999999999">
      <c r="AZ664" s="95"/>
      <c r="BA664" s="95"/>
      <c r="BB664" s="96"/>
    </row>
    <row r="665" spans="52:54" ht="20.399999999999999">
      <c r="AZ665" s="95"/>
      <c r="BA665" s="95"/>
      <c r="BB665" s="96"/>
    </row>
    <row r="666" spans="52:54" ht="20.399999999999999">
      <c r="AZ666" s="95"/>
      <c r="BA666" s="95"/>
      <c r="BB666" s="96"/>
    </row>
    <row r="667" spans="52:54" ht="20.399999999999999">
      <c r="AZ667" s="95"/>
      <c r="BA667" s="95"/>
      <c r="BB667" s="96"/>
    </row>
    <row r="668" spans="52:54" ht="20.399999999999999">
      <c r="AZ668" s="95"/>
      <c r="BA668" s="95"/>
      <c r="BB668" s="96"/>
    </row>
    <row r="669" spans="52:54" ht="20.399999999999999">
      <c r="AZ669" s="95"/>
      <c r="BA669" s="95"/>
      <c r="BB669" s="96"/>
    </row>
    <row r="670" spans="52:54" ht="20.399999999999999">
      <c r="AZ670" s="95"/>
      <c r="BA670" s="95"/>
      <c r="BB670" s="96"/>
    </row>
    <row r="671" spans="52:54" ht="20.399999999999999">
      <c r="AZ671" s="95"/>
      <c r="BA671" s="95"/>
      <c r="BB671" s="96"/>
    </row>
    <row r="672" spans="52:54" ht="20.399999999999999">
      <c r="AZ672" s="95"/>
      <c r="BA672" s="95"/>
      <c r="BB672" s="96"/>
    </row>
    <row r="673" spans="52:54" ht="20.399999999999999">
      <c r="AZ673" s="95"/>
      <c r="BA673" s="95"/>
      <c r="BB673" s="96"/>
    </row>
    <row r="674" spans="52:54" ht="20.399999999999999">
      <c r="AZ674" s="95"/>
      <c r="BA674" s="95"/>
      <c r="BB674" s="96"/>
    </row>
    <row r="675" spans="52:54" ht="20.399999999999999">
      <c r="AZ675" s="95"/>
      <c r="BA675" s="95"/>
      <c r="BB675" s="96"/>
    </row>
    <row r="676" spans="52:54" ht="20.399999999999999">
      <c r="AZ676" s="95"/>
      <c r="BA676" s="95"/>
      <c r="BB676" s="96"/>
    </row>
    <row r="677" spans="52:54" ht="20.399999999999999">
      <c r="AZ677" s="95"/>
      <c r="BA677" s="95"/>
      <c r="BB677" s="96"/>
    </row>
    <row r="678" spans="52:54" ht="20.399999999999999">
      <c r="AZ678" s="95"/>
      <c r="BA678" s="95"/>
      <c r="BB678" s="96"/>
    </row>
    <row r="679" spans="52:54" ht="20.399999999999999">
      <c r="AZ679" s="95"/>
      <c r="BA679" s="95"/>
      <c r="BB679" s="96"/>
    </row>
    <row r="680" spans="52:54" ht="20.399999999999999">
      <c r="AZ680" s="95"/>
      <c r="BA680" s="95"/>
      <c r="BB680" s="96"/>
    </row>
    <row r="681" spans="52:54" ht="20.399999999999999">
      <c r="AZ681" s="95"/>
      <c r="BA681" s="95"/>
      <c r="BB681" s="96"/>
    </row>
    <row r="682" spans="52:54" ht="20.399999999999999">
      <c r="AZ682" s="95"/>
      <c r="BA682" s="95"/>
      <c r="BB682" s="96"/>
    </row>
    <row r="683" spans="52:54" ht="20.399999999999999">
      <c r="AZ683" s="95"/>
      <c r="BA683" s="95"/>
      <c r="BB683" s="96"/>
    </row>
    <row r="684" spans="52:54" ht="20.399999999999999">
      <c r="AZ684" s="95"/>
      <c r="BA684" s="95"/>
      <c r="BB684" s="96"/>
    </row>
    <row r="685" spans="52:54" ht="20.399999999999999">
      <c r="AZ685" s="95"/>
      <c r="BA685" s="95"/>
      <c r="BB685" s="96"/>
    </row>
    <row r="686" spans="52:54" ht="20.399999999999999">
      <c r="AZ686" s="95"/>
      <c r="BA686" s="95"/>
      <c r="BB686" s="96"/>
    </row>
    <row r="687" spans="52:54" ht="20.399999999999999">
      <c r="AZ687" s="95"/>
      <c r="BA687" s="95"/>
      <c r="BB687" s="96"/>
    </row>
    <row r="688" spans="52:54" ht="20.399999999999999">
      <c r="AZ688" s="95"/>
      <c r="BA688" s="95"/>
      <c r="BB688" s="96"/>
    </row>
    <row r="689" spans="52:54" ht="20.399999999999999">
      <c r="AZ689" s="95"/>
      <c r="BA689" s="95"/>
      <c r="BB689" s="96"/>
    </row>
    <row r="690" spans="52:54" ht="20.399999999999999">
      <c r="AZ690" s="95"/>
      <c r="BA690" s="95"/>
      <c r="BB690" s="96"/>
    </row>
    <row r="691" spans="52:54" ht="20.399999999999999">
      <c r="AZ691" s="95"/>
      <c r="BA691" s="95"/>
      <c r="BB691" s="96"/>
    </row>
    <row r="692" spans="52:54" ht="20.399999999999999">
      <c r="AZ692" s="95"/>
      <c r="BA692" s="95"/>
      <c r="BB692" s="96"/>
    </row>
    <row r="693" spans="52:54" ht="20.399999999999999">
      <c r="AZ693" s="95"/>
      <c r="BA693" s="95"/>
      <c r="BB693" s="96"/>
    </row>
    <row r="694" spans="52:54" ht="20.399999999999999">
      <c r="AZ694" s="95"/>
      <c r="BA694" s="95"/>
      <c r="BB694" s="96"/>
    </row>
    <row r="695" spans="52:54" ht="20.399999999999999">
      <c r="AZ695" s="95"/>
      <c r="BA695" s="95"/>
      <c r="BB695" s="96"/>
    </row>
    <row r="696" spans="52:54" ht="20.399999999999999">
      <c r="AZ696" s="95"/>
      <c r="BA696" s="95"/>
      <c r="BB696" s="96"/>
    </row>
    <row r="697" spans="52:54" ht="20.399999999999999">
      <c r="AZ697" s="95"/>
      <c r="BA697" s="95"/>
      <c r="BB697" s="96"/>
    </row>
    <row r="698" spans="52:54" ht="20.399999999999999">
      <c r="AZ698" s="95"/>
      <c r="BA698" s="95"/>
      <c r="BB698" s="96"/>
    </row>
    <row r="699" spans="52:54" ht="20.399999999999999">
      <c r="AZ699" s="95"/>
      <c r="BA699" s="95"/>
      <c r="BB699" s="96"/>
    </row>
    <row r="700" spans="52:54" ht="20.399999999999999">
      <c r="AZ700" s="95"/>
      <c r="BA700" s="95"/>
      <c r="BB700" s="96"/>
    </row>
    <row r="701" spans="52:54" ht="20.399999999999999">
      <c r="AZ701" s="95"/>
      <c r="BA701" s="95"/>
      <c r="BB701" s="96"/>
    </row>
    <row r="702" spans="52:54" ht="20.399999999999999">
      <c r="AZ702" s="95"/>
      <c r="BA702" s="95"/>
      <c r="BB702" s="96"/>
    </row>
    <row r="703" spans="52:54" ht="20.399999999999999">
      <c r="AZ703" s="95"/>
      <c r="BA703" s="95"/>
      <c r="BB703" s="96"/>
    </row>
    <row r="704" spans="52:54" ht="20.399999999999999">
      <c r="AZ704" s="95"/>
      <c r="BA704" s="95"/>
      <c r="BB704" s="96"/>
    </row>
    <row r="705" spans="52:54" ht="20.399999999999999">
      <c r="AZ705" s="95"/>
      <c r="BA705" s="95"/>
      <c r="BB705" s="96"/>
    </row>
    <row r="706" spans="52:54" ht="20.399999999999999">
      <c r="AZ706" s="95"/>
      <c r="BA706" s="95"/>
      <c r="BB706" s="96"/>
    </row>
    <row r="707" spans="52:54" ht="20.399999999999999">
      <c r="AZ707" s="95"/>
      <c r="BA707" s="95"/>
      <c r="BB707" s="96"/>
    </row>
    <row r="708" spans="52:54" ht="20.399999999999999">
      <c r="AZ708" s="95"/>
      <c r="BA708" s="95"/>
      <c r="BB708" s="96"/>
    </row>
    <row r="709" spans="52:54" ht="20.399999999999999">
      <c r="AZ709" s="95"/>
      <c r="BA709" s="95"/>
      <c r="BB709" s="96"/>
    </row>
    <row r="710" spans="52:54" ht="20.399999999999999">
      <c r="AZ710" s="95"/>
      <c r="BA710" s="95"/>
      <c r="BB710" s="96"/>
    </row>
    <row r="711" spans="52:54" ht="20.399999999999999">
      <c r="AZ711" s="95"/>
      <c r="BA711" s="95"/>
      <c r="BB711" s="96"/>
    </row>
    <row r="712" spans="52:54" ht="20.399999999999999">
      <c r="AZ712" s="95"/>
      <c r="BA712" s="95"/>
      <c r="BB712" s="96"/>
    </row>
    <row r="713" spans="52:54" ht="20.399999999999999">
      <c r="AZ713" s="95"/>
      <c r="BA713" s="95"/>
      <c r="BB713" s="96"/>
    </row>
    <row r="714" spans="52:54" ht="20.399999999999999">
      <c r="AZ714" s="95"/>
      <c r="BA714" s="95"/>
      <c r="BB714" s="96"/>
    </row>
    <row r="715" spans="52:54" ht="20.399999999999999">
      <c r="AZ715" s="95"/>
      <c r="BA715" s="95"/>
      <c r="BB715" s="96"/>
    </row>
    <row r="716" spans="52:54" ht="20.399999999999999">
      <c r="AZ716" s="95"/>
      <c r="BA716" s="95"/>
      <c r="BB716" s="96"/>
    </row>
    <row r="717" spans="52:54" ht="20.399999999999999">
      <c r="AZ717" s="95"/>
      <c r="BA717" s="95"/>
      <c r="BB717" s="96"/>
    </row>
    <row r="718" spans="52:54" ht="20.399999999999999">
      <c r="AZ718" s="95"/>
      <c r="BA718" s="95"/>
      <c r="BB718" s="96"/>
    </row>
    <row r="719" spans="52:54" ht="20.399999999999999">
      <c r="AZ719" s="95"/>
      <c r="BA719" s="95"/>
      <c r="BB719" s="96"/>
    </row>
    <row r="720" spans="52:54" ht="20.399999999999999">
      <c r="AZ720" s="95"/>
      <c r="BA720" s="95"/>
      <c r="BB720" s="96"/>
    </row>
    <row r="721" spans="52:54" ht="20.399999999999999">
      <c r="AZ721" s="95"/>
      <c r="BA721" s="95"/>
      <c r="BB721" s="96"/>
    </row>
    <row r="722" spans="52:54" ht="20.399999999999999">
      <c r="AZ722" s="95"/>
      <c r="BA722" s="95"/>
      <c r="BB722" s="96"/>
    </row>
    <row r="723" spans="52:54" ht="20.399999999999999">
      <c r="AZ723" s="95"/>
      <c r="BA723" s="95"/>
      <c r="BB723" s="96"/>
    </row>
    <row r="724" spans="52:54" ht="20.399999999999999">
      <c r="AZ724" s="95"/>
      <c r="BA724" s="95"/>
      <c r="BB724" s="96"/>
    </row>
    <row r="725" spans="52:54" ht="20.399999999999999">
      <c r="AZ725" s="95"/>
      <c r="BA725" s="95"/>
      <c r="BB725" s="96"/>
    </row>
    <row r="726" spans="52:54" ht="20.399999999999999">
      <c r="AZ726" s="95"/>
      <c r="BA726" s="95"/>
      <c r="BB726" s="96"/>
    </row>
    <row r="727" spans="52:54" ht="20.399999999999999">
      <c r="AZ727" s="95"/>
      <c r="BA727" s="95"/>
      <c r="BB727" s="96"/>
    </row>
    <row r="728" spans="52:54" ht="20.399999999999999">
      <c r="AZ728" s="95"/>
      <c r="BA728" s="95"/>
      <c r="BB728" s="96"/>
    </row>
    <row r="729" spans="52:54" ht="20.399999999999999">
      <c r="AZ729" s="95"/>
      <c r="BA729" s="95"/>
      <c r="BB729" s="96"/>
    </row>
    <row r="730" spans="52:54" ht="20.399999999999999">
      <c r="AZ730" s="95"/>
      <c r="BA730" s="95"/>
      <c r="BB730" s="96"/>
    </row>
    <row r="731" spans="52:54" ht="20.399999999999999">
      <c r="AZ731" s="95"/>
      <c r="BA731" s="95"/>
      <c r="BB731" s="96"/>
    </row>
    <row r="732" spans="52:54" ht="20.399999999999999">
      <c r="AZ732" s="95"/>
      <c r="BA732" s="95"/>
      <c r="BB732" s="96"/>
    </row>
    <row r="733" spans="52:54" ht="20.399999999999999">
      <c r="AZ733" s="95"/>
      <c r="BA733" s="95"/>
      <c r="BB733" s="96"/>
    </row>
    <row r="734" spans="52:54" ht="20.399999999999999">
      <c r="AZ734" s="95"/>
      <c r="BA734" s="95"/>
      <c r="BB734" s="96"/>
    </row>
    <row r="735" spans="52:54" ht="20.399999999999999">
      <c r="AZ735" s="95"/>
      <c r="BA735" s="95"/>
      <c r="BB735" s="96"/>
    </row>
    <row r="736" spans="52:54" ht="20.399999999999999">
      <c r="AZ736" s="95"/>
      <c r="BA736" s="95"/>
      <c r="BB736" s="96"/>
    </row>
    <row r="737" spans="52:54" ht="20.399999999999999">
      <c r="AZ737" s="95"/>
      <c r="BA737" s="95"/>
      <c r="BB737" s="96"/>
    </row>
    <row r="738" spans="52:54" ht="20.399999999999999">
      <c r="AZ738" s="95"/>
      <c r="BA738" s="95"/>
      <c r="BB738" s="96"/>
    </row>
    <row r="739" spans="52:54" ht="20.399999999999999">
      <c r="AZ739" s="95"/>
      <c r="BA739" s="95"/>
      <c r="BB739" s="96"/>
    </row>
    <row r="740" spans="52:54" ht="20.399999999999999">
      <c r="AZ740" s="95"/>
      <c r="BA740" s="95"/>
      <c r="BB740" s="96"/>
    </row>
    <row r="741" spans="52:54" ht="20.399999999999999">
      <c r="AZ741" s="95"/>
      <c r="BA741" s="95"/>
      <c r="BB741" s="96"/>
    </row>
    <row r="742" spans="52:54" ht="20.399999999999999">
      <c r="AZ742" s="95"/>
      <c r="BA742" s="95"/>
      <c r="BB742" s="96"/>
    </row>
    <row r="743" spans="52:54" ht="20.399999999999999">
      <c r="AZ743" s="95"/>
      <c r="BA743" s="95"/>
      <c r="BB743" s="96"/>
    </row>
    <row r="744" spans="52:54" ht="20.399999999999999">
      <c r="AZ744" s="95"/>
      <c r="BA744" s="95"/>
      <c r="BB744" s="96"/>
    </row>
    <row r="745" spans="52:54" ht="20.399999999999999">
      <c r="AZ745" s="95"/>
      <c r="BA745" s="95"/>
      <c r="BB745" s="96"/>
    </row>
    <row r="746" spans="52:54" ht="20.399999999999999">
      <c r="AZ746" s="95"/>
      <c r="BA746" s="95"/>
      <c r="BB746" s="96"/>
    </row>
    <row r="747" spans="52:54" ht="20.399999999999999">
      <c r="AZ747" s="95"/>
      <c r="BA747" s="95"/>
      <c r="BB747" s="96"/>
    </row>
    <row r="748" spans="52:54" ht="14.4" customHeight="1">
      <c r="AZ748" s="95"/>
      <c r="BA748" s="95"/>
      <c r="BB748" s="96"/>
    </row>
    <row r="750" spans="52:54">
      <c r="AZ750" s="98"/>
      <c r="BA750" s="98"/>
      <c r="BB750" s="98"/>
    </row>
    <row r="751" spans="52:54">
      <c r="AZ751" s="98"/>
      <c r="BA751" s="98"/>
      <c r="BB751" s="98"/>
    </row>
    <row r="752" spans="52:54">
      <c r="AZ752" s="98"/>
      <c r="BA752" s="98"/>
      <c r="BB752" s="98"/>
    </row>
  </sheetData>
  <mergeCells count="34">
    <mergeCell ref="I1:R1"/>
    <mergeCell ref="W1:Y1"/>
    <mergeCell ref="AA2:AB2"/>
    <mergeCell ref="A5:D5"/>
    <mergeCell ref="I11:J11"/>
    <mergeCell ref="A6:B6"/>
    <mergeCell ref="A7:B7"/>
    <mergeCell ref="A8:B8"/>
    <mergeCell ref="A9:B9"/>
    <mergeCell ref="C6:D6"/>
    <mergeCell ref="C7:D7"/>
    <mergeCell ref="C8:D8"/>
    <mergeCell ref="C9:D9"/>
    <mergeCell ref="C13:D13"/>
    <mergeCell ref="A13:B13"/>
    <mergeCell ref="A14:B14"/>
    <mergeCell ref="C14:D14"/>
    <mergeCell ref="A10:B10"/>
    <mergeCell ref="C10:D10"/>
    <mergeCell ref="A11:B11"/>
    <mergeCell ref="C11:D11"/>
    <mergeCell ref="A12:B12"/>
    <mergeCell ref="C12:D12"/>
    <mergeCell ref="A16:D16"/>
    <mergeCell ref="A17:B17"/>
    <mergeCell ref="A18:B18"/>
    <mergeCell ref="A20:B20"/>
    <mergeCell ref="A19:B19"/>
    <mergeCell ref="A21:B21"/>
    <mergeCell ref="C17:D17"/>
    <mergeCell ref="C18:D18"/>
    <mergeCell ref="C19:D19"/>
    <mergeCell ref="C20:D20"/>
    <mergeCell ref="C21:D2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H759"/>
  <sheetViews>
    <sheetView topLeftCell="AG1" zoomScale="54" zoomScaleNormal="67" workbookViewId="0">
      <selection activeCell="BI6" sqref="BI6"/>
    </sheetView>
  </sheetViews>
  <sheetFormatPr defaultColWidth="9" defaultRowHeight="18"/>
  <cols>
    <col min="1" max="1" width="20.33203125" style="3" customWidth="1"/>
    <col min="2" max="2" width="19" style="3" customWidth="1"/>
    <col min="3" max="3" width="19.33203125" style="3" customWidth="1"/>
    <col min="4" max="4" width="17.44140625" style="3" customWidth="1"/>
    <col min="5" max="5" width="16.5546875" style="3" customWidth="1"/>
    <col min="6" max="7" width="20.109375" style="3" customWidth="1"/>
    <col min="8" max="8" width="16.44140625" style="3" customWidth="1"/>
    <col min="9" max="9" width="16.88671875" style="3" customWidth="1"/>
    <col min="10" max="11" width="14" style="3" customWidth="1"/>
    <col min="12" max="12" width="8.6640625" style="3"/>
    <col min="13" max="13" width="18.21875" style="3" customWidth="1"/>
    <col min="14" max="14" width="15.109375" style="3" customWidth="1"/>
    <col min="15" max="15" width="16.44140625" style="3" customWidth="1"/>
    <col min="16" max="17" width="14.77734375" style="3" customWidth="1"/>
    <col min="18" max="18" width="8.6640625" style="3"/>
    <col min="19" max="19" width="18" style="3" customWidth="1"/>
    <col min="20" max="20" width="17.6640625" style="3" customWidth="1"/>
    <col min="21" max="21" width="15.109375" style="3" customWidth="1"/>
    <col min="22" max="23" width="13.77734375" style="3" customWidth="1"/>
    <col min="24" max="24" width="8.6640625" style="3"/>
    <col min="25" max="25" width="17.21875" style="3" customWidth="1"/>
    <col min="26" max="26" width="15.21875" style="3" customWidth="1"/>
    <col min="27" max="27" width="15.109375" style="3" customWidth="1"/>
    <col min="28" max="29" width="12.6640625" style="3" customWidth="1"/>
    <col min="30" max="30" width="7.5546875" style="3" customWidth="1"/>
    <col min="31" max="31" width="19.44140625" style="3" customWidth="1"/>
    <col min="32" max="32" width="18.21875" style="3" customWidth="1"/>
    <col min="33" max="33" width="15.109375" style="3" customWidth="1"/>
    <col min="34" max="35" width="13.77734375" style="3" customWidth="1"/>
    <col min="36" max="36" width="8.6640625" style="3"/>
    <col min="37" max="37" width="17.21875" style="3" customWidth="1"/>
    <col min="38" max="38" width="16" style="3" customWidth="1"/>
    <col min="39" max="39" width="15.109375" style="3" customWidth="1"/>
    <col min="40" max="41" width="16.6640625" style="3" customWidth="1"/>
    <col min="42" max="42" width="8.6640625" style="3"/>
    <col min="43" max="43" width="29.6640625" style="3" customWidth="1"/>
    <col min="44" max="44" width="29.88671875" style="3" customWidth="1"/>
    <col min="45" max="45" width="8.6640625" style="4"/>
    <col min="46" max="46" width="22.6640625" style="4" customWidth="1"/>
    <col min="47" max="47" width="8.6640625" style="4"/>
    <col min="48" max="48" width="24.88671875" style="5" customWidth="1"/>
    <col min="49" max="49" width="17.33203125" customWidth="1"/>
    <col min="50" max="50" width="20.88671875" customWidth="1"/>
    <col min="51" max="51" width="24.88671875" customWidth="1"/>
    <col min="52" max="52" width="19" customWidth="1"/>
    <col min="54" max="54" width="45" customWidth="1"/>
    <col min="55" max="55" width="20.77734375" customWidth="1"/>
    <col min="58" max="58" width="35.88671875" customWidth="1"/>
    <col min="59" max="59" width="39.88671875" customWidth="1"/>
    <col min="60" max="60" width="14.6640625" customWidth="1"/>
    <col min="61" max="61" width="12.44140625" customWidth="1"/>
    <col min="62" max="62" width="18.21875" customWidth="1"/>
    <col min="63" max="63" width="34.44140625" customWidth="1"/>
    <col min="64" max="64" width="20.6640625" customWidth="1"/>
    <col min="65" max="65" width="14.77734375" customWidth="1"/>
    <col min="66" max="66" width="16.44140625" customWidth="1"/>
  </cols>
  <sheetData>
    <row r="1" spans="1:60" s="1" customFormat="1" ht="99.6" customHeight="1">
      <c r="A1" s="155" t="s">
        <v>1154</v>
      </c>
      <c r="B1" s="156"/>
      <c r="C1" s="156"/>
      <c r="D1" s="156"/>
      <c r="E1" s="156"/>
      <c r="F1" s="156"/>
      <c r="G1" s="156"/>
      <c r="H1" s="156"/>
      <c r="I1" s="156"/>
      <c r="J1" s="156"/>
      <c r="K1" s="156"/>
      <c r="L1" s="156"/>
      <c r="M1" s="156"/>
      <c r="N1" s="156"/>
      <c r="O1" s="156"/>
      <c r="P1" s="156"/>
      <c r="Q1" s="156"/>
      <c r="R1" s="156"/>
      <c r="S1" s="156"/>
      <c r="T1" s="156"/>
      <c r="AF1" s="157"/>
      <c r="AG1" s="157"/>
      <c r="AH1" s="157"/>
      <c r="AI1" s="157"/>
      <c r="AJ1" s="157"/>
      <c r="AK1" s="157"/>
      <c r="AL1" s="157"/>
      <c r="AM1" s="157"/>
      <c r="AN1" s="157"/>
      <c r="AO1" s="157"/>
      <c r="AP1" s="157"/>
      <c r="AQ1" s="157"/>
      <c r="AR1" s="157"/>
      <c r="AS1" s="157"/>
      <c r="AT1" s="157"/>
      <c r="AU1" s="157"/>
      <c r="AV1" s="157"/>
    </row>
    <row r="2" spans="1:60" s="2" customFormat="1" ht="54.6" customHeight="1">
      <c r="A2" s="158" t="s">
        <v>805</v>
      </c>
      <c r="B2" s="159"/>
      <c r="C2" s="159"/>
      <c r="D2" s="159"/>
      <c r="E2" s="160"/>
      <c r="F2" s="6"/>
      <c r="G2" s="161" t="s">
        <v>806</v>
      </c>
      <c r="H2" s="161"/>
      <c r="I2" s="161"/>
      <c r="J2" s="161"/>
      <c r="K2" s="161"/>
      <c r="L2" s="17"/>
      <c r="M2" s="161" t="s">
        <v>807</v>
      </c>
      <c r="N2" s="161"/>
      <c r="O2" s="161"/>
      <c r="P2" s="161"/>
      <c r="Q2" s="161"/>
      <c r="R2" s="17"/>
      <c r="S2" s="161" t="s">
        <v>808</v>
      </c>
      <c r="T2" s="161"/>
      <c r="U2" s="161"/>
      <c r="V2" s="161"/>
      <c r="W2" s="161"/>
      <c r="X2" s="17"/>
      <c r="Y2" s="161" t="s">
        <v>809</v>
      </c>
      <c r="Z2" s="161"/>
      <c r="AA2" s="161"/>
      <c r="AB2" s="161"/>
      <c r="AC2" s="161"/>
      <c r="AD2" s="17"/>
      <c r="AE2" s="158" t="s">
        <v>810</v>
      </c>
      <c r="AF2" s="159"/>
      <c r="AG2" s="159"/>
      <c r="AH2" s="159"/>
      <c r="AI2" s="160"/>
      <c r="AJ2" s="17"/>
      <c r="AK2" s="161" t="s">
        <v>811</v>
      </c>
      <c r="AL2" s="161"/>
      <c r="AM2" s="161"/>
      <c r="AN2" s="161"/>
      <c r="AO2" s="161"/>
      <c r="AP2" s="17"/>
      <c r="AQ2" s="17"/>
      <c r="AR2" s="17"/>
      <c r="AS2" s="33"/>
      <c r="AT2" s="33"/>
      <c r="AU2" s="33"/>
      <c r="AV2" s="34"/>
    </row>
    <row r="3" spans="1:60" ht="49.95" customHeight="1">
      <c r="A3" s="162" t="s">
        <v>812</v>
      </c>
      <c r="B3" s="163"/>
      <c r="C3" s="164">
        <v>487800</v>
      </c>
      <c r="D3" s="165"/>
      <c r="E3" s="172" t="s">
        <v>813</v>
      </c>
      <c r="F3" s="7"/>
      <c r="G3" s="166" t="s">
        <v>812</v>
      </c>
      <c r="H3" s="166"/>
      <c r="I3" s="167">
        <v>278334</v>
      </c>
      <c r="J3" s="167"/>
      <c r="K3" s="174" t="s">
        <v>813</v>
      </c>
      <c r="L3" s="19"/>
      <c r="M3" s="168" t="s">
        <v>812</v>
      </c>
      <c r="N3" s="168"/>
      <c r="O3" s="170">
        <v>8656</v>
      </c>
      <c r="P3" s="170"/>
      <c r="Q3" s="175" t="s">
        <v>813</v>
      </c>
      <c r="R3" s="19"/>
      <c r="S3" s="166" t="s">
        <v>812</v>
      </c>
      <c r="T3" s="166"/>
      <c r="U3" s="167">
        <v>29313</v>
      </c>
      <c r="V3" s="167"/>
      <c r="W3" s="174" t="s">
        <v>813</v>
      </c>
      <c r="Y3" s="166" t="s">
        <v>812</v>
      </c>
      <c r="Z3" s="166"/>
      <c r="AA3" s="167">
        <v>17564</v>
      </c>
      <c r="AB3" s="167"/>
      <c r="AC3" s="174" t="s">
        <v>813</v>
      </c>
      <c r="AE3" s="166" t="s">
        <v>812</v>
      </c>
      <c r="AF3" s="166"/>
      <c r="AG3" s="167">
        <v>7805</v>
      </c>
      <c r="AH3" s="167"/>
      <c r="AI3" s="174" t="s">
        <v>813</v>
      </c>
      <c r="AK3" s="168" t="s">
        <v>812</v>
      </c>
      <c r="AL3" s="168"/>
      <c r="AM3" s="170">
        <v>7928</v>
      </c>
      <c r="AN3" s="170"/>
      <c r="AO3" s="175" t="s">
        <v>813</v>
      </c>
      <c r="AQ3" s="35" t="s">
        <v>814</v>
      </c>
      <c r="AR3" s="18">
        <f>SUM(C3,I3,O3,U3,AA3,AG3,AM3)</f>
        <v>837400</v>
      </c>
      <c r="AT3" s="36" t="s">
        <v>815</v>
      </c>
    </row>
    <row r="4" spans="1:60" ht="30" customHeight="1">
      <c r="A4" s="166" t="s">
        <v>816</v>
      </c>
      <c r="B4" s="166"/>
      <c r="C4" s="8">
        <f>C3/AR3</f>
        <v>0.58251731550035801</v>
      </c>
      <c r="D4" s="9"/>
      <c r="E4" s="173"/>
      <c r="F4" s="7"/>
      <c r="G4" s="166" t="s">
        <v>816</v>
      </c>
      <c r="H4" s="166"/>
      <c r="I4" s="167">
        <f>I3/AR3</f>
        <v>0.332378791497492</v>
      </c>
      <c r="J4" s="167"/>
      <c r="K4" s="174"/>
      <c r="L4" s="19"/>
      <c r="M4" s="162" t="s">
        <v>816</v>
      </c>
      <c r="N4" s="169"/>
      <c r="O4" s="164">
        <f>O3/AR3</f>
        <v>1.0336756627657E-2</v>
      </c>
      <c r="P4" s="165"/>
      <c r="Q4" s="174"/>
      <c r="R4" s="19"/>
      <c r="S4" s="166" t="s">
        <v>816</v>
      </c>
      <c r="T4" s="166"/>
      <c r="U4" s="167">
        <f>U3/AR3</f>
        <v>3.5004776689753998E-2</v>
      </c>
      <c r="V4" s="167"/>
      <c r="W4" s="174"/>
      <c r="Y4" s="166" t="s">
        <v>816</v>
      </c>
      <c r="Z4" s="166"/>
      <c r="AA4" s="167">
        <f>AA3/AR3</f>
        <v>2.09744447098161E-2</v>
      </c>
      <c r="AB4" s="167"/>
      <c r="AC4" s="174"/>
      <c r="AE4" s="162" t="s">
        <v>816</v>
      </c>
      <c r="AF4" s="169"/>
      <c r="AG4" s="164">
        <f>AG3/AR3</f>
        <v>9.3205158824934305E-3</v>
      </c>
      <c r="AH4" s="165"/>
      <c r="AI4" s="174"/>
      <c r="AK4" s="162" t="s">
        <v>816</v>
      </c>
      <c r="AL4" s="169"/>
      <c r="AM4" s="164">
        <f>AM3/AR3</f>
        <v>9.4673990924289495E-3</v>
      </c>
      <c r="AN4" s="165"/>
      <c r="AO4" s="174"/>
      <c r="AV4" s="171" t="s">
        <v>3</v>
      </c>
      <c r="AW4" s="171"/>
      <c r="AX4" s="171"/>
      <c r="AY4" s="171"/>
      <c r="AZ4" s="41"/>
      <c r="BB4" s="42" t="s">
        <v>817</v>
      </c>
      <c r="BC4" s="42" t="s">
        <v>818</v>
      </c>
      <c r="BF4" s="131" t="s">
        <v>1138</v>
      </c>
      <c r="BG4" s="131"/>
      <c r="BH4" s="131"/>
    </row>
    <row r="5" spans="1:60" ht="33.6" customHeight="1">
      <c r="A5" s="10" t="s">
        <v>4</v>
      </c>
      <c r="B5" s="10" t="s">
        <v>819</v>
      </c>
      <c r="C5" s="10" t="s">
        <v>820</v>
      </c>
      <c r="D5" s="10" t="s">
        <v>7</v>
      </c>
      <c r="E5" s="10"/>
      <c r="F5" s="11"/>
      <c r="G5" s="10" t="s">
        <v>4</v>
      </c>
      <c r="H5" s="10" t="s">
        <v>819</v>
      </c>
      <c r="I5" s="10" t="s">
        <v>820</v>
      </c>
      <c r="J5" s="10" t="s">
        <v>7</v>
      </c>
      <c r="K5" s="20"/>
      <c r="L5" s="21"/>
      <c r="M5" s="10" t="s">
        <v>4</v>
      </c>
      <c r="N5" s="10" t="s">
        <v>819</v>
      </c>
      <c r="O5" s="10" t="s">
        <v>820</v>
      </c>
      <c r="P5" s="10" t="s">
        <v>7</v>
      </c>
      <c r="Q5" s="10"/>
      <c r="R5" s="21"/>
      <c r="S5" s="10" t="s">
        <v>4</v>
      </c>
      <c r="T5" s="10" t="s">
        <v>819</v>
      </c>
      <c r="U5" s="10" t="s">
        <v>820</v>
      </c>
      <c r="V5" s="10" t="s">
        <v>7</v>
      </c>
      <c r="W5" s="10"/>
      <c r="X5" s="22"/>
      <c r="Y5" s="23" t="s">
        <v>4</v>
      </c>
      <c r="Z5" s="23" t="s">
        <v>819</v>
      </c>
      <c r="AA5" s="23" t="s">
        <v>820</v>
      </c>
      <c r="AB5" s="10" t="s">
        <v>7</v>
      </c>
      <c r="AC5" s="23"/>
      <c r="AD5" s="22"/>
      <c r="AE5" s="23" t="s">
        <v>4</v>
      </c>
      <c r="AF5" s="23" t="s">
        <v>819</v>
      </c>
      <c r="AG5" s="23" t="s">
        <v>820</v>
      </c>
      <c r="AH5" s="10" t="s">
        <v>7</v>
      </c>
      <c r="AI5" s="23"/>
      <c r="AJ5" s="22"/>
      <c r="AK5" s="23" t="s">
        <v>4</v>
      </c>
      <c r="AL5" s="23" t="s">
        <v>819</v>
      </c>
      <c r="AM5" s="23" t="s">
        <v>820</v>
      </c>
      <c r="AN5" s="10" t="s">
        <v>7</v>
      </c>
      <c r="AO5" s="23"/>
      <c r="AP5" s="22"/>
      <c r="AQ5" s="22"/>
      <c r="AR5" s="22"/>
      <c r="AV5" s="37" t="s">
        <v>4</v>
      </c>
      <c r="AW5" s="43" t="s">
        <v>5</v>
      </c>
      <c r="AX5" s="43" t="s">
        <v>821</v>
      </c>
      <c r="AY5" s="44"/>
      <c r="AZ5" s="45"/>
      <c r="BB5" s="42" t="s">
        <v>822</v>
      </c>
      <c r="BC5" s="46">
        <f>SLOPE(AX6:AX751,AT6:AT751)</f>
        <v>0.21880243993940701</v>
      </c>
      <c r="BF5" s="129" t="s">
        <v>1220</v>
      </c>
      <c r="BG5" s="129"/>
      <c r="BH5" s="129"/>
    </row>
    <row r="6" spans="1:60" ht="20.399999999999999">
      <c r="A6" s="12" t="s">
        <v>8</v>
      </c>
      <c r="B6" s="13">
        <v>3628.85</v>
      </c>
      <c r="C6" s="14">
        <v>-8.6E-3</v>
      </c>
      <c r="D6" s="15">
        <f>SUM(C6,1)</f>
        <v>0.99139999999999995</v>
      </c>
      <c r="E6" s="10">
        <f>D6*$C$4</f>
        <v>0.57750766658705499</v>
      </c>
      <c r="F6" s="16"/>
      <c r="G6" s="12" t="s">
        <v>8</v>
      </c>
      <c r="H6" s="13">
        <v>1347.9</v>
      </c>
      <c r="I6" s="14">
        <v>-1.04E-2</v>
      </c>
      <c r="J6" s="15">
        <f>SUM(I6,1)</f>
        <v>0.98960000000000004</v>
      </c>
      <c r="K6" s="10">
        <f>I6*$I$4</f>
        <v>-3.4567394315739202E-3</v>
      </c>
      <c r="L6" s="21"/>
      <c r="M6" s="12" t="s">
        <v>8</v>
      </c>
      <c r="N6" s="13">
        <v>283.64999999999998</v>
      </c>
      <c r="O6" s="14">
        <v>-1.6299999999999999E-2</v>
      </c>
      <c r="P6" s="15">
        <f>SUM(O6,1)</f>
        <v>0.98370000000000002</v>
      </c>
      <c r="Q6" s="10">
        <f>O6*$O$4</f>
        <v>-1.6848913303080999E-4</v>
      </c>
      <c r="R6" s="21"/>
      <c r="S6" s="12" t="s">
        <v>8</v>
      </c>
      <c r="T6" s="13">
        <v>51.14</v>
      </c>
      <c r="U6" s="14">
        <v>-5.7999999999999996E-3</v>
      </c>
      <c r="V6" s="15">
        <f>SUM(U6,1)</f>
        <v>0.99419999999999997</v>
      </c>
      <c r="W6" s="10">
        <f>U6*$U$4</f>
        <v>-2.0302770480057301E-4</v>
      </c>
      <c r="X6" s="22"/>
      <c r="Y6" s="24" t="s">
        <v>8</v>
      </c>
      <c r="Z6" s="25">
        <v>303.64999999999998</v>
      </c>
      <c r="AA6" s="26">
        <v>-1.44E-2</v>
      </c>
      <c r="AB6" s="27">
        <f>SUM(AA6,1)</f>
        <v>0.98560000000000003</v>
      </c>
      <c r="AC6" s="28">
        <f>AA6*$AA$4</f>
        <v>-3.0203200382135202E-4</v>
      </c>
      <c r="AD6" s="22"/>
      <c r="AE6" s="29" t="s">
        <v>8</v>
      </c>
      <c r="AF6" s="30">
        <v>1282.5</v>
      </c>
      <c r="AG6" s="31">
        <v>9.4000000000000004E-3</v>
      </c>
      <c r="AH6" s="32">
        <f>SUM(AG6,1)</f>
        <v>1.0094000000000001</v>
      </c>
      <c r="AI6" s="28">
        <f>AG6*$AG$4</f>
        <v>8.7612849295438299E-5</v>
      </c>
      <c r="AJ6" s="22"/>
      <c r="AK6" s="29" t="s">
        <v>8</v>
      </c>
      <c r="AL6" s="30">
        <v>321.75</v>
      </c>
      <c r="AM6" s="31">
        <v>1.7399999999999999E-2</v>
      </c>
      <c r="AN6" s="32">
        <f>SUM(AM6,1)</f>
        <v>1.0174000000000001</v>
      </c>
      <c r="AO6" s="28">
        <f>AM6*$AM$4</f>
        <v>1.6473274420826401E-4</v>
      </c>
      <c r="AP6" s="22"/>
      <c r="AQ6" s="22"/>
      <c r="AR6" s="38"/>
      <c r="AT6" s="39">
        <f>SUM(E6,K6,Q6,W6,AC6,AI6,AO6)</f>
        <v>0.57362972390733202</v>
      </c>
      <c r="AV6" s="40" t="s">
        <v>8</v>
      </c>
      <c r="AW6" s="47">
        <v>1641.15</v>
      </c>
      <c r="AX6" s="48">
        <f t="shared" ref="AX6:AX69" si="0">LN(AW6/AW7)</f>
        <v>2.5174860285328799E-2</v>
      </c>
      <c r="AY6" s="43">
        <f t="shared" ref="AY6:AY69" si="1">AX6+1</f>
        <v>1.0251748602853299</v>
      </c>
      <c r="AZ6" s="49"/>
      <c r="BB6" s="42" t="s">
        <v>823</v>
      </c>
      <c r="BC6" s="46">
        <f>_xlfn.COVARIANCE.P(AY6:AY751,AT6:AT751)/_xlfn.VAR.P(AT6:AT751)</f>
        <v>0.21949982410398799</v>
      </c>
      <c r="BF6" s="129"/>
      <c r="BG6" s="129"/>
      <c r="BH6" s="129"/>
    </row>
    <row r="7" spans="1:60" ht="20.399999999999999">
      <c r="A7" s="12" t="s">
        <v>824</v>
      </c>
      <c r="B7" s="13">
        <v>3660.3</v>
      </c>
      <c r="C7" s="14">
        <v>3.8E-3</v>
      </c>
      <c r="D7" s="15">
        <f t="shared" ref="D7:D70" si="2">SUM(C7,1)</f>
        <v>1.0038</v>
      </c>
      <c r="E7" s="10">
        <f t="shared" ref="E7:E70" si="3">D7*$C$4</f>
        <v>0.58473088129925999</v>
      </c>
      <c r="F7" s="16"/>
      <c r="G7" s="12" t="s">
        <v>824</v>
      </c>
      <c r="H7" s="13">
        <v>1362.1</v>
      </c>
      <c r="I7" s="14">
        <v>6.7000000000000002E-3</v>
      </c>
      <c r="J7" s="15">
        <f t="shared" ref="J7:J70" si="4">SUM(I7,1)</f>
        <v>1.0066999999999999</v>
      </c>
      <c r="K7" s="10">
        <f t="shared" ref="K7:K70" si="5">I7*$I$4</f>
        <v>2.2269379030331999E-3</v>
      </c>
      <c r="L7" s="21"/>
      <c r="M7" s="12" t="s">
        <v>824</v>
      </c>
      <c r="N7" s="13">
        <v>288.35000000000002</v>
      </c>
      <c r="O7" s="14">
        <v>-2.9100000000000001E-2</v>
      </c>
      <c r="P7" s="15">
        <f t="shared" ref="P7:P70" si="6">SUM(O7,1)</f>
        <v>0.97089999999999999</v>
      </c>
      <c r="Q7" s="10">
        <f t="shared" ref="Q7:Q70" si="7">O7*$O$4</f>
        <v>-3.0079961786481999E-4</v>
      </c>
      <c r="R7" s="21"/>
      <c r="S7" s="12" t="s">
        <v>824</v>
      </c>
      <c r="T7" s="13">
        <v>51.44</v>
      </c>
      <c r="U7" s="14">
        <v>-1.4200000000000001E-2</v>
      </c>
      <c r="V7" s="15">
        <f t="shared" ref="V7:V70" si="8">SUM(U7,1)</f>
        <v>0.98580000000000001</v>
      </c>
      <c r="W7" s="10">
        <f t="shared" ref="W7:W70" si="9">U7*$U$4</f>
        <v>-4.9706782899450695E-4</v>
      </c>
      <c r="X7" s="22"/>
      <c r="Y7" s="29" t="s">
        <v>824</v>
      </c>
      <c r="Z7" s="30">
        <v>308.10000000000002</v>
      </c>
      <c r="AA7" s="31">
        <v>-2.58E-2</v>
      </c>
      <c r="AB7" s="32">
        <f t="shared" ref="AB7:AB70" si="10">SUM(AA7,1)</f>
        <v>0.97419999999999995</v>
      </c>
      <c r="AC7" s="28">
        <f t="shared" ref="AC7:AC70" si="11">AA7*$AA$4</f>
        <v>-5.41140673513255E-4</v>
      </c>
      <c r="AD7" s="22"/>
      <c r="AE7" s="29" t="s">
        <v>824</v>
      </c>
      <c r="AF7" s="30">
        <v>1270.55</v>
      </c>
      <c r="AG7" s="31">
        <v>-3.95E-2</v>
      </c>
      <c r="AH7" s="32">
        <f t="shared" ref="AH7:AH70" si="12">SUM(AG7,1)</f>
        <v>0.96050000000000002</v>
      </c>
      <c r="AI7" s="28">
        <f t="shared" ref="AI7:AI70" si="13">AG7*$AG$4</f>
        <v>-3.68160377358491E-4</v>
      </c>
      <c r="AJ7" s="22"/>
      <c r="AK7" s="29" t="s">
        <v>824</v>
      </c>
      <c r="AL7" s="30">
        <v>316.25</v>
      </c>
      <c r="AM7" s="31">
        <v>-1.23E-2</v>
      </c>
      <c r="AN7" s="32">
        <f t="shared" ref="AN7:AN70" si="14">SUM(AM7,1)</f>
        <v>0.98770000000000002</v>
      </c>
      <c r="AO7" s="28">
        <f t="shared" ref="AO7:AO70" si="15">AM7*$AM$4</f>
        <v>-1.16449008836876E-4</v>
      </c>
      <c r="AP7" s="22"/>
      <c r="AQ7" s="22"/>
      <c r="AR7" s="38"/>
      <c r="AT7" s="39">
        <f>SUM(E7,K7,Q7,W7,AC7,AI7,AO7,)</f>
        <v>0.58513420169572505</v>
      </c>
      <c r="AV7" s="40" t="s">
        <v>10</v>
      </c>
      <c r="AW7" s="47">
        <v>1600.35</v>
      </c>
      <c r="AX7" s="48">
        <f t="shared" si="0"/>
        <v>-1.8265630720832999E-2</v>
      </c>
      <c r="AY7" s="43">
        <f t="shared" si="1"/>
        <v>0.98173436927916702</v>
      </c>
      <c r="AZ7" s="49"/>
      <c r="BF7" s="129"/>
      <c r="BG7" s="129"/>
      <c r="BH7" s="129"/>
    </row>
    <row r="8" spans="1:60" ht="20.399999999999999">
      <c r="A8" s="12" t="s">
        <v>825</v>
      </c>
      <c r="B8" s="13">
        <v>3646.55</v>
      </c>
      <c r="C8" s="14">
        <v>2.9999999999999997E-4</v>
      </c>
      <c r="D8" s="15">
        <f t="shared" si="2"/>
        <v>1.0003</v>
      </c>
      <c r="E8" s="10">
        <f t="shared" si="3"/>
        <v>0.58269207069500795</v>
      </c>
      <c r="F8" s="16"/>
      <c r="G8" s="12" t="s">
        <v>825</v>
      </c>
      <c r="H8" s="13">
        <v>1353.1</v>
      </c>
      <c r="I8" s="14">
        <v>-1.23E-2</v>
      </c>
      <c r="J8" s="15">
        <f t="shared" si="4"/>
        <v>0.98770000000000002</v>
      </c>
      <c r="K8" s="10">
        <f t="shared" si="5"/>
        <v>-4.0882591354191502E-3</v>
      </c>
      <c r="L8" s="21"/>
      <c r="M8" s="12" t="s">
        <v>825</v>
      </c>
      <c r="N8" s="13">
        <v>297</v>
      </c>
      <c r="O8" s="14">
        <v>-1.0999999999999999E-2</v>
      </c>
      <c r="P8" s="15">
        <f t="shared" si="6"/>
        <v>0.98899999999999999</v>
      </c>
      <c r="Q8" s="10">
        <f t="shared" si="7"/>
        <v>-1.1370432290422701E-4</v>
      </c>
      <c r="R8" s="21"/>
      <c r="S8" s="12" t="s">
        <v>825</v>
      </c>
      <c r="T8" s="13">
        <v>52.18</v>
      </c>
      <c r="U8" s="14">
        <v>-1.5299999999999999E-2</v>
      </c>
      <c r="V8" s="15">
        <f t="shared" si="8"/>
        <v>0.98470000000000002</v>
      </c>
      <c r="W8" s="10">
        <f t="shared" si="9"/>
        <v>-5.3557308335323601E-4</v>
      </c>
      <c r="X8" s="22"/>
      <c r="Y8" s="29" t="s">
        <v>825</v>
      </c>
      <c r="Z8" s="30">
        <v>316.25</v>
      </c>
      <c r="AA8" s="31">
        <v>2.58E-2</v>
      </c>
      <c r="AB8" s="32">
        <f t="shared" si="10"/>
        <v>1.0258</v>
      </c>
      <c r="AC8" s="28">
        <f t="shared" si="11"/>
        <v>5.41140673513255E-4</v>
      </c>
      <c r="AD8" s="22"/>
      <c r="AE8" s="29" t="s">
        <v>825</v>
      </c>
      <c r="AF8" s="30">
        <v>1322.8</v>
      </c>
      <c r="AG8" s="31">
        <v>-3.2099999999999997E-2</v>
      </c>
      <c r="AH8" s="32">
        <f t="shared" si="12"/>
        <v>0.96789999999999998</v>
      </c>
      <c r="AI8" s="28">
        <f t="shared" si="13"/>
        <v>-2.99188559828039E-4</v>
      </c>
      <c r="AJ8" s="22"/>
      <c r="AK8" s="29" t="s">
        <v>825</v>
      </c>
      <c r="AL8" s="30">
        <v>320.2</v>
      </c>
      <c r="AM8" s="31">
        <v>-3.3700000000000001E-2</v>
      </c>
      <c r="AN8" s="32">
        <f t="shared" si="14"/>
        <v>0.96630000000000005</v>
      </c>
      <c r="AO8" s="28">
        <f t="shared" si="15"/>
        <v>-3.1905134941485501E-4</v>
      </c>
      <c r="AP8" s="22"/>
      <c r="AQ8" s="22"/>
      <c r="AR8" s="38"/>
      <c r="AT8" s="39">
        <f t="shared" ref="AT8:AT16" si="16">SUM(E8,K8,Q8,W8,AC8,AI8,AO8,)</f>
        <v>0.57787743491760202</v>
      </c>
      <c r="AV8" s="40" t="s">
        <v>12</v>
      </c>
      <c r="AW8" s="47">
        <v>1629.85</v>
      </c>
      <c r="AX8" s="48">
        <f t="shared" si="0"/>
        <v>4.5814516295487598E-3</v>
      </c>
      <c r="AY8" s="43">
        <f t="shared" si="1"/>
        <v>1.0045814516295499</v>
      </c>
      <c r="AZ8" s="49"/>
      <c r="BF8" s="129"/>
      <c r="BG8" s="129"/>
      <c r="BH8" s="129"/>
    </row>
    <row r="9" spans="1:60" ht="20.399999999999999">
      <c r="A9" s="12" t="s">
        <v>826</v>
      </c>
      <c r="B9" s="13">
        <v>3645.45</v>
      </c>
      <c r="C9" s="14">
        <v>1.9800000000000002E-2</v>
      </c>
      <c r="D9" s="15">
        <f t="shared" si="2"/>
        <v>1.0198</v>
      </c>
      <c r="E9" s="10">
        <f t="shared" si="3"/>
        <v>0.59405115834726496</v>
      </c>
      <c r="F9" s="16"/>
      <c r="G9" s="12" t="s">
        <v>826</v>
      </c>
      <c r="H9" s="13">
        <v>1370</v>
      </c>
      <c r="I9" s="14">
        <v>3.0599999999999999E-2</v>
      </c>
      <c r="J9" s="15">
        <f t="shared" si="4"/>
        <v>1.0306</v>
      </c>
      <c r="K9" s="10">
        <f t="shared" si="5"/>
        <v>1.0170791019823299E-2</v>
      </c>
      <c r="L9" s="21"/>
      <c r="M9" s="12" t="s">
        <v>826</v>
      </c>
      <c r="N9" s="13">
        <v>300.3</v>
      </c>
      <c r="O9" s="14">
        <v>2.8400000000000002E-2</v>
      </c>
      <c r="P9" s="15">
        <f t="shared" si="6"/>
        <v>1.0284</v>
      </c>
      <c r="Q9" s="10">
        <f t="shared" si="7"/>
        <v>2.9356388822545997E-4</v>
      </c>
      <c r="R9" s="21"/>
      <c r="S9" s="12" t="s">
        <v>826</v>
      </c>
      <c r="T9" s="13">
        <v>52.99</v>
      </c>
      <c r="U9" s="14">
        <v>2.7300000000000001E-2</v>
      </c>
      <c r="V9" s="15">
        <f t="shared" si="8"/>
        <v>1.0273000000000001</v>
      </c>
      <c r="W9" s="10">
        <f t="shared" si="9"/>
        <v>9.5563040363028399E-4</v>
      </c>
      <c r="X9" s="22"/>
      <c r="Y9" s="29" t="s">
        <v>826</v>
      </c>
      <c r="Z9" s="30">
        <v>308.3</v>
      </c>
      <c r="AA9" s="31">
        <v>5.4000000000000003E-3</v>
      </c>
      <c r="AB9" s="32">
        <f t="shared" si="10"/>
        <v>1.0054000000000001</v>
      </c>
      <c r="AC9" s="28">
        <f t="shared" si="11"/>
        <v>1.1326200143300699E-4</v>
      </c>
      <c r="AD9" s="22"/>
      <c r="AE9" s="29" t="s">
        <v>826</v>
      </c>
      <c r="AF9" s="30">
        <v>1366.65</v>
      </c>
      <c r="AG9" s="31">
        <v>4.2099999999999999E-2</v>
      </c>
      <c r="AH9" s="32">
        <f t="shared" si="12"/>
        <v>1.0421</v>
      </c>
      <c r="AI9" s="28">
        <f t="shared" si="13"/>
        <v>3.9239371865297301E-4</v>
      </c>
      <c r="AJ9" s="22"/>
      <c r="AK9" s="29" t="s">
        <v>826</v>
      </c>
      <c r="AL9" s="30">
        <v>331.35</v>
      </c>
      <c r="AM9" s="31">
        <v>5.2400000000000002E-2</v>
      </c>
      <c r="AN9" s="32">
        <f t="shared" si="14"/>
        <v>1.0524</v>
      </c>
      <c r="AO9" s="28">
        <f t="shared" si="15"/>
        <v>4.9609171244327705E-4</v>
      </c>
      <c r="AP9" s="22"/>
      <c r="AQ9" s="22"/>
      <c r="AR9" s="38"/>
      <c r="AT9" s="39">
        <f t="shared" si="16"/>
        <v>0.60647289109147395</v>
      </c>
      <c r="AV9" s="40" t="s">
        <v>14</v>
      </c>
      <c r="AW9" s="47">
        <v>1622.4</v>
      </c>
      <c r="AX9" s="48">
        <f t="shared" si="0"/>
        <v>2.75265368384572E-2</v>
      </c>
      <c r="AY9" s="43">
        <f t="shared" si="1"/>
        <v>1.0275265368384601</v>
      </c>
      <c r="AZ9" s="49"/>
      <c r="BF9" s="129"/>
      <c r="BG9" s="129"/>
      <c r="BH9" s="129"/>
    </row>
    <row r="10" spans="1:60" ht="20.399999999999999">
      <c r="A10" s="12" t="s">
        <v>827</v>
      </c>
      <c r="B10" s="13">
        <v>3574.8</v>
      </c>
      <c r="C10" s="14">
        <v>1E-4</v>
      </c>
      <c r="D10" s="15">
        <f t="shared" si="2"/>
        <v>1.0001</v>
      </c>
      <c r="E10" s="10">
        <f t="shared" si="3"/>
        <v>0.58257556723190795</v>
      </c>
      <c r="F10" s="16"/>
      <c r="G10" s="12" t="s">
        <v>827</v>
      </c>
      <c r="H10" s="13">
        <v>1329.35</v>
      </c>
      <c r="I10" s="14">
        <v>-1.47E-2</v>
      </c>
      <c r="J10" s="15">
        <f t="shared" si="4"/>
        <v>0.98529999999999995</v>
      </c>
      <c r="K10" s="10">
        <f t="shared" si="5"/>
        <v>-4.8859682350131401E-3</v>
      </c>
      <c r="L10" s="21"/>
      <c r="M10" s="12" t="s">
        <v>827</v>
      </c>
      <c r="N10" s="13">
        <v>292</v>
      </c>
      <c r="O10" s="14">
        <v>1.18E-2</v>
      </c>
      <c r="P10" s="15">
        <f t="shared" si="6"/>
        <v>1.0118</v>
      </c>
      <c r="Q10" s="10">
        <f t="shared" si="7"/>
        <v>1.21973728206353E-4</v>
      </c>
      <c r="R10" s="21"/>
      <c r="S10" s="12" t="s">
        <v>827</v>
      </c>
      <c r="T10" s="13">
        <v>51.58</v>
      </c>
      <c r="U10" s="14">
        <v>3.8999999999999998E-3</v>
      </c>
      <c r="V10" s="15">
        <f t="shared" si="8"/>
        <v>1.0039</v>
      </c>
      <c r="W10" s="10">
        <f t="shared" si="9"/>
        <v>1.3651862909004099E-4</v>
      </c>
      <c r="X10" s="22"/>
      <c r="Y10" s="29" t="s">
        <v>827</v>
      </c>
      <c r="Z10" s="30">
        <v>306.64999999999998</v>
      </c>
      <c r="AA10" s="31">
        <v>-5.7000000000000002E-3</v>
      </c>
      <c r="AB10" s="32">
        <f t="shared" si="10"/>
        <v>0.99429999999999996</v>
      </c>
      <c r="AC10" s="28">
        <f t="shared" si="11"/>
        <v>-1.1955433484595201E-4</v>
      </c>
      <c r="AD10" s="22"/>
      <c r="AE10" s="29" t="s">
        <v>827</v>
      </c>
      <c r="AF10" s="30">
        <v>1311.5</v>
      </c>
      <c r="AG10" s="31">
        <v>-1.41E-2</v>
      </c>
      <c r="AH10" s="32">
        <f t="shared" si="12"/>
        <v>0.9859</v>
      </c>
      <c r="AI10" s="28">
        <f t="shared" si="13"/>
        <v>-1.31419273943157E-4</v>
      </c>
      <c r="AJ10" s="22"/>
      <c r="AK10" s="29" t="s">
        <v>827</v>
      </c>
      <c r="AL10" s="30">
        <v>314.85000000000002</v>
      </c>
      <c r="AM10" s="31">
        <v>1.6500000000000001E-2</v>
      </c>
      <c r="AN10" s="32">
        <f t="shared" si="14"/>
        <v>1.0165</v>
      </c>
      <c r="AO10" s="28">
        <f t="shared" si="15"/>
        <v>1.5621208502507799E-4</v>
      </c>
      <c r="AP10" s="22"/>
      <c r="AQ10" s="22"/>
      <c r="AR10" s="38"/>
      <c r="AT10" s="39">
        <f t="shared" si="16"/>
        <v>0.57785332983042703</v>
      </c>
      <c r="AV10" s="40" t="s">
        <v>15</v>
      </c>
      <c r="AW10" s="47">
        <v>1578.35</v>
      </c>
      <c r="AX10" s="48">
        <f t="shared" si="0"/>
        <v>-3.1673635131133698E-4</v>
      </c>
      <c r="AY10" s="43">
        <f t="shared" si="1"/>
        <v>0.99968326364868898</v>
      </c>
      <c r="AZ10" s="49"/>
      <c r="BF10" s="129"/>
      <c r="BG10" s="129"/>
      <c r="BH10" s="129"/>
    </row>
    <row r="11" spans="1:60" ht="20.399999999999999">
      <c r="A11" s="12" t="s">
        <v>828</v>
      </c>
      <c r="B11" s="13">
        <v>3574.45</v>
      </c>
      <c r="C11" s="14">
        <v>-1.43E-2</v>
      </c>
      <c r="D11" s="15">
        <f t="shared" si="2"/>
        <v>0.98570000000000002</v>
      </c>
      <c r="E11" s="10">
        <f t="shared" si="3"/>
        <v>0.57418731788870303</v>
      </c>
      <c r="F11" s="16"/>
      <c r="G11" s="12" t="s">
        <v>828</v>
      </c>
      <c r="H11" s="13">
        <v>1349.25</v>
      </c>
      <c r="I11" s="14">
        <v>-3.2399999999999998E-2</v>
      </c>
      <c r="J11" s="15">
        <f t="shared" si="4"/>
        <v>0.96760000000000002</v>
      </c>
      <c r="K11" s="10">
        <f t="shared" si="5"/>
        <v>-1.0769072844518701E-2</v>
      </c>
      <c r="L11" s="21"/>
      <c r="M11" s="12" t="s">
        <v>828</v>
      </c>
      <c r="N11" s="13">
        <v>288.60000000000002</v>
      </c>
      <c r="O11" s="14">
        <v>-4.0399999999999998E-2</v>
      </c>
      <c r="P11" s="15">
        <f t="shared" si="6"/>
        <v>0.95960000000000001</v>
      </c>
      <c r="Q11" s="10">
        <f t="shared" si="7"/>
        <v>-4.1760496775734401E-4</v>
      </c>
      <c r="R11" s="21"/>
      <c r="S11" s="12" t="s">
        <v>828</v>
      </c>
      <c r="T11" s="13">
        <v>51.38</v>
      </c>
      <c r="U11" s="14">
        <v>-3.9399999999999998E-2</v>
      </c>
      <c r="V11" s="15">
        <f t="shared" si="8"/>
        <v>0.96060000000000001</v>
      </c>
      <c r="W11" s="10">
        <f t="shared" si="9"/>
        <v>-1.3791882015763101E-3</v>
      </c>
      <c r="X11" s="22"/>
      <c r="Y11" s="29" t="s">
        <v>828</v>
      </c>
      <c r="Z11" s="30">
        <v>308.39999999999998</v>
      </c>
      <c r="AA11" s="31">
        <v>-1.34E-2</v>
      </c>
      <c r="AB11" s="32">
        <f t="shared" si="10"/>
        <v>0.98660000000000003</v>
      </c>
      <c r="AC11" s="28">
        <f t="shared" si="11"/>
        <v>-2.8105755911153602E-4</v>
      </c>
      <c r="AD11" s="22"/>
      <c r="AE11" s="29" t="s">
        <v>828</v>
      </c>
      <c r="AF11" s="30">
        <v>1330.2</v>
      </c>
      <c r="AG11" s="31">
        <v>-4.53E-2</v>
      </c>
      <c r="AH11" s="32">
        <f t="shared" si="12"/>
        <v>0.95469999999999999</v>
      </c>
      <c r="AI11" s="28">
        <f t="shared" si="13"/>
        <v>-4.2221936947695201E-4</v>
      </c>
      <c r="AJ11" s="22"/>
      <c r="AK11" s="29" t="s">
        <v>828</v>
      </c>
      <c r="AL11" s="30">
        <v>309.75</v>
      </c>
      <c r="AM11" s="31">
        <v>-4.4299999999999999E-2</v>
      </c>
      <c r="AN11" s="32">
        <f t="shared" si="14"/>
        <v>0.95569999999999999</v>
      </c>
      <c r="AO11" s="28">
        <f t="shared" si="15"/>
        <v>-4.1940577979460202E-4</v>
      </c>
      <c r="AP11" s="22"/>
      <c r="AQ11" s="22"/>
      <c r="AR11" s="38"/>
      <c r="AT11" s="39">
        <f t="shared" si="16"/>
        <v>0.56049876916646801</v>
      </c>
      <c r="AV11" s="40" t="s">
        <v>16</v>
      </c>
      <c r="AW11" s="47">
        <v>1578.85</v>
      </c>
      <c r="AX11" s="48">
        <f t="shared" si="0"/>
        <v>-1.4275176382702899E-2</v>
      </c>
      <c r="AY11" s="43">
        <f t="shared" si="1"/>
        <v>0.98572482361729696</v>
      </c>
      <c r="AZ11" s="49"/>
      <c r="BF11" s="129"/>
      <c r="BG11" s="129"/>
      <c r="BH11" s="129"/>
    </row>
    <row r="12" spans="1:60" ht="20.399999999999999">
      <c r="A12" s="12" t="s">
        <v>829</v>
      </c>
      <c r="B12" s="13">
        <v>3626.35</v>
      </c>
      <c r="C12" s="14">
        <v>1.1000000000000001E-3</v>
      </c>
      <c r="D12" s="15">
        <f t="shared" si="2"/>
        <v>1.0011000000000001</v>
      </c>
      <c r="E12" s="10">
        <f t="shared" si="3"/>
        <v>0.58315808454740903</v>
      </c>
      <c r="F12" s="16"/>
      <c r="G12" s="12" t="s">
        <v>829</v>
      </c>
      <c r="H12" s="13">
        <v>1394.4</v>
      </c>
      <c r="I12" s="14">
        <v>1.34E-2</v>
      </c>
      <c r="J12" s="15">
        <f t="shared" si="4"/>
        <v>1.0134000000000001</v>
      </c>
      <c r="K12" s="10">
        <f t="shared" si="5"/>
        <v>4.4538758060663998E-3</v>
      </c>
      <c r="L12" s="21"/>
      <c r="M12" s="12" t="s">
        <v>829</v>
      </c>
      <c r="N12" s="13">
        <v>300.75</v>
      </c>
      <c r="O12" s="14">
        <v>1.26E-2</v>
      </c>
      <c r="P12" s="15">
        <f t="shared" si="6"/>
        <v>1.0125999999999999</v>
      </c>
      <c r="Q12" s="10">
        <f t="shared" si="7"/>
        <v>1.30243133508479E-4</v>
      </c>
      <c r="R12" s="21"/>
      <c r="S12" s="12" t="s">
        <v>829</v>
      </c>
      <c r="T12" s="13">
        <v>53.49</v>
      </c>
      <c r="U12" s="14">
        <v>3.1600000000000003E-2</v>
      </c>
      <c r="V12" s="15">
        <f t="shared" si="8"/>
        <v>1.0316000000000001</v>
      </c>
      <c r="W12" s="10">
        <f t="shared" si="9"/>
        <v>1.10615094339623E-3</v>
      </c>
      <c r="X12" s="22"/>
      <c r="Y12" s="29" t="s">
        <v>829</v>
      </c>
      <c r="Z12" s="30">
        <v>312.60000000000002</v>
      </c>
      <c r="AA12" s="31">
        <v>4.6199999999999998E-2</v>
      </c>
      <c r="AB12" s="32">
        <f t="shared" si="10"/>
        <v>1.0462</v>
      </c>
      <c r="AC12" s="28">
        <f t="shared" si="11"/>
        <v>9.6901934559350401E-4</v>
      </c>
      <c r="AD12" s="22"/>
      <c r="AE12" s="29" t="s">
        <v>829</v>
      </c>
      <c r="AF12" s="30">
        <v>1393.3</v>
      </c>
      <c r="AG12" s="31">
        <v>2.5999999999999999E-2</v>
      </c>
      <c r="AH12" s="32">
        <f t="shared" si="12"/>
        <v>1.026</v>
      </c>
      <c r="AI12" s="28">
        <f t="shared" si="13"/>
        <v>2.4233341294482901E-4</v>
      </c>
      <c r="AJ12" s="22"/>
      <c r="AK12" s="29" t="s">
        <v>829</v>
      </c>
      <c r="AL12" s="30">
        <v>324.10000000000002</v>
      </c>
      <c r="AM12" s="31">
        <v>1.8700000000000001E-2</v>
      </c>
      <c r="AN12" s="32">
        <f t="shared" si="14"/>
        <v>1.0186999999999999</v>
      </c>
      <c r="AO12" s="28">
        <f t="shared" si="15"/>
        <v>1.7704036302842099E-4</v>
      </c>
      <c r="AP12" s="22"/>
      <c r="AQ12" s="22"/>
      <c r="AR12" s="38"/>
      <c r="AT12" s="39">
        <f t="shared" si="16"/>
        <v>0.59023674755194699</v>
      </c>
      <c r="AV12" s="40" t="s">
        <v>17</v>
      </c>
      <c r="AW12" s="47">
        <v>1601.55</v>
      </c>
      <c r="AX12" s="48">
        <f t="shared" si="0"/>
        <v>-1.10220467870041E-2</v>
      </c>
      <c r="AY12" s="43">
        <f t="shared" si="1"/>
        <v>0.98897795321299597</v>
      </c>
      <c r="AZ12" s="49"/>
      <c r="BF12" s="129"/>
      <c r="BG12" s="129"/>
      <c r="BH12" s="129"/>
    </row>
    <row r="13" spans="1:60" ht="20.399999999999999">
      <c r="A13" s="12" t="s">
        <v>18</v>
      </c>
      <c r="B13" s="13">
        <v>3622.3</v>
      </c>
      <c r="C13" s="14">
        <v>6.2799999999999995E-2</v>
      </c>
      <c r="D13" s="15">
        <f t="shared" si="2"/>
        <v>1.0628</v>
      </c>
      <c r="E13" s="10">
        <f t="shared" si="3"/>
        <v>0.61909940291378096</v>
      </c>
      <c r="F13" s="16"/>
      <c r="G13" s="12" t="s">
        <v>18</v>
      </c>
      <c r="H13" s="13">
        <v>1375.95</v>
      </c>
      <c r="I13" s="14">
        <v>-1.4500000000000001E-2</v>
      </c>
      <c r="J13" s="15">
        <f t="shared" si="4"/>
        <v>0.98550000000000004</v>
      </c>
      <c r="K13" s="10">
        <f t="shared" si="5"/>
        <v>-4.8194924767136398E-3</v>
      </c>
      <c r="L13" s="21"/>
      <c r="M13" s="12" t="s">
        <v>18</v>
      </c>
      <c r="N13" s="13">
        <v>297</v>
      </c>
      <c r="O13" s="14">
        <v>2.5899999999999999E-2</v>
      </c>
      <c r="P13" s="15">
        <f t="shared" si="6"/>
        <v>1.0259</v>
      </c>
      <c r="Q13" s="10">
        <f t="shared" si="7"/>
        <v>2.67721996656317E-4</v>
      </c>
      <c r="R13" s="21"/>
      <c r="S13" s="12" t="s">
        <v>18</v>
      </c>
      <c r="T13" s="13">
        <v>51.85</v>
      </c>
      <c r="U13" s="14">
        <v>-4.0300000000000002E-2</v>
      </c>
      <c r="V13" s="15">
        <f t="shared" si="8"/>
        <v>0.9597</v>
      </c>
      <c r="W13" s="10">
        <f t="shared" si="9"/>
        <v>-1.4106925005970901E-3</v>
      </c>
      <c r="X13" s="22"/>
      <c r="Y13" s="29" t="s">
        <v>18</v>
      </c>
      <c r="Z13" s="30">
        <v>298.8</v>
      </c>
      <c r="AA13" s="31">
        <v>2.2200000000000001E-2</v>
      </c>
      <c r="AB13" s="32">
        <f t="shared" si="10"/>
        <v>1.0222</v>
      </c>
      <c r="AC13" s="28">
        <f t="shared" si="11"/>
        <v>4.6563267255791702E-4</v>
      </c>
      <c r="AD13" s="22"/>
      <c r="AE13" s="29" t="s">
        <v>18</v>
      </c>
      <c r="AF13" s="30">
        <v>1358.05</v>
      </c>
      <c r="AG13" s="31">
        <v>2.12E-2</v>
      </c>
      <c r="AH13" s="32">
        <f t="shared" si="12"/>
        <v>1.0212000000000001</v>
      </c>
      <c r="AI13" s="28">
        <f t="shared" si="13"/>
        <v>1.97594936708861E-4</v>
      </c>
      <c r="AJ13" s="22"/>
      <c r="AK13" s="29" t="s">
        <v>18</v>
      </c>
      <c r="AL13" s="30">
        <v>318.14999999999998</v>
      </c>
      <c r="AM13" s="31">
        <v>-5.3E-3</v>
      </c>
      <c r="AN13" s="32">
        <f t="shared" si="14"/>
        <v>0.99470000000000003</v>
      </c>
      <c r="AO13" s="28">
        <f t="shared" si="15"/>
        <v>-5.0177215189873398E-5</v>
      </c>
      <c r="AP13" s="22"/>
      <c r="AQ13" s="22"/>
      <c r="AR13" s="38"/>
      <c r="AT13" s="39">
        <f t="shared" si="16"/>
        <v>0.61374999032720301</v>
      </c>
      <c r="AV13" s="40" t="s">
        <v>18</v>
      </c>
      <c r="AW13" s="47">
        <v>1619.3</v>
      </c>
      <c r="AX13" s="48">
        <f t="shared" si="0"/>
        <v>3.9457880780023803E-2</v>
      </c>
      <c r="AY13" s="43">
        <f t="shared" si="1"/>
        <v>1.0394578807800201</v>
      </c>
      <c r="AZ13" s="49"/>
    </row>
    <row r="14" spans="1:60" ht="20.399999999999999">
      <c r="A14" s="12" t="s">
        <v>19</v>
      </c>
      <c r="B14" s="13">
        <v>3408.35</v>
      </c>
      <c r="C14" s="14">
        <v>8.0999999999999996E-3</v>
      </c>
      <c r="D14" s="15">
        <f t="shared" si="2"/>
        <v>1.0081</v>
      </c>
      <c r="E14" s="10">
        <f t="shared" si="3"/>
        <v>0.587235705755911</v>
      </c>
      <c r="F14" s="16"/>
      <c r="G14" s="12" t="s">
        <v>19</v>
      </c>
      <c r="H14" s="13">
        <v>1396.2</v>
      </c>
      <c r="I14" s="14">
        <v>1.7100000000000001E-2</v>
      </c>
      <c r="J14" s="15">
        <f t="shared" si="4"/>
        <v>1.0170999999999999</v>
      </c>
      <c r="K14" s="10">
        <f t="shared" si="5"/>
        <v>5.6836773346071196E-3</v>
      </c>
      <c r="L14" s="21"/>
      <c r="M14" s="12" t="s">
        <v>19</v>
      </c>
      <c r="N14" s="13">
        <v>289.5</v>
      </c>
      <c r="O14" s="14">
        <v>-4.0000000000000001E-3</v>
      </c>
      <c r="P14" s="15">
        <f t="shared" si="6"/>
        <v>0.996</v>
      </c>
      <c r="Q14" s="10">
        <f t="shared" si="7"/>
        <v>-4.13470265106281E-5</v>
      </c>
      <c r="R14" s="21"/>
      <c r="S14" s="12" t="s">
        <v>19</v>
      </c>
      <c r="T14" s="13">
        <v>54.03</v>
      </c>
      <c r="U14" s="14">
        <v>4.0599999999999997E-2</v>
      </c>
      <c r="V14" s="15">
        <f t="shared" si="8"/>
        <v>1.0406</v>
      </c>
      <c r="W14" s="10">
        <f t="shared" si="9"/>
        <v>1.4211939336040099E-3</v>
      </c>
      <c r="X14" s="22"/>
      <c r="Y14" s="29" t="s">
        <v>19</v>
      </c>
      <c r="Z14" s="30">
        <v>292.3</v>
      </c>
      <c r="AA14" s="31">
        <v>-1.1999999999999999E-3</v>
      </c>
      <c r="AB14" s="32">
        <f t="shared" si="10"/>
        <v>0.99880000000000002</v>
      </c>
      <c r="AC14" s="28">
        <f t="shared" si="11"/>
        <v>-2.51693336517793E-5</v>
      </c>
      <c r="AD14" s="22"/>
      <c r="AE14" s="29" t="s">
        <v>19</v>
      </c>
      <c r="AF14" s="30">
        <v>1329.8</v>
      </c>
      <c r="AG14" s="31">
        <v>-4.3E-3</v>
      </c>
      <c r="AH14" s="32">
        <f t="shared" si="12"/>
        <v>0.99570000000000003</v>
      </c>
      <c r="AI14" s="28">
        <f t="shared" si="13"/>
        <v>-4.0078218294721802E-5</v>
      </c>
      <c r="AJ14" s="22"/>
      <c r="AK14" s="29" t="s">
        <v>19</v>
      </c>
      <c r="AL14" s="30">
        <v>319.85000000000002</v>
      </c>
      <c r="AM14" s="31">
        <v>-8.9999999999999993E-3</v>
      </c>
      <c r="AN14" s="32">
        <f t="shared" si="14"/>
        <v>0.99099999999999999</v>
      </c>
      <c r="AO14" s="28">
        <f t="shared" si="15"/>
        <v>-8.5206591831860494E-5</v>
      </c>
      <c r="AP14" s="22"/>
      <c r="AQ14" s="22"/>
      <c r="AR14" s="38"/>
      <c r="AT14" s="39">
        <f t="shared" si="16"/>
        <v>0.59414877585383297</v>
      </c>
      <c r="AV14" s="40" t="s">
        <v>19</v>
      </c>
      <c r="AW14" s="47">
        <v>1556.65</v>
      </c>
      <c r="AX14" s="48">
        <f t="shared" si="0"/>
        <v>6.6710958180165999E-3</v>
      </c>
      <c r="AY14" s="43">
        <f t="shared" si="1"/>
        <v>1.0066710958180201</v>
      </c>
      <c r="AZ14" s="49"/>
    </row>
    <row r="15" spans="1:60" ht="20.399999999999999">
      <c r="A15" s="12" t="s">
        <v>20</v>
      </c>
      <c r="B15" s="13">
        <v>3380.9</v>
      </c>
      <c r="C15" s="14">
        <v>1.2E-2</v>
      </c>
      <c r="D15" s="15">
        <f t="shared" si="2"/>
        <v>1.012</v>
      </c>
      <c r="E15" s="10">
        <f t="shared" si="3"/>
        <v>0.58950752328636302</v>
      </c>
      <c r="F15" s="16"/>
      <c r="G15" s="12" t="s">
        <v>20</v>
      </c>
      <c r="H15" s="13">
        <v>1372.7</v>
      </c>
      <c r="I15" s="14">
        <v>1.52E-2</v>
      </c>
      <c r="J15" s="15">
        <f t="shared" si="4"/>
        <v>1.0152000000000001</v>
      </c>
      <c r="K15" s="10">
        <f t="shared" si="5"/>
        <v>5.0521576307618801E-3</v>
      </c>
      <c r="L15" s="21"/>
      <c r="M15" s="12" t="s">
        <v>20</v>
      </c>
      <c r="N15" s="13">
        <v>290.64999999999998</v>
      </c>
      <c r="O15" s="14">
        <v>1.3599999999999999E-2</v>
      </c>
      <c r="P15" s="15">
        <f t="shared" si="6"/>
        <v>1.0136000000000001</v>
      </c>
      <c r="Q15" s="10">
        <f t="shared" si="7"/>
        <v>1.4057989013613599E-4</v>
      </c>
      <c r="R15" s="21"/>
      <c r="S15" s="12" t="s">
        <v>20</v>
      </c>
      <c r="T15" s="13">
        <v>51.92</v>
      </c>
      <c r="U15" s="14">
        <v>2.7000000000000001E-3</v>
      </c>
      <c r="V15" s="15">
        <f t="shared" si="8"/>
        <v>1.0026999999999999</v>
      </c>
      <c r="W15" s="10">
        <f t="shared" si="9"/>
        <v>9.4512897062335797E-5</v>
      </c>
      <c r="X15" s="22"/>
      <c r="Y15" s="29" t="s">
        <v>20</v>
      </c>
      <c r="Z15" s="30">
        <v>292.64999999999998</v>
      </c>
      <c r="AA15" s="31">
        <v>3.4799999999999998E-2</v>
      </c>
      <c r="AB15" s="32">
        <f t="shared" si="10"/>
        <v>1.0347999999999999</v>
      </c>
      <c r="AC15" s="28">
        <f t="shared" si="11"/>
        <v>7.2991067590160005E-4</v>
      </c>
      <c r="AD15" s="22"/>
      <c r="AE15" s="29" t="s">
        <v>20</v>
      </c>
      <c r="AF15" s="30">
        <v>1335.6</v>
      </c>
      <c r="AG15" s="31">
        <v>7.7000000000000002E-3</v>
      </c>
      <c r="AH15" s="32">
        <f t="shared" si="12"/>
        <v>1.0077</v>
      </c>
      <c r="AI15" s="28">
        <f t="shared" si="13"/>
        <v>7.1767972295199396E-5</v>
      </c>
      <c r="AJ15" s="22"/>
      <c r="AK15" s="29" t="s">
        <v>20</v>
      </c>
      <c r="AL15" s="30">
        <v>322.75</v>
      </c>
      <c r="AM15" s="31">
        <v>1.43E-2</v>
      </c>
      <c r="AN15" s="32">
        <f t="shared" si="14"/>
        <v>1.0143</v>
      </c>
      <c r="AO15" s="28">
        <f t="shared" si="15"/>
        <v>1.3538380702173399E-4</v>
      </c>
      <c r="AP15" s="22"/>
      <c r="AQ15" s="22"/>
      <c r="AR15" s="38"/>
      <c r="AT15" s="39">
        <f t="shared" si="16"/>
        <v>0.59573183615954095</v>
      </c>
      <c r="AV15" s="40" t="s">
        <v>20</v>
      </c>
      <c r="AW15" s="47">
        <v>1546.3</v>
      </c>
      <c r="AX15" s="48">
        <f t="shared" si="0"/>
        <v>-1.45402872282166E-3</v>
      </c>
      <c r="AY15" s="43">
        <f t="shared" si="1"/>
        <v>0.99854597127717803</v>
      </c>
      <c r="AZ15" s="49"/>
    </row>
    <row r="16" spans="1:60" ht="20.399999999999999">
      <c r="A16" s="12" t="s">
        <v>21</v>
      </c>
      <c r="B16" s="13">
        <v>3340.8</v>
      </c>
      <c r="C16" s="14">
        <v>4.3E-3</v>
      </c>
      <c r="D16" s="15">
        <f t="shared" si="2"/>
        <v>1.0043</v>
      </c>
      <c r="E16" s="10">
        <f t="shared" si="3"/>
        <v>0.58502213995701002</v>
      </c>
      <c r="F16" s="16"/>
      <c r="G16" s="12" t="s">
        <v>21</v>
      </c>
      <c r="H16" s="13">
        <v>1352.2</v>
      </c>
      <c r="I16" s="14">
        <v>2.5399999999999999E-2</v>
      </c>
      <c r="J16" s="15">
        <f t="shared" si="4"/>
        <v>1.0254000000000001</v>
      </c>
      <c r="K16" s="10">
        <f t="shared" si="5"/>
        <v>8.4424213040362999E-3</v>
      </c>
      <c r="L16" s="21"/>
      <c r="M16" s="12" t="s">
        <v>21</v>
      </c>
      <c r="N16" s="13">
        <v>286.75</v>
      </c>
      <c r="O16" s="14">
        <v>3.15E-2</v>
      </c>
      <c r="P16" s="15">
        <f t="shared" si="6"/>
        <v>1.0315000000000001</v>
      </c>
      <c r="Q16" s="10">
        <f t="shared" si="7"/>
        <v>3.25607833771197E-4</v>
      </c>
      <c r="R16" s="21"/>
      <c r="S16" s="12" t="s">
        <v>21</v>
      </c>
      <c r="T16" s="13">
        <v>51.78</v>
      </c>
      <c r="U16" s="14">
        <v>1.95E-2</v>
      </c>
      <c r="V16" s="15">
        <f t="shared" si="8"/>
        <v>1.0195000000000001</v>
      </c>
      <c r="W16" s="10">
        <f t="shared" si="9"/>
        <v>6.8259314545020299E-4</v>
      </c>
      <c r="X16" s="22"/>
      <c r="Y16" s="29" t="s">
        <v>21</v>
      </c>
      <c r="Z16" s="30">
        <v>282.8</v>
      </c>
      <c r="AA16" s="31">
        <v>1.8700000000000001E-2</v>
      </c>
      <c r="AB16" s="32">
        <f t="shared" si="10"/>
        <v>1.0186999999999999</v>
      </c>
      <c r="AC16" s="28">
        <f t="shared" si="11"/>
        <v>3.9222211607356099E-4</v>
      </c>
      <c r="AD16" s="22"/>
      <c r="AE16" s="29" t="s">
        <v>21</v>
      </c>
      <c r="AF16" s="30">
        <v>1325.4</v>
      </c>
      <c r="AG16" s="31">
        <v>1.61E-2</v>
      </c>
      <c r="AH16" s="32">
        <f t="shared" si="12"/>
        <v>1.0161</v>
      </c>
      <c r="AI16" s="28">
        <f t="shared" si="13"/>
        <v>1.50060305708144E-4</v>
      </c>
      <c r="AJ16" s="22"/>
      <c r="AK16" s="29" t="s">
        <v>21</v>
      </c>
      <c r="AL16" s="30">
        <v>318.2</v>
      </c>
      <c r="AM16" s="31">
        <v>2.2499999999999999E-2</v>
      </c>
      <c r="AN16" s="32">
        <f t="shared" si="14"/>
        <v>1.0225</v>
      </c>
      <c r="AO16" s="28">
        <f t="shared" si="15"/>
        <v>2.1301647957965101E-4</v>
      </c>
      <c r="AP16" s="22"/>
      <c r="AQ16" s="22"/>
      <c r="AR16" s="38"/>
      <c r="AT16" s="39">
        <f t="shared" si="16"/>
        <v>0.59522806114162896</v>
      </c>
      <c r="AV16" s="40" t="s">
        <v>21</v>
      </c>
      <c r="AW16" s="47">
        <v>1548.55</v>
      </c>
      <c r="AX16" s="48">
        <f t="shared" si="0"/>
        <v>2.3125438550065401E-2</v>
      </c>
      <c r="AY16" s="43">
        <f t="shared" si="1"/>
        <v>1.0231254385500701</v>
      </c>
      <c r="AZ16" s="49"/>
    </row>
    <row r="17" spans="1:52" ht="20.399999999999999">
      <c r="A17" s="12" t="s">
        <v>22</v>
      </c>
      <c r="B17" s="13">
        <v>3326.4</v>
      </c>
      <c r="C17" s="14">
        <v>-3.3799999999999997E-2</v>
      </c>
      <c r="D17" s="15">
        <f t="shared" si="2"/>
        <v>0.96619999999999995</v>
      </c>
      <c r="E17" s="10">
        <f t="shared" si="3"/>
        <v>0.56282823023644601</v>
      </c>
      <c r="F17" s="16"/>
      <c r="G17" s="12" t="s">
        <v>22</v>
      </c>
      <c r="H17" s="13">
        <v>1318.7</v>
      </c>
      <c r="I17" s="14">
        <v>-2.64E-2</v>
      </c>
      <c r="J17" s="15">
        <f t="shared" si="4"/>
        <v>0.97360000000000002</v>
      </c>
      <c r="K17" s="10">
        <f t="shared" si="5"/>
        <v>-8.7748000955338006E-3</v>
      </c>
      <c r="L17" s="21"/>
      <c r="M17" s="12" t="s">
        <v>22</v>
      </c>
      <c r="N17" s="13">
        <v>278</v>
      </c>
      <c r="O17" s="14">
        <v>-3.7699999999999997E-2</v>
      </c>
      <c r="P17" s="15">
        <f t="shared" si="6"/>
        <v>0.96230000000000004</v>
      </c>
      <c r="Q17" s="10">
        <f t="shared" si="7"/>
        <v>-3.8969572486267001E-4</v>
      </c>
      <c r="R17" s="21"/>
      <c r="S17" s="12" t="s">
        <v>22</v>
      </c>
      <c r="T17" s="13">
        <v>50.79</v>
      </c>
      <c r="U17" s="14">
        <v>-3.3700000000000001E-2</v>
      </c>
      <c r="V17" s="15">
        <f t="shared" si="8"/>
        <v>0.96630000000000005</v>
      </c>
      <c r="W17" s="10">
        <f t="shared" si="9"/>
        <v>-1.1796609744447099E-3</v>
      </c>
      <c r="X17" s="22"/>
      <c r="Y17" s="29" t="s">
        <v>22</v>
      </c>
      <c r="Z17" s="30">
        <v>277.60000000000002</v>
      </c>
      <c r="AA17" s="31">
        <v>-3.7400000000000003E-2</v>
      </c>
      <c r="AB17" s="32">
        <f t="shared" si="10"/>
        <v>0.96260000000000001</v>
      </c>
      <c r="AC17" s="28">
        <f t="shared" si="11"/>
        <v>-7.8444423214712197E-4</v>
      </c>
      <c r="AD17" s="22"/>
      <c r="AE17" s="29" t="s">
        <v>22</v>
      </c>
      <c r="AF17" s="30">
        <v>1304.45</v>
      </c>
      <c r="AG17" s="31">
        <v>-2.1700000000000001E-2</v>
      </c>
      <c r="AH17" s="32">
        <f t="shared" si="12"/>
        <v>0.97829999999999995</v>
      </c>
      <c r="AI17" s="28">
        <f t="shared" si="13"/>
        <v>-2.0225519465010699E-4</v>
      </c>
      <c r="AJ17" s="22"/>
      <c r="AK17" s="29" t="s">
        <v>22</v>
      </c>
      <c r="AL17" s="30">
        <v>311.2</v>
      </c>
      <c r="AM17" s="31">
        <v>-3.1699999999999999E-2</v>
      </c>
      <c r="AN17" s="32">
        <f t="shared" si="14"/>
        <v>0.96830000000000005</v>
      </c>
      <c r="AO17" s="28">
        <f t="shared" si="15"/>
        <v>-3.0011655122999802E-4</v>
      </c>
      <c r="AP17" s="22"/>
      <c r="AQ17" s="22"/>
      <c r="AR17" s="38"/>
      <c r="AT17" s="39">
        <f t="shared" ref="AT17:AT30" si="17">SUM(E17,K17,Q17,W17,AC17,AI17,AO17,)</f>
        <v>0.55119725746357795</v>
      </c>
      <c r="AV17" s="40" t="s">
        <v>22</v>
      </c>
      <c r="AW17" s="47">
        <v>1513.15</v>
      </c>
      <c r="AX17" s="48">
        <f t="shared" si="0"/>
        <v>-3.4714095278996999E-2</v>
      </c>
      <c r="AY17" s="43">
        <f t="shared" si="1"/>
        <v>0.96528590472100295</v>
      </c>
      <c r="AZ17" s="49"/>
    </row>
    <row r="18" spans="1:52" ht="20.399999999999999">
      <c r="A18" s="12" t="s">
        <v>23</v>
      </c>
      <c r="B18" s="13">
        <v>3442.65</v>
      </c>
      <c r="C18" s="14">
        <v>-3.7000000000000002E-3</v>
      </c>
      <c r="D18" s="15">
        <f t="shared" si="2"/>
        <v>0.99629999999999996</v>
      </c>
      <c r="E18" s="10">
        <f t="shared" si="3"/>
        <v>0.58036200143300698</v>
      </c>
      <c r="F18" s="16"/>
      <c r="G18" s="12" t="s">
        <v>23</v>
      </c>
      <c r="H18" s="13">
        <v>1354.4</v>
      </c>
      <c r="I18" s="14">
        <v>1.04E-2</v>
      </c>
      <c r="J18" s="15">
        <f t="shared" si="4"/>
        <v>1.0104</v>
      </c>
      <c r="K18" s="10">
        <f t="shared" si="5"/>
        <v>3.4567394315739202E-3</v>
      </c>
      <c r="L18" s="21"/>
      <c r="M18" s="12" t="s">
        <v>23</v>
      </c>
      <c r="N18" s="13">
        <v>288.89999999999998</v>
      </c>
      <c r="O18" s="14">
        <v>-2.6800000000000001E-2</v>
      </c>
      <c r="P18" s="15">
        <f t="shared" si="6"/>
        <v>0.97319999999999995</v>
      </c>
      <c r="Q18" s="10">
        <f t="shared" si="7"/>
        <v>-2.7702507762120799E-4</v>
      </c>
      <c r="R18" s="21"/>
      <c r="S18" s="12" t="s">
        <v>23</v>
      </c>
      <c r="T18" s="13">
        <v>52.56</v>
      </c>
      <c r="U18" s="14">
        <v>-7.9000000000000008E-3</v>
      </c>
      <c r="V18" s="15">
        <f t="shared" si="8"/>
        <v>0.99209999999999998</v>
      </c>
      <c r="W18" s="10">
        <f t="shared" si="9"/>
        <v>-2.7653773584905702E-4</v>
      </c>
      <c r="X18" s="22"/>
      <c r="Y18" s="29" t="s">
        <v>23</v>
      </c>
      <c r="Z18" s="30">
        <v>288.39999999999998</v>
      </c>
      <c r="AA18" s="31">
        <v>-2.0999999999999999E-3</v>
      </c>
      <c r="AB18" s="32">
        <f t="shared" si="10"/>
        <v>0.99790000000000001</v>
      </c>
      <c r="AC18" s="28">
        <f t="shared" si="11"/>
        <v>-4.4046333890613798E-5</v>
      </c>
      <c r="AD18" s="22"/>
      <c r="AE18" s="29" t="s">
        <v>23</v>
      </c>
      <c r="AF18" s="30">
        <v>1333.4</v>
      </c>
      <c r="AG18" s="31">
        <v>-1.14E-2</v>
      </c>
      <c r="AH18" s="32">
        <f t="shared" si="12"/>
        <v>0.98860000000000003</v>
      </c>
      <c r="AI18" s="28">
        <f t="shared" si="13"/>
        <v>-1.06253881060425E-4</v>
      </c>
      <c r="AJ18" s="22"/>
      <c r="AK18" s="29" t="s">
        <v>23</v>
      </c>
      <c r="AL18" s="30">
        <v>321.39999999999998</v>
      </c>
      <c r="AM18" s="31">
        <v>-3.2899999999999999E-2</v>
      </c>
      <c r="AN18" s="32">
        <f t="shared" si="14"/>
        <v>0.96709999999999996</v>
      </c>
      <c r="AO18" s="28">
        <f t="shared" si="15"/>
        <v>-3.1147743014091198E-4</v>
      </c>
      <c r="AP18" s="22"/>
      <c r="AQ18" s="22"/>
      <c r="AR18" s="38"/>
      <c r="AT18" s="39">
        <f t="shared" si="17"/>
        <v>0.58280340040601897</v>
      </c>
      <c r="AV18" s="40" t="s">
        <v>23</v>
      </c>
      <c r="AW18" s="47">
        <v>1566.6</v>
      </c>
      <c r="AX18" s="48">
        <f t="shared" si="0"/>
        <v>9.0733377632951692E-3</v>
      </c>
      <c r="AY18" s="43">
        <f t="shared" si="1"/>
        <v>1.0090733377633001</v>
      </c>
      <c r="AZ18" s="49"/>
    </row>
    <row r="19" spans="1:52" ht="20.399999999999999">
      <c r="A19" s="12" t="s">
        <v>24</v>
      </c>
      <c r="B19" s="13">
        <v>3455.4</v>
      </c>
      <c r="C19" s="14">
        <v>-1.61E-2</v>
      </c>
      <c r="D19" s="15">
        <f t="shared" si="2"/>
        <v>0.9839</v>
      </c>
      <c r="E19" s="10">
        <f t="shared" si="3"/>
        <v>0.57313878672080198</v>
      </c>
      <c r="F19" s="16"/>
      <c r="G19" s="12" t="s">
        <v>24</v>
      </c>
      <c r="H19" s="13">
        <v>1340.45</v>
      </c>
      <c r="I19" s="14">
        <v>-1.6400000000000001E-2</v>
      </c>
      <c r="J19" s="15">
        <f t="shared" si="4"/>
        <v>0.98360000000000003</v>
      </c>
      <c r="K19" s="10">
        <f t="shared" si="5"/>
        <v>-5.4510121805588698E-3</v>
      </c>
      <c r="L19" s="21"/>
      <c r="M19" s="12" t="s">
        <v>24</v>
      </c>
      <c r="N19" s="13">
        <v>296.85000000000002</v>
      </c>
      <c r="O19" s="14">
        <v>1.14E-2</v>
      </c>
      <c r="P19" s="15">
        <f t="shared" si="6"/>
        <v>1.0114000000000001</v>
      </c>
      <c r="Q19" s="10">
        <f t="shared" si="7"/>
        <v>1.1783902555529E-4</v>
      </c>
      <c r="R19" s="21"/>
      <c r="S19" s="12" t="s">
        <v>24</v>
      </c>
      <c r="T19" s="13">
        <v>52.98</v>
      </c>
      <c r="U19" s="14">
        <v>4.7000000000000002E-3</v>
      </c>
      <c r="V19" s="15">
        <f t="shared" si="8"/>
        <v>1.0046999999999999</v>
      </c>
      <c r="W19" s="10">
        <f t="shared" si="9"/>
        <v>1.6452245044184399E-4</v>
      </c>
      <c r="X19" s="22"/>
      <c r="Y19" s="29" t="s">
        <v>24</v>
      </c>
      <c r="Z19" s="30">
        <v>289</v>
      </c>
      <c r="AA19" s="31">
        <v>-9.2999999999999992E-3</v>
      </c>
      <c r="AB19" s="32">
        <f t="shared" si="10"/>
        <v>0.99070000000000003</v>
      </c>
      <c r="AC19" s="28">
        <f t="shared" si="11"/>
        <v>-1.9506233580129001E-4</v>
      </c>
      <c r="AD19" s="22"/>
      <c r="AE19" s="29" t="s">
        <v>24</v>
      </c>
      <c r="AF19" s="30">
        <v>1348.8</v>
      </c>
      <c r="AG19" s="31">
        <v>1.0699999999999999E-2</v>
      </c>
      <c r="AH19" s="32">
        <f t="shared" si="12"/>
        <v>1.0106999999999999</v>
      </c>
      <c r="AI19" s="28">
        <f t="shared" si="13"/>
        <v>9.9729519942679697E-5</v>
      </c>
      <c r="AJ19" s="22"/>
      <c r="AK19" s="29" t="s">
        <v>24</v>
      </c>
      <c r="AL19" s="30">
        <v>332.35</v>
      </c>
      <c r="AM19" s="31">
        <v>-2.9100000000000001E-2</v>
      </c>
      <c r="AN19" s="32">
        <f t="shared" si="14"/>
        <v>0.97089999999999999</v>
      </c>
      <c r="AO19" s="28">
        <f t="shared" si="15"/>
        <v>-2.7550131358968199E-4</v>
      </c>
      <c r="AP19" s="22"/>
      <c r="AQ19" s="22"/>
      <c r="AR19" s="38"/>
      <c r="AT19" s="39">
        <f t="shared" si="17"/>
        <v>0.56759930188679197</v>
      </c>
      <c r="AV19" s="40" t="s">
        <v>24</v>
      </c>
      <c r="AW19" s="47">
        <v>1552.45</v>
      </c>
      <c r="AX19" s="48">
        <f t="shared" si="0"/>
        <v>1.1792665900636601E-2</v>
      </c>
      <c r="AY19" s="43">
        <f t="shared" si="1"/>
        <v>1.01179266590064</v>
      </c>
      <c r="AZ19" s="49"/>
    </row>
    <row r="20" spans="1:52" ht="20.399999999999999">
      <c r="A20" s="12" t="s">
        <v>25</v>
      </c>
      <c r="B20" s="13">
        <v>3511.9</v>
      </c>
      <c r="C20" s="14">
        <v>-2.06E-2</v>
      </c>
      <c r="D20" s="15">
        <f t="shared" si="2"/>
        <v>0.97940000000000005</v>
      </c>
      <c r="E20" s="10">
        <f t="shared" si="3"/>
        <v>0.57051745880105098</v>
      </c>
      <c r="F20" s="16"/>
      <c r="G20" s="12" t="s">
        <v>25</v>
      </c>
      <c r="H20" s="13">
        <v>1362.85</v>
      </c>
      <c r="I20" s="14">
        <v>-9.1999999999999998E-3</v>
      </c>
      <c r="J20" s="15">
        <f t="shared" si="4"/>
        <v>0.99080000000000001</v>
      </c>
      <c r="K20" s="10">
        <f t="shared" si="5"/>
        <v>-3.05788488177693E-3</v>
      </c>
      <c r="L20" s="21"/>
      <c r="M20" s="12" t="s">
        <v>25</v>
      </c>
      <c r="N20" s="13">
        <v>293.5</v>
      </c>
      <c r="O20" s="14">
        <v>-4.19E-2</v>
      </c>
      <c r="P20" s="15">
        <f t="shared" si="6"/>
        <v>0.95809999999999995</v>
      </c>
      <c r="Q20" s="10">
        <f t="shared" si="7"/>
        <v>-4.3311010269883002E-4</v>
      </c>
      <c r="R20" s="21"/>
      <c r="S20" s="12" t="s">
        <v>25</v>
      </c>
      <c r="T20" s="13">
        <v>52.73</v>
      </c>
      <c r="U20" s="14">
        <v>-6.1899999999999997E-2</v>
      </c>
      <c r="V20" s="15">
        <f t="shared" si="8"/>
        <v>0.93810000000000004</v>
      </c>
      <c r="W20" s="10">
        <f t="shared" si="9"/>
        <v>-2.1667956770957701E-3</v>
      </c>
      <c r="X20" s="22"/>
      <c r="Y20" s="29" t="s">
        <v>25</v>
      </c>
      <c r="Z20" s="30">
        <v>291.7</v>
      </c>
      <c r="AA20" s="31">
        <v>-3.7900000000000003E-2</v>
      </c>
      <c r="AB20" s="32">
        <f t="shared" si="10"/>
        <v>0.96209999999999996</v>
      </c>
      <c r="AC20" s="28">
        <f t="shared" si="11"/>
        <v>-7.9493145450203E-4</v>
      </c>
      <c r="AD20" s="22"/>
      <c r="AE20" s="29" t="s">
        <v>25</v>
      </c>
      <c r="AF20" s="30">
        <v>1334.5</v>
      </c>
      <c r="AG20" s="31">
        <v>-4.9299999999999997E-2</v>
      </c>
      <c r="AH20" s="32">
        <f t="shared" si="12"/>
        <v>0.95069999999999999</v>
      </c>
      <c r="AI20" s="28">
        <f t="shared" si="13"/>
        <v>-4.5950143300692601E-4</v>
      </c>
      <c r="AJ20" s="22"/>
      <c r="AK20" s="29" t="s">
        <v>25</v>
      </c>
      <c r="AL20" s="30">
        <v>342.3</v>
      </c>
      <c r="AM20" s="31">
        <v>-6.6799999999999998E-2</v>
      </c>
      <c r="AN20" s="32">
        <f t="shared" si="14"/>
        <v>0.93320000000000003</v>
      </c>
      <c r="AO20" s="28">
        <f t="shared" si="15"/>
        <v>-6.3242225937425395E-4</v>
      </c>
      <c r="AP20" s="22"/>
      <c r="AQ20" s="22"/>
      <c r="AR20" s="38"/>
      <c r="AT20" s="39">
        <f t="shared" si="17"/>
        <v>0.56297281299259605</v>
      </c>
      <c r="AV20" s="40" t="s">
        <v>25</v>
      </c>
      <c r="AW20" s="47">
        <v>1534.25</v>
      </c>
      <c r="AX20" s="48">
        <f t="shared" si="0"/>
        <v>-2.4784017180932601E-2</v>
      </c>
      <c r="AY20" s="43">
        <f t="shared" si="1"/>
        <v>0.97521598281906696</v>
      </c>
      <c r="AZ20" s="49"/>
    </row>
    <row r="21" spans="1:52" ht="20.399999999999999">
      <c r="A21" s="12" t="s">
        <v>26</v>
      </c>
      <c r="B21" s="13">
        <v>3585.6</v>
      </c>
      <c r="C21" s="14">
        <v>2.2000000000000001E-3</v>
      </c>
      <c r="D21" s="15">
        <f t="shared" si="2"/>
        <v>1.0022</v>
      </c>
      <c r="E21" s="10">
        <f t="shared" si="3"/>
        <v>0.58379885359445904</v>
      </c>
      <c r="F21" s="16"/>
      <c r="G21" s="12" t="s">
        <v>26</v>
      </c>
      <c r="H21" s="13">
        <v>1375.5</v>
      </c>
      <c r="I21" s="14">
        <v>-2.1399999999999999E-2</v>
      </c>
      <c r="J21" s="15">
        <f t="shared" si="4"/>
        <v>0.97860000000000003</v>
      </c>
      <c r="K21" s="10">
        <f t="shared" si="5"/>
        <v>-7.11290613804633E-3</v>
      </c>
      <c r="L21" s="21"/>
      <c r="M21" s="12" t="s">
        <v>26</v>
      </c>
      <c r="N21" s="13">
        <v>306.35000000000002</v>
      </c>
      <c r="O21" s="14">
        <v>-2.7799999999999998E-2</v>
      </c>
      <c r="P21" s="15">
        <f t="shared" si="6"/>
        <v>0.97219999999999995</v>
      </c>
      <c r="Q21" s="10">
        <f t="shared" si="7"/>
        <v>-2.8736183424886501E-4</v>
      </c>
      <c r="R21" s="21"/>
      <c r="S21" s="12" t="s">
        <v>26</v>
      </c>
      <c r="T21" s="13">
        <v>56.21</v>
      </c>
      <c r="U21" s="14">
        <v>-1.8499999999999999E-2</v>
      </c>
      <c r="V21" s="15">
        <f t="shared" si="8"/>
        <v>0.98150000000000004</v>
      </c>
      <c r="W21" s="10">
        <f t="shared" si="9"/>
        <v>-6.4758836876044898E-4</v>
      </c>
      <c r="X21" s="22"/>
      <c r="Y21" s="29" t="s">
        <v>26</v>
      </c>
      <c r="Z21" s="30">
        <v>303.2</v>
      </c>
      <c r="AA21" s="31">
        <v>-2.4799999999999999E-2</v>
      </c>
      <c r="AB21" s="32">
        <f t="shared" si="10"/>
        <v>0.97519999999999996</v>
      </c>
      <c r="AC21" s="28">
        <f t="shared" si="11"/>
        <v>-5.2016622880343905E-4</v>
      </c>
      <c r="AD21" s="22"/>
      <c r="AE21" s="29" t="s">
        <v>26</v>
      </c>
      <c r="AF21" s="30">
        <v>1403.7</v>
      </c>
      <c r="AG21" s="31">
        <v>-2.8400000000000002E-2</v>
      </c>
      <c r="AH21" s="32">
        <f t="shared" si="12"/>
        <v>0.97160000000000002</v>
      </c>
      <c r="AI21" s="28">
        <f t="shared" si="13"/>
        <v>-2.64702651062813E-4</v>
      </c>
      <c r="AJ21" s="22"/>
      <c r="AK21" s="29" t="s">
        <v>26</v>
      </c>
      <c r="AL21" s="30">
        <v>366.8</v>
      </c>
      <c r="AM21" s="31">
        <v>-0.2</v>
      </c>
      <c r="AN21" s="32">
        <f t="shared" si="14"/>
        <v>0.8</v>
      </c>
      <c r="AO21" s="28">
        <f t="shared" si="15"/>
        <v>-1.89347981848579E-3</v>
      </c>
      <c r="AP21" s="22"/>
      <c r="AQ21" s="22"/>
      <c r="AR21" s="38"/>
      <c r="AT21" s="39">
        <f t="shared" si="17"/>
        <v>0.57307264855505102</v>
      </c>
      <c r="AV21" s="40" t="s">
        <v>26</v>
      </c>
      <c r="AW21" s="47">
        <v>1572.75</v>
      </c>
      <c r="AX21" s="48">
        <f t="shared" si="0"/>
        <v>-3.2497503885565701E-2</v>
      </c>
      <c r="AY21" s="43">
        <f t="shared" si="1"/>
        <v>0.96750249611443395</v>
      </c>
      <c r="AZ21" s="49"/>
    </row>
    <row r="22" spans="1:52" ht="20.399999999999999">
      <c r="A22" s="12" t="s">
        <v>27</v>
      </c>
      <c r="B22" s="13">
        <v>3577.8</v>
      </c>
      <c r="C22" s="14">
        <v>2.0999999999999999E-3</v>
      </c>
      <c r="D22" s="15">
        <f t="shared" si="2"/>
        <v>1.0021</v>
      </c>
      <c r="E22" s="10">
        <f t="shared" si="3"/>
        <v>0.58374060186290899</v>
      </c>
      <c r="F22" s="16"/>
      <c r="G22" s="12" t="s">
        <v>27</v>
      </c>
      <c r="H22" s="13">
        <v>1405.6</v>
      </c>
      <c r="I22" s="14">
        <v>7.7999999999999996E-3</v>
      </c>
      <c r="J22" s="15">
        <f t="shared" si="4"/>
        <v>1.0078</v>
      </c>
      <c r="K22" s="10">
        <f t="shared" si="5"/>
        <v>2.5925545736804399E-3</v>
      </c>
      <c r="L22" s="21"/>
      <c r="M22" s="12" t="s">
        <v>27</v>
      </c>
      <c r="N22" s="13">
        <v>315.10000000000002</v>
      </c>
      <c r="O22" s="14">
        <v>-2.2000000000000001E-3</v>
      </c>
      <c r="P22" s="15">
        <f t="shared" si="6"/>
        <v>0.99780000000000002</v>
      </c>
      <c r="Q22" s="10">
        <f t="shared" si="7"/>
        <v>-2.2740864580845501E-5</v>
      </c>
      <c r="R22" s="21"/>
      <c r="S22" s="12" t="s">
        <v>27</v>
      </c>
      <c r="T22" s="13">
        <v>57.27</v>
      </c>
      <c r="U22" s="14">
        <v>-1.41E-2</v>
      </c>
      <c r="V22" s="15">
        <f t="shared" si="8"/>
        <v>0.9859</v>
      </c>
      <c r="W22" s="10">
        <f t="shared" si="9"/>
        <v>-4.9356735132553104E-4</v>
      </c>
      <c r="X22" s="22"/>
      <c r="Y22" s="29" t="s">
        <v>27</v>
      </c>
      <c r="Z22" s="30">
        <v>310.89999999999998</v>
      </c>
      <c r="AA22" s="31">
        <v>1E-3</v>
      </c>
      <c r="AB22" s="32">
        <f t="shared" si="10"/>
        <v>1.0009999999999999</v>
      </c>
      <c r="AC22" s="28">
        <f t="shared" si="11"/>
        <v>2.0974444709816101E-5</v>
      </c>
      <c r="AD22" s="22"/>
      <c r="AE22" s="29" t="s">
        <v>27</v>
      </c>
      <c r="AF22" s="30">
        <v>1444.7</v>
      </c>
      <c r="AG22" s="31">
        <v>-1.5299999999999999E-2</v>
      </c>
      <c r="AH22" s="32">
        <f t="shared" si="12"/>
        <v>0.98470000000000002</v>
      </c>
      <c r="AI22" s="28">
        <f t="shared" si="13"/>
        <v>-1.4260389300215E-4</v>
      </c>
      <c r="AJ22" s="22"/>
      <c r="AK22" s="29" t="s">
        <v>27</v>
      </c>
      <c r="AL22" s="30">
        <v>458.5</v>
      </c>
      <c r="AM22" s="31">
        <v>-1.5E-3</v>
      </c>
      <c r="AN22" s="32">
        <f t="shared" si="14"/>
        <v>0.99850000000000005</v>
      </c>
      <c r="AO22" s="28">
        <f t="shared" si="15"/>
        <v>-1.4201098638643399E-5</v>
      </c>
      <c r="AP22" s="22"/>
      <c r="AQ22" s="22"/>
      <c r="AR22" s="38"/>
      <c r="AT22" s="39">
        <f t="shared" si="17"/>
        <v>0.58568101767375202</v>
      </c>
      <c r="AV22" s="40" t="s">
        <v>27</v>
      </c>
      <c r="AW22" s="47">
        <v>1624.7</v>
      </c>
      <c r="AX22" s="48">
        <f t="shared" si="0"/>
        <v>7.5374136657771302E-3</v>
      </c>
      <c r="AY22" s="43">
        <f t="shared" si="1"/>
        <v>1.00753741366578</v>
      </c>
      <c r="AZ22" s="49"/>
    </row>
    <row r="23" spans="1:52" ht="20.399999999999999">
      <c r="A23" s="12" t="s">
        <v>28</v>
      </c>
      <c r="B23" s="13">
        <v>3570.3</v>
      </c>
      <c r="C23" s="14">
        <v>1.0699999999999999E-2</v>
      </c>
      <c r="D23" s="15">
        <f t="shared" si="2"/>
        <v>1.0106999999999999</v>
      </c>
      <c r="E23" s="10">
        <f t="shared" si="3"/>
        <v>0.58875025077621201</v>
      </c>
      <c r="F23" s="16"/>
      <c r="G23" s="12" t="s">
        <v>28</v>
      </c>
      <c r="H23" s="13">
        <v>1394.7</v>
      </c>
      <c r="I23" s="14">
        <v>-6.4999999999999997E-3</v>
      </c>
      <c r="J23" s="15">
        <f t="shared" si="4"/>
        <v>0.99350000000000005</v>
      </c>
      <c r="K23" s="10">
        <f t="shared" si="5"/>
        <v>-2.1604621447337E-3</v>
      </c>
      <c r="L23" s="21"/>
      <c r="M23" s="12" t="s">
        <v>28</v>
      </c>
      <c r="N23" s="13">
        <v>315.8</v>
      </c>
      <c r="O23" s="14">
        <v>-2.5000000000000001E-2</v>
      </c>
      <c r="P23" s="15">
        <f t="shared" si="6"/>
        <v>0.97499999999999998</v>
      </c>
      <c r="Q23" s="10">
        <f t="shared" si="7"/>
        <v>-2.5841891569142601E-4</v>
      </c>
      <c r="R23" s="21"/>
      <c r="S23" s="12" t="s">
        <v>28</v>
      </c>
      <c r="T23" s="13">
        <v>58.09</v>
      </c>
      <c r="U23" s="14">
        <v>-3.0499999999999999E-2</v>
      </c>
      <c r="V23" s="15">
        <f t="shared" si="8"/>
        <v>0.96950000000000003</v>
      </c>
      <c r="W23" s="10">
        <f t="shared" si="9"/>
        <v>-1.0676456890374999E-3</v>
      </c>
      <c r="X23" s="22"/>
      <c r="Y23" s="29" t="s">
        <v>28</v>
      </c>
      <c r="Z23" s="30">
        <v>310.60000000000002</v>
      </c>
      <c r="AA23" s="31">
        <v>3.5999999999999999E-3</v>
      </c>
      <c r="AB23" s="32">
        <f t="shared" si="10"/>
        <v>1.0036</v>
      </c>
      <c r="AC23" s="28">
        <f t="shared" si="11"/>
        <v>7.5508000955338005E-5</v>
      </c>
      <c r="AD23" s="22"/>
      <c r="AE23" s="29" t="s">
        <v>28</v>
      </c>
      <c r="AF23" s="30">
        <v>1467.1</v>
      </c>
      <c r="AG23" s="31">
        <v>-2E-3</v>
      </c>
      <c r="AH23" s="32">
        <f t="shared" si="12"/>
        <v>0.998</v>
      </c>
      <c r="AI23" s="28">
        <f t="shared" si="13"/>
        <v>-1.8641031764986901E-5</v>
      </c>
      <c r="AJ23" s="22"/>
      <c r="AK23" s="29" t="s">
        <v>28</v>
      </c>
      <c r="AL23" s="30">
        <v>459.2</v>
      </c>
      <c r="AM23" s="31">
        <v>-1.46E-2</v>
      </c>
      <c r="AN23" s="32">
        <f t="shared" si="14"/>
        <v>0.98540000000000005</v>
      </c>
      <c r="AO23" s="28">
        <f t="shared" si="15"/>
        <v>-1.3822402674946299E-4</v>
      </c>
      <c r="AP23" s="22"/>
      <c r="AQ23" s="22"/>
      <c r="AR23" s="38"/>
      <c r="AT23" s="39">
        <f t="shared" si="17"/>
        <v>0.58518236696919002</v>
      </c>
      <c r="AV23" s="40" t="s">
        <v>28</v>
      </c>
      <c r="AW23" s="47">
        <v>1612.5</v>
      </c>
      <c r="AX23" s="48">
        <f t="shared" si="0"/>
        <v>-1.43462116309461E-2</v>
      </c>
      <c r="AY23" s="43">
        <f t="shared" si="1"/>
        <v>0.98565378836905404</v>
      </c>
      <c r="AZ23" s="49"/>
    </row>
    <row r="24" spans="1:52" ht="20.399999999999999">
      <c r="A24" s="12" t="s">
        <v>29</v>
      </c>
      <c r="B24" s="13">
        <v>3532.6</v>
      </c>
      <c r="C24" s="14">
        <v>-5.4000000000000003E-3</v>
      </c>
      <c r="D24" s="15">
        <f t="shared" si="2"/>
        <v>0.99460000000000004</v>
      </c>
      <c r="E24" s="10">
        <f t="shared" si="3"/>
        <v>0.57937172199665599</v>
      </c>
      <c r="F24" s="16"/>
      <c r="G24" s="12" t="s">
        <v>29</v>
      </c>
      <c r="H24" s="13">
        <v>1403.8</v>
      </c>
      <c r="I24" s="14">
        <v>-1.1599999999999999E-2</v>
      </c>
      <c r="J24" s="15">
        <f t="shared" si="4"/>
        <v>0.98839999999999995</v>
      </c>
      <c r="K24" s="10">
        <f t="shared" si="5"/>
        <v>-3.8555939813709099E-3</v>
      </c>
      <c r="L24" s="21"/>
      <c r="M24" s="12" t="s">
        <v>29</v>
      </c>
      <c r="N24" s="13">
        <v>323.89999999999998</v>
      </c>
      <c r="O24" s="14">
        <v>-1.52E-2</v>
      </c>
      <c r="P24" s="15">
        <f t="shared" si="6"/>
        <v>0.98480000000000001</v>
      </c>
      <c r="Q24" s="10">
        <f t="shared" si="7"/>
        <v>-1.57118700740387E-4</v>
      </c>
      <c r="R24" s="21"/>
      <c r="S24" s="12" t="s">
        <v>29</v>
      </c>
      <c r="T24" s="13">
        <v>59.92</v>
      </c>
      <c r="U24" s="14">
        <v>1.6500000000000001E-2</v>
      </c>
      <c r="V24" s="15">
        <f t="shared" si="8"/>
        <v>1.0165</v>
      </c>
      <c r="W24" s="10">
        <f t="shared" si="9"/>
        <v>5.7757881538094097E-4</v>
      </c>
      <c r="X24" s="22"/>
      <c r="Y24" s="29" t="s">
        <v>29</v>
      </c>
      <c r="Z24" s="30">
        <v>309.5</v>
      </c>
      <c r="AA24" s="31">
        <v>3.0099999999999998E-2</v>
      </c>
      <c r="AB24" s="32">
        <f t="shared" si="10"/>
        <v>1.0301</v>
      </c>
      <c r="AC24" s="28">
        <f t="shared" si="11"/>
        <v>6.3133078576546402E-4</v>
      </c>
      <c r="AD24" s="22"/>
      <c r="AE24" s="29" t="s">
        <v>29</v>
      </c>
      <c r="AF24" s="30">
        <v>1470.1</v>
      </c>
      <c r="AG24" s="31">
        <v>-5.3E-3</v>
      </c>
      <c r="AH24" s="32">
        <f t="shared" si="12"/>
        <v>0.99470000000000003</v>
      </c>
      <c r="AI24" s="28">
        <f t="shared" si="13"/>
        <v>-4.9398734177215201E-5</v>
      </c>
      <c r="AJ24" s="22"/>
      <c r="AK24" s="29" t="s">
        <v>29</v>
      </c>
      <c r="AL24" s="30">
        <v>466</v>
      </c>
      <c r="AM24" s="31">
        <v>4.4299999999999999E-2</v>
      </c>
      <c r="AN24" s="32">
        <f t="shared" si="14"/>
        <v>1.0443</v>
      </c>
      <c r="AO24" s="28">
        <f t="shared" si="15"/>
        <v>4.1940577979460202E-4</v>
      </c>
      <c r="AP24" s="22"/>
      <c r="AQ24" s="22"/>
      <c r="AR24" s="38"/>
      <c r="AT24" s="39">
        <f t="shared" si="17"/>
        <v>0.57693792596130899</v>
      </c>
      <c r="AV24" s="40" t="s">
        <v>29</v>
      </c>
      <c r="AW24" s="47">
        <v>1635.8</v>
      </c>
      <c r="AX24" s="48">
        <f t="shared" si="0"/>
        <v>1.02615420081669E-2</v>
      </c>
      <c r="AY24" s="43">
        <f t="shared" si="1"/>
        <v>1.01026154200817</v>
      </c>
      <c r="AZ24" s="49"/>
    </row>
    <row r="25" spans="1:52" ht="20.399999999999999">
      <c r="A25" s="12" t="s">
        <v>30</v>
      </c>
      <c r="B25" s="13">
        <v>3551.9</v>
      </c>
      <c r="C25" s="14">
        <v>-8.9999999999999998E-4</v>
      </c>
      <c r="D25" s="15">
        <f t="shared" si="2"/>
        <v>0.99909999999999999</v>
      </c>
      <c r="E25" s="10">
        <f t="shared" si="3"/>
        <v>0.58199304991640799</v>
      </c>
      <c r="F25" s="16"/>
      <c r="G25" s="12" t="s">
        <v>30</v>
      </c>
      <c r="H25" s="13">
        <v>1420.3</v>
      </c>
      <c r="I25" s="14">
        <v>7.1000000000000004E-3</v>
      </c>
      <c r="J25" s="15">
        <f t="shared" si="4"/>
        <v>1.0071000000000001</v>
      </c>
      <c r="K25" s="10">
        <f t="shared" si="5"/>
        <v>2.3598894196321901E-3</v>
      </c>
      <c r="L25" s="21"/>
      <c r="M25" s="12" t="s">
        <v>30</v>
      </c>
      <c r="N25" s="13">
        <v>328.9</v>
      </c>
      <c r="O25" s="14">
        <v>3.61E-2</v>
      </c>
      <c r="P25" s="15">
        <f t="shared" si="6"/>
        <v>1.0361</v>
      </c>
      <c r="Q25" s="10">
        <f t="shared" si="7"/>
        <v>3.73156914258419E-4</v>
      </c>
      <c r="R25" s="21"/>
      <c r="S25" s="12" t="s">
        <v>30</v>
      </c>
      <c r="T25" s="13">
        <v>58.95</v>
      </c>
      <c r="U25" s="14">
        <v>5.4999999999999997E-3</v>
      </c>
      <c r="V25" s="15">
        <f t="shared" si="8"/>
        <v>1.0055000000000001</v>
      </c>
      <c r="W25" s="10">
        <f t="shared" si="9"/>
        <v>1.9252627179364699E-4</v>
      </c>
      <c r="X25" s="22"/>
      <c r="Y25" s="29" t="s">
        <v>30</v>
      </c>
      <c r="Z25" s="30">
        <v>300.45</v>
      </c>
      <c r="AA25" s="31">
        <v>1.4500000000000001E-2</v>
      </c>
      <c r="AB25" s="32">
        <f t="shared" si="10"/>
        <v>1.0145</v>
      </c>
      <c r="AC25" s="28">
        <f t="shared" si="11"/>
        <v>3.0412944829233298E-4</v>
      </c>
      <c r="AD25" s="22"/>
      <c r="AE25" s="29" t="s">
        <v>30</v>
      </c>
      <c r="AF25" s="30">
        <v>1477.9</v>
      </c>
      <c r="AG25" s="31">
        <v>2.7000000000000001E-3</v>
      </c>
      <c r="AH25" s="32">
        <f t="shared" si="12"/>
        <v>1.0026999999999999</v>
      </c>
      <c r="AI25" s="28">
        <f t="shared" si="13"/>
        <v>2.5165392882732299E-5</v>
      </c>
      <c r="AJ25" s="22"/>
      <c r="AK25" s="29" t="s">
        <v>30</v>
      </c>
      <c r="AL25" s="30">
        <v>446.25</v>
      </c>
      <c r="AM25" s="31">
        <v>-1.03E-2</v>
      </c>
      <c r="AN25" s="32">
        <f t="shared" si="14"/>
        <v>0.98970000000000002</v>
      </c>
      <c r="AO25" s="28">
        <f t="shared" si="15"/>
        <v>-9.7514210652018102E-5</v>
      </c>
      <c r="AP25" s="22"/>
      <c r="AQ25" s="22"/>
      <c r="AR25" s="38"/>
      <c r="AT25" s="39">
        <f t="shared" si="17"/>
        <v>0.58515040315261502</v>
      </c>
      <c r="AV25" s="40" t="s">
        <v>30</v>
      </c>
      <c r="AW25" s="47">
        <v>1619.1</v>
      </c>
      <c r="AX25" s="48">
        <f t="shared" si="0"/>
        <v>1.0617590664402101E-2</v>
      </c>
      <c r="AY25" s="43">
        <f t="shared" si="1"/>
        <v>1.0106175906643999</v>
      </c>
      <c r="AZ25" s="49"/>
    </row>
    <row r="26" spans="1:52" ht="20.399999999999999">
      <c r="A26" s="12" t="s">
        <v>31</v>
      </c>
      <c r="B26" s="13">
        <v>3555.05</v>
      </c>
      <c r="C26" s="14">
        <v>2.0799999999999999E-2</v>
      </c>
      <c r="D26" s="15">
        <f t="shared" si="2"/>
        <v>1.0207999999999999</v>
      </c>
      <c r="E26" s="10">
        <f t="shared" si="3"/>
        <v>0.59463367566276604</v>
      </c>
      <c r="F26" s="16"/>
      <c r="G26" s="12" t="s">
        <v>31</v>
      </c>
      <c r="H26" s="13">
        <v>1410.3</v>
      </c>
      <c r="I26" s="14">
        <v>1.5E-3</v>
      </c>
      <c r="J26" s="15">
        <f t="shared" si="4"/>
        <v>1.0015000000000001</v>
      </c>
      <c r="K26" s="10">
        <f t="shared" si="5"/>
        <v>4.9856818724623795E-4</v>
      </c>
      <c r="L26" s="21"/>
      <c r="M26" s="12" t="s">
        <v>31</v>
      </c>
      <c r="N26" s="13">
        <v>317.45</v>
      </c>
      <c r="O26" s="14">
        <v>-3.0000000000000001E-3</v>
      </c>
      <c r="P26" s="15">
        <f t="shared" si="6"/>
        <v>0.997</v>
      </c>
      <c r="Q26" s="10">
        <f t="shared" si="7"/>
        <v>-3.1010269882971097E-5</v>
      </c>
      <c r="R26" s="21"/>
      <c r="S26" s="12" t="s">
        <v>31</v>
      </c>
      <c r="T26" s="13">
        <v>58.63</v>
      </c>
      <c r="U26" s="14">
        <v>-1.38E-2</v>
      </c>
      <c r="V26" s="15">
        <f t="shared" si="8"/>
        <v>0.98619999999999997</v>
      </c>
      <c r="W26" s="10">
        <f t="shared" si="9"/>
        <v>-4.8306591831860499E-4</v>
      </c>
      <c r="X26" s="22"/>
      <c r="Y26" s="29" t="s">
        <v>31</v>
      </c>
      <c r="Z26" s="30">
        <v>296.14999999999998</v>
      </c>
      <c r="AA26" s="31">
        <v>-7.7000000000000002E-3</v>
      </c>
      <c r="AB26" s="32">
        <f t="shared" si="10"/>
        <v>0.99229999999999996</v>
      </c>
      <c r="AC26" s="28">
        <f t="shared" si="11"/>
        <v>-1.6150322426558401E-4</v>
      </c>
      <c r="AD26" s="22"/>
      <c r="AE26" s="29" t="s">
        <v>31</v>
      </c>
      <c r="AF26" s="30">
        <v>1473.85</v>
      </c>
      <c r="AG26" s="31">
        <v>-7.4000000000000003E-3</v>
      </c>
      <c r="AH26" s="32">
        <f t="shared" si="12"/>
        <v>0.99260000000000004</v>
      </c>
      <c r="AI26" s="28">
        <f t="shared" si="13"/>
        <v>-6.8971817530451404E-5</v>
      </c>
      <c r="AJ26" s="22"/>
      <c r="AK26" s="29" t="s">
        <v>31</v>
      </c>
      <c r="AL26" s="30">
        <v>450.9</v>
      </c>
      <c r="AM26" s="31">
        <v>2.3400000000000001E-2</v>
      </c>
      <c r="AN26" s="32">
        <f t="shared" si="14"/>
        <v>1.0234000000000001</v>
      </c>
      <c r="AO26" s="28">
        <f t="shared" si="15"/>
        <v>2.21537138762837E-4</v>
      </c>
      <c r="AP26" s="22"/>
      <c r="AQ26" s="22"/>
      <c r="AR26" s="38"/>
      <c r="AT26" s="39">
        <f t="shared" si="17"/>
        <v>0.59460922975877695</v>
      </c>
      <c r="AV26" s="40" t="s">
        <v>31</v>
      </c>
      <c r="AW26" s="47">
        <v>1602</v>
      </c>
      <c r="AX26" s="48">
        <f t="shared" si="0"/>
        <v>-1.03396198495478E-2</v>
      </c>
      <c r="AY26" s="43">
        <f t="shared" si="1"/>
        <v>0.98966038015045199</v>
      </c>
      <c r="AZ26" s="49"/>
    </row>
    <row r="27" spans="1:52" ht="20.399999999999999">
      <c r="A27" s="12" t="s">
        <v>32</v>
      </c>
      <c r="B27" s="13">
        <v>3482.55</v>
      </c>
      <c r="C27" s="14">
        <v>6.4000000000000003E-3</v>
      </c>
      <c r="D27" s="15">
        <f t="shared" si="2"/>
        <v>1.0064</v>
      </c>
      <c r="E27" s="10">
        <f t="shared" si="3"/>
        <v>0.586245426319561</v>
      </c>
      <c r="F27" s="16"/>
      <c r="G27" s="12" t="s">
        <v>32</v>
      </c>
      <c r="H27" s="13">
        <v>1408.25</v>
      </c>
      <c r="I27" s="14">
        <v>-6.3E-3</v>
      </c>
      <c r="J27" s="15">
        <f t="shared" si="4"/>
        <v>0.99370000000000003</v>
      </c>
      <c r="K27" s="10">
        <f t="shared" si="5"/>
        <v>-2.0939863864342001E-3</v>
      </c>
      <c r="L27" s="21"/>
      <c r="M27" s="12" t="s">
        <v>32</v>
      </c>
      <c r="N27" s="13">
        <v>318.39999999999998</v>
      </c>
      <c r="O27" s="14">
        <v>-1.04E-2</v>
      </c>
      <c r="P27" s="15">
        <f t="shared" si="6"/>
        <v>0.98960000000000004</v>
      </c>
      <c r="Q27" s="10">
        <f t="shared" si="7"/>
        <v>-1.07502268927633E-4</v>
      </c>
      <c r="R27" s="21"/>
      <c r="S27" s="12" t="s">
        <v>32</v>
      </c>
      <c r="T27" s="13">
        <v>59.45</v>
      </c>
      <c r="U27" s="14">
        <v>1.3599999999999999E-2</v>
      </c>
      <c r="V27" s="15">
        <f t="shared" si="8"/>
        <v>1.0136000000000001</v>
      </c>
      <c r="W27" s="10">
        <f t="shared" si="9"/>
        <v>4.7606496298065399E-4</v>
      </c>
      <c r="X27" s="22"/>
      <c r="Y27" s="29" t="s">
        <v>32</v>
      </c>
      <c r="Z27" s="30">
        <v>298.45</v>
      </c>
      <c r="AA27" s="31">
        <v>-1.11E-2</v>
      </c>
      <c r="AB27" s="32">
        <f t="shared" si="10"/>
        <v>0.9889</v>
      </c>
      <c r="AC27" s="28">
        <f t="shared" si="11"/>
        <v>-2.32816336278959E-4</v>
      </c>
      <c r="AD27" s="22"/>
      <c r="AE27" s="29" t="s">
        <v>32</v>
      </c>
      <c r="AF27" s="30">
        <v>1484.8</v>
      </c>
      <c r="AG27" s="31">
        <v>-3.5000000000000001E-3</v>
      </c>
      <c r="AH27" s="32">
        <f t="shared" si="12"/>
        <v>0.99650000000000005</v>
      </c>
      <c r="AI27" s="28">
        <f t="shared" si="13"/>
        <v>-3.2621805588726998E-5</v>
      </c>
      <c r="AJ27" s="22"/>
      <c r="AK27" s="29" t="s">
        <v>32</v>
      </c>
      <c r="AL27" s="30">
        <v>440.6</v>
      </c>
      <c r="AM27" s="31">
        <v>-5.8999999999999999E-3</v>
      </c>
      <c r="AN27" s="32">
        <f t="shared" si="14"/>
        <v>0.99409999999999998</v>
      </c>
      <c r="AO27" s="28">
        <f t="shared" si="15"/>
        <v>-5.58576546453308E-5</v>
      </c>
      <c r="AP27" s="22"/>
      <c r="AQ27" s="22"/>
      <c r="AR27" s="38"/>
      <c r="AT27" s="39">
        <f t="shared" si="17"/>
        <v>0.58419870683066599</v>
      </c>
      <c r="AV27" s="40" t="s">
        <v>32</v>
      </c>
      <c r="AW27" s="47">
        <v>1618.65</v>
      </c>
      <c r="AX27" s="48">
        <f t="shared" si="0"/>
        <v>-1.8182319083190401E-2</v>
      </c>
      <c r="AY27" s="43">
        <f t="shared" si="1"/>
        <v>0.98181768091680999</v>
      </c>
      <c r="AZ27" s="49"/>
    </row>
    <row r="28" spans="1:52" ht="20.399999999999999">
      <c r="A28" s="12" t="s">
        <v>33</v>
      </c>
      <c r="B28" s="13">
        <v>3460.35</v>
      </c>
      <c r="C28" s="14">
        <v>-7.7000000000000002E-3</v>
      </c>
      <c r="D28" s="15">
        <f t="shared" si="2"/>
        <v>0.99229999999999996</v>
      </c>
      <c r="E28" s="10">
        <f t="shared" si="3"/>
        <v>0.57803193217100501</v>
      </c>
      <c r="F28" s="16"/>
      <c r="G28" s="12" t="s">
        <v>33</v>
      </c>
      <c r="H28" s="13">
        <v>1417.2</v>
      </c>
      <c r="I28" s="14">
        <v>6.4000000000000003E-3</v>
      </c>
      <c r="J28" s="15">
        <f t="shared" si="4"/>
        <v>1.0064</v>
      </c>
      <c r="K28" s="10">
        <f t="shared" si="5"/>
        <v>2.1272242655839498E-3</v>
      </c>
      <c r="L28" s="21"/>
      <c r="M28" s="12" t="s">
        <v>33</v>
      </c>
      <c r="N28" s="13">
        <v>321.75</v>
      </c>
      <c r="O28" s="14">
        <v>7.1999999999999998E-3</v>
      </c>
      <c r="P28" s="15">
        <f t="shared" si="6"/>
        <v>1.0072000000000001</v>
      </c>
      <c r="Q28" s="10">
        <f t="shared" si="7"/>
        <v>7.44246477191306E-5</v>
      </c>
      <c r="R28" s="21"/>
      <c r="S28" s="12" t="s">
        <v>33</v>
      </c>
      <c r="T28" s="13">
        <v>58.65</v>
      </c>
      <c r="U28" s="14">
        <v>-2.3800000000000002E-2</v>
      </c>
      <c r="V28" s="15">
        <f t="shared" si="8"/>
        <v>0.97619999999999996</v>
      </c>
      <c r="W28" s="10">
        <f t="shared" si="9"/>
        <v>-8.3311368521614502E-4</v>
      </c>
      <c r="X28" s="22"/>
      <c r="Y28" s="29" t="s">
        <v>33</v>
      </c>
      <c r="Z28" s="30">
        <v>301.8</v>
      </c>
      <c r="AA28" s="31">
        <v>9.7000000000000003E-3</v>
      </c>
      <c r="AB28" s="32">
        <f t="shared" si="10"/>
        <v>1.0097</v>
      </c>
      <c r="AC28" s="28">
        <f t="shared" si="11"/>
        <v>2.0345211368521599E-4</v>
      </c>
      <c r="AD28" s="22"/>
      <c r="AE28" s="29" t="s">
        <v>33</v>
      </c>
      <c r="AF28" s="30">
        <v>1489.95</v>
      </c>
      <c r="AG28" s="31">
        <v>-7.1000000000000004E-3</v>
      </c>
      <c r="AH28" s="32">
        <f t="shared" si="12"/>
        <v>0.9929</v>
      </c>
      <c r="AI28" s="28">
        <f t="shared" si="13"/>
        <v>-6.6175662765703398E-5</v>
      </c>
      <c r="AJ28" s="22"/>
      <c r="AK28" s="29" t="s">
        <v>33</v>
      </c>
      <c r="AL28" s="30">
        <v>443.2</v>
      </c>
      <c r="AM28" s="31">
        <v>3.39E-2</v>
      </c>
      <c r="AN28" s="32">
        <f t="shared" si="14"/>
        <v>1.0339</v>
      </c>
      <c r="AO28" s="28">
        <f t="shared" si="15"/>
        <v>3.2094482923334099E-4</v>
      </c>
      <c r="AP28" s="22"/>
      <c r="AQ28" s="22"/>
      <c r="AR28" s="38"/>
      <c r="AT28" s="39">
        <f t="shared" si="17"/>
        <v>0.57985868867924495</v>
      </c>
      <c r="AV28" s="40" t="s">
        <v>33</v>
      </c>
      <c r="AW28" s="47">
        <v>1648.35</v>
      </c>
      <c r="AX28" s="48">
        <f t="shared" si="0"/>
        <v>5.8410314831332097E-3</v>
      </c>
      <c r="AY28" s="43">
        <f t="shared" si="1"/>
        <v>1.0058410314831301</v>
      </c>
      <c r="AZ28" s="49"/>
    </row>
    <row r="29" spans="1:52" ht="20.399999999999999">
      <c r="A29" s="12" t="s">
        <v>830</v>
      </c>
      <c r="B29" s="13">
        <v>3487.1</v>
      </c>
      <c r="C29" s="14">
        <v>-1.2800000000000001E-2</v>
      </c>
      <c r="D29" s="15">
        <f t="shared" si="2"/>
        <v>0.98719999999999997</v>
      </c>
      <c r="E29" s="10">
        <f t="shared" si="3"/>
        <v>0.57506109386195403</v>
      </c>
      <c r="F29" s="16"/>
      <c r="G29" s="12" t="s">
        <v>830</v>
      </c>
      <c r="H29" s="13">
        <v>1408.15</v>
      </c>
      <c r="I29" s="14">
        <v>-7.3000000000000001E-3</v>
      </c>
      <c r="J29" s="15">
        <f t="shared" si="4"/>
        <v>0.99270000000000003</v>
      </c>
      <c r="K29" s="10">
        <f t="shared" si="5"/>
        <v>-2.42636517793169E-3</v>
      </c>
      <c r="L29" s="21"/>
      <c r="M29" s="12" t="s">
        <v>830</v>
      </c>
      <c r="N29" s="13">
        <v>319.45</v>
      </c>
      <c r="O29" s="14">
        <v>6.0000000000000001E-3</v>
      </c>
      <c r="P29" s="15">
        <f t="shared" si="6"/>
        <v>1.006</v>
      </c>
      <c r="Q29" s="10">
        <f t="shared" si="7"/>
        <v>6.2020539765942194E-5</v>
      </c>
      <c r="R29" s="21"/>
      <c r="S29" s="12" t="s">
        <v>830</v>
      </c>
      <c r="T29" s="13">
        <v>60.08</v>
      </c>
      <c r="U29" s="14">
        <v>1.9900000000000001E-2</v>
      </c>
      <c r="V29" s="15">
        <f t="shared" si="8"/>
        <v>1.0199</v>
      </c>
      <c r="W29" s="10">
        <f t="shared" si="9"/>
        <v>6.9659505612610501E-4</v>
      </c>
      <c r="X29" s="22"/>
      <c r="Y29" s="29" t="s">
        <v>830</v>
      </c>
      <c r="Z29" s="30">
        <v>298.89999999999998</v>
      </c>
      <c r="AA29" s="31">
        <v>-5.7000000000000002E-3</v>
      </c>
      <c r="AB29" s="32">
        <f t="shared" si="10"/>
        <v>0.99429999999999996</v>
      </c>
      <c r="AC29" s="28">
        <f t="shared" si="11"/>
        <v>-1.1955433484595201E-4</v>
      </c>
      <c r="AD29" s="22"/>
      <c r="AE29" s="29" t="s">
        <v>830</v>
      </c>
      <c r="AF29" s="30">
        <v>1500.55</v>
      </c>
      <c r="AG29" s="31">
        <v>1.37E-2</v>
      </c>
      <c r="AH29" s="32">
        <f t="shared" si="12"/>
        <v>1.0137</v>
      </c>
      <c r="AI29" s="28">
        <f t="shared" si="13"/>
        <v>1.2769106759016001E-4</v>
      </c>
      <c r="AJ29" s="22"/>
      <c r="AK29" s="29" t="s">
        <v>830</v>
      </c>
      <c r="AL29" s="30">
        <v>428.65</v>
      </c>
      <c r="AM29" s="31">
        <v>4.1000000000000003E-3</v>
      </c>
      <c r="AN29" s="32">
        <f t="shared" si="14"/>
        <v>1.0041</v>
      </c>
      <c r="AO29" s="28">
        <f t="shared" si="15"/>
        <v>3.8816336278958702E-5</v>
      </c>
      <c r="AP29" s="22"/>
      <c r="AQ29" s="22"/>
      <c r="AR29" s="38"/>
      <c r="AT29" s="39">
        <f t="shared" si="17"/>
        <v>0.57344029734893698</v>
      </c>
      <c r="AV29" s="40" t="s">
        <v>34</v>
      </c>
      <c r="AW29" s="47">
        <v>1638.75</v>
      </c>
      <c r="AX29" s="48">
        <f t="shared" si="0"/>
        <v>2.2587278874095399E-2</v>
      </c>
      <c r="AY29" s="43">
        <f t="shared" si="1"/>
        <v>1.0225872788740999</v>
      </c>
      <c r="AZ29" s="49"/>
    </row>
    <row r="30" spans="1:52" ht="20.399999999999999">
      <c r="A30" s="12" t="s">
        <v>831</v>
      </c>
      <c r="B30" s="13">
        <v>3532.4</v>
      </c>
      <c r="C30" s="14">
        <v>1.8499999999999999E-2</v>
      </c>
      <c r="D30" s="15">
        <f t="shared" si="2"/>
        <v>1.0185</v>
      </c>
      <c r="E30" s="10">
        <f t="shared" si="3"/>
        <v>0.59329388583711495</v>
      </c>
      <c r="F30" s="16"/>
      <c r="G30" s="12" t="s">
        <v>831</v>
      </c>
      <c r="H30" s="13">
        <v>1418.55</v>
      </c>
      <c r="I30" s="14">
        <v>4.6699999999999998E-2</v>
      </c>
      <c r="J30" s="15">
        <f t="shared" si="4"/>
        <v>1.0467</v>
      </c>
      <c r="K30" s="10">
        <f t="shared" si="5"/>
        <v>1.5522089562932899E-2</v>
      </c>
      <c r="L30" s="21"/>
      <c r="M30" s="12" t="s">
        <v>831</v>
      </c>
      <c r="N30" s="13">
        <v>317.55</v>
      </c>
      <c r="O30" s="14">
        <v>2.3900000000000001E-2</v>
      </c>
      <c r="P30" s="15">
        <f t="shared" si="6"/>
        <v>1.0239</v>
      </c>
      <c r="Q30" s="10">
        <f t="shared" si="7"/>
        <v>2.4704848340100302E-4</v>
      </c>
      <c r="R30" s="21"/>
      <c r="S30" s="12" t="s">
        <v>831</v>
      </c>
      <c r="T30" s="13">
        <v>58.91</v>
      </c>
      <c r="U30" s="14">
        <v>5.2699999999999997E-2</v>
      </c>
      <c r="V30" s="15">
        <f t="shared" si="8"/>
        <v>1.0527</v>
      </c>
      <c r="W30" s="10">
        <f t="shared" si="9"/>
        <v>1.8447517315500401E-3</v>
      </c>
      <c r="X30" s="22"/>
      <c r="Y30" s="29" t="s">
        <v>831</v>
      </c>
      <c r="Z30" s="30">
        <v>300.60000000000002</v>
      </c>
      <c r="AA30" s="31">
        <v>1.14E-2</v>
      </c>
      <c r="AB30" s="32">
        <f t="shared" si="10"/>
        <v>1.0114000000000001</v>
      </c>
      <c r="AC30" s="28">
        <f t="shared" si="11"/>
        <v>2.3910866969190301E-4</v>
      </c>
      <c r="AD30" s="22"/>
      <c r="AE30" s="29" t="s">
        <v>831</v>
      </c>
      <c r="AF30" s="30">
        <v>1480.3</v>
      </c>
      <c r="AG30" s="31">
        <v>1.7000000000000001E-2</v>
      </c>
      <c r="AH30" s="32">
        <f t="shared" si="12"/>
        <v>1.0169999999999999</v>
      </c>
      <c r="AI30" s="28">
        <f t="shared" si="13"/>
        <v>1.5844877000238799E-4</v>
      </c>
      <c r="AJ30" s="22"/>
      <c r="AK30" s="29" t="s">
        <v>831</v>
      </c>
      <c r="AL30" s="30">
        <v>426.9</v>
      </c>
      <c r="AM30" s="31">
        <v>2.1999999999999999E-2</v>
      </c>
      <c r="AN30" s="32">
        <f t="shared" si="14"/>
        <v>1.022</v>
      </c>
      <c r="AO30" s="28">
        <f t="shared" si="15"/>
        <v>2.0828278003343699E-4</v>
      </c>
      <c r="AP30" s="22"/>
      <c r="AQ30" s="22"/>
      <c r="AR30" s="38"/>
      <c r="AT30" s="39">
        <f t="shared" si="17"/>
        <v>0.61151361583472696</v>
      </c>
      <c r="AV30" s="40" t="s">
        <v>35</v>
      </c>
      <c r="AW30" s="47">
        <v>1602.15</v>
      </c>
      <c r="AX30" s="48">
        <f t="shared" si="0"/>
        <v>1.0303967938964001E-3</v>
      </c>
      <c r="AY30" s="43">
        <f t="shared" si="1"/>
        <v>1.0010303967939</v>
      </c>
      <c r="AZ30" s="49"/>
    </row>
    <row r="31" spans="1:52" ht="20.399999999999999">
      <c r="A31" s="12" t="s">
        <v>832</v>
      </c>
      <c r="B31" s="13">
        <v>3468.35</v>
      </c>
      <c r="C31" s="14">
        <v>-7.3000000000000001E-3</v>
      </c>
      <c r="D31" s="15">
        <f t="shared" si="2"/>
        <v>0.99270000000000003</v>
      </c>
      <c r="E31" s="10">
        <f t="shared" si="3"/>
        <v>0.578264939097206</v>
      </c>
      <c r="F31" s="16"/>
      <c r="G31" s="12" t="s">
        <v>832</v>
      </c>
      <c r="H31" s="13">
        <v>1355.2</v>
      </c>
      <c r="I31" s="14">
        <v>-4.1399999999999999E-2</v>
      </c>
      <c r="J31" s="15">
        <f t="shared" si="4"/>
        <v>0.95860000000000001</v>
      </c>
      <c r="K31" s="10">
        <f t="shared" si="5"/>
        <v>-1.37604819679962E-2</v>
      </c>
      <c r="L31" s="21"/>
      <c r="M31" s="12" t="s">
        <v>832</v>
      </c>
      <c r="N31" s="13">
        <v>310.14999999999998</v>
      </c>
      <c r="O31" s="14">
        <v>-4.8000000000000001E-2</v>
      </c>
      <c r="P31" s="15">
        <f t="shared" si="6"/>
        <v>0.95199999999999996</v>
      </c>
      <c r="Q31" s="10">
        <f t="shared" si="7"/>
        <v>-4.9616431812753799E-4</v>
      </c>
      <c r="R31" s="21"/>
      <c r="S31" s="12" t="s">
        <v>832</v>
      </c>
      <c r="T31" s="13">
        <v>55.96</v>
      </c>
      <c r="U31" s="14">
        <v>-6.25E-2</v>
      </c>
      <c r="V31" s="15">
        <f t="shared" si="8"/>
        <v>0.9375</v>
      </c>
      <c r="W31" s="10">
        <f t="shared" si="9"/>
        <v>-2.1877985431096201E-3</v>
      </c>
      <c r="X31" s="22"/>
      <c r="Y31" s="29" t="s">
        <v>832</v>
      </c>
      <c r="Z31" s="30">
        <v>297.2</v>
      </c>
      <c r="AA31" s="31">
        <v>-1.0999999999999999E-2</v>
      </c>
      <c r="AB31" s="32">
        <f t="shared" si="10"/>
        <v>0.98899999999999999</v>
      </c>
      <c r="AC31" s="28">
        <f t="shared" si="11"/>
        <v>-2.30718891807977E-4</v>
      </c>
      <c r="AD31" s="22"/>
      <c r="AE31" s="29" t="s">
        <v>832</v>
      </c>
      <c r="AF31" s="30">
        <v>1455.55</v>
      </c>
      <c r="AG31" s="31">
        <v>-2.5499999999999998E-2</v>
      </c>
      <c r="AH31" s="32">
        <f t="shared" si="12"/>
        <v>0.97450000000000003</v>
      </c>
      <c r="AI31" s="28">
        <f t="shared" si="13"/>
        <v>-2.3767315500358301E-4</v>
      </c>
      <c r="AJ31" s="22"/>
      <c r="AK31" s="29" t="s">
        <v>832</v>
      </c>
      <c r="AL31" s="30">
        <v>417.7</v>
      </c>
      <c r="AM31" s="31">
        <v>-1.8200000000000001E-2</v>
      </c>
      <c r="AN31" s="32">
        <f t="shared" si="14"/>
        <v>0.98180000000000001</v>
      </c>
      <c r="AO31" s="28">
        <f t="shared" si="15"/>
        <v>-1.72306663482207E-4</v>
      </c>
      <c r="AP31" s="22"/>
      <c r="AQ31" s="22"/>
      <c r="AR31" s="38"/>
      <c r="AT31" s="39">
        <f t="shared" ref="AT31:AT94" si="18">SUM(E31,K31,Q31,W31,AC31,AI31,AO31,)</f>
        <v>0.56117979555767905</v>
      </c>
      <c r="AV31" s="40" t="s">
        <v>36</v>
      </c>
      <c r="AW31" s="47">
        <v>1600.5</v>
      </c>
      <c r="AX31" s="48">
        <f t="shared" si="0"/>
        <v>-4.9816102658509602E-2</v>
      </c>
      <c r="AY31" s="43">
        <f t="shared" si="1"/>
        <v>0.95018389734149</v>
      </c>
      <c r="AZ31" s="49"/>
    </row>
    <row r="32" spans="1:52" ht="20.399999999999999">
      <c r="A32" s="12" t="s">
        <v>833</v>
      </c>
      <c r="B32" s="13">
        <v>3493.95</v>
      </c>
      <c r="C32" s="14">
        <v>-1.1000000000000001E-3</v>
      </c>
      <c r="D32" s="15">
        <f t="shared" si="2"/>
        <v>0.99890000000000001</v>
      </c>
      <c r="E32" s="10">
        <f t="shared" si="3"/>
        <v>0.581876546453308</v>
      </c>
      <c r="F32" s="16"/>
      <c r="G32" s="12" t="s">
        <v>833</v>
      </c>
      <c r="H32" s="13">
        <v>1413.7</v>
      </c>
      <c r="I32" s="14">
        <v>-8.0999999999999996E-3</v>
      </c>
      <c r="J32" s="15">
        <f t="shared" si="4"/>
        <v>0.9919</v>
      </c>
      <c r="K32" s="10">
        <f t="shared" si="5"/>
        <v>-2.69226821112969E-3</v>
      </c>
      <c r="L32" s="21"/>
      <c r="M32" s="12" t="s">
        <v>833</v>
      </c>
      <c r="N32" s="13">
        <v>325.8</v>
      </c>
      <c r="O32" s="14">
        <v>-2.3800000000000002E-2</v>
      </c>
      <c r="P32" s="15">
        <f t="shared" si="6"/>
        <v>0.97619999999999996</v>
      </c>
      <c r="Q32" s="10">
        <f t="shared" si="7"/>
        <v>-2.4601480773823699E-4</v>
      </c>
      <c r="R32" s="21"/>
      <c r="S32" s="12" t="s">
        <v>833</v>
      </c>
      <c r="T32" s="13">
        <v>59.69</v>
      </c>
      <c r="U32" s="14">
        <v>-5.7000000000000002E-3</v>
      </c>
      <c r="V32" s="15">
        <f t="shared" si="8"/>
        <v>0.99429999999999996</v>
      </c>
      <c r="W32" s="10">
        <f t="shared" si="9"/>
        <v>-1.99527227131598E-4</v>
      </c>
      <c r="X32" s="22"/>
      <c r="Y32" s="29" t="s">
        <v>833</v>
      </c>
      <c r="Z32" s="30">
        <v>300.5</v>
      </c>
      <c r="AA32" s="31">
        <v>-1.5E-3</v>
      </c>
      <c r="AB32" s="32">
        <f t="shared" si="10"/>
        <v>0.99850000000000005</v>
      </c>
      <c r="AC32" s="28">
        <f t="shared" si="11"/>
        <v>-3.1461667064724099E-5</v>
      </c>
      <c r="AD32" s="22"/>
      <c r="AE32" s="29" t="s">
        <v>833</v>
      </c>
      <c r="AF32" s="30">
        <v>1493.6</v>
      </c>
      <c r="AG32" s="31">
        <v>3.0000000000000001E-3</v>
      </c>
      <c r="AH32" s="32">
        <f t="shared" si="12"/>
        <v>1.0029999999999999</v>
      </c>
      <c r="AI32" s="28">
        <f t="shared" si="13"/>
        <v>2.7961547647480301E-5</v>
      </c>
      <c r="AJ32" s="22"/>
      <c r="AK32" s="29" t="s">
        <v>833</v>
      </c>
      <c r="AL32" s="30">
        <v>425.45</v>
      </c>
      <c r="AM32" s="31">
        <v>-1.4200000000000001E-2</v>
      </c>
      <c r="AN32" s="32">
        <f t="shared" si="14"/>
        <v>0.98580000000000001</v>
      </c>
      <c r="AO32" s="28">
        <f t="shared" si="15"/>
        <v>-1.3443706711249099E-4</v>
      </c>
      <c r="AP32" s="22"/>
      <c r="AQ32" s="22"/>
      <c r="AR32" s="38"/>
      <c r="AT32" s="39">
        <f t="shared" si="18"/>
        <v>0.57860079902077899</v>
      </c>
      <c r="AV32" s="40" t="s">
        <v>37</v>
      </c>
      <c r="AW32" s="47">
        <v>1682.25</v>
      </c>
      <c r="AX32" s="48">
        <f t="shared" si="0"/>
        <v>-3.8860344656834198E-3</v>
      </c>
      <c r="AY32" s="43">
        <f t="shared" si="1"/>
        <v>0.99611396553431697</v>
      </c>
      <c r="AZ32" s="49"/>
    </row>
    <row r="33" spans="1:52" ht="20.399999999999999">
      <c r="A33" s="12" t="s">
        <v>834</v>
      </c>
      <c r="B33" s="13">
        <v>3497.65</v>
      </c>
      <c r="C33" s="14">
        <v>-4.2700000000000002E-2</v>
      </c>
      <c r="D33" s="15">
        <f t="shared" si="2"/>
        <v>0.95730000000000004</v>
      </c>
      <c r="E33" s="10">
        <f t="shared" si="3"/>
        <v>0.55764382612849295</v>
      </c>
      <c r="F33" s="16"/>
      <c r="G33" s="12" t="s">
        <v>834</v>
      </c>
      <c r="H33" s="13">
        <v>1425.2</v>
      </c>
      <c r="I33" s="14">
        <v>-2.8799999999999999E-2</v>
      </c>
      <c r="J33" s="15">
        <f t="shared" si="4"/>
        <v>0.97119999999999995</v>
      </c>
      <c r="K33" s="10">
        <f t="shared" si="5"/>
        <v>-9.5725091951277697E-3</v>
      </c>
      <c r="L33" s="21"/>
      <c r="M33" s="12" t="s">
        <v>834</v>
      </c>
      <c r="N33" s="13">
        <v>333.75</v>
      </c>
      <c r="O33" s="14">
        <v>-1.3299999999999999E-2</v>
      </c>
      <c r="P33" s="15">
        <f t="shared" si="6"/>
        <v>0.98670000000000002</v>
      </c>
      <c r="Q33" s="10">
        <f t="shared" si="7"/>
        <v>-1.37478863147839E-4</v>
      </c>
      <c r="R33" s="21"/>
      <c r="S33" s="12" t="s">
        <v>834</v>
      </c>
      <c r="T33" s="13">
        <v>60.03</v>
      </c>
      <c r="U33" s="14">
        <v>-2.1000000000000001E-2</v>
      </c>
      <c r="V33" s="15">
        <f t="shared" si="8"/>
        <v>0.97899999999999998</v>
      </c>
      <c r="W33" s="10">
        <f t="shared" si="9"/>
        <v>-7.3510031048483395E-4</v>
      </c>
      <c r="X33" s="22"/>
      <c r="Y33" s="29" t="s">
        <v>834</v>
      </c>
      <c r="Z33" s="30">
        <v>300.95</v>
      </c>
      <c r="AA33" s="31">
        <v>-1.12E-2</v>
      </c>
      <c r="AB33" s="32">
        <f t="shared" si="10"/>
        <v>0.98880000000000001</v>
      </c>
      <c r="AC33" s="28">
        <f t="shared" si="11"/>
        <v>-2.3491378074993999E-4</v>
      </c>
      <c r="AD33" s="22"/>
      <c r="AE33" s="29" t="s">
        <v>834</v>
      </c>
      <c r="AF33" s="30">
        <v>1489.1</v>
      </c>
      <c r="AG33" s="31">
        <v>-4.0899999999999999E-2</v>
      </c>
      <c r="AH33" s="32">
        <f t="shared" si="12"/>
        <v>0.95909999999999995</v>
      </c>
      <c r="AI33" s="28">
        <f t="shared" si="13"/>
        <v>-3.8120909959398099E-4</v>
      </c>
      <c r="AJ33" s="22"/>
      <c r="AK33" s="29" t="s">
        <v>834</v>
      </c>
      <c r="AL33" s="30">
        <v>431.6</v>
      </c>
      <c r="AM33" s="31">
        <v>-3.9699999999999999E-2</v>
      </c>
      <c r="AN33" s="32">
        <f t="shared" si="14"/>
        <v>0.96030000000000004</v>
      </c>
      <c r="AO33" s="28">
        <f t="shared" si="15"/>
        <v>-3.75855743969429E-4</v>
      </c>
      <c r="AP33" s="22"/>
      <c r="AQ33" s="22"/>
      <c r="AR33" s="38"/>
      <c r="AT33" s="39">
        <f t="shared" si="18"/>
        <v>0.54620675913541905</v>
      </c>
      <c r="AV33" s="40" t="s">
        <v>38</v>
      </c>
      <c r="AW33" s="47">
        <v>1688.8</v>
      </c>
      <c r="AX33" s="48">
        <f t="shared" si="0"/>
        <v>-3.1331340093482603E-2</v>
      </c>
      <c r="AY33" s="43">
        <f t="shared" si="1"/>
        <v>0.96866865990651696</v>
      </c>
      <c r="AZ33" s="49"/>
    </row>
    <row r="34" spans="1:52" ht="20.399999999999999">
      <c r="A34" s="12" t="s">
        <v>835</v>
      </c>
      <c r="B34" s="13">
        <v>3653.5</v>
      </c>
      <c r="C34" s="14">
        <v>-6.0000000000000001E-3</v>
      </c>
      <c r="D34" s="15">
        <f t="shared" si="2"/>
        <v>0.99399999999999999</v>
      </c>
      <c r="E34" s="10">
        <f t="shared" si="3"/>
        <v>0.57902221160735601</v>
      </c>
      <c r="F34" s="16"/>
      <c r="G34" s="12" t="s">
        <v>835</v>
      </c>
      <c r="H34" s="13">
        <v>1467.5</v>
      </c>
      <c r="I34" s="14">
        <v>1.3299999999999999E-2</v>
      </c>
      <c r="J34" s="15">
        <f t="shared" si="4"/>
        <v>1.0133000000000001</v>
      </c>
      <c r="K34" s="10">
        <f t="shared" si="5"/>
        <v>4.42063792691665E-3</v>
      </c>
      <c r="L34" s="21"/>
      <c r="M34" s="12" t="s">
        <v>835</v>
      </c>
      <c r="N34" s="13">
        <v>338.25</v>
      </c>
      <c r="O34" s="14">
        <v>-1.6E-2</v>
      </c>
      <c r="P34" s="15">
        <f t="shared" si="6"/>
        <v>0.98399999999999999</v>
      </c>
      <c r="Q34" s="10">
        <f t="shared" si="7"/>
        <v>-1.65388106042513E-4</v>
      </c>
      <c r="R34" s="21"/>
      <c r="S34" s="12" t="s">
        <v>835</v>
      </c>
      <c r="T34" s="13">
        <v>61.32</v>
      </c>
      <c r="U34" s="14">
        <v>4.3E-3</v>
      </c>
      <c r="V34" s="15">
        <f t="shared" si="8"/>
        <v>1.0043</v>
      </c>
      <c r="W34" s="10">
        <f t="shared" si="9"/>
        <v>1.50520539765942E-4</v>
      </c>
      <c r="X34" s="22"/>
      <c r="Y34" s="29" t="s">
        <v>835</v>
      </c>
      <c r="Z34" s="30">
        <v>304.35000000000002</v>
      </c>
      <c r="AA34" s="31">
        <v>8.6E-3</v>
      </c>
      <c r="AB34" s="32">
        <f t="shared" si="10"/>
        <v>1.0085999999999999</v>
      </c>
      <c r="AC34" s="28">
        <f t="shared" si="11"/>
        <v>1.8038022450441799E-4</v>
      </c>
      <c r="AD34" s="22"/>
      <c r="AE34" s="29" t="s">
        <v>835</v>
      </c>
      <c r="AF34" s="30">
        <v>1552.65</v>
      </c>
      <c r="AG34" s="31">
        <v>2.5999999999999999E-3</v>
      </c>
      <c r="AH34" s="32">
        <f t="shared" si="12"/>
        <v>1.0025999999999999</v>
      </c>
      <c r="AI34" s="28">
        <f t="shared" si="13"/>
        <v>2.4233341294482899E-5</v>
      </c>
      <c r="AJ34" s="22"/>
      <c r="AK34" s="29" t="s">
        <v>835</v>
      </c>
      <c r="AL34" s="30">
        <v>449.45</v>
      </c>
      <c r="AM34" s="31">
        <v>7.1000000000000004E-3</v>
      </c>
      <c r="AN34" s="32">
        <f t="shared" si="14"/>
        <v>1.0071000000000001</v>
      </c>
      <c r="AO34" s="28">
        <f t="shared" si="15"/>
        <v>6.7218533556245497E-5</v>
      </c>
      <c r="AP34" s="22"/>
      <c r="AQ34" s="22"/>
      <c r="AR34" s="38"/>
      <c r="AT34" s="39">
        <f t="shared" si="18"/>
        <v>0.58369981406735105</v>
      </c>
      <c r="AV34" s="40" t="s">
        <v>39</v>
      </c>
      <c r="AW34" s="47">
        <v>1742.55</v>
      </c>
      <c r="AX34" s="48">
        <f t="shared" si="0"/>
        <v>2.8847454494458101E-2</v>
      </c>
      <c r="AY34" s="43">
        <f t="shared" si="1"/>
        <v>1.0288474544944599</v>
      </c>
      <c r="AZ34" s="49"/>
    </row>
    <row r="35" spans="1:52" ht="20.399999999999999">
      <c r="A35" s="12" t="s">
        <v>40</v>
      </c>
      <c r="B35" s="13">
        <v>3675.55</v>
      </c>
      <c r="C35" s="14">
        <v>-8.0999999999999996E-3</v>
      </c>
      <c r="D35" s="15">
        <f t="shared" si="2"/>
        <v>0.9919</v>
      </c>
      <c r="E35" s="10">
        <f t="shared" si="3"/>
        <v>0.57779892524480503</v>
      </c>
      <c r="F35" s="16"/>
      <c r="G35" s="12" t="s">
        <v>40</v>
      </c>
      <c r="H35" s="13">
        <v>1448.2</v>
      </c>
      <c r="I35" s="14">
        <v>-5.7999999999999996E-3</v>
      </c>
      <c r="J35" s="15">
        <f t="shared" si="4"/>
        <v>0.99419999999999997</v>
      </c>
      <c r="K35" s="10">
        <f t="shared" si="5"/>
        <v>-1.92779699068545E-3</v>
      </c>
      <c r="L35" s="21"/>
      <c r="M35" s="12" t="s">
        <v>40</v>
      </c>
      <c r="N35" s="13">
        <v>343.75</v>
      </c>
      <c r="O35" s="14">
        <v>2.12E-2</v>
      </c>
      <c r="P35" s="15">
        <f t="shared" si="6"/>
        <v>1.0212000000000001</v>
      </c>
      <c r="Q35" s="10">
        <f t="shared" si="7"/>
        <v>2.1913924050632899E-4</v>
      </c>
      <c r="R35" s="21"/>
      <c r="S35" s="12" t="s">
        <v>40</v>
      </c>
      <c r="T35" s="13">
        <v>61.06</v>
      </c>
      <c r="U35" s="14">
        <v>-2.9399999999999999E-2</v>
      </c>
      <c r="V35" s="15">
        <f t="shared" si="8"/>
        <v>0.97060000000000002</v>
      </c>
      <c r="W35" s="10">
        <f t="shared" si="9"/>
        <v>-1.02914043467877E-3</v>
      </c>
      <c r="X35" s="22"/>
      <c r="Y35" s="29" t="s">
        <v>40</v>
      </c>
      <c r="Z35" s="30">
        <v>301.75</v>
      </c>
      <c r="AA35" s="31">
        <v>-2.0999999999999999E-3</v>
      </c>
      <c r="AB35" s="32">
        <f t="shared" si="10"/>
        <v>0.99790000000000001</v>
      </c>
      <c r="AC35" s="28">
        <f t="shared" si="11"/>
        <v>-4.4046333890613798E-5</v>
      </c>
      <c r="AD35" s="22"/>
      <c r="AE35" s="29" t="s">
        <v>40</v>
      </c>
      <c r="AF35" s="30">
        <v>1548.65</v>
      </c>
      <c r="AG35" s="31">
        <v>2.5000000000000001E-3</v>
      </c>
      <c r="AH35" s="32">
        <f t="shared" si="12"/>
        <v>1.0024999999999999</v>
      </c>
      <c r="AI35" s="28">
        <f t="shared" si="13"/>
        <v>2.3301289706233601E-5</v>
      </c>
      <c r="AJ35" s="22"/>
      <c r="AK35" s="29" t="s">
        <v>40</v>
      </c>
      <c r="AL35" s="30">
        <v>446.3</v>
      </c>
      <c r="AM35" s="31">
        <v>2.9399999999999999E-2</v>
      </c>
      <c r="AN35" s="32">
        <f t="shared" si="14"/>
        <v>1.0294000000000001</v>
      </c>
      <c r="AO35" s="28">
        <f t="shared" si="15"/>
        <v>2.78341533317411E-4</v>
      </c>
      <c r="AP35" s="22"/>
      <c r="AQ35" s="22"/>
      <c r="AR35" s="38"/>
      <c r="AT35" s="39">
        <f t="shared" si="18"/>
        <v>0.57531872354907998</v>
      </c>
      <c r="AV35" s="40" t="s">
        <v>40</v>
      </c>
      <c r="AW35" s="47">
        <v>1693</v>
      </c>
      <c r="AX35" s="48">
        <f t="shared" si="0"/>
        <v>-1.07219944695234E-2</v>
      </c>
      <c r="AY35" s="43">
        <f t="shared" si="1"/>
        <v>0.98927800553047696</v>
      </c>
      <c r="AZ35" s="49"/>
    </row>
    <row r="36" spans="1:52" ht="20.399999999999999">
      <c r="A36" s="12" t="s">
        <v>41</v>
      </c>
      <c r="B36" s="13">
        <v>3705.65</v>
      </c>
      <c r="C36" s="14">
        <v>-1.4999999999999999E-2</v>
      </c>
      <c r="D36" s="15">
        <f t="shared" si="2"/>
        <v>0.98499999999999999</v>
      </c>
      <c r="E36" s="10">
        <f t="shared" si="3"/>
        <v>0.573779555767853</v>
      </c>
      <c r="F36" s="16"/>
      <c r="G36" s="12" t="s">
        <v>41</v>
      </c>
      <c r="H36" s="13">
        <v>1456.7</v>
      </c>
      <c r="I36" s="14">
        <v>-1.0800000000000001E-2</v>
      </c>
      <c r="J36" s="15">
        <f t="shared" si="4"/>
        <v>0.98919999999999997</v>
      </c>
      <c r="K36" s="10">
        <f t="shared" si="5"/>
        <v>-3.5896909481729199E-3</v>
      </c>
      <c r="L36" s="21"/>
      <c r="M36" s="12" t="s">
        <v>41</v>
      </c>
      <c r="N36" s="13">
        <v>336.6</v>
      </c>
      <c r="O36" s="14">
        <v>-1.7500000000000002E-2</v>
      </c>
      <c r="P36" s="15">
        <f t="shared" si="6"/>
        <v>0.98250000000000004</v>
      </c>
      <c r="Q36" s="10">
        <f t="shared" si="7"/>
        <v>-1.8089324098399801E-4</v>
      </c>
      <c r="R36" s="21"/>
      <c r="S36" s="12" t="s">
        <v>41</v>
      </c>
      <c r="T36" s="13">
        <v>62.91</v>
      </c>
      <c r="U36" s="14">
        <v>2.4400000000000002E-2</v>
      </c>
      <c r="V36" s="15">
        <f t="shared" si="8"/>
        <v>1.0244</v>
      </c>
      <c r="W36" s="10">
        <f t="shared" si="9"/>
        <v>8.5411655122999799E-4</v>
      </c>
      <c r="X36" s="22"/>
      <c r="Y36" s="29" t="s">
        <v>41</v>
      </c>
      <c r="Z36" s="30">
        <v>302.39999999999998</v>
      </c>
      <c r="AA36" s="31">
        <v>-1.29E-2</v>
      </c>
      <c r="AB36" s="32">
        <f t="shared" si="10"/>
        <v>0.98709999999999998</v>
      </c>
      <c r="AC36" s="28">
        <f t="shared" si="11"/>
        <v>-2.7057033675662799E-4</v>
      </c>
      <c r="AD36" s="22"/>
      <c r="AE36" s="29" t="s">
        <v>41</v>
      </c>
      <c r="AF36" s="30">
        <v>1544.8</v>
      </c>
      <c r="AG36" s="31">
        <v>8.9999999999999998E-4</v>
      </c>
      <c r="AH36" s="32">
        <f t="shared" si="12"/>
        <v>1.0008999999999999</v>
      </c>
      <c r="AI36" s="28">
        <f t="shared" si="13"/>
        <v>8.38846429424409E-6</v>
      </c>
      <c r="AJ36" s="22"/>
      <c r="AK36" s="29" t="s">
        <v>41</v>
      </c>
      <c r="AL36" s="30">
        <v>433.55</v>
      </c>
      <c r="AM36" s="31">
        <v>-1.1900000000000001E-2</v>
      </c>
      <c r="AN36" s="32">
        <f t="shared" si="14"/>
        <v>0.98809999999999998</v>
      </c>
      <c r="AO36" s="28">
        <f t="shared" si="15"/>
        <v>-1.12662049199904E-4</v>
      </c>
      <c r="AP36" s="22"/>
      <c r="AQ36" s="22"/>
      <c r="AR36" s="38"/>
      <c r="AT36" s="39">
        <f t="shared" si="18"/>
        <v>0.57048824420826405</v>
      </c>
      <c r="AV36" s="40" t="s">
        <v>41</v>
      </c>
      <c r="AW36" s="47">
        <v>1711.25</v>
      </c>
      <c r="AX36" s="48">
        <f t="shared" si="0"/>
        <v>3.5782365164871897E-2</v>
      </c>
      <c r="AY36" s="43">
        <f t="shared" si="1"/>
        <v>1.0357823651648701</v>
      </c>
      <c r="AZ36" s="49"/>
    </row>
    <row r="37" spans="1:52" ht="20.399999999999999">
      <c r="A37" s="12" t="s">
        <v>42</v>
      </c>
      <c r="B37" s="13">
        <v>3762.15</v>
      </c>
      <c r="C37" s="14">
        <v>-8.3999999999999995E-3</v>
      </c>
      <c r="D37" s="15">
        <f t="shared" si="2"/>
        <v>0.99160000000000004</v>
      </c>
      <c r="E37" s="10">
        <f t="shared" si="3"/>
        <v>0.57762417005015498</v>
      </c>
      <c r="F37" s="16"/>
      <c r="G37" s="12" t="s">
        <v>42</v>
      </c>
      <c r="H37" s="13">
        <v>1472.6</v>
      </c>
      <c r="I37" s="14">
        <v>1.38E-2</v>
      </c>
      <c r="J37" s="15">
        <f t="shared" si="4"/>
        <v>1.0138</v>
      </c>
      <c r="K37" s="10">
        <f t="shared" si="5"/>
        <v>4.58682732266539E-3</v>
      </c>
      <c r="L37" s="21"/>
      <c r="M37" s="12" t="s">
        <v>42</v>
      </c>
      <c r="N37" s="13">
        <v>342.6</v>
      </c>
      <c r="O37" s="14">
        <v>-8.0999999999999996E-3</v>
      </c>
      <c r="P37" s="15">
        <f t="shared" si="6"/>
        <v>0.9919</v>
      </c>
      <c r="Q37" s="10">
        <f t="shared" si="7"/>
        <v>-8.3727728684021997E-5</v>
      </c>
      <c r="R37" s="21"/>
      <c r="S37" s="12" t="s">
        <v>42</v>
      </c>
      <c r="T37" s="13">
        <v>61.41</v>
      </c>
      <c r="U37" s="14">
        <v>-2E-3</v>
      </c>
      <c r="V37" s="15">
        <f t="shared" si="8"/>
        <v>0.998</v>
      </c>
      <c r="W37" s="10">
        <f t="shared" si="9"/>
        <v>-7.0009553379508002E-5</v>
      </c>
      <c r="X37" s="22"/>
      <c r="Y37" s="29" t="s">
        <v>42</v>
      </c>
      <c r="Z37" s="30">
        <v>306.35000000000002</v>
      </c>
      <c r="AA37" s="31">
        <v>-7.4999999999999997E-3</v>
      </c>
      <c r="AB37" s="32">
        <f t="shared" si="10"/>
        <v>0.99250000000000005</v>
      </c>
      <c r="AC37" s="28">
        <f t="shared" si="11"/>
        <v>-1.5730833532362099E-4</v>
      </c>
      <c r="AD37" s="22"/>
      <c r="AE37" s="29" t="s">
        <v>42</v>
      </c>
      <c r="AF37" s="30">
        <v>1543.4</v>
      </c>
      <c r="AG37" s="31">
        <v>-9.4999999999999998E-3</v>
      </c>
      <c r="AH37" s="32">
        <f t="shared" si="12"/>
        <v>0.99050000000000005</v>
      </c>
      <c r="AI37" s="28">
        <f t="shared" si="13"/>
        <v>-8.8544900883687607E-5</v>
      </c>
      <c r="AJ37" s="22"/>
      <c r="AK37" s="29" t="s">
        <v>42</v>
      </c>
      <c r="AL37" s="30">
        <v>438.75</v>
      </c>
      <c r="AM37" s="31">
        <v>-6.1999999999999998E-3</v>
      </c>
      <c r="AN37" s="32">
        <f t="shared" si="14"/>
        <v>0.99380000000000002</v>
      </c>
      <c r="AO37" s="28">
        <f t="shared" si="15"/>
        <v>-5.8697874373059502E-5</v>
      </c>
      <c r="AP37" s="22"/>
      <c r="AQ37" s="22"/>
      <c r="AR37" s="38"/>
      <c r="AT37" s="39">
        <f t="shared" si="18"/>
        <v>0.58175270898017695</v>
      </c>
      <c r="AV37" s="40" t="s">
        <v>42</v>
      </c>
      <c r="AW37" s="47">
        <v>1651.1</v>
      </c>
      <c r="AX37" s="48">
        <f t="shared" si="0"/>
        <v>-7.8126575688557201E-3</v>
      </c>
      <c r="AY37" s="43">
        <f t="shared" si="1"/>
        <v>0.99218734243114404</v>
      </c>
      <c r="AZ37" s="49"/>
    </row>
    <row r="38" spans="1:52" ht="20.399999999999999">
      <c r="A38" s="12" t="s">
        <v>43</v>
      </c>
      <c r="B38" s="13">
        <v>3793.85</v>
      </c>
      <c r="C38" s="14">
        <v>5.9999999999999995E-4</v>
      </c>
      <c r="D38" s="15">
        <f t="shared" si="2"/>
        <v>1.0005999999999999</v>
      </c>
      <c r="E38" s="10">
        <f t="shared" si="3"/>
        <v>0.58286682588965799</v>
      </c>
      <c r="F38" s="16"/>
      <c r="G38" s="12" t="s">
        <v>43</v>
      </c>
      <c r="H38" s="13">
        <v>1452.55</v>
      </c>
      <c r="I38" s="14">
        <v>-2.8E-3</v>
      </c>
      <c r="J38" s="15">
        <f t="shared" si="4"/>
        <v>0.99719999999999998</v>
      </c>
      <c r="K38" s="10">
        <f t="shared" si="5"/>
        <v>-9.3066061619297797E-4</v>
      </c>
      <c r="L38" s="21"/>
      <c r="M38" s="12" t="s">
        <v>43</v>
      </c>
      <c r="N38" s="13">
        <v>345.4</v>
      </c>
      <c r="O38" s="14">
        <v>7.1000000000000004E-3</v>
      </c>
      <c r="P38" s="15">
        <f t="shared" si="6"/>
        <v>1.0071000000000001</v>
      </c>
      <c r="Q38" s="10">
        <f t="shared" si="7"/>
        <v>7.3390972056364899E-5</v>
      </c>
      <c r="R38" s="21"/>
      <c r="S38" s="12" t="s">
        <v>43</v>
      </c>
      <c r="T38" s="13">
        <v>61.53</v>
      </c>
      <c r="U38" s="14">
        <v>-1.14E-2</v>
      </c>
      <c r="V38" s="15">
        <f t="shared" si="8"/>
        <v>0.98860000000000003</v>
      </c>
      <c r="W38" s="10">
        <f t="shared" si="9"/>
        <v>-3.9905445426319599E-4</v>
      </c>
      <c r="X38" s="22"/>
      <c r="Y38" s="29" t="s">
        <v>43</v>
      </c>
      <c r="Z38" s="30">
        <v>308.64999999999998</v>
      </c>
      <c r="AA38" s="31">
        <v>-7.1999999999999998E-3</v>
      </c>
      <c r="AB38" s="32">
        <f t="shared" si="10"/>
        <v>0.99280000000000002</v>
      </c>
      <c r="AC38" s="28">
        <f t="shared" si="11"/>
        <v>-1.5101600191067601E-4</v>
      </c>
      <c r="AD38" s="22"/>
      <c r="AE38" s="29" t="s">
        <v>43</v>
      </c>
      <c r="AF38" s="30">
        <v>1558.15</v>
      </c>
      <c r="AG38" s="31">
        <v>7.4999999999999997E-3</v>
      </c>
      <c r="AH38" s="32">
        <f t="shared" si="12"/>
        <v>1.0075000000000001</v>
      </c>
      <c r="AI38" s="28">
        <f t="shared" si="13"/>
        <v>6.9903869118700699E-5</v>
      </c>
      <c r="AJ38" s="22"/>
      <c r="AK38" s="29" t="s">
        <v>43</v>
      </c>
      <c r="AL38" s="30">
        <v>441.5</v>
      </c>
      <c r="AM38" s="31">
        <v>1.1900000000000001E-2</v>
      </c>
      <c r="AN38" s="32">
        <f t="shared" si="14"/>
        <v>1.0119</v>
      </c>
      <c r="AO38" s="28">
        <f t="shared" si="15"/>
        <v>1.12662049199904E-4</v>
      </c>
      <c r="AP38" s="22"/>
      <c r="AQ38" s="22"/>
      <c r="AR38" s="38"/>
      <c r="AT38" s="39">
        <f t="shared" si="18"/>
        <v>0.58164205170766603</v>
      </c>
      <c r="AV38" s="40" t="s">
        <v>43</v>
      </c>
      <c r="AW38" s="47">
        <v>1664.05</v>
      </c>
      <c r="AX38" s="48">
        <f t="shared" si="0"/>
        <v>-1.9430798042251299E-2</v>
      </c>
      <c r="AY38" s="43">
        <f t="shared" si="1"/>
        <v>0.98056920195774899</v>
      </c>
      <c r="AZ38" s="49"/>
    </row>
    <row r="39" spans="1:52" ht="20.399999999999999">
      <c r="A39" s="12" t="s">
        <v>44</v>
      </c>
      <c r="B39" s="13">
        <v>3791.6</v>
      </c>
      <c r="C39" s="14">
        <v>1E-3</v>
      </c>
      <c r="D39" s="15">
        <f t="shared" si="2"/>
        <v>1.0009999999999999</v>
      </c>
      <c r="E39" s="10">
        <f t="shared" si="3"/>
        <v>0.58309983281585898</v>
      </c>
      <c r="F39" s="16"/>
      <c r="G39" s="12" t="s">
        <v>44</v>
      </c>
      <c r="H39" s="13">
        <v>1456.65</v>
      </c>
      <c r="I39" s="14">
        <v>2.9999999999999997E-4</v>
      </c>
      <c r="J39" s="15">
        <f t="shared" si="4"/>
        <v>1.0003</v>
      </c>
      <c r="K39" s="10">
        <f t="shared" si="5"/>
        <v>9.9713637449247696E-5</v>
      </c>
      <c r="L39" s="21"/>
      <c r="M39" s="12" t="s">
        <v>44</v>
      </c>
      <c r="N39" s="13">
        <v>342.95</v>
      </c>
      <c r="O39" s="14">
        <v>4.48E-2</v>
      </c>
      <c r="P39" s="15">
        <f t="shared" si="6"/>
        <v>1.0448</v>
      </c>
      <c r="Q39" s="10">
        <f t="shared" si="7"/>
        <v>4.6308669691903499E-4</v>
      </c>
      <c r="R39" s="21"/>
      <c r="S39" s="12" t="s">
        <v>44</v>
      </c>
      <c r="T39" s="13">
        <v>62.24</v>
      </c>
      <c r="U39" s="14">
        <v>-1.44E-2</v>
      </c>
      <c r="V39" s="15">
        <f t="shared" si="8"/>
        <v>0.98560000000000003</v>
      </c>
      <c r="W39" s="10">
        <f t="shared" si="9"/>
        <v>-5.0406878433245802E-4</v>
      </c>
      <c r="X39" s="22"/>
      <c r="Y39" s="29" t="s">
        <v>44</v>
      </c>
      <c r="Z39" s="30">
        <v>310.89999999999998</v>
      </c>
      <c r="AA39" s="31">
        <v>-1.38E-2</v>
      </c>
      <c r="AB39" s="32">
        <f t="shared" si="10"/>
        <v>0.98619999999999997</v>
      </c>
      <c r="AC39" s="28">
        <f t="shared" si="11"/>
        <v>-2.8944733699546199E-4</v>
      </c>
      <c r="AD39" s="22"/>
      <c r="AE39" s="29" t="s">
        <v>44</v>
      </c>
      <c r="AF39" s="30">
        <v>1546.5</v>
      </c>
      <c r="AG39" s="31">
        <v>1.0999999999999999E-2</v>
      </c>
      <c r="AH39" s="32">
        <f t="shared" si="12"/>
        <v>1.0109999999999999</v>
      </c>
      <c r="AI39" s="28">
        <f t="shared" si="13"/>
        <v>1.02525674707428E-4</v>
      </c>
      <c r="AJ39" s="22"/>
      <c r="AK39" s="29" t="s">
        <v>44</v>
      </c>
      <c r="AL39" s="30">
        <v>436.3</v>
      </c>
      <c r="AM39" s="31">
        <v>5.7999999999999996E-3</v>
      </c>
      <c r="AN39" s="32">
        <f t="shared" si="14"/>
        <v>1.0058</v>
      </c>
      <c r="AO39" s="28">
        <f t="shared" si="15"/>
        <v>5.4910914736087902E-5</v>
      </c>
      <c r="AP39" s="22"/>
      <c r="AQ39" s="22"/>
      <c r="AR39" s="38"/>
      <c r="AT39" s="39">
        <f t="shared" si="18"/>
        <v>0.58302655361834199</v>
      </c>
      <c r="AV39" s="40" t="s">
        <v>44</v>
      </c>
      <c r="AW39" s="47">
        <v>1696.7</v>
      </c>
      <c r="AX39" s="48">
        <f t="shared" si="0"/>
        <v>1.8289656777277001E-2</v>
      </c>
      <c r="AY39" s="43">
        <f t="shared" si="1"/>
        <v>1.0182896567772799</v>
      </c>
      <c r="AZ39" s="49"/>
    </row>
    <row r="40" spans="1:52" ht="20.399999999999999">
      <c r="A40" s="12" t="s">
        <v>45</v>
      </c>
      <c r="B40" s="13">
        <v>3787.7</v>
      </c>
      <c r="C40" s="14">
        <v>-1.6000000000000001E-3</v>
      </c>
      <c r="D40" s="15">
        <f t="shared" si="2"/>
        <v>0.99839999999999995</v>
      </c>
      <c r="E40" s="10">
        <f t="shared" si="3"/>
        <v>0.58158528779555796</v>
      </c>
      <c r="F40" s="16"/>
      <c r="G40" s="12" t="s">
        <v>45</v>
      </c>
      <c r="H40" s="13">
        <v>1456.15</v>
      </c>
      <c r="I40" s="14">
        <v>1.21E-2</v>
      </c>
      <c r="J40" s="15">
        <f t="shared" si="4"/>
        <v>1.0121</v>
      </c>
      <c r="K40" s="10">
        <f t="shared" si="5"/>
        <v>4.0217833771196603E-3</v>
      </c>
      <c r="L40" s="21"/>
      <c r="M40" s="12" t="s">
        <v>45</v>
      </c>
      <c r="N40" s="13">
        <v>328.25</v>
      </c>
      <c r="O40" s="14">
        <v>3.8600000000000002E-2</v>
      </c>
      <c r="P40" s="15">
        <f t="shared" si="6"/>
        <v>1.0386</v>
      </c>
      <c r="Q40" s="10">
        <f t="shared" si="7"/>
        <v>3.98998805827561E-4</v>
      </c>
      <c r="R40" s="21"/>
      <c r="S40" s="12" t="s">
        <v>45</v>
      </c>
      <c r="T40" s="13">
        <v>63.15</v>
      </c>
      <c r="U40" s="14">
        <v>1.1000000000000001E-3</v>
      </c>
      <c r="V40" s="15">
        <f t="shared" si="8"/>
        <v>1.0011000000000001</v>
      </c>
      <c r="W40" s="10">
        <f t="shared" si="9"/>
        <v>3.8505254358729403E-5</v>
      </c>
      <c r="X40" s="22"/>
      <c r="Y40" s="29" t="s">
        <v>45</v>
      </c>
      <c r="Z40" s="30">
        <v>315.25</v>
      </c>
      <c r="AA40" s="31">
        <v>1E-3</v>
      </c>
      <c r="AB40" s="32">
        <f t="shared" si="10"/>
        <v>1.0009999999999999</v>
      </c>
      <c r="AC40" s="28">
        <f t="shared" si="11"/>
        <v>2.0974444709816101E-5</v>
      </c>
      <c r="AD40" s="22"/>
      <c r="AE40" s="29" t="s">
        <v>45</v>
      </c>
      <c r="AF40" s="30">
        <v>1529.7</v>
      </c>
      <c r="AG40" s="31">
        <v>-1.23E-2</v>
      </c>
      <c r="AH40" s="32">
        <f t="shared" si="12"/>
        <v>0.98770000000000002</v>
      </c>
      <c r="AI40" s="28">
        <f t="shared" si="13"/>
        <v>-1.1464234535466899E-4</v>
      </c>
      <c r="AJ40" s="22"/>
      <c r="AK40" s="29" t="s">
        <v>45</v>
      </c>
      <c r="AL40" s="30">
        <v>433.8</v>
      </c>
      <c r="AM40" s="31">
        <v>3.0000000000000001E-3</v>
      </c>
      <c r="AN40" s="32">
        <f t="shared" si="14"/>
        <v>1.0029999999999999</v>
      </c>
      <c r="AO40" s="28">
        <f t="shared" si="15"/>
        <v>2.8402197277286798E-5</v>
      </c>
      <c r="AP40" s="22"/>
      <c r="AQ40" s="22"/>
      <c r="AR40" s="38"/>
      <c r="AT40" s="39">
        <f t="shared" si="18"/>
        <v>0.58597930952949595</v>
      </c>
      <c r="AV40" s="40" t="s">
        <v>45</v>
      </c>
      <c r="AW40" s="47">
        <v>1665.95</v>
      </c>
      <c r="AX40" s="48">
        <f t="shared" si="0"/>
        <v>-2.0687491450194799E-3</v>
      </c>
      <c r="AY40" s="43">
        <f t="shared" si="1"/>
        <v>0.99793125085498002</v>
      </c>
      <c r="AZ40" s="49"/>
    </row>
    <row r="41" spans="1:52" ht="20.399999999999999">
      <c r="A41" s="12" t="s">
        <v>46</v>
      </c>
      <c r="B41" s="13">
        <v>3793.9</v>
      </c>
      <c r="C41" s="14">
        <v>2.9899999999999999E-2</v>
      </c>
      <c r="D41" s="15">
        <f t="shared" si="2"/>
        <v>1.0299</v>
      </c>
      <c r="E41" s="10">
        <f t="shared" si="3"/>
        <v>0.59993458323381899</v>
      </c>
      <c r="F41" s="16"/>
      <c r="G41" s="12" t="s">
        <v>46</v>
      </c>
      <c r="H41" s="13">
        <v>1438.7</v>
      </c>
      <c r="I41" s="14">
        <v>2.1700000000000001E-2</v>
      </c>
      <c r="J41" s="15">
        <f t="shared" si="4"/>
        <v>1.0217000000000001</v>
      </c>
      <c r="K41" s="10">
        <f t="shared" si="5"/>
        <v>7.2126197754955801E-3</v>
      </c>
      <c r="L41" s="21"/>
      <c r="M41" s="12" t="s">
        <v>46</v>
      </c>
      <c r="N41" s="13">
        <v>316.05</v>
      </c>
      <c r="O41" s="14">
        <v>-1.17E-2</v>
      </c>
      <c r="P41" s="15">
        <f t="shared" si="6"/>
        <v>0.98829999999999996</v>
      </c>
      <c r="Q41" s="10">
        <f t="shared" si="7"/>
        <v>-1.20940052543587E-4</v>
      </c>
      <c r="R41" s="21"/>
      <c r="S41" s="12" t="s">
        <v>46</v>
      </c>
      <c r="T41" s="13">
        <v>63.08</v>
      </c>
      <c r="U41" s="14">
        <v>6.9000000000000006E-2</v>
      </c>
      <c r="V41" s="15">
        <f t="shared" si="8"/>
        <v>1.069</v>
      </c>
      <c r="W41" s="10">
        <f t="shared" si="9"/>
        <v>2.4153295915930301E-3</v>
      </c>
      <c r="X41" s="22"/>
      <c r="Y41" s="29" t="s">
        <v>46</v>
      </c>
      <c r="Z41" s="30">
        <v>314.95</v>
      </c>
      <c r="AA41" s="31">
        <v>3.0599999999999999E-2</v>
      </c>
      <c r="AB41" s="32">
        <f t="shared" si="10"/>
        <v>1.0306</v>
      </c>
      <c r="AC41" s="28">
        <f t="shared" si="11"/>
        <v>6.4181800812037205E-4</v>
      </c>
      <c r="AD41" s="22"/>
      <c r="AE41" s="29" t="s">
        <v>46</v>
      </c>
      <c r="AF41" s="30">
        <v>1548.75</v>
      </c>
      <c r="AG41" s="31">
        <v>1.54E-2</v>
      </c>
      <c r="AH41" s="32">
        <f t="shared" si="12"/>
        <v>1.0154000000000001</v>
      </c>
      <c r="AI41" s="28">
        <f t="shared" si="13"/>
        <v>1.4353594459039901E-4</v>
      </c>
      <c r="AJ41" s="22"/>
      <c r="AK41" s="29" t="s">
        <v>46</v>
      </c>
      <c r="AL41" s="30">
        <v>432.5</v>
      </c>
      <c r="AM41" s="31">
        <v>-5.1999999999999998E-3</v>
      </c>
      <c r="AN41" s="32">
        <f t="shared" si="14"/>
        <v>0.99480000000000002</v>
      </c>
      <c r="AO41" s="28">
        <f t="shared" si="15"/>
        <v>-4.92304752806305E-5</v>
      </c>
      <c r="AP41" s="22"/>
      <c r="AQ41" s="22"/>
      <c r="AR41" s="38"/>
      <c r="AT41" s="39">
        <f t="shared" si="18"/>
        <v>0.61017771602579396</v>
      </c>
      <c r="AV41" s="40" t="s">
        <v>46</v>
      </c>
      <c r="AW41" s="47">
        <v>1669.4</v>
      </c>
      <c r="AX41" s="48">
        <f t="shared" si="0"/>
        <v>2.7633616945594401E-2</v>
      </c>
      <c r="AY41" s="43">
        <f t="shared" si="1"/>
        <v>1.02763361694559</v>
      </c>
      <c r="AZ41" s="49"/>
    </row>
    <row r="42" spans="1:52" ht="20.399999999999999">
      <c r="A42" s="12" t="s">
        <v>47</v>
      </c>
      <c r="B42" s="13">
        <v>3683.7</v>
      </c>
      <c r="C42" s="14">
        <v>-1.2500000000000001E-2</v>
      </c>
      <c r="D42" s="15">
        <f t="shared" si="2"/>
        <v>0.98750000000000004</v>
      </c>
      <c r="E42" s="10">
        <f t="shared" si="3"/>
        <v>0.57523584905660397</v>
      </c>
      <c r="F42" s="16"/>
      <c r="G42" s="12" t="s">
        <v>47</v>
      </c>
      <c r="H42" s="13">
        <v>1408.2</v>
      </c>
      <c r="I42" s="14">
        <v>-1.44E-2</v>
      </c>
      <c r="J42" s="15">
        <f t="shared" si="4"/>
        <v>0.98560000000000003</v>
      </c>
      <c r="K42" s="10">
        <f t="shared" si="5"/>
        <v>-4.7862545975638901E-3</v>
      </c>
      <c r="L42" s="21"/>
      <c r="M42" s="12" t="s">
        <v>47</v>
      </c>
      <c r="N42" s="13">
        <v>319.8</v>
      </c>
      <c r="O42" s="14">
        <v>-2.7199999999999998E-2</v>
      </c>
      <c r="P42" s="15">
        <f t="shared" si="6"/>
        <v>0.9728</v>
      </c>
      <c r="Q42" s="10">
        <f t="shared" si="7"/>
        <v>-2.8115978027227101E-4</v>
      </c>
      <c r="R42" s="21"/>
      <c r="S42" s="12" t="s">
        <v>47</v>
      </c>
      <c r="T42" s="13">
        <v>59.01</v>
      </c>
      <c r="U42" s="14">
        <v>-2.8500000000000001E-2</v>
      </c>
      <c r="V42" s="15">
        <f t="shared" si="8"/>
        <v>0.97150000000000003</v>
      </c>
      <c r="W42" s="10">
        <f t="shared" si="9"/>
        <v>-9.9763613565798906E-4</v>
      </c>
      <c r="X42" s="22"/>
      <c r="Y42" s="29" t="s">
        <v>47</v>
      </c>
      <c r="Z42" s="30">
        <v>305.60000000000002</v>
      </c>
      <c r="AA42" s="31">
        <v>-2.1499999999999998E-2</v>
      </c>
      <c r="AB42" s="32">
        <f t="shared" si="10"/>
        <v>0.97850000000000004</v>
      </c>
      <c r="AC42" s="28">
        <f t="shared" si="11"/>
        <v>-4.5095056126104598E-4</v>
      </c>
      <c r="AD42" s="22"/>
      <c r="AE42" s="29" t="s">
        <v>47</v>
      </c>
      <c r="AF42" s="30">
        <v>1525.2</v>
      </c>
      <c r="AG42" s="31">
        <v>-2.8899999999999999E-2</v>
      </c>
      <c r="AH42" s="32">
        <f t="shared" si="12"/>
        <v>0.97109999999999996</v>
      </c>
      <c r="AI42" s="28">
        <f t="shared" si="13"/>
        <v>-2.6936290900406E-4</v>
      </c>
      <c r="AJ42" s="22"/>
      <c r="AK42" s="29" t="s">
        <v>47</v>
      </c>
      <c r="AL42" s="30">
        <v>434.75</v>
      </c>
      <c r="AM42" s="31">
        <v>-2.9399999999999999E-2</v>
      </c>
      <c r="AN42" s="32">
        <f t="shared" si="14"/>
        <v>0.97060000000000002</v>
      </c>
      <c r="AO42" s="28">
        <f t="shared" si="15"/>
        <v>-2.78341533317411E-4</v>
      </c>
      <c r="AP42" s="22"/>
      <c r="AQ42" s="22"/>
      <c r="AR42" s="38"/>
      <c r="AT42" s="39">
        <f t="shared" si="18"/>
        <v>0.56817214353952705</v>
      </c>
      <c r="AV42" s="40" t="s">
        <v>47</v>
      </c>
      <c r="AW42" s="47">
        <v>1623.9</v>
      </c>
      <c r="AX42" s="48">
        <f t="shared" si="0"/>
        <v>-2.7903138546387301E-2</v>
      </c>
      <c r="AY42" s="43">
        <f t="shared" si="1"/>
        <v>0.97209686145361296</v>
      </c>
      <c r="AZ42" s="49"/>
    </row>
    <row r="43" spans="1:52" ht="20.399999999999999">
      <c r="A43" s="12" t="s">
        <v>48</v>
      </c>
      <c r="B43" s="13">
        <v>3730.45</v>
      </c>
      <c r="C43" s="14">
        <v>9.4999999999999998E-3</v>
      </c>
      <c r="D43" s="15">
        <f t="shared" si="2"/>
        <v>1.0095000000000001</v>
      </c>
      <c r="E43" s="10">
        <f t="shared" si="3"/>
        <v>0.58805122999761195</v>
      </c>
      <c r="F43" s="16"/>
      <c r="G43" s="12" t="s">
        <v>48</v>
      </c>
      <c r="H43" s="13">
        <v>1428.8</v>
      </c>
      <c r="I43" s="14">
        <v>1.5E-3</v>
      </c>
      <c r="J43" s="15">
        <f t="shared" si="4"/>
        <v>1.0015000000000001</v>
      </c>
      <c r="K43" s="10">
        <f t="shared" si="5"/>
        <v>4.9856818724623795E-4</v>
      </c>
      <c r="L43" s="21"/>
      <c r="M43" s="12" t="s">
        <v>48</v>
      </c>
      <c r="N43" s="13">
        <v>328.75</v>
      </c>
      <c r="O43" s="14">
        <v>-2.2599999999999999E-2</v>
      </c>
      <c r="P43" s="15">
        <f t="shared" si="6"/>
        <v>0.97740000000000005</v>
      </c>
      <c r="Q43" s="10">
        <f t="shared" si="7"/>
        <v>-2.3361069978504901E-4</v>
      </c>
      <c r="R43" s="21"/>
      <c r="S43" s="12" t="s">
        <v>48</v>
      </c>
      <c r="T43" s="13">
        <v>60.74</v>
      </c>
      <c r="U43" s="14">
        <v>3.8E-3</v>
      </c>
      <c r="V43" s="15">
        <f t="shared" si="8"/>
        <v>1.0038</v>
      </c>
      <c r="W43" s="10">
        <f t="shared" si="9"/>
        <v>1.33018151421065E-4</v>
      </c>
      <c r="X43" s="22"/>
      <c r="Y43" s="29" t="s">
        <v>48</v>
      </c>
      <c r="Z43" s="30">
        <v>312.3</v>
      </c>
      <c r="AA43" s="31">
        <v>-9.4000000000000004E-3</v>
      </c>
      <c r="AB43" s="32">
        <f t="shared" si="10"/>
        <v>0.99060000000000004</v>
      </c>
      <c r="AC43" s="28">
        <f t="shared" si="11"/>
        <v>-1.97159780272271E-4</v>
      </c>
      <c r="AD43" s="22"/>
      <c r="AE43" s="29" t="s">
        <v>48</v>
      </c>
      <c r="AF43" s="30">
        <v>1570.6</v>
      </c>
      <c r="AG43" s="31">
        <v>-1.17E-2</v>
      </c>
      <c r="AH43" s="32">
        <f t="shared" si="12"/>
        <v>0.98829999999999996</v>
      </c>
      <c r="AI43" s="28">
        <f t="shared" si="13"/>
        <v>-1.09050035825173E-4</v>
      </c>
      <c r="AJ43" s="22"/>
      <c r="AK43" s="29" t="s">
        <v>48</v>
      </c>
      <c r="AL43" s="30">
        <v>447.9</v>
      </c>
      <c r="AM43" s="31">
        <v>-1.7100000000000001E-2</v>
      </c>
      <c r="AN43" s="32">
        <f t="shared" si="14"/>
        <v>0.9829</v>
      </c>
      <c r="AO43" s="28">
        <f t="shared" si="15"/>
        <v>-1.61892524480535E-4</v>
      </c>
      <c r="AP43" s="22"/>
      <c r="AQ43" s="22"/>
      <c r="AR43" s="38"/>
      <c r="AT43" s="39">
        <f t="shared" si="18"/>
        <v>0.58798110329591602</v>
      </c>
      <c r="AV43" s="40" t="s">
        <v>48</v>
      </c>
      <c r="AW43" s="47">
        <v>1669.85</v>
      </c>
      <c r="AX43" s="48">
        <f t="shared" si="0"/>
        <v>1.5236608480634101E-2</v>
      </c>
      <c r="AY43" s="43">
        <f t="shared" si="1"/>
        <v>1.0152366084806299</v>
      </c>
      <c r="AZ43" s="49"/>
    </row>
    <row r="44" spans="1:52" ht="20.399999999999999">
      <c r="A44" s="12" t="s">
        <v>49</v>
      </c>
      <c r="B44" s="13">
        <v>3695.2</v>
      </c>
      <c r="C44" s="14">
        <v>8.9999999999999993E-3</v>
      </c>
      <c r="D44" s="15">
        <f t="shared" si="2"/>
        <v>1.0089999999999999</v>
      </c>
      <c r="E44" s="10">
        <f t="shared" si="3"/>
        <v>0.58775997133986102</v>
      </c>
      <c r="F44" s="16"/>
      <c r="G44" s="12" t="s">
        <v>49</v>
      </c>
      <c r="H44" s="13">
        <v>1426.6</v>
      </c>
      <c r="I44" s="14">
        <v>-9.7999999999999997E-3</v>
      </c>
      <c r="J44" s="15">
        <f t="shared" si="4"/>
        <v>0.99019999999999997</v>
      </c>
      <c r="K44" s="10">
        <f t="shared" si="5"/>
        <v>-3.2573121566754201E-3</v>
      </c>
      <c r="L44" s="21"/>
      <c r="M44" s="12" t="s">
        <v>49</v>
      </c>
      <c r="N44" s="13">
        <v>336.35</v>
      </c>
      <c r="O44" s="14">
        <v>-2.6599999999999999E-2</v>
      </c>
      <c r="P44" s="15">
        <f t="shared" si="6"/>
        <v>0.97340000000000004</v>
      </c>
      <c r="Q44" s="10">
        <f t="shared" si="7"/>
        <v>-2.7495772629567702E-4</v>
      </c>
      <c r="R44" s="21"/>
      <c r="S44" s="12" t="s">
        <v>49</v>
      </c>
      <c r="T44" s="13">
        <v>60.51</v>
      </c>
      <c r="U44" s="14">
        <v>4.5999999999999999E-3</v>
      </c>
      <c r="V44" s="15">
        <f t="shared" si="8"/>
        <v>1.0045999999999999</v>
      </c>
      <c r="W44" s="10">
        <f t="shared" si="9"/>
        <v>1.61021972772868E-4</v>
      </c>
      <c r="X44" s="22"/>
      <c r="Y44" s="29" t="s">
        <v>49</v>
      </c>
      <c r="Z44" s="30">
        <v>315.25</v>
      </c>
      <c r="AA44" s="31">
        <v>1.4E-2</v>
      </c>
      <c r="AB44" s="32">
        <f t="shared" si="10"/>
        <v>1.014</v>
      </c>
      <c r="AC44" s="28">
        <f t="shared" si="11"/>
        <v>2.9364222593742501E-4</v>
      </c>
      <c r="AD44" s="22"/>
      <c r="AE44" s="29" t="s">
        <v>49</v>
      </c>
      <c r="AF44" s="30">
        <v>1589.2</v>
      </c>
      <c r="AG44" s="31">
        <v>-1.12E-2</v>
      </c>
      <c r="AH44" s="32">
        <f t="shared" si="12"/>
        <v>0.98880000000000001</v>
      </c>
      <c r="AI44" s="28">
        <f t="shared" si="13"/>
        <v>-1.0438977788392599E-4</v>
      </c>
      <c r="AJ44" s="22"/>
      <c r="AK44" s="29" t="s">
        <v>49</v>
      </c>
      <c r="AL44" s="30">
        <v>455.7</v>
      </c>
      <c r="AM44" s="31">
        <v>1.2999999999999999E-3</v>
      </c>
      <c r="AN44" s="32">
        <f t="shared" si="14"/>
        <v>1.0013000000000001</v>
      </c>
      <c r="AO44" s="28">
        <f t="shared" si="15"/>
        <v>1.23076188201576E-5</v>
      </c>
      <c r="AP44" s="22"/>
      <c r="AQ44" s="22"/>
      <c r="AR44" s="38"/>
      <c r="AT44" s="39">
        <f t="shared" si="18"/>
        <v>0.58459028349653697</v>
      </c>
      <c r="AV44" s="40" t="s">
        <v>49</v>
      </c>
      <c r="AW44" s="47">
        <v>1644.6</v>
      </c>
      <c r="AX44" s="48">
        <f t="shared" si="0"/>
        <v>4.0517336202034399E-3</v>
      </c>
      <c r="AY44" s="43">
        <f t="shared" si="1"/>
        <v>1.0040517336201999</v>
      </c>
      <c r="AZ44" s="49"/>
    </row>
    <row r="45" spans="1:52" ht="20.399999999999999">
      <c r="A45" s="12" t="s">
        <v>50</v>
      </c>
      <c r="B45" s="13">
        <v>3662.25</v>
      </c>
      <c r="C45" s="14">
        <v>1.3599999999999999E-2</v>
      </c>
      <c r="D45" s="15">
        <f t="shared" si="2"/>
        <v>1.0136000000000001</v>
      </c>
      <c r="E45" s="10">
        <f t="shared" si="3"/>
        <v>0.59043955099116296</v>
      </c>
      <c r="F45" s="16"/>
      <c r="G45" s="12" t="s">
        <v>50</v>
      </c>
      <c r="H45" s="13">
        <v>1440.7</v>
      </c>
      <c r="I45" s="14">
        <v>-7.9000000000000008E-3</v>
      </c>
      <c r="J45" s="15">
        <f t="shared" si="4"/>
        <v>0.99209999999999998</v>
      </c>
      <c r="K45" s="10">
        <f t="shared" si="5"/>
        <v>-2.6257924528301901E-3</v>
      </c>
      <c r="L45" s="21"/>
      <c r="M45" s="12" t="s">
        <v>50</v>
      </c>
      <c r="N45" s="13">
        <v>345.55</v>
      </c>
      <c r="O45" s="14">
        <v>-2.1000000000000001E-2</v>
      </c>
      <c r="P45" s="15">
        <f t="shared" si="6"/>
        <v>0.97899999999999998</v>
      </c>
      <c r="Q45" s="10">
        <f t="shared" si="7"/>
        <v>-2.17071889180798E-4</v>
      </c>
      <c r="R45" s="21"/>
      <c r="S45" s="12" t="s">
        <v>50</v>
      </c>
      <c r="T45" s="13">
        <v>60.23</v>
      </c>
      <c r="U45" s="14">
        <v>-1.9699999999999999E-2</v>
      </c>
      <c r="V45" s="15">
        <f t="shared" si="8"/>
        <v>0.98029999999999995</v>
      </c>
      <c r="W45" s="10">
        <f t="shared" si="9"/>
        <v>-6.8959410078815405E-4</v>
      </c>
      <c r="X45" s="22"/>
      <c r="Y45" s="29" t="s">
        <v>50</v>
      </c>
      <c r="Z45" s="30">
        <v>310.89999999999998</v>
      </c>
      <c r="AA45" s="31">
        <v>-1.83E-2</v>
      </c>
      <c r="AB45" s="32">
        <f t="shared" si="10"/>
        <v>0.98170000000000002</v>
      </c>
      <c r="AC45" s="28">
        <f t="shared" si="11"/>
        <v>-3.8383233818963501E-4</v>
      </c>
      <c r="AD45" s="22"/>
      <c r="AE45" s="29" t="s">
        <v>50</v>
      </c>
      <c r="AF45" s="30">
        <v>1607.15</v>
      </c>
      <c r="AG45" s="31">
        <v>2.7099999999999999E-2</v>
      </c>
      <c r="AH45" s="32">
        <f t="shared" si="12"/>
        <v>1.0270999999999999</v>
      </c>
      <c r="AI45" s="28">
        <f t="shared" si="13"/>
        <v>2.5258598041557202E-4</v>
      </c>
      <c r="AJ45" s="22"/>
      <c r="AK45" s="29" t="s">
        <v>50</v>
      </c>
      <c r="AL45" s="30">
        <v>455.1</v>
      </c>
      <c r="AM45" s="31">
        <v>-8.6999999999999994E-3</v>
      </c>
      <c r="AN45" s="32">
        <f t="shared" si="14"/>
        <v>0.99129999999999996</v>
      </c>
      <c r="AO45" s="28">
        <f t="shared" si="15"/>
        <v>-8.2366372104131799E-5</v>
      </c>
      <c r="AP45" s="22"/>
      <c r="AQ45" s="22"/>
      <c r="AR45" s="38"/>
      <c r="AT45" s="39">
        <f t="shared" si="18"/>
        <v>0.58669347981848596</v>
      </c>
      <c r="AV45" s="40" t="s">
        <v>50</v>
      </c>
      <c r="AW45" s="47">
        <v>1637.95</v>
      </c>
      <c r="AX45" s="48">
        <f t="shared" si="0"/>
        <v>9.3232190030134408E-3</v>
      </c>
      <c r="AY45" s="43">
        <f t="shared" si="1"/>
        <v>1.0093232190030099</v>
      </c>
      <c r="AZ45" s="49"/>
    </row>
    <row r="46" spans="1:52" ht="20.399999999999999">
      <c r="A46" s="12" t="s">
        <v>51</v>
      </c>
      <c r="B46" s="13">
        <v>3613</v>
      </c>
      <c r="C46" s="14">
        <v>-2.5000000000000001E-3</v>
      </c>
      <c r="D46" s="15">
        <f t="shared" si="2"/>
        <v>0.99750000000000005</v>
      </c>
      <c r="E46" s="10">
        <f t="shared" si="3"/>
        <v>0.58106102221160705</v>
      </c>
      <c r="F46" s="16"/>
      <c r="G46" s="12" t="s">
        <v>51</v>
      </c>
      <c r="H46" s="13">
        <v>1452.1</v>
      </c>
      <c r="I46" s="14">
        <v>-1.3899999999999999E-2</v>
      </c>
      <c r="J46" s="15">
        <f t="shared" si="4"/>
        <v>0.98609999999999998</v>
      </c>
      <c r="K46" s="10">
        <f t="shared" si="5"/>
        <v>-4.6200652018151397E-3</v>
      </c>
      <c r="L46" s="21"/>
      <c r="M46" s="12" t="s">
        <v>51</v>
      </c>
      <c r="N46" s="13">
        <v>352.95</v>
      </c>
      <c r="O46" s="14">
        <v>2.7000000000000001E-3</v>
      </c>
      <c r="P46" s="15">
        <f t="shared" si="6"/>
        <v>1.0026999999999999</v>
      </c>
      <c r="Q46" s="10">
        <f t="shared" si="7"/>
        <v>2.7909242894673999E-5</v>
      </c>
      <c r="R46" s="21"/>
      <c r="S46" s="12" t="s">
        <v>51</v>
      </c>
      <c r="T46" s="13">
        <v>61.44</v>
      </c>
      <c r="U46" s="14">
        <v>2.3099999999999999E-2</v>
      </c>
      <c r="V46" s="15">
        <f t="shared" si="8"/>
        <v>1.0230999999999999</v>
      </c>
      <c r="W46" s="10">
        <f t="shared" si="9"/>
        <v>8.0861034153331701E-4</v>
      </c>
      <c r="X46" s="22"/>
      <c r="Y46" s="29" t="s">
        <v>51</v>
      </c>
      <c r="Z46" s="30">
        <v>316.7</v>
      </c>
      <c r="AA46" s="31">
        <v>-3.0999999999999999E-3</v>
      </c>
      <c r="AB46" s="32">
        <f t="shared" si="10"/>
        <v>0.99690000000000001</v>
      </c>
      <c r="AC46" s="28">
        <f t="shared" si="11"/>
        <v>-6.5020778600429895E-5</v>
      </c>
      <c r="AD46" s="22"/>
      <c r="AE46" s="29" t="s">
        <v>51</v>
      </c>
      <c r="AF46" s="30">
        <v>1564.75</v>
      </c>
      <c r="AG46" s="31">
        <v>4.2000000000000003E-2</v>
      </c>
      <c r="AH46" s="32">
        <f t="shared" si="12"/>
        <v>1.042</v>
      </c>
      <c r="AI46" s="28">
        <f t="shared" si="13"/>
        <v>3.91461667064724E-4</v>
      </c>
      <c r="AJ46" s="22"/>
      <c r="AK46" s="29" t="s">
        <v>51</v>
      </c>
      <c r="AL46" s="30">
        <v>459.1</v>
      </c>
      <c r="AM46" s="31">
        <v>1E-4</v>
      </c>
      <c r="AN46" s="32">
        <f t="shared" si="14"/>
        <v>1.0001</v>
      </c>
      <c r="AO46" s="28">
        <f t="shared" si="15"/>
        <v>9.4673990924289496E-7</v>
      </c>
      <c r="AP46" s="22"/>
      <c r="AQ46" s="22"/>
      <c r="AR46" s="38"/>
      <c r="AT46" s="39">
        <f t="shared" si="18"/>
        <v>0.57760486422259405</v>
      </c>
      <c r="AV46" s="40" t="s">
        <v>51</v>
      </c>
      <c r="AW46" s="47">
        <v>1622.75</v>
      </c>
      <c r="AX46" s="48">
        <f t="shared" si="0"/>
        <v>-1.5701731955522101E-3</v>
      </c>
      <c r="AY46" s="43">
        <f t="shared" si="1"/>
        <v>0.99842982680444803</v>
      </c>
      <c r="AZ46" s="49"/>
    </row>
    <row r="47" spans="1:52" ht="20.399999999999999">
      <c r="A47" s="12" t="s">
        <v>52</v>
      </c>
      <c r="B47" s="13">
        <v>3622</v>
      </c>
      <c r="C47" s="14">
        <v>2.4E-2</v>
      </c>
      <c r="D47" s="15">
        <f t="shared" si="2"/>
        <v>1.024</v>
      </c>
      <c r="E47" s="10">
        <f t="shared" si="3"/>
        <v>0.59649773107236703</v>
      </c>
      <c r="F47" s="16"/>
      <c r="G47" s="12" t="s">
        <v>52</v>
      </c>
      <c r="H47" s="13">
        <v>1472.6</v>
      </c>
      <c r="I47" s="14">
        <v>2.9399999999999999E-2</v>
      </c>
      <c r="J47" s="15">
        <f t="shared" si="4"/>
        <v>1.0294000000000001</v>
      </c>
      <c r="K47" s="10">
        <f t="shared" si="5"/>
        <v>9.7719364700262698E-3</v>
      </c>
      <c r="L47" s="21"/>
      <c r="M47" s="12" t="s">
        <v>52</v>
      </c>
      <c r="N47" s="13">
        <v>352</v>
      </c>
      <c r="O47" s="14">
        <v>3.4799999999999998E-2</v>
      </c>
      <c r="P47" s="15">
        <f t="shared" si="6"/>
        <v>1.0347999999999999</v>
      </c>
      <c r="Q47" s="10">
        <f t="shared" si="7"/>
        <v>3.5971913064246499E-4</v>
      </c>
      <c r="R47" s="21"/>
      <c r="S47" s="12" t="s">
        <v>52</v>
      </c>
      <c r="T47" s="13">
        <v>60.05</v>
      </c>
      <c r="U47" s="14">
        <v>3.3E-3</v>
      </c>
      <c r="V47" s="15">
        <f t="shared" si="8"/>
        <v>1.0033000000000001</v>
      </c>
      <c r="W47" s="10">
        <f t="shared" si="9"/>
        <v>1.1551576307618801E-4</v>
      </c>
      <c r="X47" s="22"/>
      <c r="Y47" s="29" t="s">
        <v>52</v>
      </c>
      <c r="Z47" s="30">
        <v>317.7</v>
      </c>
      <c r="AA47" s="31">
        <v>2.24E-2</v>
      </c>
      <c r="AB47" s="32">
        <f t="shared" si="10"/>
        <v>1.0224</v>
      </c>
      <c r="AC47" s="28">
        <f t="shared" si="11"/>
        <v>4.6982756149988101E-4</v>
      </c>
      <c r="AD47" s="22"/>
      <c r="AE47" s="29" t="s">
        <v>52</v>
      </c>
      <c r="AF47" s="30">
        <v>1501.7</v>
      </c>
      <c r="AG47" s="31">
        <v>-4.1000000000000003E-3</v>
      </c>
      <c r="AH47" s="32">
        <f t="shared" si="12"/>
        <v>0.99590000000000001</v>
      </c>
      <c r="AI47" s="28">
        <f t="shared" si="13"/>
        <v>-3.8214115118223097E-5</v>
      </c>
      <c r="AJ47" s="22"/>
      <c r="AK47" s="29" t="s">
        <v>52</v>
      </c>
      <c r="AL47" s="30">
        <v>459.05</v>
      </c>
      <c r="AM47" s="31">
        <v>1.95E-2</v>
      </c>
      <c r="AN47" s="32">
        <f t="shared" si="14"/>
        <v>1.0195000000000001</v>
      </c>
      <c r="AO47" s="28">
        <f t="shared" si="15"/>
        <v>1.8461428230236401E-4</v>
      </c>
      <c r="AP47" s="22"/>
      <c r="AQ47" s="22"/>
      <c r="AR47" s="38"/>
      <c r="AT47" s="39">
        <f t="shared" si="18"/>
        <v>0.60736113016479598</v>
      </c>
      <c r="AV47" s="40" t="s">
        <v>52</v>
      </c>
      <c r="AW47" s="47">
        <v>1625.3</v>
      </c>
      <c r="AX47" s="48">
        <f t="shared" si="0"/>
        <v>1.4469332163470801E-3</v>
      </c>
      <c r="AY47" s="43">
        <f t="shared" si="1"/>
        <v>1.00144693321635</v>
      </c>
      <c r="AZ47" s="49"/>
    </row>
    <row r="48" spans="1:52" ht="20.399999999999999">
      <c r="A48" s="12" t="s">
        <v>53</v>
      </c>
      <c r="B48" s="13">
        <v>3536.95</v>
      </c>
      <c r="C48" s="14">
        <v>-1.6500000000000001E-2</v>
      </c>
      <c r="D48" s="15">
        <f t="shared" si="2"/>
        <v>0.98350000000000004</v>
      </c>
      <c r="E48" s="10">
        <f t="shared" si="3"/>
        <v>0.572905779794602</v>
      </c>
      <c r="F48" s="16"/>
      <c r="G48" s="12" t="s">
        <v>53</v>
      </c>
      <c r="H48" s="13">
        <v>1430.6</v>
      </c>
      <c r="I48" s="14">
        <v>-1.5699999999999999E-2</v>
      </c>
      <c r="J48" s="15">
        <f t="shared" si="4"/>
        <v>0.98429999999999995</v>
      </c>
      <c r="K48" s="10">
        <f t="shared" si="5"/>
        <v>-5.2183470265106304E-3</v>
      </c>
      <c r="L48" s="21"/>
      <c r="M48" s="12" t="s">
        <v>53</v>
      </c>
      <c r="N48" s="13">
        <v>340.15</v>
      </c>
      <c r="O48" s="14">
        <v>-1.83E-2</v>
      </c>
      <c r="P48" s="15">
        <f t="shared" si="6"/>
        <v>0.98170000000000002</v>
      </c>
      <c r="Q48" s="10">
        <f t="shared" si="7"/>
        <v>-1.89162646286124E-4</v>
      </c>
      <c r="R48" s="21"/>
      <c r="S48" s="12" t="s">
        <v>53</v>
      </c>
      <c r="T48" s="13">
        <v>59.85</v>
      </c>
      <c r="U48" s="14">
        <v>-4.1300000000000003E-2</v>
      </c>
      <c r="V48" s="15">
        <f t="shared" si="8"/>
        <v>0.9587</v>
      </c>
      <c r="W48" s="10">
        <f t="shared" si="9"/>
        <v>-1.4456972772868401E-3</v>
      </c>
      <c r="X48" s="22"/>
      <c r="Y48" s="29" t="s">
        <v>53</v>
      </c>
      <c r="Z48" s="30">
        <v>310.75</v>
      </c>
      <c r="AA48" s="31">
        <v>-0.02</v>
      </c>
      <c r="AB48" s="32">
        <f t="shared" si="10"/>
        <v>0.98</v>
      </c>
      <c r="AC48" s="28">
        <f t="shared" si="11"/>
        <v>-4.19488894196322E-4</v>
      </c>
      <c r="AD48" s="22"/>
      <c r="AE48" s="29" t="s">
        <v>53</v>
      </c>
      <c r="AF48" s="30">
        <v>1507.9</v>
      </c>
      <c r="AG48" s="31">
        <v>-3.2399999999999998E-2</v>
      </c>
      <c r="AH48" s="32">
        <f t="shared" si="12"/>
        <v>0.96760000000000002</v>
      </c>
      <c r="AI48" s="28">
        <f t="shared" si="13"/>
        <v>-3.01984714592787E-4</v>
      </c>
      <c r="AJ48" s="22"/>
      <c r="AK48" s="29" t="s">
        <v>53</v>
      </c>
      <c r="AL48" s="30">
        <v>450.25</v>
      </c>
      <c r="AM48" s="31">
        <v>-4.0000000000000001E-3</v>
      </c>
      <c r="AN48" s="32">
        <f t="shared" si="14"/>
        <v>0.996</v>
      </c>
      <c r="AO48" s="28">
        <f t="shared" si="15"/>
        <v>-3.7869596369715797E-5</v>
      </c>
      <c r="AP48" s="22"/>
      <c r="AQ48" s="22"/>
      <c r="AR48" s="38"/>
      <c r="AT48" s="39">
        <f t="shared" si="18"/>
        <v>0.56529322963936002</v>
      </c>
      <c r="AV48" s="40" t="s">
        <v>53</v>
      </c>
      <c r="AW48" s="47">
        <v>1622.95</v>
      </c>
      <c r="AX48" s="48">
        <f t="shared" si="0"/>
        <v>-1.9162701527482399E-2</v>
      </c>
      <c r="AY48" s="43">
        <f t="shared" si="1"/>
        <v>0.98083729847251799</v>
      </c>
      <c r="AZ48" s="49"/>
    </row>
    <row r="49" spans="1:52" ht="20.399999999999999">
      <c r="A49" s="12" t="s">
        <v>54</v>
      </c>
      <c r="B49" s="13">
        <v>3596.15</v>
      </c>
      <c r="C49" s="14">
        <v>5.0000000000000001E-3</v>
      </c>
      <c r="D49" s="15">
        <f t="shared" si="2"/>
        <v>1.0049999999999999</v>
      </c>
      <c r="E49" s="10">
        <f t="shared" si="3"/>
        <v>0.58542990207786005</v>
      </c>
      <c r="F49" s="16"/>
      <c r="G49" s="12" t="s">
        <v>54</v>
      </c>
      <c r="H49" s="13">
        <v>1453.4</v>
      </c>
      <c r="I49" s="14">
        <v>1.2200000000000001E-2</v>
      </c>
      <c r="J49" s="15">
        <f t="shared" si="4"/>
        <v>1.0122</v>
      </c>
      <c r="K49" s="10">
        <f t="shared" si="5"/>
        <v>4.05502125626941E-3</v>
      </c>
      <c r="L49" s="21"/>
      <c r="M49" s="12" t="s">
        <v>54</v>
      </c>
      <c r="N49" s="13">
        <v>346.5</v>
      </c>
      <c r="O49" s="14">
        <v>1.3899999999999999E-2</v>
      </c>
      <c r="P49" s="15">
        <f t="shared" si="6"/>
        <v>1.0139</v>
      </c>
      <c r="Q49" s="10">
        <f t="shared" si="7"/>
        <v>1.4368091712443299E-4</v>
      </c>
      <c r="R49" s="21"/>
      <c r="S49" s="12" t="s">
        <v>54</v>
      </c>
      <c r="T49" s="13">
        <v>62.43</v>
      </c>
      <c r="U49" s="14">
        <v>8.8999999999999999E-3</v>
      </c>
      <c r="V49" s="15">
        <f t="shared" si="8"/>
        <v>1.0088999999999999</v>
      </c>
      <c r="W49" s="10">
        <f t="shared" si="9"/>
        <v>3.1154251253881097E-4</v>
      </c>
      <c r="X49" s="22"/>
      <c r="Y49" s="29" t="s">
        <v>54</v>
      </c>
      <c r="Z49" s="30">
        <v>317.10000000000002</v>
      </c>
      <c r="AA49" s="31">
        <v>2.1700000000000001E-2</v>
      </c>
      <c r="AB49" s="32">
        <f t="shared" si="10"/>
        <v>1.0217000000000001</v>
      </c>
      <c r="AC49" s="28">
        <f t="shared" si="11"/>
        <v>4.5514545020300899E-4</v>
      </c>
      <c r="AD49" s="22"/>
      <c r="AE49" s="29" t="s">
        <v>54</v>
      </c>
      <c r="AF49" s="30">
        <v>1558.45</v>
      </c>
      <c r="AG49" s="31">
        <v>6.6799999999999998E-2</v>
      </c>
      <c r="AH49" s="32">
        <f t="shared" si="12"/>
        <v>1.0668</v>
      </c>
      <c r="AI49" s="28">
        <f t="shared" si="13"/>
        <v>6.2261046095056104E-4</v>
      </c>
      <c r="AJ49" s="22"/>
      <c r="AK49" s="29" t="s">
        <v>54</v>
      </c>
      <c r="AL49" s="30">
        <v>452.05</v>
      </c>
      <c r="AM49" s="31">
        <v>7.0000000000000001E-3</v>
      </c>
      <c r="AN49" s="32">
        <f t="shared" si="14"/>
        <v>1.0069999999999999</v>
      </c>
      <c r="AO49" s="28">
        <f t="shared" si="15"/>
        <v>6.6271793647002599E-5</v>
      </c>
      <c r="AP49" s="22"/>
      <c r="AQ49" s="22"/>
      <c r="AR49" s="38"/>
      <c r="AT49" s="39">
        <f t="shared" si="18"/>
        <v>0.59108417446859296</v>
      </c>
      <c r="AV49" s="40" t="s">
        <v>54</v>
      </c>
      <c r="AW49" s="47">
        <v>1654.35</v>
      </c>
      <c r="AX49" s="48">
        <f t="shared" si="0"/>
        <v>2.5116897500227701E-3</v>
      </c>
      <c r="AY49" s="43">
        <f t="shared" si="1"/>
        <v>1.0025116897500199</v>
      </c>
      <c r="AZ49" s="49"/>
    </row>
    <row r="50" spans="1:52" ht="20.399999999999999">
      <c r="A50" s="12" t="s">
        <v>836</v>
      </c>
      <c r="B50" s="13">
        <v>3578.3</v>
      </c>
      <c r="C50" s="14">
        <v>1E-3</v>
      </c>
      <c r="D50" s="15">
        <f t="shared" si="2"/>
        <v>1.0009999999999999</v>
      </c>
      <c r="E50" s="10">
        <f t="shared" si="3"/>
        <v>0.58309983281585898</v>
      </c>
      <c r="F50" s="16"/>
      <c r="G50" s="12" t="s">
        <v>836</v>
      </c>
      <c r="H50" s="13">
        <v>1435.9</v>
      </c>
      <c r="I50" s="14">
        <v>-4.4999999999999997E-3</v>
      </c>
      <c r="J50" s="15">
        <f t="shared" si="4"/>
        <v>0.99550000000000005</v>
      </c>
      <c r="K50" s="10">
        <f t="shared" si="5"/>
        <v>-1.4957045617387101E-3</v>
      </c>
      <c r="L50" s="21"/>
      <c r="M50" s="12" t="s">
        <v>836</v>
      </c>
      <c r="N50" s="13">
        <v>341.75</v>
      </c>
      <c r="O50" s="14">
        <v>-1.5100000000000001E-2</v>
      </c>
      <c r="P50" s="15">
        <f t="shared" si="6"/>
        <v>0.9849</v>
      </c>
      <c r="Q50" s="10">
        <f t="shared" si="7"/>
        <v>-1.56085025077621E-4</v>
      </c>
      <c r="R50" s="21"/>
      <c r="S50" s="12" t="s">
        <v>836</v>
      </c>
      <c r="T50" s="13">
        <v>61.88</v>
      </c>
      <c r="U50" s="14">
        <v>-5.0000000000000001E-4</v>
      </c>
      <c r="V50" s="15">
        <f t="shared" si="8"/>
        <v>0.99950000000000006</v>
      </c>
      <c r="W50" s="10">
        <f t="shared" si="9"/>
        <v>-1.7502388344877001E-5</v>
      </c>
      <c r="X50" s="22"/>
      <c r="Y50" s="29" t="s">
        <v>836</v>
      </c>
      <c r="Z50" s="30">
        <v>310.35000000000002</v>
      </c>
      <c r="AA50" s="31">
        <v>-1.83E-2</v>
      </c>
      <c r="AB50" s="32">
        <f t="shared" si="10"/>
        <v>0.98170000000000002</v>
      </c>
      <c r="AC50" s="28">
        <f t="shared" si="11"/>
        <v>-3.8383233818963501E-4</v>
      </c>
      <c r="AD50" s="22"/>
      <c r="AE50" s="29" t="s">
        <v>836</v>
      </c>
      <c r="AF50" s="30">
        <v>1460.8</v>
      </c>
      <c r="AG50" s="31">
        <v>-2.0799999999999999E-2</v>
      </c>
      <c r="AH50" s="32">
        <f t="shared" si="12"/>
        <v>0.97919999999999996</v>
      </c>
      <c r="AI50" s="28">
        <f t="shared" si="13"/>
        <v>-1.93866730355863E-4</v>
      </c>
      <c r="AJ50" s="22"/>
      <c r="AK50" s="29" t="s">
        <v>836</v>
      </c>
      <c r="AL50" s="30">
        <v>448.9</v>
      </c>
      <c r="AM50" s="31">
        <v>-1.11E-2</v>
      </c>
      <c r="AN50" s="32">
        <f t="shared" si="14"/>
        <v>0.9889</v>
      </c>
      <c r="AO50" s="28">
        <f t="shared" si="15"/>
        <v>-1.05088129925961E-4</v>
      </c>
      <c r="AP50" s="22"/>
      <c r="AQ50" s="22"/>
      <c r="AR50" s="38"/>
      <c r="AT50" s="39">
        <f t="shared" si="18"/>
        <v>0.58074775364222597</v>
      </c>
      <c r="AV50" s="40" t="s">
        <v>55</v>
      </c>
      <c r="AW50" s="47">
        <v>1650.2</v>
      </c>
      <c r="AX50" s="48">
        <f t="shared" si="0"/>
        <v>1.20711092017824E-2</v>
      </c>
      <c r="AY50" s="43">
        <f t="shared" si="1"/>
        <v>1.01207110920178</v>
      </c>
      <c r="AZ50" s="49"/>
    </row>
    <row r="51" spans="1:52" ht="20.399999999999999">
      <c r="A51" s="12" t="s">
        <v>837</v>
      </c>
      <c r="B51" s="13">
        <v>3574.75</v>
      </c>
      <c r="C51" s="14">
        <v>-1.3599999999999999E-2</v>
      </c>
      <c r="D51" s="15">
        <f t="shared" si="2"/>
        <v>0.98640000000000005</v>
      </c>
      <c r="E51" s="10">
        <f t="shared" si="3"/>
        <v>0.57459508000955295</v>
      </c>
      <c r="F51" s="16"/>
      <c r="G51" s="12" t="s">
        <v>837</v>
      </c>
      <c r="H51" s="13">
        <v>1442.4</v>
      </c>
      <c r="I51" s="14">
        <v>-1.5800000000000002E-2</v>
      </c>
      <c r="J51" s="15">
        <f t="shared" si="4"/>
        <v>0.98419999999999996</v>
      </c>
      <c r="K51" s="10">
        <f t="shared" si="5"/>
        <v>-5.2515849056603801E-3</v>
      </c>
      <c r="L51" s="21"/>
      <c r="M51" s="12" t="s">
        <v>837</v>
      </c>
      <c r="N51" s="13">
        <v>347</v>
      </c>
      <c r="O51" s="14">
        <v>-2.29E-2</v>
      </c>
      <c r="P51" s="15">
        <f t="shared" si="6"/>
        <v>0.97709999999999997</v>
      </c>
      <c r="Q51" s="10">
        <f t="shared" si="7"/>
        <v>-2.36711726773346E-4</v>
      </c>
      <c r="R51" s="21"/>
      <c r="S51" s="12" t="s">
        <v>837</v>
      </c>
      <c r="T51" s="13">
        <v>61.91</v>
      </c>
      <c r="U51" s="14">
        <v>5.0000000000000001E-4</v>
      </c>
      <c r="V51" s="15">
        <f t="shared" si="8"/>
        <v>1.0004999999999999</v>
      </c>
      <c r="W51" s="10">
        <f t="shared" si="9"/>
        <v>1.7502388344877001E-5</v>
      </c>
      <c r="X51" s="22"/>
      <c r="Y51" s="29" t="s">
        <v>837</v>
      </c>
      <c r="Z51" s="30">
        <v>316.14999999999998</v>
      </c>
      <c r="AA51" s="31">
        <v>-3.0099999999999998E-2</v>
      </c>
      <c r="AB51" s="32">
        <f t="shared" si="10"/>
        <v>0.96989999999999998</v>
      </c>
      <c r="AC51" s="28">
        <f t="shared" si="11"/>
        <v>-6.3133078576546402E-4</v>
      </c>
      <c r="AD51" s="22"/>
      <c r="AE51" s="29" t="s">
        <v>837</v>
      </c>
      <c r="AF51" s="30">
        <v>1491.85</v>
      </c>
      <c r="AG51" s="31">
        <v>-2.0199999999999999E-2</v>
      </c>
      <c r="AH51" s="32">
        <f t="shared" si="12"/>
        <v>0.9798</v>
      </c>
      <c r="AI51" s="28">
        <f t="shared" si="13"/>
        <v>-1.8827442082636699E-4</v>
      </c>
      <c r="AJ51" s="22"/>
      <c r="AK51" s="29" t="s">
        <v>837</v>
      </c>
      <c r="AL51" s="30">
        <v>453.95</v>
      </c>
      <c r="AM51" s="31">
        <v>7.4000000000000003E-3</v>
      </c>
      <c r="AN51" s="32">
        <f t="shared" si="14"/>
        <v>1.0074000000000001</v>
      </c>
      <c r="AO51" s="28">
        <f t="shared" si="15"/>
        <v>7.0058753283974205E-5</v>
      </c>
      <c r="AP51" s="22"/>
      <c r="AQ51" s="22"/>
      <c r="AR51" s="38"/>
      <c r="AT51" s="39">
        <f t="shared" si="18"/>
        <v>0.56837473931215698</v>
      </c>
      <c r="AV51" s="40" t="s">
        <v>56</v>
      </c>
      <c r="AW51" s="47">
        <v>1630.4</v>
      </c>
      <c r="AX51" s="48">
        <f t="shared" si="0"/>
        <v>1.44874110917835E-2</v>
      </c>
      <c r="AY51" s="43">
        <f t="shared" si="1"/>
        <v>1.0144874110917801</v>
      </c>
      <c r="AZ51" s="49"/>
    </row>
    <row r="52" spans="1:52" ht="20.399999999999999">
      <c r="A52" s="12" t="s">
        <v>838</v>
      </c>
      <c r="B52" s="13">
        <v>3624.15</v>
      </c>
      <c r="C52" s="14">
        <v>-7.3000000000000001E-3</v>
      </c>
      <c r="D52" s="15">
        <f t="shared" si="2"/>
        <v>0.99270000000000003</v>
      </c>
      <c r="E52" s="10">
        <f t="shared" si="3"/>
        <v>0.578264939097206</v>
      </c>
      <c r="F52" s="16"/>
      <c r="G52" s="12" t="s">
        <v>838</v>
      </c>
      <c r="H52" s="13">
        <v>1465.55</v>
      </c>
      <c r="I52" s="14">
        <v>-4.4000000000000003E-3</v>
      </c>
      <c r="J52" s="15">
        <f t="shared" si="4"/>
        <v>0.99560000000000004</v>
      </c>
      <c r="K52" s="10">
        <f t="shared" si="5"/>
        <v>-1.4624666825889701E-3</v>
      </c>
      <c r="L52" s="21"/>
      <c r="M52" s="12" t="s">
        <v>838</v>
      </c>
      <c r="N52" s="13">
        <v>355.15</v>
      </c>
      <c r="O52" s="14">
        <v>1.6899999999999998E-2</v>
      </c>
      <c r="P52" s="15">
        <f t="shared" si="6"/>
        <v>1.0168999999999999</v>
      </c>
      <c r="Q52" s="10">
        <f t="shared" si="7"/>
        <v>1.7469118700740401E-4</v>
      </c>
      <c r="R52" s="21"/>
      <c r="S52" s="12" t="s">
        <v>838</v>
      </c>
      <c r="T52" s="13">
        <v>61.88</v>
      </c>
      <c r="U52" s="14">
        <v>-2.1000000000000001E-2</v>
      </c>
      <c r="V52" s="15">
        <f t="shared" si="8"/>
        <v>0.97899999999999998</v>
      </c>
      <c r="W52" s="10">
        <f t="shared" si="9"/>
        <v>-7.3510031048483395E-4</v>
      </c>
      <c r="X52" s="22"/>
      <c r="Y52" s="29" t="s">
        <v>838</v>
      </c>
      <c r="Z52" s="30">
        <v>325.95</v>
      </c>
      <c r="AA52" s="31">
        <v>3.8E-3</v>
      </c>
      <c r="AB52" s="32">
        <f t="shared" si="10"/>
        <v>1.0038</v>
      </c>
      <c r="AC52" s="28">
        <f t="shared" si="11"/>
        <v>7.9702889897301197E-5</v>
      </c>
      <c r="AD52" s="22"/>
      <c r="AE52" s="29" t="s">
        <v>838</v>
      </c>
      <c r="AF52" s="30">
        <v>1522.65</v>
      </c>
      <c r="AG52" s="31">
        <v>-2.3E-3</v>
      </c>
      <c r="AH52" s="32">
        <f t="shared" si="12"/>
        <v>0.99770000000000003</v>
      </c>
      <c r="AI52" s="28">
        <f t="shared" si="13"/>
        <v>-2.14371865297349E-5</v>
      </c>
      <c r="AJ52" s="22"/>
      <c r="AK52" s="29" t="s">
        <v>838</v>
      </c>
      <c r="AL52" s="30">
        <v>450.6</v>
      </c>
      <c r="AM52" s="31">
        <v>1.52E-2</v>
      </c>
      <c r="AN52" s="32">
        <f t="shared" si="14"/>
        <v>1.0152000000000001</v>
      </c>
      <c r="AO52" s="28">
        <f t="shared" si="15"/>
        <v>1.4390446620492E-4</v>
      </c>
      <c r="AP52" s="22"/>
      <c r="AQ52" s="22"/>
      <c r="AR52" s="38"/>
      <c r="AT52" s="39">
        <f t="shared" si="18"/>
        <v>0.57644423346071205</v>
      </c>
      <c r="AV52" s="40" t="s">
        <v>57</v>
      </c>
      <c r="AW52" s="47">
        <v>1606.95</v>
      </c>
      <c r="AX52" s="48">
        <f t="shared" si="0"/>
        <v>4.4280975436102104E-3</v>
      </c>
      <c r="AY52" s="43">
        <f t="shared" si="1"/>
        <v>1.00442809754361</v>
      </c>
      <c r="AZ52" s="49"/>
    </row>
    <row r="53" spans="1:52" ht="20.399999999999999">
      <c r="A53" s="12" t="s">
        <v>839</v>
      </c>
      <c r="B53" s="13">
        <v>3650.8</v>
      </c>
      <c r="C53" s="14">
        <v>-1.0699999999999999E-2</v>
      </c>
      <c r="D53" s="15">
        <f t="shared" si="2"/>
        <v>0.98929999999999996</v>
      </c>
      <c r="E53" s="10">
        <f t="shared" si="3"/>
        <v>0.57628438022450401</v>
      </c>
      <c r="F53" s="16"/>
      <c r="G53" s="12" t="s">
        <v>839</v>
      </c>
      <c r="H53" s="13">
        <v>1472.1</v>
      </c>
      <c r="I53" s="14">
        <v>-5.0000000000000001E-3</v>
      </c>
      <c r="J53" s="15">
        <f t="shared" si="4"/>
        <v>0.995</v>
      </c>
      <c r="K53" s="10">
        <f t="shared" si="5"/>
        <v>-1.66189395748746E-3</v>
      </c>
      <c r="L53" s="21"/>
      <c r="M53" s="12" t="s">
        <v>839</v>
      </c>
      <c r="N53" s="13">
        <v>349.25</v>
      </c>
      <c r="O53" s="14">
        <v>4.7500000000000001E-2</v>
      </c>
      <c r="P53" s="15">
        <f t="shared" si="6"/>
        <v>1.0475000000000001</v>
      </c>
      <c r="Q53" s="10">
        <f t="shared" si="7"/>
        <v>4.9099593981370899E-4</v>
      </c>
      <c r="R53" s="21"/>
      <c r="S53" s="12" t="s">
        <v>839</v>
      </c>
      <c r="T53" s="13">
        <v>63.21</v>
      </c>
      <c r="U53" s="14">
        <v>-6.8999999999999999E-3</v>
      </c>
      <c r="V53" s="15">
        <f t="shared" si="8"/>
        <v>0.99309999999999998</v>
      </c>
      <c r="W53" s="10">
        <f t="shared" si="9"/>
        <v>-2.4153295915930301E-4</v>
      </c>
      <c r="X53" s="22"/>
      <c r="Y53" s="29" t="s">
        <v>839</v>
      </c>
      <c r="Z53" s="30">
        <v>324.7</v>
      </c>
      <c r="AA53" s="31">
        <v>8.0000000000000004E-4</v>
      </c>
      <c r="AB53" s="32">
        <f t="shared" si="10"/>
        <v>1.0007999999999999</v>
      </c>
      <c r="AC53" s="28">
        <f t="shared" si="11"/>
        <v>1.6779555767852902E-5</v>
      </c>
      <c r="AD53" s="22"/>
      <c r="AE53" s="29" t="s">
        <v>839</v>
      </c>
      <c r="AF53" s="30">
        <v>1526.2</v>
      </c>
      <c r="AG53" s="31">
        <v>-5.4999999999999997E-3</v>
      </c>
      <c r="AH53" s="32">
        <f t="shared" si="12"/>
        <v>0.99450000000000005</v>
      </c>
      <c r="AI53" s="28">
        <f t="shared" si="13"/>
        <v>-5.1262837353713899E-5</v>
      </c>
      <c r="AJ53" s="22"/>
      <c r="AK53" s="29" t="s">
        <v>839</v>
      </c>
      <c r="AL53" s="30">
        <v>443.85</v>
      </c>
      <c r="AM53" s="31">
        <v>-5.8999999999999999E-3</v>
      </c>
      <c r="AN53" s="32">
        <f t="shared" si="14"/>
        <v>0.99409999999999998</v>
      </c>
      <c r="AO53" s="28">
        <f t="shared" si="15"/>
        <v>-5.58576546453308E-5</v>
      </c>
      <c r="AP53" s="22"/>
      <c r="AQ53" s="22"/>
      <c r="AR53" s="38"/>
      <c r="AT53" s="39">
        <f t="shared" si="18"/>
        <v>0.57478160831143998</v>
      </c>
      <c r="AV53" s="40" t="s">
        <v>58</v>
      </c>
      <c r="AW53" s="47">
        <v>1599.85</v>
      </c>
      <c r="AX53" s="48">
        <f t="shared" si="0"/>
        <v>-3.08926337460442E-3</v>
      </c>
      <c r="AY53" s="43">
        <f t="shared" si="1"/>
        <v>0.99691073662539598</v>
      </c>
      <c r="AZ53" s="49"/>
    </row>
    <row r="54" spans="1:52" ht="20.399999999999999">
      <c r="A54" s="12" t="s">
        <v>840</v>
      </c>
      <c r="B54" s="13">
        <v>3690.15</v>
      </c>
      <c r="C54" s="14">
        <v>1.9E-3</v>
      </c>
      <c r="D54" s="15">
        <f t="shared" si="2"/>
        <v>1.0019</v>
      </c>
      <c r="E54" s="10">
        <f t="shared" si="3"/>
        <v>0.583624098399809</v>
      </c>
      <c r="F54" s="16"/>
      <c r="G54" s="12" t="s">
        <v>840</v>
      </c>
      <c r="H54" s="13">
        <v>1479.55</v>
      </c>
      <c r="I54" s="14">
        <v>-0.01</v>
      </c>
      <c r="J54" s="15">
        <f t="shared" si="4"/>
        <v>0.99</v>
      </c>
      <c r="K54" s="10">
        <f t="shared" si="5"/>
        <v>-3.32378791497492E-3</v>
      </c>
      <c r="L54" s="21"/>
      <c r="M54" s="12" t="s">
        <v>840</v>
      </c>
      <c r="N54" s="13">
        <v>333.4</v>
      </c>
      <c r="O54" s="14">
        <v>8.8999999999999999E-3</v>
      </c>
      <c r="P54" s="15">
        <f t="shared" si="6"/>
        <v>1.0088999999999999</v>
      </c>
      <c r="Q54" s="10">
        <f t="shared" si="7"/>
        <v>9.1997133986147596E-5</v>
      </c>
      <c r="R54" s="21"/>
      <c r="S54" s="12" t="s">
        <v>840</v>
      </c>
      <c r="T54" s="13">
        <v>63.65</v>
      </c>
      <c r="U54" s="14">
        <v>0.01</v>
      </c>
      <c r="V54" s="15">
        <f t="shared" si="8"/>
        <v>1.01</v>
      </c>
      <c r="W54" s="10">
        <f t="shared" si="9"/>
        <v>3.5004776689754002E-4</v>
      </c>
      <c r="X54" s="22"/>
      <c r="Y54" s="29" t="s">
        <v>840</v>
      </c>
      <c r="Z54" s="30">
        <v>324.45</v>
      </c>
      <c r="AA54" s="31">
        <v>7.1000000000000004E-3</v>
      </c>
      <c r="AB54" s="32">
        <f t="shared" si="10"/>
        <v>1.0071000000000001</v>
      </c>
      <c r="AC54" s="28">
        <f t="shared" si="11"/>
        <v>1.4891855743969401E-4</v>
      </c>
      <c r="AD54" s="22"/>
      <c r="AE54" s="29" t="s">
        <v>840</v>
      </c>
      <c r="AF54" s="30">
        <v>1534.65</v>
      </c>
      <c r="AG54" s="31">
        <v>-1.4E-3</v>
      </c>
      <c r="AH54" s="32">
        <f t="shared" si="12"/>
        <v>0.99860000000000004</v>
      </c>
      <c r="AI54" s="28">
        <f t="shared" si="13"/>
        <v>-1.30487222354908E-5</v>
      </c>
      <c r="AJ54" s="22"/>
      <c r="AK54" s="29" t="s">
        <v>840</v>
      </c>
      <c r="AL54" s="30">
        <v>446.5</v>
      </c>
      <c r="AM54" s="31">
        <v>-0.02</v>
      </c>
      <c r="AN54" s="32">
        <f t="shared" si="14"/>
        <v>0.98</v>
      </c>
      <c r="AO54" s="28">
        <f t="shared" si="15"/>
        <v>-1.89347981848579E-4</v>
      </c>
      <c r="AP54" s="22"/>
      <c r="AQ54" s="22"/>
      <c r="AR54" s="38"/>
      <c r="AT54" s="39">
        <f t="shared" si="18"/>
        <v>0.58068887723907303</v>
      </c>
      <c r="AV54" s="40" t="s">
        <v>59</v>
      </c>
      <c r="AW54" s="47">
        <v>1604.8</v>
      </c>
      <c r="AX54" s="48">
        <f t="shared" si="0"/>
        <v>9.73693139115301E-3</v>
      </c>
      <c r="AY54" s="43">
        <f t="shared" si="1"/>
        <v>1.0097369313911499</v>
      </c>
      <c r="AZ54" s="49"/>
    </row>
    <row r="55" spans="1:52" ht="20.399999999999999">
      <c r="A55" s="12" t="s">
        <v>841</v>
      </c>
      <c r="B55" s="13">
        <v>3683.1</v>
      </c>
      <c r="C55" s="14">
        <v>-5.7999999999999996E-3</v>
      </c>
      <c r="D55" s="15">
        <f t="shared" si="2"/>
        <v>0.99419999999999997</v>
      </c>
      <c r="E55" s="10">
        <f t="shared" si="3"/>
        <v>0.579138715070456</v>
      </c>
      <c r="F55" s="16"/>
      <c r="G55" s="12" t="s">
        <v>841</v>
      </c>
      <c r="H55" s="13">
        <v>1494.5</v>
      </c>
      <c r="I55" s="14">
        <v>8.5000000000000006E-3</v>
      </c>
      <c r="J55" s="15">
        <f t="shared" si="4"/>
        <v>1.0085</v>
      </c>
      <c r="K55" s="10">
        <f t="shared" si="5"/>
        <v>2.8252197277286802E-3</v>
      </c>
      <c r="L55" s="21"/>
      <c r="M55" s="12" t="s">
        <v>841</v>
      </c>
      <c r="N55" s="13">
        <v>330.45</v>
      </c>
      <c r="O55" s="14">
        <v>-1.5E-3</v>
      </c>
      <c r="P55" s="15">
        <f t="shared" si="6"/>
        <v>0.99850000000000005</v>
      </c>
      <c r="Q55" s="10">
        <f t="shared" si="7"/>
        <v>-1.5505134941485501E-5</v>
      </c>
      <c r="R55" s="21"/>
      <c r="S55" s="12" t="s">
        <v>841</v>
      </c>
      <c r="T55" s="13">
        <v>63.02</v>
      </c>
      <c r="U55" s="14">
        <v>-5.1999999999999998E-3</v>
      </c>
      <c r="V55" s="15">
        <f t="shared" si="8"/>
        <v>0.99480000000000002</v>
      </c>
      <c r="W55" s="10">
        <f t="shared" si="9"/>
        <v>-1.8202483878672099E-4</v>
      </c>
      <c r="X55" s="22"/>
      <c r="Y55" s="29" t="s">
        <v>841</v>
      </c>
      <c r="Z55" s="30">
        <v>322.14999999999998</v>
      </c>
      <c r="AA55" s="31">
        <v>9.7000000000000003E-3</v>
      </c>
      <c r="AB55" s="32">
        <f t="shared" si="10"/>
        <v>1.0097</v>
      </c>
      <c r="AC55" s="28">
        <f t="shared" si="11"/>
        <v>2.0345211368521599E-4</v>
      </c>
      <c r="AD55" s="22"/>
      <c r="AE55" s="29" t="s">
        <v>841</v>
      </c>
      <c r="AF55" s="30">
        <v>1536.8</v>
      </c>
      <c r="AG55" s="31">
        <v>-1.6400000000000001E-2</v>
      </c>
      <c r="AH55" s="32">
        <f t="shared" si="12"/>
        <v>0.98360000000000003</v>
      </c>
      <c r="AI55" s="28">
        <f t="shared" si="13"/>
        <v>-1.5285646047289201E-4</v>
      </c>
      <c r="AJ55" s="22"/>
      <c r="AK55" s="29" t="s">
        <v>841</v>
      </c>
      <c r="AL55" s="30">
        <v>455.6</v>
      </c>
      <c r="AM55" s="31">
        <v>1.32E-2</v>
      </c>
      <c r="AN55" s="32">
        <f t="shared" si="14"/>
        <v>1.0132000000000001</v>
      </c>
      <c r="AO55" s="28">
        <f t="shared" si="15"/>
        <v>1.2496966802006201E-4</v>
      </c>
      <c r="AP55" s="22"/>
      <c r="AQ55" s="22"/>
      <c r="AR55" s="38"/>
      <c r="AT55" s="39">
        <f t="shared" si="18"/>
        <v>0.58194197014568905</v>
      </c>
      <c r="AV55" s="40" t="s">
        <v>60</v>
      </c>
      <c r="AW55" s="47">
        <v>1589.25</v>
      </c>
      <c r="AX55" s="48">
        <f t="shared" si="0"/>
        <v>3.8223255769112702E-2</v>
      </c>
      <c r="AY55" s="43">
        <f t="shared" si="1"/>
        <v>1.03822325576911</v>
      </c>
      <c r="AZ55" s="49"/>
    </row>
    <row r="56" spans="1:52" ht="20.399999999999999">
      <c r="A56" s="12" t="s">
        <v>61</v>
      </c>
      <c r="B56" s="13">
        <v>3704.65</v>
      </c>
      <c r="C56" s="14">
        <v>5.7999999999999996E-3</v>
      </c>
      <c r="D56" s="15">
        <f t="shared" si="2"/>
        <v>1.0058</v>
      </c>
      <c r="E56" s="10">
        <f t="shared" si="3"/>
        <v>0.58589591593026003</v>
      </c>
      <c r="F56" s="16"/>
      <c r="G56" s="12" t="s">
        <v>61</v>
      </c>
      <c r="H56" s="13">
        <v>1481.9</v>
      </c>
      <c r="I56" s="14">
        <v>4.0000000000000001E-3</v>
      </c>
      <c r="J56" s="15">
        <f t="shared" si="4"/>
        <v>1.004</v>
      </c>
      <c r="K56" s="10">
        <f t="shared" si="5"/>
        <v>1.3295151659899699E-3</v>
      </c>
      <c r="L56" s="21"/>
      <c r="M56" s="12" t="s">
        <v>61</v>
      </c>
      <c r="N56" s="13">
        <v>330.95</v>
      </c>
      <c r="O56" s="14">
        <v>-8.9999999999999993E-3</v>
      </c>
      <c r="P56" s="15">
        <f t="shared" si="6"/>
        <v>0.99099999999999999</v>
      </c>
      <c r="Q56" s="10">
        <f t="shared" si="7"/>
        <v>-9.3030809648913298E-5</v>
      </c>
      <c r="R56" s="21"/>
      <c r="S56" s="12" t="s">
        <v>61</v>
      </c>
      <c r="T56" s="13">
        <v>63.35</v>
      </c>
      <c r="U56" s="14">
        <v>-1.2800000000000001E-2</v>
      </c>
      <c r="V56" s="15">
        <f t="shared" si="8"/>
        <v>0.98719999999999997</v>
      </c>
      <c r="W56" s="10">
        <f t="shared" si="9"/>
        <v>-4.4806114162885099E-4</v>
      </c>
      <c r="X56" s="22"/>
      <c r="Y56" s="29" t="s">
        <v>61</v>
      </c>
      <c r="Z56" s="30">
        <v>319.05</v>
      </c>
      <c r="AA56" s="31">
        <v>-2.7000000000000001E-3</v>
      </c>
      <c r="AB56" s="32">
        <f t="shared" si="10"/>
        <v>0.99729999999999996</v>
      </c>
      <c r="AC56" s="28">
        <f t="shared" si="11"/>
        <v>-5.6631000716503497E-5</v>
      </c>
      <c r="AD56" s="22"/>
      <c r="AE56" s="29" t="s">
        <v>61</v>
      </c>
      <c r="AF56" s="30">
        <v>1562.35</v>
      </c>
      <c r="AG56" s="31">
        <v>2.3E-2</v>
      </c>
      <c r="AH56" s="32">
        <f t="shared" si="12"/>
        <v>1.0229999999999999</v>
      </c>
      <c r="AI56" s="28">
        <f t="shared" si="13"/>
        <v>2.14371865297349E-4</v>
      </c>
      <c r="AJ56" s="22"/>
      <c r="AK56" s="29" t="s">
        <v>61</v>
      </c>
      <c r="AL56" s="30">
        <v>449.65</v>
      </c>
      <c r="AM56" s="31">
        <v>-1.3100000000000001E-2</v>
      </c>
      <c r="AN56" s="32">
        <f t="shared" si="14"/>
        <v>0.9869</v>
      </c>
      <c r="AO56" s="28">
        <f t="shared" si="15"/>
        <v>-1.2402292811081899E-4</v>
      </c>
      <c r="AP56" s="22"/>
      <c r="AQ56" s="22"/>
      <c r="AR56" s="38"/>
      <c r="AT56" s="39">
        <f t="shared" si="18"/>
        <v>0.58671805708144298</v>
      </c>
      <c r="AV56" s="40" t="s">
        <v>61</v>
      </c>
      <c r="AW56" s="47">
        <v>1529.65</v>
      </c>
      <c r="AX56" s="48">
        <f t="shared" si="0"/>
        <v>2.4653388700402599E-2</v>
      </c>
      <c r="AY56" s="43">
        <f t="shared" si="1"/>
        <v>1.0246533887003999</v>
      </c>
      <c r="AZ56" s="49"/>
    </row>
    <row r="57" spans="1:52" ht="20.399999999999999">
      <c r="A57" s="12" t="s">
        <v>62</v>
      </c>
      <c r="B57" s="13">
        <v>3683.45</v>
      </c>
      <c r="C57" s="14">
        <v>-1.5E-3</v>
      </c>
      <c r="D57" s="15">
        <f t="shared" si="2"/>
        <v>0.99850000000000005</v>
      </c>
      <c r="E57" s="10">
        <f t="shared" si="3"/>
        <v>0.58164353952710801</v>
      </c>
      <c r="F57" s="16"/>
      <c r="G57" s="12" t="s">
        <v>62</v>
      </c>
      <c r="H57" s="13">
        <v>1476.05</v>
      </c>
      <c r="I57" s="14">
        <v>4.3E-3</v>
      </c>
      <c r="J57" s="15">
        <f t="shared" si="4"/>
        <v>1.0043</v>
      </c>
      <c r="K57" s="10">
        <f t="shared" si="5"/>
        <v>1.4292288034392199E-3</v>
      </c>
      <c r="L57" s="21"/>
      <c r="M57" s="12" t="s">
        <v>62</v>
      </c>
      <c r="N57" s="13">
        <v>333.95</v>
      </c>
      <c r="O57" s="14">
        <v>-4.4999999999999997E-3</v>
      </c>
      <c r="P57" s="15">
        <f t="shared" si="6"/>
        <v>0.99550000000000005</v>
      </c>
      <c r="Q57" s="10">
        <f t="shared" si="7"/>
        <v>-4.6515404824456602E-5</v>
      </c>
      <c r="R57" s="21"/>
      <c r="S57" s="12" t="s">
        <v>62</v>
      </c>
      <c r="T57" s="13">
        <v>64.17</v>
      </c>
      <c r="U57" s="14">
        <v>-3.2300000000000002E-2</v>
      </c>
      <c r="V57" s="15">
        <f t="shared" si="8"/>
        <v>0.9677</v>
      </c>
      <c r="W57" s="10">
        <f t="shared" si="9"/>
        <v>-1.13065428707905E-3</v>
      </c>
      <c r="X57" s="22"/>
      <c r="Y57" s="29" t="s">
        <v>62</v>
      </c>
      <c r="Z57" s="30">
        <v>319.89999999999998</v>
      </c>
      <c r="AA57" s="31">
        <v>-1.0999999999999999E-2</v>
      </c>
      <c r="AB57" s="32">
        <f t="shared" si="10"/>
        <v>0.98899999999999999</v>
      </c>
      <c r="AC57" s="28">
        <f t="shared" si="11"/>
        <v>-2.30718891807977E-4</v>
      </c>
      <c r="AD57" s="22"/>
      <c r="AE57" s="29" t="s">
        <v>62</v>
      </c>
      <c r="AF57" s="30">
        <v>1527.25</v>
      </c>
      <c r="AG57" s="31">
        <v>3.0999999999999999E-3</v>
      </c>
      <c r="AH57" s="32">
        <f t="shared" si="12"/>
        <v>1.0031000000000001</v>
      </c>
      <c r="AI57" s="28">
        <f t="shared" si="13"/>
        <v>2.8893599235729599E-5</v>
      </c>
      <c r="AJ57" s="22"/>
      <c r="AK57" s="29" t="s">
        <v>62</v>
      </c>
      <c r="AL57" s="30">
        <v>455.6</v>
      </c>
      <c r="AM57" s="31">
        <v>-4.3E-3</v>
      </c>
      <c r="AN57" s="32">
        <f t="shared" si="14"/>
        <v>0.99570000000000003</v>
      </c>
      <c r="AO57" s="28">
        <f t="shared" si="15"/>
        <v>-4.0709816097444498E-5</v>
      </c>
      <c r="AP57" s="22"/>
      <c r="AQ57" s="22"/>
      <c r="AR57" s="38"/>
      <c r="AT57" s="39">
        <f t="shared" si="18"/>
        <v>0.58165306352997403</v>
      </c>
      <c r="AV57" s="40" t="s">
        <v>62</v>
      </c>
      <c r="AW57" s="47">
        <v>1492.4</v>
      </c>
      <c r="AX57" s="48">
        <f t="shared" si="0"/>
        <v>-1.6184325475404399E-2</v>
      </c>
      <c r="AY57" s="43">
        <f t="shared" si="1"/>
        <v>0.98381567452459595</v>
      </c>
      <c r="AZ57" s="49"/>
    </row>
    <row r="58" spans="1:52" ht="20.399999999999999">
      <c r="A58" s="12" t="s">
        <v>63</v>
      </c>
      <c r="B58" s="13">
        <v>3689.05</v>
      </c>
      <c r="C58" s="14">
        <v>-3.7000000000000002E-3</v>
      </c>
      <c r="D58" s="15">
        <f t="shared" si="2"/>
        <v>0.99629999999999996</v>
      </c>
      <c r="E58" s="10">
        <f t="shared" si="3"/>
        <v>0.58036200143300698</v>
      </c>
      <c r="F58" s="16"/>
      <c r="G58" s="12" t="s">
        <v>63</v>
      </c>
      <c r="H58" s="13">
        <v>1469.8</v>
      </c>
      <c r="I58" s="14">
        <v>-5.7999999999999996E-3</v>
      </c>
      <c r="J58" s="15">
        <f t="shared" si="4"/>
        <v>0.99419999999999997</v>
      </c>
      <c r="K58" s="10">
        <f t="shared" si="5"/>
        <v>-1.92779699068545E-3</v>
      </c>
      <c r="L58" s="21"/>
      <c r="M58" s="12" t="s">
        <v>63</v>
      </c>
      <c r="N58" s="13">
        <v>335.45</v>
      </c>
      <c r="O58" s="14">
        <v>-1.1599999999999999E-2</v>
      </c>
      <c r="P58" s="15">
        <f t="shared" si="6"/>
        <v>0.98839999999999995</v>
      </c>
      <c r="Q58" s="10">
        <f t="shared" si="7"/>
        <v>-1.19906376880822E-4</v>
      </c>
      <c r="R58" s="21"/>
      <c r="S58" s="12" t="s">
        <v>63</v>
      </c>
      <c r="T58" s="13">
        <v>66.31</v>
      </c>
      <c r="U58" s="14">
        <v>8.0999999999999996E-3</v>
      </c>
      <c r="V58" s="15">
        <f t="shared" si="8"/>
        <v>1.0081</v>
      </c>
      <c r="W58" s="10">
        <f t="shared" si="9"/>
        <v>2.83538691187007E-4</v>
      </c>
      <c r="X58" s="22"/>
      <c r="Y58" s="29" t="s">
        <v>63</v>
      </c>
      <c r="Z58" s="30">
        <v>323.45</v>
      </c>
      <c r="AA58" s="31">
        <v>-1.0999999999999999E-2</v>
      </c>
      <c r="AB58" s="32">
        <f t="shared" si="10"/>
        <v>0.98899999999999999</v>
      </c>
      <c r="AC58" s="28">
        <f t="shared" si="11"/>
        <v>-2.30718891807977E-4</v>
      </c>
      <c r="AD58" s="22"/>
      <c r="AE58" s="29" t="s">
        <v>63</v>
      </c>
      <c r="AF58" s="30">
        <v>1522.5</v>
      </c>
      <c r="AG58" s="31">
        <v>-1.1299999999999999E-2</v>
      </c>
      <c r="AH58" s="32">
        <f t="shared" si="12"/>
        <v>0.98870000000000002</v>
      </c>
      <c r="AI58" s="28">
        <f t="shared" si="13"/>
        <v>-1.0532182947217599E-4</v>
      </c>
      <c r="AJ58" s="22"/>
      <c r="AK58" s="29" t="s">
        <v>63</v>
      </c>
      <c r="AL58" s="30">
        <v>457.55</v>
      </c>
      <c r="AM58" s="31">
        <v>-2.0999999999999999E-3</v>
      </c>
      <c r="AN58" s="32">
        <f t="shared" si="14"/>
        <v>0.99790000000000001</v>
      </c>
      <c r="AO58" s="28">
        <f t="shared" si="15"/>
        <v>-1.98815380941008E-5</v>
      </c>
      <c r="AP58" s="22"/>
      <c r="AQ58" s="22"/>
      <c r="AR58" s="38"/>
      <c r="AT58" s="39">
        <f t="shared" si="18"/>
        <v>0.57824191449725304</v>
      </c>
      <c r="AV58" s="40" t="s">
        <v>63</v>
      </c>
      <c r="AW58" s="47">
        <v>1516.75</v>
      </c>
      <c r="AX58" s="48">
        <f t="shared" si="0"/>
        <v>-1.0297874028299601E-2</v>
      </c>
      <c r="AY58" s="43">
        <f t="shared" si="1"/>
        <v>0.98970212597170004</v>
      </c>
      <c r="AZ58" s="49"/>
    </row>
    <row r="59" spans="1:52" ht="20.399999999999999">
      <c r="A59" s="12" t="s">
        <v>64</v>
      </c>
      <c r="B59" s="13">
        <v>3702.7</v>
      </c>
      <c r="C59" s="14">
        <v>1.67E-2</v>
      </c>
      <c r="D59" s="15">
        <f t="shared" si="2"/>
        <v>1.0166999999999999</v>
      </c>
      <c r="E59" s="10">
        <f t="shared" si="3"/>
        <v>0.59224535466921402</v>
      </c>
      <c r="F59" s="16"/>
      <c r="G59" s="12" t="s">
        <v>64</v>
      </c>
      <c r="H59" s="13">
        <v>1478.35</v>
      </c>
      <c r="I59" s="14">
        <v>-2.8E-3</v>
      </c>
      <c r="J59" s="15">
        <f t="shared" si="4"/>
        <v>0.99719999999999998</v>
      </c>
      <c r="K59" s="10">
        <f t="shared" si="5"/>
        <v>-9.3066061619297797E-4</v>
      </c>
      <c r="L59" s="21"/>
      <c r="M59" s="12" t="s">
        <v>64</v>
      </c>
      <c r="N59" s="13">
        <v>339.4</v>
      </c>
      <c r="O59" s="14">
        <v>1.5900000000000001E-2</v>
      </c>
      <c r="P59" s="15">
        <f t="shared" si="6"/>
        <v>1.0159</v>
      </c>
      <c r="Q59" s="10">
        <f t="shared" si="7"/>
        <v>1.64354430379747E-4</v>
      </c>
      <c r="R59" s="21"/>
      <c r="S59" s="12" t="s">
        <v>64</v>
      </c>
      <c r="T59" s="13">
        <v>65.78</v>
      </c>
      <c r="U59" s="14">
        <v>-5.0000000000000001E-4</v>
      </c>
      <c r="V59" s="15">
        <f t="shared" si="8"/>
        <v>0.99950000000000006</v>
      </c>
      <c r="W59" s="10">
        <f t="shared" si="9"/>
        <v>-1.7502388344877001E-5</v>
      </c>
      <c r="X59" s="22"/>
      <c r="Y59" s="29" t="s">
        <v>64</v>
      </c>
      <c r="Z59" s="30">
        <v>327.05</v>
      </c>
      <c r="AA59" s="31">
        <v>1.8700000000000001E-2</v>
      </c>
      <c r="AB59" s="32">
        <f t="shared" si="10"/>
        <v>1.0186999999999999</v>
      </c>
      <c r="AC59" s="28">
        <f t="shared" si="11"/>
        <v>3.9222211607356099E-4</v>
      </c>
      <c r="AD59" s="22"/>
      <c r="AE59" s="29" t="s">
        <v>64</v>
      </c>
      <c r="AF59" s="30">
        <v>1539.95</v>
      </c>
      <c r="AG59" s="31">
        <v>-2.24E-2</v>
      </c>
      <c r="AH59" s="32">
        <f t="shared" si="12"/>
        <v>0.97760000000000002</v>
      </c>
      <c r="AI59" s="28">
        <f t="shared" si="13"/>
        <v>-2.0877955576785299E-4</v>
      </c>
      <c r="AJ59" s="22"/>
      <c r="AK59" s="29" t="s">
        <v>64</v>
      </c>
      <c r="AL59" s="30">
        <v>458.5</v>
      </c>
      <c r="AM59" s="31">
        <v>-9.7999999999999997E-3</v>
      </c>
      <c r="AN59" s="32">
        <f t="shared" si="14"/>
        <v>0.99019999999999997</v>
      </c>
      <c r="AO59" s="28">
        <f t="shared" si="15"/>
        <v>-9.2780511105803706E-5</v>
      </c>
      <c r="AP59" s="22"/>
      <c r="AQ59" s="22"/>
      <c r="AR59" s="38"/>
      <c r="AT59" s="39">
        <f t="shared" si="18"/>
        <v>0.59155220814425602</v>
      </c>
      <c r="AV59" s="40" t="s">
        <v>64</v>
      </c>
      <c r="AW59" s="47">
        <v>1532.45</v>
      </c>
      <c r="AX59" s="48">
        <f t="shared" si="0"/>
        <v>-8.8355293002045192E-3</v>
      </c>
      <c r="AY59" s="43">
        <f t="shared" si="1"/>
        <v>0.99116447069979596</v>
      </c>
      <c r="AZ59" s="49"/>
    </row>
    <row r="60" spans="1:52" ht="20.399999999999999">
      <c r="A60" s="12" t="s">
        <v>65</v>
      </c>
      <c r="B60" s="13">
        <v>3641.9</v>
      </c>
      <c r="C60" s="14">
        <v>1.2E-2</v>
      </c>
      <c r="D60" s="15">
        <f t="shared" si="2"/>
        <v>1.012</v>
      </c>
      <c r="E60" s="10">
        <f t="shared" si="3"/>
        <v>0.58950752328636302</v>
      </c>
      <c r="F60" s="16"/>
      <c r="G60" s="12" t="s">
        <v>65</v>
      </c>
      <c r="H60" s="13">
        <v>1482.55</v>
      </c>
      <c r="I60" s="14">
        <v>-5.8999999999999999E-3</v>
      </c>
      <c r="J60" s="15">
        <f t="shared" si="4"/>
        <v>0.99409999999999998</v>
      </c>
      <c r="K60" s="10">
        <f t="shared" si="5"/>
        <v>-1.9610348698351999E-3</v>
      </c>
      <c r="L60" s="21"/>
      <c r="M60" s="12" t="s">
        <v>65</v>
      </c>
      <c r="N60" s="13">
        <v>334.1</v>
      </c>
      <c r="O60" s="14">
        <v>-2.1399999999999999E-2</v>
      </c>
      <c r="P60" s="15">
        <f t="shared" si="6"/>
        <v>0.97860000000000003</v>
      </c>
      <c r="Q60" s="10">
        <f t="shared" si="7"/>
        <v>-2.2120659183186099E-4</v>
      </c>
      <c r="R60" s="21"/>
      <c r="S60" s="12" t="s">
        <v>65</v>
      </c>
      <c r="T60" s="13">
        <v>65.81</v>
      </c>
      <c r="U60" s="14">
        <v>1.7000000000000001E-2</v>
      </c>
      <c r="V60" s="15">
        <f t="shared" si="8"/>
        <v>1.0169999999999999</v>
      </c>
      <c r="W60" s="10">
        <f t="shared" si="9"/>
        <v>5.9508120372581803E-4</v>
      </c>
      <c r="X60" s="22"/>
      <c r="Y60" s="29" t="s">
        <v>65</v>
      </c>
      <c r="Z60" s="30">
        <v>321.05</v>
      </c>
      <c r="AA60" s="31">
        <v>-7.7000000000000002E-3</v>
      </c>
      <c r="AB60" s="32">
        <f t="shared" si="10"/>
        <v>0.99229999999999996</v>
      </c>
      <c r="AC60" s="28">
        <f t="shared" si="11"/>
        <v>-1.6150322426558401E-4</v>
      </c>
      <c r="AD60" s="22"/>
      <c r="AE60" s="29" t="s">
        <v>65</v>
      </c>
      <c r="AF60" s="30">
        <v>1575.2</v>
      </c>
      <c r="AG60" s="31">
        <v>-8.6999999999999994E-3</v>
      </c>
      <c r="AH60" s="32">
        <f t="shared" si="12"/>
        <v>0.99129999999999996</v>
      </c>
      <c r="AI60" s="28">
        <f t="shared" si="13"/>
        <v>-8.1088488177692898E-5</v>
      </c>
      <c r="AJ60" s="22"/>
      <c r="AK60" s="29" t="s">
        <v>65</v>
      </c>
      <c r="AL60" s="30">
        <v>463.05</v>
      </c>
      <c r="AM60" s="31">
        <v>-5.3E-3</v>
      </c>
      <c r="AN60" s="32">
        <f t="shared" si="14"/>
        <v>0.99470000000000003</v>
      </c>
      <c r="AO60" s="28">
        <f t="shared" si="15"/>
        <v>-5.0177215189873398E-5</v>
      </c>
      <c r="AP60" s="22"/>
      <c r="AQ60" s="22"/>
      <c r="AR60" s="38"/>
      <c r="AT60" s="39">
        <f t="shared" si="18"/>
        <v>0.58762759410078802</v>
      </c>
      <c r="AV60" s="40" t="s">
        <v>65</v>
      </c>
      <c r="AW60" s="47">
        <v>1546.05</v>
      </c>
      <c r="AX60" s="48">
        <f t="shared" si="0"/>
        <v>-1.4543959711283199E-2</v>
      </c>
      <c r="AY60" s="43">
        <f t="shared" si="1"/>
        <v>0.98545604028871703</v>
      </c>
      <c r="AZ60" s="49"/>
    </row>
    <row r="61" spans="1:52" ht="20.399999999999999">
      <c r="A61" s="12" t="s">
        <v>66</v>
      </c>
      <c r="B61" s="13">
        <v>3598.55</v>
      </c>
      <c r="C61" s="14">
        <v>-2.2000000000000001E-3</v>
      </c>
      <c r="D61" s="15">
        <f t="shared" si="2"/>
        <v>0.99780000000000002</v>
      </c>
      <c r="E61" s="10">
        <f t="shared" si="3"/>
        <v>0.58123577740625698</v>
      </c>
      <c r="F61" s="16"/>
      <c r="G61" s="12" t="s">
        <v>66</v>
      </c>
      <c r="H61" s="13">
        <v>1491.3</v>
      </c>
      <c r="I61" s="14">
        <v>-6.9999999999999999E-4</v>
      </c>
      <c r="J61" s="15">
        <f t="shared" si="4"/>
        <v>0.99929999999999997</v>
      </c>
      <c r="K61" s="10">
        <f t="shared" si="5"/>
        <v>-2.3266515404824501E-4</v>
      </c>
      <c r="L61" s="21"/>
      <c r="M61" s="12" t="s">
        <v>66</v>
      </c>
      <c r="N61" s="13">
        <v>341.4</v>
      </c>
      <c r="O61" s="14">
        <v>-5.7000000000000002E-3</v>
      </c>
      <c r="P61" s="15">
        <f t="shared" si="6"/>
        <v>0.99429999999999996</v>
      </c>
      <c r="Q61" s="10">
        <f t="shared" si="7"/>
        <v>-5.8919512777645103E-5</v>
      </c>
      <c r="R61" s="21"/>
      <c r="S61" s="12" t="s">
        <v>66</v>
      </c>
      <c r="T61" s="13">
        <v>64.709999999999994</v>
      </c>
      <c r="U61" s="14">
        <v>-9.5999999999999992E-3</v>
      </c>
      <c r="V61" s="15">
        <f t="shared" si="8"/>
        <v>0.99039999999999995</v>
      </c>
      <c r="W61" s="10">
        <f t="shared" si="9"/>
        <v>-3.3604585622163801E-4</v>
      </c>
      <c r="X61" s="22"/>
      <c r="Y61" s="29" t="s">
        <v>66</v>
      </c>
      <c r="Z61" s="30">
        <v>323.55</v>
      </c>
      <c r="AA61" s="31">
        <v>8.0999999999999996E-3</v>
      </c>
      <c r="AB61" s="32">
        <f t="shared" si="10"/>
        <v>1.0081</v>
      </c>
      <c r="AC61" s="28">
        <f t="shared" si="11"/>
        <v>1.6989300214950999E-4</v>
      </c>
      <c r="AD61" s="22"/>
      <c r="AE61" s="29" t="s">
        <v>66</v>
      </c>
      <c r="AF61" s="30">
        <v>1588.95</v>
      </c>
      <c r="AG61" s="31">
        <v>-4.7999999999999996E-3</v>
      </c>
      <c r="AH61" s="32">
        <f t="shared" si="12"/>
        <v>0.99519999999999997</v>
      </c>
      <c r="AI61" s="28">
        <f t="shared" si="13"/>
        <v>-4.4738476235968498E-5</v>
      </c>
      <c r="AJ61" s="22"/>
      <c r="AK61" s="29" t="s">
        <v>66</v>
      </c>
      <c r="AL61" s="30">
        <v>465.5</v>
      </c>
      <c r="AM61" s="31">
        <v>-6.6E-3</v>
      </c>
      <c r="AN61" s="32">
        <f t="shared" si="14"/>
        <v>0.99339999999999995</v>
      </c>
      <c r="AO61" s="28">
        <f t="shared" si="15"/>
        <v>-6.2484834010031006E-5</v>
      </c>
      <c r="AP61" s="22"/>
      <c r="AQ61" s="22"/>
      <c r="AR61" s="38"/>
      <c r="AT61" s="39">
        <f t="shared" si="18"/>
        <v>0.58067081657511299</v>
      </c>
      <c r="AV61" s="40" t="s">
        <v>66</v>
      </c>
      <c r="AW61" s="47">
        <v>1568.7</v>
      </c>
      <c r="AX61" s="48">
        <f t="shared" si="0"/>
        <v>3.6721897156771601E-3</v>
      </c>
      <c r="AY61" s="43">
        <f t="shared" si="1"/>
        <v>1.00367218971568</v>
      </c>
      <c r="AZ61" s="49"/>
    </row>
    <row r="62" spans="1:52" ht="20.399999999999999">
      <c r="A62" s="12" t="s">
        <v>67</v>
      </c>
      <c r="B62" s="13">
        <v>3606.5</v>
      </c>
      <c r="C62" s="14">
        <v>2.8999999999999998E-3</v>
      </c>
      <c r="D62" s="15">
        <f t="shared" si="2"/>
        <v>1.0028999999999999</v>
      </c>
      <c r="E62" s="10">
        <f t="shared" si="3"/>
        <v>0.58420661571530896</v>
      </c>
      <c r="F62" s="16"/>
      <c r="G62" s="12" t="s">
        <v>67</v>
      </c>
      <c r="H62" s="13">
        <v>1492.3</v>
      </c>
      <c r="I62" s="14">
        <v>-7.4000000000000003E-3</v>
      </c>
      <c r="J62" s="15">
        <f t="shared" si="4"/>
        <v>0.99260000000000004</v>
      </c>
      <c r="K62" s="10">
        <f t="shared" si="5"/>
        <v>-2.4596030570814401E-3</v>
      </c>
      <c r="L62" s="21"/>
      <c r="M62" s="12" t="s">
        <v>67</v>
      </c>
      <c r="N62" s="13">
        <v>343.35</v>
      </c>
      <c r="O62" s="14">
        <v>3.4700000000000002E-2</v>
      </c>
      <c r="P62" s="15">
        <f t="shared" si="6"/>
        <v>1.0347</v>
      </c>
      <c r="Q62" s="10">
        <f t="shared" si="7"/>
        <v>3.5868545497969902E-4</v>
      </c>
      <c r="R62" s="21"/>
      <c r="S62" s="12" t="s">
        <v>67</v>
      </c>
      <c r="T62" s="13">
        <v>65.34</v>
      </c>
      <c r="U62" s="14">
        <v>9.7000000000000003E-3</v>
      </c>
      <c r="V62" s="15">
        <f t="shared" si="8"/>
        <v>1.0097</v>
      </c>
      <c r="W62" s="10">
        <f t="shared" si="9"/>
        <v>3.3954633389061397E-4</v>
      </c>
      <c r="X62" s="22"/>
      <c r="Y62" s="29" t="s">
        <v>67</v>
      </c>
      <c r="Z62" s="30">
        <v>320.95</v>
      </c>
      <c r="AA62" s="31">
        <v>1.9E-3</v>
      </c>
      <c r="AB62" s="32">
        <f t="shared" si="10"/>
        <v>1.0019</v>
      </c>
      <c r="AC62" s="28">
        <f t="shared" si="11"/>
        <v>3.9851444948650599E-5</v>
      </c>
      <c r="AD62" s="22"/>
      <c r="AE62" s="29" t="s">
        <v>67</v>
      </c>
      <c r="AF62" s="30">
        <v>1596.65</v>
      </c>
      <c r="AG62" s="31">
        <v>-1.5299999999999999E-2</v>
      </c>
      <c r="AH62" s="32">
        <f t="shared" si="12"/>
        <v>0.98470000000000002</v>
      </c>
      <c r="AI62" s="28">
        <f t="shared" si="13"/>
        <v>-1.4260389300215E-4</v>
      </c>
      <c r="AJ62" s="22"/>
      <c r="AK62" s="29" t="s">
        <v>67</v>
      </c>
      <c r="AL62" s="30">
        <v>468.6</v>
      </c>
      <c r="AM62" s="31">
        <v>9.4999999999999998E-3</v>
      </c>
      <c r="AN62" s="32">
        <f t="shared" si="14"/>
        <v>1.0095000000000001</v>
      </c>
      <c r="AO62" s="28">
        <f t="shared" si="15"/>
        <v>8.9940291378074998E-5</v>
      </c>
      <c r="AP62" s="22"/>
      <c r="AQ62" s="22"/>
      <c r="AR62" s="38"/>
      <c r="AT62" s="39">
        <f t="shared" si="18"/>
        <v>0.58243243229042296</v>
      </c>
      <c r="AV62" s="40" t="s">
        <v>67</v>
      </c>
      <c r="AW62" s="47">
        <v>1562.95</v>
      </c>
      <c r="AX62" s="48">
        <f t="shared" si="0"/>
        <v>-1.59826143215375E-3</v>
      </c>
      <c r="AY62" s="43">
        <f t="shared" si="1"/>
        <v>0.99840173856784598</v>
      </c>
      <c r="AZ62" s="49"/>
    </row>
    <row r="63" spans="1:52" ht="20.399999999999999">
      <c r="A63" s="12" t="s">
        <v>68</v>
      </c>
      <c r="B63" s="13">
        <v>3596.05</v>
      </c>
      <c r="C63" s="14">
        <v>6.4999999999999997E-3</v>
      </c>
      <c r="D63" s="15">
        <f t="shared" si="2"/>
        <v>1.0065</v>
      </c>
      <c r="E63" s="10">
        <f t="shared" si="3"/>
        <v>0.58630367805111006</v>
      </c>
      <c r="F63" s="16"/>
      <c r="G63" s="12" t="s">
        <v>68</v>
      </c>
      <c r="H63" s="13">
        <v>1503.5</v>
      </c>
      <c r="I63" s="14">
        <v>7.3000000000000001E-3</v>
      </c>
      <c r="J63" s="15">
        <f t="shared" si="4"/>
        <v>1.0073000000000001</v>
      </c>
      <c r="K63" s="10">
        <f t="shared" si="5"/>
        <v>2.42636517793169E-3</v>
      </c>
      <c r="L63" s="21"/>
      <c r="M63" s="12" t="s">
        <v>68</v>
      </c>
      <c r="N63" s="13">
        <v>331.85</v>
      </c>
      <c r="O63" s="14">
        <v>-8.0000000000000004E-4</v>
      </c>
      <c r="P63" s="15">
        <f t="shared" si="6"/>
        <v>0.99919999999999998</v>
      </c>
      <c r="Q63" s="10">
        <f t="shared" si="7"/>
        <v>-8.2694053021256302E-6</v>
      </c>
      <c r="R63" s="21"/>
      <c r="S63" s="12" t="s">
        <v>68</v>
      </c>
      <c r="T63" s="13">
        <v>64.709999999999994</v>
      </c>
      <c r="U63" s="14">
        <v>-8.0000000000000004E-4</v>
      </c>
      <c r="V63" s="15">
        <f t="shared" si="8"/>
        <v>0.99919999999999998</v>
      </c>
      <c r="W63" s="10">
        <f t="shared" si="9"/>
        <v>-2.80038213518032E-5</v>
      </c>
      <c r="X63" s="22"/>
      <c r="Y63" s="29" t="s">
        <v>68</v>
      </c>
      <c r="Z63" s="30">
        <v>320.35000000000002</v>
      </c>
      <c r="AA63" s="31">
        <v>7.7000000000000002E-3</v>
      </c>
      <c r="AB63" s="32">
        <f t="shared" si="10"/>
        <v>1.0077</v>
      </c>
      <c r="AC63" s="28">
        <f t="shared" si="11"/>
        <v>1.6150322426558401E-4</v>
      </c>
      <c r="AD63" s="22"/>
      <c r="AE63" s="29" t="s">
        <v>68</v>
      </c>
      <c r="AF63" s="30">
        <v>1621.5</v>
      </c>
      <c r="AG63" s="31">
        <v>2.4500000000000001E-2</v>
      </c>
      <c r="AH63" s="32">
        <f t="shared" si="12"/>
        <v>1.0245</v>
      </c>
      <c r="AI63" s="28">
        <f t="shared" si="13"/>
        <v>2.28352639121089E-4</v>
      </c>
      <c r="AJ63" s="22"/>
      <c r="AK63" s="29" t="s">
        <v>68</v>
      </c>
      <c r="AL63" s="30">
        <v>464.2</v>
      </c>
      <c r="AM63" s="31">
        <v>7.4999999999999997E-3</v>
      </c>
      <c r="AN63" s="32">
        <f t="shared" si="14"/>
        <v>1.0075000000000001</v>
      </c>
      <c r="AO63" s="28">
        <f t="shared" si="15"/>
        <v>7.1005493193217103E-5</v>
      </c>
      <c r="AP63" s="22"/>
      <c r="AQ63" s="22"/>
      <c r="AR63" s="38"/>
      <c r="AT63" s="39">
        <f t="shared" si="18"/>
        <v>0.58915463135896795</v>
      </c>
      <c r="AV63" s="40" t="s">
        <v>68</v>
      </c>
      <c r="AW63" s="47">
        <v>1565.45</v>
      </c>
      <c r="AX63" s="48">
        <f t="shared" si="0"/>
        <v>-6.0667019757473404E-4</v>
      </c>
      <c r="AY63" s="43">
        <f t="shared" si="1"/>
        <v>0.99939332980242501</v>
      </c>
      <c r="AZ63" s="49"/>
    </row>
    <row r="64" spans="1:52" ht="20.399999999999999">
      <c r="A64" s="12" t="s">
        <v>69</v>
      </c>
      <c r="B64" s="13">
        <v>3572.7</v>
      </c>
      <c r="C64" s="14">
        <v>5.0000000000000001E-3</v>
      </c>
      <c r="D64" s="15">
        <f t="shared" si="2"/>
        <v>1.0049999999999999</v>
      </c>
      <c r="E64" s="10">
        <f t="shared" si="3"/>
        <v>0.58542990207786005</v>
      </c>
      <c r="F64" s="16"/>
      <c r="G64" s="12" t="s">
        <v>69</v>
      </c>
      <c r="H64" s="13">
        <v>1492.55</v>
      </c>
      <c r="I64" s="14">
        <v>-2.5999999999999999E-3</v>
      </c>
      <c r="J64" s="15">
        <f t="shared" si="4"/>
        <v>0.99739999999999995</v>
      </c>
      <c r="K64" s="10">
        <f t="shared" si="5"/>
        <v>-8.6418485789348004E-4</v>
      </c>
      <c r="L64" s="21"/>
      <c r="M64" s="12" t="s">
        <v>69</v>
      </c>
      <c r="N64" s="13">
        <v>332.1</v>
      </c>
      <c r="O64" s="14">
        <v>-2.9899999999999999E-2</v>
      </c>
      <c r="P64" s="15">
        <f t="shared" si="6"/>
        <v>0.97009999999999996</v>
      </c>
      <c r="Q64" s="10">
        <f t="shared" si="7"/>
        <v>-3.0906902316694501E-4</v>
      </c>
      <c r="R64" s="21"/>
      <c r="S64" s="12" t="s">
        <v>69</v>
      </c>
      <c r="T64" s="13">
        <v>64.760000000000005</v>
      </c>
      <c r="U64" s="14">
        <v>-8.0000000000000004E-4</v>
      </c>
      <c r="V64" s="15">
        <f t="shared" si="8"/>
        <v>0.99919999999999998</v>
      </c>
      <c r="W64" s="10">
        <f t="shared" si="9"/>
        <v>-2.80038213518032E-5</v>
      </c>
      <c r="X64" s="22"/>
      <c r="Y64" s="29" t="s">
        <v>69</v>
      </c>
      <c r="Z64" s="30">
        <v>317.89999999999998</v>
      </c>
      <c r="AA64" s="31">
        <v>-2.9899999999999999E-2</v>
      </c>
      <c r="AB64" s="32">
        <f t="shared" si="10"/>
        <v>0.97009999999999996</v>
      </c>
      <c r="AC64" s="28">
        <f t="shared" si="11"/>
        <v>-6.2713589682350101E-4</v>
      </c>
      <c r="AD64" s="22"/>
      <c r="AE64" s="29" t="s">
        <v>69</v>
      </c>
      <c r="AF64" s="30">
        <v>1582.7</v>
      </c>
      <c r="AG64" s="31">
        <v>1E-4</v>
      </c>
      <c r="AH64" s="32">
        <f t="shared" si="12"/>
        <v>1.0001</v>
      </c>
      <c r="AI64" s="28">
        <f t="shared" si="13"/>
        <v>9.3205158824934297E-7</v>
      </c>
      <c r="AJ64" s="22"/>
      <c r="AK64" s="29" t="s">
        <v>69</v>
      </c>
      <c r="AL64" s="30">
        <v>460.75</v>
      </c>
      <c r="AM64" s="31">
        <v>-1.5299999999999999E-2</v>
      </c>
      <c r="AN64" s="32">
        <f t="shared" si="14"/>
        <v>0.98470000000000002</v>
      </c>
      <c r="AO64" s="28">
        <f t="shared" si="15"/>
        <v>-1.44851206114163E-4</v>
      </c>
      <c r="AP64" s="22"/>
      <c r="AQ64" s="22"/>
      <c r="AR64" s="38"/>
      <c r="AT64" s="39">
        <f t="shared" si="18"/>
        <v>0.58345758932409797</v>
      </c>
      <c r="AV64" s="40" t="s">
        <v>69</v>
      </c>
      <c r="AW64" s="47">
        <v>1566.4</v>
      </c>
      <c r="AX64" s="48">
        <f t="shared" si="0"/>
        <v>-1.5802719797144201E-2</v>
      </c>
      <c r="AY64" s="43">
        <f t="shared" si="1"/>
        <v>0.98419728020285602</v>
      </c>
      <c r="AZ64" s="49"/>
    </row>
    <row r="65" spans="1:52" ht="20.399999999999999">
      <c r="A65" s="12" t="s">
        <v>70</v>
      </c>
      <c r="B65" s="13">
        <v>3555.05</v>
      </c>
      <c r="C65" s="14">
        <v>-3.7000000000000002E-3</v>
      </c>
      <c r="D65" s="15">
        <f t="shared" si="2"/>
        <v>0.99629999999999996</v>
      </c>
      <c r="E65" s="10">
        <f t="shared" si="3"/>
        <v>0.58036200143300698</v>
      </c>
      <c r="F65" s="16"/>
      <c r="G65" s="12" t="s">
        <v>70</v>
      </c>
      <c r="H65" s="13">
        <v>1496.45</v>
      </c>
      <c r="I65" s="14">
        <v>2E-3</v>
      </c>
      <c r="J65" s="15">
        <f t="shared" si="4"/>
        <v>1.002</v>
      </c>
      <c r="K65" s="10">
        <f t="shared" si="5"/>
        <v>6.6475758299498397E-4</v>
      </c>
      <c r="L65" s="21"/>
      <c r="M65" s="12" t="s">
        <v>70</v>
      </c>
      <c r="N65" s="13">
        <v>342.35</v>
      </c>
      <c r="O65" s="14">
        <v>6.3E-3</v>
      </c>
      <c r="P65" s="15">
        <f t="shared" si="6"/>
        <v>1.0063</v>
      </c>
      <c r="Q65" s="10">
        <f t="shared" si="7"/>
        <v>6.5121566754239299E-5</v>
      </c>
      <c r="R65" s="21"/>
      <c r="S65" s="12" t="s">
        <v>70</v>
      </c>
      <c r="T65" s="13">
        <v>64.81</v>
      </c>
      <c r="U65" s="14">
        <v>3.1300000000000001E-2</v>
      </c>
      <c r="V65" s="15">
        <f t="shared" si="8"/>
        <v>1.0313000000000001</v>
      </c>
      <c r="W65" s="10">
        <f t="shared" si="9"/>
        <v>1.0956495103893E-3</v>
      </c>
      <c r="X65" s="22"/>
      <c r="Y65" s="29" t="s">
        <v>70</v>
      </c>
      <c r="Z65" s="30">
        <v>327.7</v>
      </c>
      <c r="AA65" s="31">
        <v>5.7599999999999998E-2</v>
      </c>
      <c r="AB65" s="32">
        <f t="shared" si="10"/>
        <v>1.0576000000000001</v>
      </c>
      <c r="AC65" s="28">
        <f t="shared" si="11"/>
        <v>1.20812801528541E-3</v>
      </c>
      <c r="AD65" s="22"/>
      <c r="AE65" s="29" t="s">
        <v>70</v>
      </c>
      <c r="AF65" s="30">
        <v>1582.6</v>
      </c>
      <c r="AG65" s="31">
        <v>2.9700000000000001E-2</v>
      </c>
      <c r="AH65" s="32">
        <f t="shared" si="12"/>
        <v>1.0297000000000001</v>
      </c>
      <c r="AI65" s="28">
        <f t="shared" si="13"/>
        <v>2.7681932171005501E-4</v>
      </c>
      <c r="AJ65" s="22"/>
      <c r="AK65" s="29" t="s">
        <v>70</v>
      </c>
      <c r="AL65" s="30">
        <v>467.9</v>
      </c>
      <c r="AM65" s="31">
        <v>1.7600000000000001E-2</v>
      </c>
      <c r="AN65" s="32">
        <f t="shared" si="14"/>
        <v>1.0176000000000001</v>
      </c>
      <c r="AO65" s="28">
        <f t="shared" si="15"/>
        <v>1.6662622402674899E-4</v>
      </c>
      <c r="AP65" s="22"/>
      <c r="AQ65" s="22"/>
      <c r="AR65" s="38"/>
      <c r="AT65" s="39">
        <f t="shared" si="18"/>
        <v>0.58383910365416802</v>
      </c>
      <c r="AV65" s="40" t="s">
        <v>70</v>
      </c>
      <c r="AW65" s="47">
        <v>1591.35</v>
      </c>
      <c r="AX65" s="48">
        <f t="shared" si="0"/>
        <v>-8.2294689765213605E-3</v>
      </c>
      <c r="AY65" s="43">
        <f t="shared" si="1"/>
        <v>0.99177053102347901</v>
      </c>
      <c r="AZ65" s="49"/>
    </row>
    <row r="66" spans="1:52" ht="20.399999999999999">
      <c r="A66" s="12" t="s">
        <v>71</v>
      </c>
      <c r="B66" s="13">
        <v>3568.35</v>
      </c>
      <c r="C66" s="14">
        <v>6.4999999999999997E-3</v>
      </c>
      <c r="D66" s="15">
        <f t="shared" si="2"/>
        <v>1.0065</v>
      </c>
      <c r="E66" s="10">
        <f t="shared" si="3"/>
        <v>0.58630367805111006</v>
      </c>
      <c r="F66" s="16"/>
      <c r="G66" s="12" t="s">
        <v>71</v>
      </c>
      <c r="H66" s="13">
        <v>1493.45</v>
      </c>
      <c r="I66" s="14">
        <v>2.1499999999999998E-2</v>
      </c>
      <c r="J66" s="15">
        <f t="shared" si="4"/>
        <v>1.0215000000000001</v>
      </c>
      <c r="K66" s="10">
        <f t="shared" si="5"/>
        <v>7.1461440171960797E-3</v>
      </c>
      <c r="L66" s="21"/>
      <c r="M66" s="12" t="s">
        <v>71</v>
      </c>
      <c r="N66" s="13">
        <v>340.2</v>
      </c>
      <c r="O66" s="14">
        <v>-1.5E-3</v>
      </c>
      <c r="P66" s="15">
        <f t="shared" si="6"/>
        <v>0.99850000000000005</v>
      </c>
      <c r="Q66" s="10">
        <f t="shared" si="7"/>
        <v>-1.5505134941485501E-5</v>
      </c>
      <c r="R66" s="21"/>
      <c r="S66" s="12" t="s">
        <v>71</v>
      </c>
      <c r="T66" s="13">
        <v>62.84</v>
      </c>
      <c r="U66" s="14">
        <v>4.4999999999999997E-3</v>
      </c>
      <c r="V66" s="15">
        <f t="shared" si="8"/>
        <v>1.0044999999999999</v>
      </c>
      <c r="W66" s="10">
        <f t="shared" si="9"/>
        <v>1.5752149510389301E-4</v>
      </c>
      <c r="X66" s="22"/>
      <c r="Y66" s="29" t="s">
        <v>71</v>
      </c>
      <c r="Z66" s="30">
        <v>309.85000000000002</v>
      </c>
      <c r="AA66" s="31">
        <v>-2.9999999999999997E-4</v>
      </c>
      <c r="AB66" s="32">
        <f t="shared" si="10"/>
        <v>0.99970000000000003</v>
      </c>
      <c r="AC66" s="28">
        <f t="shared" si="11"/>
        <v>-6.2923334129448301E-6</v>
      </c>
      <c r="AD66" s="22"/>
      <c r="AE66" s="29" t="s">
        <v>71</v>
      </c>
      <c r="AF66" s="30">
        <v>1536.9</v>
      </c>
      <c r="AG66" s="31">
        <v>1.03E-2</v>
      </c>
      <c r="AH66" s="32">
        <f t="shared" si="12"/>
        <v>1.0103</v>
      </c>
      <c r="AI66" s="28">
        <f t="shared" si="13"/>
        <v>9.6001313589682397E-5</v>
      </c>
      <c r="AJ66" s="22"/>
      <c r="AK66" s="29" t="s">
        <v>71</v>
      </c>
      <c r="AL66" s="30">
        <v>459.8</v>
      </c>
      <c r="AM66" s="31">
        <v>2.9999999999999997E-4</v>
      </c>
      <c r="AN66" s="32">
        <f t="shared" si="14"/>
        <v>1.0003</v>
      </c>
      <c r="AO66" s="28">
        <f t="shared" si="15"/>
        <v>2.84021972772868E-6</v>
      </c>
      <c r="AP66" s="22"/>
      <c r="AQ66" s="22"/>
      <c r="AR66" s="38"/>
      <c r="AT66" s="39">
        <f t="shared" si="18"/>
        <v>0.59368438762837294</v>
      </c>
      <c r="AV66" s="40" t="s">
        <v>71</v>
      </c>
      <c r="AW66" s="47">
        <v>1604.5</v>
      </c>
      <c r="AX66" s="48">
        <f t="shared" si="0"/>
        <v>1.7414704711401101E-2</v>
      </c>
      <c r="AY66" s="43">
        <f t="shared" si="1"/>
        <v>1.0174147047113999</v>
      </c>
      <c r="AZ66" s="49"/>
    </row>
    <row r="67" spans="1:52" ht="20.399999999999999">
      <c r="A67" s="12" t="s">
        <v>72</v>
      </c>
      <c r="B67" s="13">
        <v>3545.2</v>
      </c>
      <c r="C67" s="14">
        <v>-1.9E-3</v>
      </c>
      <c r="D67" s="15">
        <f t="shared" si="2"/>
        <v>0.99809999999999999</v>
      </c>
      <c r="E67" s="10">
        <f t="shared" si="3"/>
        <v>0.58141053260090803</v>
      </c>
      <c r="F67" s="16"/>
      <c r="G67" s="12" t="s">
        <v>72</v>
      </c>
      <c r="H67" s="13">
        <v>1461.95</v>
      </c>
      <c r="I67" s="14">
        <v>-1.4500000000000001E-2</v>
      </c>
      <c r="J67" s="15">
        <f t="shared" si="4"/>
        <v>0.98550000000000004</v>
      </c>
      <c r="K67" s="10">
        <f t="shared" si="5"/>
        <v>-4.8194924767136398E-3</v>
      </c>
      <c r="L67" s="21"/>
      <c r="M67" s="12" t="s">
        <v>72</v>
      </c>
      <c r="N67" s="13">
        <v>340.7</v>
      </c>
      <c r="O67" s="14">
        <v>-1.83E-2</v>
      </c>
      <c r="P67" s="15">
        <f t="shared" si="6"/>
        <v>0.98170000000000002</v>
      </c>
      <c r="Q67" s="10">
        <f t="shared" si="7"/>
        <v>-1.89162646286124E-4</v>
      </c>
      <c r="R67" s="21"/>
      <c r="S67" s="12" t="s">
        <v>72</v>
      </c>
      <c r="T67" s="13">
        <v>62.56</v>
      </c>
      <c r="U67" s="14">
        <v>-6.4000000000000003E-3</v>
      </c>
      <c r="V67" s="15">
        <f t="shared" si="8"/>
        <v>0.99360000000000004</v>
      </c>
      <c r="W67" s="10">
        <f t="shared" si="9"/>
        <v>-2.2403057081442601E-4</v>
      </c>
      <c r="X67" s="22"/>
      <c r="Y67" s="29" t="s">
        <v>72</v>
      </c>
      <c r="Z67" s="30">
        <v>309.95</v>
      </c>
      <c r="AA67" s="31">
        <v>-2.6800000000000001E-2</v>
      </c>
      <c r="AB67" s="32">
        <f t="shared" si="10"/>
        <v>0.97319999999999995</v>
      </c>
      <c r="AC67" s="28">
        <f t="shared" si="11"/>
        <v>-5.6211511822307095E-4</v>
      </c>
      <c r="AD67" s="22"/>
      <c r="AE67" s="29" t="s">
        <v>72</v>
      </c>
      <c r="AF67" s="30">
        <v>1521.25</v>
      </c>
      <c r="AG67" s="31">
        <v>-3.2399999999999998E-2</v>
      </c>
      <c r="AH67" s="32">
        <f t="shared" si="12"/>
        <v>0.96760000000000002</v>
      </c>
      <c r="AI67" s="28">
        <f t="shared" si="13"/>
        <v>-3.01984714592787E-4</v>
      </c>
      <c r="AJ67" s="22"/>
      <c r="AK67" s="29" t="s">
        <v>72</v>
      </c>
      <c r="AL67" s="30">
        <v>459.65</v>
      </c>
      <c r="AM67" s="31">
        <v>-5.11E-2</v>
      </c>
      <c r="AN67" s="32">
        <f t="shared" si="14"/>
        <v>0.94889999999999997</v>
      </c>
      <c r="AO67" s="28">
        <f t="shared" si="15"/>
        <v>-4.8378409362311898E-4</v>
      </c>
      <c r="AP67" s="22"/>
      <c r="AQ67" s="22"/>
      <c r="AR67" s="38"/>
      <c r="AT67" s="39">
        <f t="shared" si="18"/>
        <v>0.57482996298065403</v>
      </c>
      <c r="AV67" s="40" t="s">
        <v>72</v>
      </c>
      <c r="AW67" s="47">
        <v>1576.8</v>
      </c>
      <c r="AX67" s="48">
        <f t="shared" si="0"/>
        <v>3.11239810431806E-3</v>
      </c>
      <c r="AY67" s="43">
        <f t="shared" si="1"/>
        <v>1.00311239810432</v>
      </c>
      <c r="AZ67" s="49"/>
    </row>
    <row r="68" spans="1:52" ht="20.399999999999999">
      <c r="A68" s="12" t="s">
        <v>73</v>
      </c>
      <c r="B68" s="13">
        <v>3551.8</v>
      </c>
      <c r="C68" s="14">
        <v>-5.5999999999999999E-3</v>
      </c>
      <c r="D68" s="15">
        <f t="shared" si="2"/>
        <v>0.99439999999999995</v>
      </c>
      <c r="E68" s="10">
        <f t="shared" si="3"/>
        <v>0.57925521853355599</v>
      </c>
      <c r="F68" s="16"/>
      <c r="G68" s="12" t="s">
        <v>73</v>
      </c>
      <c r="H68" s="13">
        <v>1483.45</v>
      </c>
      <c r="I68" s="14">
        <v>-1.2E-2</v>
      </c>
      <c r="J68" s="15">
        <f t="shared" si="4"/>
        <v>0.98799999999999999</v>
      </c>
      <c r="K68" s="10">
        <f t="shared" si="5"/>
        <v>-3.9885454979699097E-3</v>
      </c>
      <c r="L68" s="21"/>
      <c r="M68" s="12" t="s">
        <v>73</v>
      </c>
      <c r="N68" s="13">
        <v>347.05</v>
      </c>
      <c r="O68" s="14">
        <v>-3.9800000000000002E-2</v>
      </c>
      <c r="P68" s="15">
        <f t="shared" si="6"/>
        <v>0.96020000000000005</v>
      </c>
      <c r="Q68" s="10">
        <f t="shared" si="7"/>
        <v>-4.1140291378075002E-4</v>
      </c>
      <c r="R68" s="21"/>
      <c r="S68" s="12" t="s">
        <v>73</v>
      </c>
      <c r="T68" s="13">
        <v>62.96</v>
      </c>
      <c r="U68" s="14">
        <v>9.5999999999999992E-3</v>
      </c>
      <c r="V68" s="15">
        <f t="shared" si="8"/>
        <v>1.0096000000000001</v>
      </c>
      <c r="W68" s="10">
        <f t="shared" si="9"/>
        <v>3.3604585622163801E-4</v>
      </c>
      <c r="X68" s="22"/>
      <c r="Y68" s="29" t="s">
        <v>73</v>
      </c>
      <c r="Z68" s="30">
        <v>318.5</v>
      </c>
      <c r="AA68" s="31">
        <v>-1.15E-2</v>
      </c>
      <c r="AB68" s="32">
        <f t="shared" si="10"/>
        <v>0.98850000000000005</v>
      </c>
      <c r="AC68" s="28">
        <f t="shared" si="11"/>
        <v>-2.41206114162885E-4</v>
      </c>
      <c r="AD68" s="22"/>
      <c r="AE68" s="29" t="s">
        <v>73</v>
      </c>
      <c r="AF68" s="30">
        <v>1572.2</v>
      </c>
      <c r="AG68" s="31">
        <v>-2.3400000000000001E-2</v>
      </c>
      <c r="AH68" s="32">
        <f t="shared" si="12"/>
        <v>0.97660000000000002</v>
      </c>
      <c r="AI68" s="28">
        <f t="shared" si="13"/>
        <v>-2.1810007165034599E-4</v>
      </c>
      <c r="AJ68" s="22"/>
      <c r="AK68" s="29" t="s">
        <v>73</v>
      </c>
      <c r="AL68" s="30">
        <v>484.4</v>
      </c>
      <c r="AM68" s="31">
        <v>-4.0000000000000002E-4</v>
      </c>
      <c r="AN68" s="32">
        <f t="shared" si="14"/>
        <v>0.99960000000000004</v>
      </c>
      <c r="AO68" s="28">
        <f t="shared" si="15"/>
        <v>-3.7869596369715799E-6</v>
      </c>
      <c r="AP68" s="22"/>
      <c r="AQ68" s="22"/>
      <c r="AR68" s="38"/>
      <c r="AT68" s="39">
        <f t="shared" si="18"/>
        <v>0.57472822283257696</v>
      </c>
      <c r="AV68" s="40" t="s">
        <v>73</v>
      </c>
      <c r="AW68" s="47">
        <v>1571.9</v>
      </c>
      <c r="AX68" s="48">
        <f t="shared" si="0"/>
        <v>-1.6874444336296399E-2</v>
      </c>
      <c r="AY68" s="43">
        <f t="shared" si="1"/>
        <v>0.98312555566370396</v>
      </c>
      <c r="AZ68" s="49"/>
    </row>
    <row r="69" spans="1:52" ht="20.399999999999999">
      <c r="A69" s="12" t="s">
        <v>74</v>
      </c>
      <c r="B69" s="13">
        <v>3571.95</v>
      </c>
      <c r="C69" s="14">
        <v>-5.5999999999999999E-3</v>
      </c>
      <c r="D69" s="15">
        <f t="shared" si="2"/>
        <v>0.99439999999999995</v>
      </c>
      <c r="E69" s="10">
        <f t="shared" si="3"/>
        <v>0.57925521853355599</v>
      </c>
      <c r="F69" s="16"/>
      <c r="G69" s="12" t="s">
        <v>74</v>
      </c>
      <c r="H69" s="13">
        <v>1501.4</v>
      </c>
      <c r="I69" s="14">
        <v>-2.1100000000000001E-2</v>
      </c>
      <c r="J69" s="15">
        <f t="shared" si="4"/>
        <v>0.97889999999999999</v>
      </c>
      <c r="K69" s="10">
        <f t="shared" si="5"/>
        <v>-7.0131925005970904E-3</v>
      </c>
      <c r="L69" s="21"/>
      <c r="M69" s="12" t="s">
        <v>74</v>
      </c>
      <c r="N69" s="13">
        <v>361.45</v>
      </c>
      <c r="O69" s="14">
        <v>-1.55E-2</v>
      </c>
      <c r="P69" s="15">
        <f t="shared" si="6"/>
        <v>0.98450000000000004</v>
      </c>
      <c r="Q69" s="10">
        <f t="shared" si="7"/>
        <v>-1.60219727728684E-4</v>
      </c>
      <c r="R69" s="21"/>
      <c r="S69" s="12" t="s">
        <v>74</v>
      </c>
      <c r="T69" s="13">
        <v>62.36</v>
      </c>
      <c r="U69" s="14">
        <v>6.3E-3</v>
      </c>
      <c r="V69" s="15">
        <f t="shared" si="8"/>
        <v>1.0063</v>
      </c>
      <c r="W69" s="10">
        <f t="shared" si="9"/>
        <v>2.2053009314544999E-4</v>
      </c>
      <c r="X69" s="22"/>
      <c r="Y69" s="29" t="s">
        <v>74</v>
      </c>
      <c r="Z69" s="30">
        <v>322.2</v>
      </c>
      <c r="AA69" s="31">
        <v>-5.5999999999999999E-3</v>
      </c>
      <c r="AB69" s="32">
        <f t="shared" si="10"/>
        <v>0.99439999999999995</v>
      </c>
      <c r="AC69" s="28">
        <f t="shared" si="11"/>
        <v>-1.1745689037497E-4</v>
      </c>
      <c r="AD69" s="22"/>
      <c r="AE69" s="29" t="s">
        <v>74</v>
      </c>
      <c r="AF69" s="30">
        <v>1609.95</v>
      </c>
      <c r="AG69" s="31">
        <v>-2E-3</v>
      </c>
      <c r="AH69" s="32">
        <f t="shared" si="12"/>
        <v>0.998</v>
      </c>
      <c r="AI69" s="28">
        <f t="shared" si="13"/>
        <v>-1.8641031764986901E-5</v>
      </c>
      <c r="AJ69" s="22"/>
      <c r="AK69" s="29" t="s">
        <v>74</v>
      </c>
      <c r="AL69" s="30">
        <v>484.6</v>
      </c>
      <c r="AM69" s="31">
        <v>0.04</v>
      </c>
      <c r="AN69" s="32">
        <f t="shared" si="14"/>
        <v>1.04</v>
      </c>
      <c r="AO69" s="28">
        <f t="shared" si="15"/>
        <v>3.7869596369715801E-4</v>
      </c>
      <c r="AP69" s="22"/>
      <c r="AQ69" s="22"/>
      <c r="AR69" s="38"/>
      <c r="AT69" s="39">
        <f t="shared" si="18"/>
        <v>0.57254493443993304</v>
      </c>
      <c r="AV69" s="40" t="s">
        <v>74</v>
      </c>
      <c r="AW69" s="47">
        <v>1598.65</v>
      </c>
      <c r="AX69" s="48">
        <f t="shared" si="0"/>
        <v>-2.6861585366911101E-3</v>
      </c>
      <c r="AY69" s="43">
        <f t="shared" si="1"/>
        <v>0.99731384146330904</v>
      </c>
      <c r="AZ69" s="49"/>
    </row>
    <row r="70" spans="1:52" ht="20.399999999999999">
      <c r="A70" s="12" t="s">
        <v>842</v>
      </c>
      <c r="B70" s="13">
        <v>3592.05</v>
      </c>
      <c r="C70" s="14">
        <v>1.0800000000000001E-2</v>
      </c>
      <c r="D70" s="15">
        <f t="shared" si="2"/>
        <v>1.0107999999999999</v>
      </c>
      <c r="E70" s="10">
        <f t="shared" si="3"/>
        <v>0.58880850250776195</v>
      </c>
      <c r="F70" s="16"/>
      <c r="G70" s="12" t="s">
        <v>842</v>
      </c>
      <c r="H70" s="13">
        <v>1533.8</v>
      </c>
      <c r="I70" s="14">
        <v>9.7000000000000003E-3</v>
      </c>
      <c r="J70" s="15">
        <f t="shared" si="4"/>
        <v>1.0097</v>
      </c>
      <c r="K70" s="10">
        <f t="shared" si="5"/>
        <v>3.2240742775256699E-3</v>
      </c>
      <c r="L70" s="21"/>
      <c r="M70" s="12" t="s">
        <v>842</v>
      </c>
      <c r="N70" s="13">
        <v>367.15</v>
      </c>
      <c r="O70" s="14">
        <v>1.32E-2</v>
      </c>
      <c r="P70" s="15">
        <f t="shared" si="6"/>
        <v>1.0132000000000001</v>
      </c>
      <c r="Q70" s="10">
        <f t="shared" si="7"/>
        <v>1.36445187485073E-4</v>
      </c>
      <c r="R70" s="21"/>
      <c r="S70" s="12" t="s">
        <v>842</v>
      </c>
      <c r="T70" s="13">
        <v>61.97</v>
      </c>
      <c r="U70" s="14">
        <v>-2.7799999999999998E-2</v>
      </c>
      <c r="V70" s="15">
        <f t="shared" si="8"/>
        <v>0.97219999999999995</v>
      </c>
      <c r="W70" s="10">
        <f t="shared" si="9"/>
        <v>-9.7313279197516105E-4</v>
      </c>
      <c r="X70" s="22"/>
      <c r="Y70" s="29" t="s">
        <v>842</v>
      </c>
      <c r="Z70" s="30">
        <v>324</v>
      </c>
      <c r="AA70" s="31">
        <v>1.84E-2</v>
      </c>
      <c r="AB70" s="32">
        <f t="shared" si="10"/>
        <v>1.0184</v>
      </c>
      <c r="AC70" s="28">
        <f t="shared" si="11"/>
        <v>3.8592978266061597E-4</v>
      </c>
      <c r="AD70" s="22"/>
      <c r="AE70" s="29" t="s">
        <v>842</v>
      </c>
      <c r="AF70" s="30">
        <v>1613.15</v>
      </c>
      <c r="AG70" s="31">
        <v>-7.1000000000000004E-3</v>
      </c>
      <c r="AH70" s="32">
        <f t="shared" si="12"/>
        <v>0.9929</v>
      </c>
      <c r="AI70" s="28">
        <f t="shared" si="13"/>
        <v>-6.6175662765703398E-5</v>
      </c>
      <c r="AJ70" s="22"/>
      <c r="AK70" s="29" t="s">
        <v>842</v>
      </c>
      <c r="AL70" s="30">
        <v>465.95</v>
      </c>
      <c r="AM70" s="31">
        <v>3.0000000000000001E-3</v>
      </c>
      <c r="AN70" s="32">
        <f t="shared" si="14"/>
        <v>1.0029999999999999</v>
      </c>
      <c r="AO70" s="28">
        <f t="shared" si="15"/>
        <v>2.8402197277286798E-5</v>
      </c>
      <c r="AP70" s="22"/>
      <c r="AQ70" s="22"/>
      <c r="AR70" s="38"/>
      <c r="AT70" s="39">
        <f t="shared" si="18"/>
        <v>0.59154404549797002</v>
      </c>
      <c r="AV70" s="40" t="s">
        <v>75</v>
      </c>
      <c r="AW70" s="47">
        <v>1602.95</v>
      </c>
      <c r="AX70" s="48">
        <f t="shared" ref="AX70:AX133" si="19">LN(AW70/AW71)</f>
        <v>-6.5910389389442397E-3</v>
      </c>
      <c r="AY70" s="43">
        <f t="shared" ref="AY70:AY133" si="20">AX70+1</f>
        <v>0.99340896106105603</v>
      </c>
      <c r="AZ70" s="49"/>
    </row>
    <row r="71" spans="1:52" ht="20.399999999999999">
      <c r="A71" s="12" t="s">
        <v>843</v>
      </c>
      <c r="B71" s="13">
        <v>3553.55</v>
      </c>
      <c r="C71" s="14">
        <v>-2.3300000000000001E-2</v>
      </c>
      <c r="D71" s="15">
        <f t="shared" ref="D71:D134" si="21">SUM(C71,1)</f>
        <v>0.97670000000000001</v>
      </c>
      <c r="E71" s="10">
        <f t="shared" ref="E71:E134" si="22">D71*$C$4</f>
        <v>0.56894466204920002</v>
      </c>
      <c r="F71" s="16"/>
      <c r="G71" s="12" t="s">
        <v>843</v>
      </c>
      <c r="H71" s="13">
        <v>1519</v>
      </c>
      <c r="I71" s="14">
        <v>-1.61E-2</v>
      </c>
      <c r="J71" s="15">
        <f t="shared" ref="J71:J134" si="23">SUM(I71,1)</f>
        <v>0.9839</v>
      </c>
      <c r="K71" s="10">
        <f t="shared" ref="K71:K134" si="24">I71*$I$4</f>
        <v>-5.3512985431096198E-3</v>
      </c>
      <c r="L71" s="21"/>
      <c r="M71" s="12" t="s">
        <v>843</v>
      </c>
      <c r="N71" s="13">
        <v>362.35</v>
      </c>
      <c r="O71" s="14">
        <v>-2.63E-2</v>
      </c>
      <c r="P71" s="15">
        <f t="shared" ref="P71:P134" si="25">SUM(O71,1)</f>
        <v>0.97370000000000001</v>
      </c>
      <c r="Q71" s="10">
        <f t="shared" ref="Q71:Q134" si="26">O71*$O$4</f>
        <v>-2.7185669930738002E-4</v>
      </c>
      <c r="R71" s="21"/>
      <c r="S71" s="12" t="s">
        <v>843</v>
      </c>
      <c r="T71" s="13">
        <v>63.74</v>
      </c>
      <c r="U71" s="14">
        <v>1.5299999999999999E-2</v>
      </c>
      <c r="V71" s="15">
        <f t="shared" ref="V71:V134" si="27">SUM(U71,1)</f>
        <v>1.0153000000000001</v>
      </c>
      <c r="W71" s="10">
        <f t="shared" ref="W71:W134" si="28">U71*$U$4</f>
        <v>5.3557308335323601E-4</v>
      </c>
      <c r="X71" s="22"/>
      <c r="Y71" s="29" t="s">
        <v>843</v>
      </c>
      <c r="Z71" s="30">
        <v>318.14999999999998</v>
      </c>
      <c r="AA71" s="31">
        <v>-3.3999999999999998E-3</v>
      </c>
      <c r="AB71" s="32">
        <f t="shared" ref="AB71:AB134" si="29">SUM(AA71,1)</f>
        <v>0.99660000000000004</v>
      </c>
      <c r="AC71" s="28">
        <f t="shared" ref="AC71:AC134" si="30">AA71*$AA$4</f>
        <v>-7.1313112013374704E-5</v>
      </c>
      <c r="AD71" s="22"/>
      <c r="AE71" s="29" t="s">
        <v>843</v>
      </c>
      <c r="AF71" s="30">
        <v>1624.65</v>
      </c>
      <c r="AG71" s="31">
        <v>4.6199999999999998E-2</v>
      </c>
      <c r="AH71" s="32">
        <f t="shared" ref="AH71:AH134" si="31">SUM(AG71,1)</f>
        <v>1.0462</v>
      </c>
      <c r="AI71" s="28">
        <f t="shared" ref="AI71:AI134" si="32">AG71*$AG$4</f>
        <v>4.30607833771197E-4</v>
      </c>
      <c r="AJ71" s="22"/>
      <c r="AK71" s="29" t="s">
        <v>843</v>
      </c>
      <c r="AL71" s="30">
        <v>464.55</v>
      </c>
      <c r="AM71" s="31">
        <v>-7.7000000000000002E-3</v>
      </c>
      <c r="AN71" s="32">
        <f t="shared" ref="AN71:AN134" si="33">SUM(AM71,1)</f>
        <v>0.99229999999999996</v>
      </c>
      <c r="AO71" s="28">
        <f t="shared" ref="AO71:AO134" si="34">AM71*$AM$4</f>
        <v>-7.2898973011702899E-5</v>
      </c>
      <c r="AP71" s="22"/>
      <c r="AQ71" s="22"/>
      <c r="AR71" s="38"/>
      <c r="AT71" s="39">
        <f t="shared" si="18"/>
        <v>0.56414347563888201</v>
      </c>
      <c r="AV71" s="40" t="s">
        <v>76</v>
      </c>
      <c r="AW71" s="47">
        <v>1613.55</v>
      </c>
      <c r="AX71" s="48">
        <f t="shared" si="19"/>
        <v>-1.7338002423695001E-3</v>
      </c>
      <c r="AY71" s="43">
        <f t="shared" si="20"/>
        <v>0.99826619975763098</v>
      </c>
      <c r="AZ71" s="49"/>
    </row>
    <row r="72" spans="1:52" ht="20.399999999999999">
      <c r="A72" s="12" t="s">
        <v>844</v>
      </c>
      <c r="B72" s="13">
        <v>3638.25</v>
      </c>
      <c r="C72" s="14">
        <v>1.7399999999999999E-2</v>
      </c>
      <c r="D72" s="15">
        <f t="shared" si="21"/>
        <v>1.0174000000000001</v>
      </c>
      <c r="E72" s="10">
        <f t="shared" si="22"/>
        <v>0.59265311679006405</v>
      </c>
      <c r="F72" s="16"/>
      <c r="G72" s="12" t="s">
        <v>844</v>
      </c>
      <c r="H72" s="13">
        <v>1543.8</v>
      </c>
      <c r="I72" s="14">
        <v>3.3300000000000003E-2</v>
      </c>
      <c r="J72" s="15">
        <f t="shared" si="23"/>
        <v>1.0333000000000001</v>
      </c>
      <c r="K72" s="10">
        <f t="shared" si="24"/>
        <v>1.10682137568665E-2</v>
      </c>
      <c r="L72" s="21"/>
      <c r="M72" s="12" t="s">
        <v>844</v>
      </c>
      <c r="N72" s="13">
        <v>372.15</v>
      </c>
      <c r="O72" s="14">
        <v>5.2900000000000003E-2</v>
      </c>
      <c r="P72" s="15">
        <f t="shared" si="25"/>
        <v>1.0528999999999999</v>
      </c>
      <c r="Q72" s="10">
        <f t="shared" si="26"/>
        <v>5.4681442560305699E-4</v>
      </c>
      <c r="R72" s="21"/>
      <c r="S72" s="12" t="s">
        <v>844</v>
      </c>
      <c r="T72" s="13">
        <v>62.78</v>
      </c>
      <c r="U72" s="14">
        <v>3.7999999999999999E-2</v>
      </c>
      <c r="V72" s="15">
        <f t="shared" si="27"/>
        <v>1.038</v>
      </c>
      <c r="W72" s="10">
        <f t="shared" si="28"/>
        <v>1.3301815142106499E-3</v>
      </c>
      <c r="X72" s="22"/>
      <c r="Y72" s="29" t="s">
        <v>844</v>
      </c>
      <c r="Z72" s="30">
        <v>319.25</v>
      </c>
      <c r="AA72" s="31">
        <v>2.5999999999999999E-2</v>
      </c>
      <c r="AB72" s="32">
        <f t="shared" si="29"/>
        <v>1.026</v>
      </c>
      <c r="AC72" s="28">
        <f t="shared" si="30"/>
        <v>5.4533556245521802E-4</v>
      </c>
      <c r="AD72" s="22"/>
      <c r="AE72" s="29" t="s">
        <v>844</v>
      </c>
      <c r="AF72" s="30">
        <v>1552.95</v>
      </c>
      <c r="AG72" s="31">
        <v>5.6599999999999998E-2</v>
      </c>
      <c r="AH72" s="32">
        <f t="shared" si="31"/>
        <v>1.0566</v>
      </c>
      <c r="AI72" s="28">
        <f t="shared" si="32"/>
        <v>5.2754119894912797E-4</v>
      </c>
      <c r="AJ72" s="22"/>
      <c r="AK72" s="29" t="s">
        <v>844</v>
      </c>
      <c r="AL72" s="30">
        <v>468.15</v>
      </c>
      <c r="AM72" s="31">
        <v>-1.1999999999999999E-3</v>
      </c>
      <c r="AN72" s="32">
        <f t="shared" si="33"/>
        <v>0.99880000000000002</v>
      </c>
      <c r="AO72" s="28">
        <f t="shared" si="34"/>
        <v>-1.13608789109147E-5</v>
      </c>
      <c r="AP72" s="22"/>
      <c r="AQ72" s="22"/>
      <c r="AR72" s="38"/>
      <c r="AT72" s="39">
        <f t="shared" si="18"/>
        <v>0.60665984236923798</v>
      </c>
      <c r="AV72" s="40" t="s">
        <v>77</v>
      </c>
      <c r="AW72" s="47">
        <v>1616.35</v>
      </c>
      <c r="AX72" s="48">
        <f t="shared" si="19"/>
        <v>1.1198673664755399E-2</v>
      </c>
      <c r="AY72" s="43">
        <f t="shared" si="20"/>
        <v>1.01119867366476</v>
      </c>
      <c r="AZ72" s="49"/>
    </row>
    <row r="73" spans="1:52" ht="20.399999999999999">
      <c r="A73" s="12" t="s">
        <v>845</v>
      </c>
      <c r="B73" s="13">
        <v>3576.2</v>
      </c>
      <c r="C73" s="14">
        <v>1.37E-2</v>
      </c>
      <c r="D73" s="15">
        <f t="shared" si="21"/>
        <v>1.0137</v>
      </c>
      <c r="E73" s="10">
        <f t="shared" si="22"/>
        <v>0.59049780272271302</v>
      </c>
      <c r="F73" s="16"/>
      <c r="G73" s="12" t="s">
        <v>845</v>
      </c>
      <c r="H73" s="13">
        <v>1494.1</v>
      </c>
      <c r="I73" s="14">
        <v>2.0000000000000001E-4</v>
      </c>
      <c r="J73" s="15">
        <f t="shared" si="23"/>
        <v>1.0002</v>
      </c>
      <c r="K73" s="10">
        <f t="shared" si="24"/>
        <v>6.6475758299498405E-5</v>
      </c>
      <c r="L73" s="21"/>
      <c r="M73" s="12" t="s">
        <v>845</v>
      </c>
      <c r="N73" s="13">
        <v>353.45</v>
      </c>
      <c r="O73" s="14">
        <v>-1.34E-2</v>
      </c>
      <c r="P73" s="15">
        <f t="shared" si="25"/>
        <v>0.98660000000000003</v>
      </c>
      <c r="Q73" s="10">
        <f t="shared" si="26"/>
        <v>-1.3851253881060399E-4</v>
      </c>
      <c r="R73" s="21"/>
      <c r="S73" s="12" t="s">
        <v>845</v>
      </c>
      <c r="T73" s="13">
        <v>60.48</v>
      </c>
      <c r="U73" s="14">
        <v>-3.3E-3</v>
      </c>
      <c r="V73" s="15">
        <f t="shared" si="27"/>
        <v>0.99670000000000003</v>
      </c>
      <c r="W73" s="10">
        <f t="shared" si="28"/>
        <v>-1.1551576307618801E-4</v>
      </c>
      <c r="X73" s="22"/>
      <c r="Y73" s="29" t="s">
        <v>845</v>
      </c>
      <c r="Z73" s="30">
        <v>311.14999999999998</v>
      </c>
      <c r="AA73" s="31">
        <v>-3.3700000000000001E-2</v>
      </c>
      <c r="AB73" s="32">
        <f t="shared" si="29"/>
        <v>0.96630000000000005</v>
      </c>
      <c r="AC73" s="28">
        <f t="shared" si="30"/>
        <v>-7.06838786720802E-4</v>
      </c>
      <c r="AD73" s="22"/>
      <c r="AE73" s="29" t="s">
        <v>845</v>
      </c>
      <c r="AF73" s="30">
        <v>1469.75</v>
      </c>
      <c r="AG73" s="31">
        <v>-4.8599999999999997E-2</v>
      </c>
      <c r="AH73" s="32">
        <f t="shared" si="31"/>
        <v>0.95140000000000002</v>
      </c>
      <c r="AI73" s="28">
        <f t="shared" si="32"/>
        <v>-4.5297707188918099E-4</v>
      </c>
      <c r="AJ73" s="22"/>
      <c r="AK73" s="29" t="s">
        <v>845</v>
      </c>
      <c r="AL73" s="30">
        <v>468.7</v>
      </c>
      <c r="AM73" s="31">
        <v>4.7999999999999996E-3</v>
      </c>
      <c r="AN73" s="32">
        <f t="shared" si="33"/>
        <v>1.0047999999999999</v>
      </c>
      <c r="AO73" s="28">
        <f t="shared" si="34"/>
        <v>4.5443515643658901E-5</v>
      </c>
      <c r="AP73" s="22"/>
      <c r="AQ73" s="22"/>
      <c r="AR73" s="38"/>
      <c r="AT73" s="39">
        <f t="shared" si="18"/>
        <v>0.58919587783615901</v>
      </c>
      <c r="AV73" s="40" t="s">
        <v>78</v>
      </c>
      <c r="AW73" s="47">
        <v>1598.35</v>
      </c>
      <c r="AX73" s="48">
        <f t="shared" si="19"/>
        <v>-2.5175463571576101E-2</v>
      </c>
      <c r="AY73" s="43">
        <f t="shared" si="20"/>
        <v>0.97482453642842404</v>
      </c>
      <c r="AZ73" s="49"/>
    </row>
    <row r="74" spans="1:52" ht="20.399999999999999">
      <c r="A74" s="12" t="s">
        <v>846</v>
      </c>
      <c r="B74" s="13">
        <v>3528</v>
      </c>
      <c r="C74" s="14">
        <v>-3.7600000000000001E-2</v>
      </c>
      <c r="D74" s="15">
        <f t="shared" si="21"/>
        <v>0.96240000000000003</v>
      </c>
      <c r="E74" s="10">
        <f t="shared" si="22"/>
        <v>0.56061466443754504</v>
      </c>
      <c r="F74" s="16"/>
      <c r="G74" s="12" t="s">
        <v>846</v>
      </c>
      <c r="H74" s="13">
        <v>1493.85</v>
      </c>
      <c r="I74" s="14">
        <v>-5.9299999999999999E-2</v>
      </c>
      <c r="J74" s="15">
        <f t="shared" si="23"/>
        <v>0.94069999999999998</v>
      </c>
      <c r="K74" s="10">
        <f t="shared" si="24"/>
        <v>-1.97100623358013E-2</v>
      </c>
      <c r="L74" s="21"/>
      <c r="M74" s="12" t="s">
        <v>846</v>
      </c>
      <c r="N74" s="13">
        <v>358.25</v>
      </c>
      <c r="O74" s="14">
        <v>-7.7600000000000002E-2</v>
      </c>
      <c r="P74" s="15">
        <f t="shared" si="25"/>
        <v>0.9224</v>
      </c>
      <c r="Q74" s="10">
        <f t="shared" si="26"/>
        <v>-8.02132314306186E-4</v>
      </c>
      <c r="R74" s="21"/>
      <c r="S74" s="12" t="s">
        <v>846</v>
      </c>
      <c r="T74" s="13">
        <v>60.68</v>
      </c>
      <c r="U74" s="14">
        <v>-5.91E-2</v>
      </c>
      <c r="V74" s="15">
        <f t="shared" si="27"/>
        <v>0.94089999999999996</v>
      </c>
      <c r="W74" s="10">
        <f t="shared" si="28"/>
        <v>-2.0687823023644602E-3</v>
      </c>
      <c r="X74" s="22"/>
      <c r="Y74" s="29" t="s">
        <v>846</v>
      </c>
      <c r="Z74" s="30">
        <v>322</v>
      </c>
      <c r="AA74" s="31">
        <v>-6.4399999999999999E-2</v>
      </c>
      <c r="AB74" s="32">
        <f t="shared" si="29"/>
        <v>0.93559999999999999</v>
      </c>
      <c r="AC74" s="28">
        <f t="shared" si="30"/>
        <v>-1.3507542393121599E-3</v>
      </c>
      <c r="AD74" s="22"/>
      <c r="AE74" s="29" t="s">
        <v>846</v>
      </c>
      <c r="AF74" s="30">
        <v>1544.9</v>
      </c>
      <c r="AG74" s="31">
        <v>-3.1199999999999999E-2</v>
      </c>
      <c r="AH74" s="32">
        <f t="shared" si="31"/>
        <v>0.96879999999999999</v>
      </c>
      <c r="AI74" s="28">
        <f t="shared" si="32"/>
        <v>-2.9080009553379498E-4</v>
      </c>
      <c r="AJ74" s="22"/>
      <c r="AK74" s="29" t="s">
        <v>846</v>
      </c>
      <c r="AL74" s="30">
        <v>466.45</v>
      </c>
      <c r="AM74" s="31">
        <v>-3.78E-2</v>
      </c>
      <c r="AN74" s="32">
        <f t="shared" si="33"/>
        <v>0.96220000000000006</v>
      </c>
      <c r="AO74" s="28">
        <f t="shared" si="34"/>
        <v>-3.5786768569381401E-4</v>
      </c>
      <c r="AP74" s="22"/>
      <c r="AQ74" s="22"/>
      <c r="AR74" s="38"/>
      <c r="AT74" s="39">
        <f t="shared" si="18"/>
        <v>0.53603426546453303</v>
      </c>
      <c r="AV74" s="40" t="s">
        <v>79</v>
      </c>
      <c r="AW74" s="47">
        <v>1639.1</v>
      </c>
      <c r="AX74" s="48">
        <f t="shared" si="19"/>
        <v>-2.49738100769204E-2</v>
      </c>
      <c r="AY74" s="43">
        <f t="shared" si="20"/>
        <v>0.97502618992307999</v>
      </c>
      <c r="AZ74" s="49"/>
    </row>
    <row r="75" spans="1:52" ht="20.399999999999999">
      <c r="A75" s="12" t="s">
        <v>847</v>
      </c>
      <c r="B75" s="13">
        <v>3665.7</v>
      </c>
      <c r="C75" s="14">
        <v>-3.0099999999999998E-2</v>
      </c>
      <c r="D75" s="15">
        <f t="shared" si="21"/>
        <v>0.96989999999999998</v>
      </c>
      <c r="E75" s="10">
        <f t="shared" si="22"/>
        <v>0.56498354430379705</v>
      </c>
      <c r="F75" s="16"/>
      <c r="G75" s="12" t="s">
        <v>847</v>
      </c>
      <c r="H75" s="13">
        <v>1588</v>
      </c>
      <c r="I75" s="14">
        <v>-1.4E-3</v>
      </c>
      <c r="J75" s="15">
        <f t="shared" si="23"/>
        <v>0.99860000000000004</v>
      </c>
      <c r="K75" s="10">
        <f t="shared" si="24"/>
        <v>-4.6533030809648899E-4</v>
      </c>
      <c r="L75" s="21"/>
      <c r="M75" s="12" t="s">
        <v>847</v>
      </c>
      <c r="N75" s="13">
        <v>388.4</v>
      </c>
      <c r="O75" s="14">
        <v>-9.1999999999999998E-3</v>
      </c>
      <c r="P75" s="15">
        <f t="shared" si="25"/>
        <v>0.99080000000000001</v>
      </c>
      <c r="Q75" s="10">
        <f t="shared" si="26"/>
        <v>-9.5098160974444701E-5</v>
      </c>
      <c r="R75" s="21"/>
      <c r="S75" s="12" t="s">
        <v>847</v>
      </c>
      <c r="T75" s="13">
        <v>64.489999999999995</v>
      </c>
      <c r="U75" s="14">
        <v>-1.21E-2</v>
      </c>
      <c r="V75" s="15">
        <f t="shared" si="27"/>
        <v>0.9879</v>
      </c>
      <c r="W75" s="10">
        <f t="shared" si="28"/>
        <v>-4.2355779794602297E-4</v>
      </c>
      <c r="X75" s="22"/>
      <c r="Y75" s="29" t="s">
        <v>847</v>
      </c>
      <c r="Z75" s="30">
        <v>344.15</v>
      </c>
      <c r="AA75" s="31">
        <v>-6.6E-3</v>
      </c>
      <c r="AB75" s="32">
        <f t="shared" si="29"/>
        <v>0.99339999999999995</v>
      </c>
      <c r="AC75" s="28">
        <f t="shared" si="30"/>
        <v>-1.3843133508478601E-4</v>
      </c>
      <c r="AD75" s="22"/>
      <c r="AE75" s="29" t="s">
        <v>847</v>
      </c>
      <c r="AF75" s="30">
        <v>1594.6</v>
      </c>
      <c r="AG75" s="31">
        <v>8.6E-3</v>
      </c>
      <c r="AH75" s="32">
        <f t="shared" si="31"/>
        <v>1.0085999999999999</v>
      </c>
      <c r="AI75" s="28">
        <f t="shared" si="32"/>
        <v>8.0156436589443495E-5</v>
      </c>
      <c r="AJ75" s="22"/>
      <c r="AK75" s="29" t="s">
        <v>847</v>
      </c>
      <c r="AL75" s="30">
        <v>484.75</v>
      </c>
      <c r="AM75" s="31">
        <v>-2.18E-2</v>
      </c>
      <c r="AN75" s="32">
        <f t="shared" si="33"/>
        <v>0.97819999999999996</v>
      </c>
      <c r="AO75" s="28">
        <f t="shared" si="34"/>
        <v>-2.0638930021495101E-4</v>
      </c>
      <c r="AP75" s="22"/>
      <c r="AQ75" s="22"/>
      <c r="AR75" s="38"/>
      <c r="AT75" s="39">
        <f t="shared" si="18"/>
        <v>0.56373489383806996</v>
      </c>
      <c r="AV75" s="40" t="s">
        <v>80</v>
      </c>
      <c r="AW75" s="47">
        <v>1680.55</v>
      </c>
      <c r="AX75" s="48">
        <f t="shared" si="19"/>
        <v>-5.1943167967632799E-2</v>
      </c>
      <c r="AY75" s="43">
        <f t="shared" si="20"/>
        <v>0.94805683203236701</v>
      </c>
      <c r="AZ75" s="49"/>
    </row>
    <row r="76" spans="1:52" ht="20.399999999999999">
      <c r="A76" s="12" t="s">
        <v>848</v>
      </c>
      <c r="B76" s="13">
        <v>3779.3</v>
      </c>
      <c r="C76" s="14">
        <v>-9.4000000000000004E-3</v>
      </c>
      <c r="D76" s="15">
        <f t="shared" si="21"/>
        <v>0.99060000000000004</v>
      </c>
      <c r="E76" s="10">
        <f t="shared" si="22"/>
        <v>0.57704165273465502</v>
      </c>
      <c r="F76" s="16"/>
      <c r="G76" s="12" t="s">
        <v>848</v>
      </c>
      <c r="H76" s="13">
        <v>1590.15</v>
      </c>
      <c r="I76" s="14">
        <v>1.29E-2</v>
      </c>
      <c r="J76" s="15">
        <f t="shared" si="23"/>
        <v>1.0128999999999999</v>
      </c>
      <c r="K76" s="10">
        <f t="shared" si="24"/>
        <v>4.2876864103176503E-3</v>
      </c>
      <c r="L76" s="21"/>
      <c r="M76" s="12" t="s">
        <v>848</v>
      </c>
      <c r="N76" s="13">
        <v>392</v>
      </c>
      <c r="O76" s="14">
        <v>-3.2099999999999997E-2</v>
      </c>
      <c r="P76" s="15">
        <f t="shared" si="25"/>
        <v>0.96789999999999998</v>
      </c>
      <c r="Q76" s="10">
        <f t="shared" si="26"/>
        <v>-3.3180988774779099E-4</v>
      </c>
      <c r="R76" s="21"/>
      <c r="S76" s="12" t="s">
        <v>848</v>
      </c>
      <c r="T76" s="13">
        <v>65.28</v>
      </c>
      <c r="U76" s="14">
        <v>-1.66E-2</v>
      </c>
      <c r="V76" s="15">
        <f t="shared" si="27"/>
        <v>0.98340000000000005</v>
      </c>
      <c r="W76" s="10">
        <f t="shared" si="28"/>
        <v>-5.8107929304991601E-4</v>
      </c>
      <c r="X76" s="22"/>
      <c r="Y76" s="29" t="s">
        <v>848</v>
      </c>
      <c r="Z76" s="30">
        <v>346.45</v>
      </c>
      <c r="AA76" s="31">
        <v>-3.2099999999999997E-2</v>
      </c>
      <c r="AB76" s="32">
        <f t="shared" si="29"/>
        <v>0.96789999999999998</v>
      </c>
      <c r="AC76" s="28">
        <f t="shared" si="30"/>
        <v>-6.73279675185097E-4</v>
      </c>
      <c r="AD76" s="22"/>
      <c r="AE76" s="29" t="s">
        <v>848</v>
      </c>
      <c r="AF76" s="30">
        <v>1581</v>
      </c>
      <c r="AG76" s="31">
        <v>-2.3599999999999999E-2</v>
      </c>
      <c r="AH76" s="32">
        <f t="shared" si="31"/>
        <v>0.97640000000000005</v>
      </c>
      <c r="AI76" s="28">
        <f t="shared" si="32"/>
        <v>-2.1996417482684499E-4</v>
      </c>
      <c r="AJ76" s="22"/>
      <c r="AK76" s="29" t="s">
        <v>848</v>
      </c>
      <c r="AL76" s="30">
        <v>495.55</v>
      </c>
      <c r="AM76" s="31">
        <v>-2.0799999999999999E-2</v>
      </c>
      <c r="AN76" s="32">
        <f t="shared" si="33"/>
        <v>0.97919999999999996</v>
      </c>
      <c r="AO76" s="28">
        <f t="shared" si="34"/>
        <v>-1.96921901122522E-4</v>
      </c>
      <c r="AP76" s="22"/>
      <c r="AQ76" s="22"/>
      <c r="AR76" s="38"/>
      <c r="AT76" s="39">
        <f t="shared" si="18"/>
        <v>0.57932628421304</v>
      </c>
      <c r="AV76" s="40" t="s">
        <v>81</v>
      </c>
      <c r="AW76" s="47">
        <v>1770.15</v>
      </c>
      <c r="AX76" s="48">
        <f t="shared" si="19"/>
        <v>-5.2681372103799001E-3</v>
      </c>
      <c r="AY76" s="43">
        <f t="shared" si="20"/>
        <v>0.99473186278962</v>
      </c>
      <c r="AZ76" s="49"/>
    </row>
    <row r="77" spans="1:52" ht="20.399999999999999">
      <c r="A77" s="12" t="s">
        <v>82</v>
      </c>
      <c r="B77" s="13">
        <v>3815</v>
      </c>
      <c r="C77" s="14">
        <v>8.0000000000000002E-3</v>
      </c>
      <c r="D77" s="15">
        <f t="shared" si="21"/>
        <v>1.008</v>
      </c>
      <c r="E77" s="10">
        <f t="shared" si="22"/>
        <v>0.58717745402436095</v>
      </c>
      <c r="F77" s="16"/>
      <c r="G77" s="12" t="s">
        <v>82</v>
      </c>
      <c r="H77" s="13">
        <v>1569.9</v>
      </c>
      <c r="I77" s="14">
        <v>1.5299999999999999E-2</v>
      </c>
      <c r="J77" s="15">
        <f t="shared" si="23"/>
        <v>1.0153000000000001</v>
      </c>
      <c r="K77" s="10">
        <f t="shared" si="24"/>
        <v>5.0853955099116298E-3</v>
      </c>
      <c r="L77" s="21"/>
      <c r="M77" s="12" t="s">
        <v>82</v>
      </c>
      <c r="N77" s="13">
        <v>405</v>
      </c>
      <c r="O77" s="14">
        <v>-1.12E-2</v>
      </c>
      <c r="P77" s="15">
        <f t="shared" si="25"/>
        <v>0.98880000000000001</v>
      </c>
      <c r="Q77" s="10">
        <f t="shared" si="26"/>
        <v>-1.1577167422975901E-4</v>
      </c>
      <c r="R77" s="21"/>
      <c r="S77" s="12" t="s">
        <v>82</v>
      </c>
      <c r="T77" s="13">
        <v>66.38</v>
      </c>
      <c r="U77" s="14">
        <v>-4.3E-3</v>
      </c>
      <c r="V77" s="15">
        <f t="shared" si="27"/>
        <v>0.99570000000000003</v>
      </c>
      <c r="W77" s="10">
        <f t="shared" si="28"/>
        <v>-1.50520539765942E-4</v>
      </c>
      <c r="X77" s="22"/>
      <c r="Y77" s="29" t="s">
        <v>82</v>
      </c>
      <c r="Z77" s="30">
        <v>357.95</v>
      </c>
      <c r="AA77" s="31">
        <v>5.7299999999999997E-2</v>
      </c>
      <c r="AB77" s="32">
        <f t="shared" si="29"/>
        <v>1.0572999999999999</v>
      </c>
      <c r="AC77" s="28">
        <f t="shared" si="30"/>
        <v>1.20183568187246E-3</v>
      </c>
      <c r="AD77" s="22"/>
      <c r="AE77" s="29" t="s">
        <v>82</v>
      </c>
      <c r="AF77" s="30">
        <v>1619.2</v>
      </c>
      <c r="AG77" s="31">
        <v>-1.3100000000000001E-2</v>
      </c>
      <c r="AH77" s="32">
        <f t="shared" si="31"/>
        <v>0.9869</v>
      </c>
      <c r="AI77" s="28">
        <f t="shared" si="32"/>
        <v>-1.22098758060664E-4</v>
      </c>
      <c r="AJ77" s="22"/>
      <c r="AK77" s="29" t="s">
        <v>82</v>
      </c>
      <c r="AL77" s="30">
        <v>506.1</v>
      </c>
      <c r="AM77" s="31">
        <v>-1.0699999999999999E-2</v>
      </c>
      <c r="AN77" s="32">
        <f t="shared" si="33"/>
        <v>0.98929999999999996</v>
      </c>
      <c r="AO77" s="28">
        <f t="shared" si="34"/>
        <v>-1.0130117028899001E-4</v>
      </c>
      <c r="AP77" s="22"/>
      <c r="AQ77" s="22"/>
      <c r="AR77" s="38"/>
      <c r="AT77" s="39">
        <f t="shared" si="18"/>
        <v>0.59297499307379997</v>
      </c>
      <c r="AV77" s="40" t="s">
        <v>82</v>
      </c>
      <c r="AW77" s="47">
        <v>1779.5</v>
      </c>
      <c r="AX77" s="48">
        <f t="shared" si="19"/>
        <v>2.66803975474483E-2</v>
      </c>
      <c r="AY77" s="43">
        <f t="shared" si="20"/>
        <v>1.0266803975474501</v>
      </c>
      <c r="AZ77" s="49"/>
    </row>
    <row r="78" spans="1:52" ht="20.399999999999999">
      <c r="A78" s="12" t="s">
        <v>83</v>
      </c>
      <c r="B78" s="13">
        <v>3784.65</v>
      </c>
      <c r="C78" s="14">
        <v>2.5999999999999999E-3</v>
      </c>
      <c r="D78" s="15">
        <f t="shared" si="21"/>
        <v>1.0025999999999999</v>
      </c>
      <c r="E78" s="10">
        <f t="shared" si="22"/>
        <v>0.58403186052065903</v>
      </c>
      <c r="F78" s="16"/>
      <c r="G78" s="12" t="s">
        <v>83</v>
      </c>
      <c r="H78" s="13">
        <v>1546.25</v>
      </c>
      <c r="I78" s="14">
        <v>-1.6000000000000001E-3</v>
      </c>
      <c r="J78" s="15">
        <f t="shared" si="23"/>
        <v>0.99839999999999995</v>
      </c>
      <c r="K78" s="10">
        <f t="shared" si="24"/>
        <v>-5.31806066395988E-4</v>
      </c>
      <c r="L78" s="21"/>
      <c r="M78" s="12" t="s">
        <v>83</v>
      </c>
      <c r="N78" s="13">
        <v>409.6</v>
      </c>
      <c r="O78" s="14">
        <v>5.2699999999999997E-2</v>
      </c>
      <c r="P78" s="15">
        <f t="shared" si="25"/>
        <v>1.0527</v>
      </c>
      <c r="Q78" s="10">
        <f t="shared" si="26"/>
        <v>5.4474707427752602E-4</v>
      </c>
      <c r="R78" s="21"/>
      <c r="S78" s="12" t="s">
        <v>83</v>
      </c>
      <c r="T78" s="13">
        <v>66.67</v>
      </c>
      <c r="U78" s="14">
        <v>-1.5E-3</v>
      </c>
      <c r="V78" s="15">
        <f t="shared" si="27"/>
        <v>0.99850000000000005</v>
      </c>
      <c r="W78" s="10">
        <f t="shared" si="28"/>
        <v>-5.2507165034630998E-5</v>
      </c>
      <c r="X78" s="22"/>
      <c r="Y78" s="29" t="s">
        <v>83</v>
      </c>
      <c r="Z78" s="30">
        <v>338.55</v>
      </c>
      <c r="AA78" s="31">
        <v>-7.0000000000000001E-3</v>
      </c>
      <c r="AB78" s="32">
        <f t="shared" si="29"/>
        <v>0.99299999999999999</v>
      </c>
      <c r="AC78" s="28">
        <f t="shared" si="30"/>
        <v>-1.4682111296871299E-4</v>
      </c>
      <c r="AD78" s="22"/>
      <c r="AE78" s="29" t="s">
        <v>83</v>
      </c>
      <c r="AF78" s="30">
        <v>1640.75</v>
      </c>
      <c r="AG78" s="31">
        <v>-1.15E-2</v>
      </c>
      <c r="AH78" s="32">
        <f t="shared" si="31"/>
        <v>0.98850000000000005</v>
      </c>
      <c r="AI78" s="28">
        <f t="shared" si="32"/>
        <v>-1.07185932648674E-4</v>
      </c>
      <c r="AJ78" s="22"/>
      <c r="AK78" s="29" t="s">
        <v>83</v>
      </c>
      <c r="AL78" s="30">
        <v>511.55</v>
      </c>
      <c r="AM78" s="31">
        <v>-6.0000000000000001E-3</v>
      </c>
      <c r="AN78" s="32">
        <f t="shared" si="33"/>
        <v>0.99399999999999999</v>
      </c>
      <c r="AO78" s="28">
        <f t="shared" si="34"/>
        <v>-5.6804394554573699E-5</v>
      </c>
      <c r="AP78" s="22"/>
      <c r="AQ78" s="22"/>
      <c r="AR78" s="38"/>
      <c r="AT78" s="39">
        <f t="shared" si="18"/>
        <v>0.58368148292333399</v>
      </c>
      <c r="AV78" s="40" t="s">
        <v>83</v>
      </c>
      <c r="AW78" s="47">
        <v>1732.65</v>
      </c>
      <c r="AX78" s="48">
        <f t="shared" si="19"/>
        <v>1.4504592509605599E-2</v>
      </c>
      <c r="AY78" s="43">
        <f t="shared" si="20"/>
        <v>1.0145045925096099</v>
      </c>
      <c r="AZ78" s="49"/>
    </row>
    <row r="79" spans="1:52" ht="20.399999999999999">
      <c r="A79" s="12" t="s">
        <v>84</v>
      </c>
      <c r="B79" s="13">
        <v>3774.95</v>
      </c>
      <c r="C79" s="14">
        <v>2.58E-2</v>
      </c>
      <c r="D79" s="15">
        <f t="shared" si="21"/>
        <v>1.0258</v>
      </c>
      <c r="E79" s="10">
        <f t="shared" si="22"/>
        <v>0.59754626224026797</v>
      </c>
      <c r="F79" s="16"/>
      <c r="G79" s="12" t="s">
        <v>84</v>
      </c>
      <c r="H79" s="13">
        <v>1548.7</v>
      </c>
      <c r="I79" s="14">
        <v>3.8999999999999998E-3</v>
      </c>
      <c r="J79" s="15">
        <f t="shared" si="23"/>
        <v>1.0039</v>
      </c>
      <c r="K79" s="10">
        <f t="shared" si="24"/>
        <v>1.29627728684022E-3</v>
      </c>
      <c r="L79" s="21"/>
      <c r="M79" s="12" t="s">
        <v>84</v>
      </c>
      <c r="N79" s="13">
        <v>389.1</v>
      </c>
      <c r="O79" s="14">
        <v>5.91E-2</v>
      </c>
      <c r="P79" s="15">
        <f t="shared" si="25"/>
        <v>1.0590999999999999</v>
      </c>
      <c r="Q79" s="10">
        <f t="shared" si="26"/>
        <v>6.1090231669453103E-4</v>
      </c>
      <c r="R79" s="21"/>
      <c r="S79" s="12" t="s">
        <v>84</v>
      </c>
      <c r="T79" s="13">
        <v>66.77</v>
      </c>
      <c r="U79" s="14">
        <v>-2.2000000000000001E-3</v>
      </c>
      <c r="V79" s="15">
        <f t="shared" si="27"/>
        <v>0.99780000000000002</v>
      </c>
      <c r="W79" s="10">
        <f t="shared" si="28"/>
        <v>-7.7010508717458806E-5</v>
      </c>
      <c r="X79" s="22"/>
      <c r="Y79" s="29" t="s">
        <v>84</v>
      </c>
      <c r="Z79" s="30">
        <v>340.95</v>
      </c>
      <c r="AA79" s="31">
        <v>9.9000000000000008E-3</v>
      </c>
      <c r="AB79" s="32">
        <f t="shared" si="29"/>
        <v>1.0099</v>
      </c>
      <c r="AC79" s="28">
        <f t="shared" si="30"/>
        <v>2.07647002627179E-4</v>
      </c>
      <c r="AD79" s="22"/>
      <c r="AE79" s="29" t="s">
        <v>84</v>
      </c>
      <c r="AF79" s="30">
        <v>1659.8</v>
      </c>
      <c r="AG79" s="31">
        <v>-5.7999999999999996E-3</v>
      </c>
      <c r="AH79" s="32">
        <f t="shared" si="31"/>
        <v>0.99419999999999997</v>
      </c>
      <c r="AI79" s="28">
        <f t="shared" si="32"/>
        <v>-5.4058992118461898E-5</v>
      </c>
      <c r="AJ79" s="22"/>
      <c r="AK79" s="29" t="s">
        <v>84</v>
      </c>
      <c r="AL79" s="30">
        <v>514.65</v>
      </c>
      <c r="AM79" s="31">
        <v>1.8E-3</v>
      </c>
      <c r="AN79" s="32">
        <f t="shared" si="33"/>
        <v>1.0018</v>
      </c>
      <c r="AO79" s="28">
        <f t="shared" si="34"/>
        <v>1.7041318366372099E-5</v>
      </c>
      <c r="AP79" s="22"/>
      <c r="AQ79" s="22"/>
      <c r="AR79" s="38"/>
      <c r="AT79" s="39">
        <f t="shared" si="18"/>
        <v>0.59954706066396002</v>
      </c>
      <c r="AV79" s="40" t="s">
        <v>84</v>
      </c>
      <c r="AW79" s="47">
        <v>1707.7</v>
      </c>
      <c r="AX79" s="48">
        <f t="shared" si="19"/>
        <v>-1.22896869893992E-3</v>
      </c>
      <c r="AY79" s="43">
        <f t="shared" si="20"/>
        <v>0.99877103130106004</v>
      </c>
      <c r="AZ79" s="49"/>
    </row>
    <row r="80" spans="1:52" ht="20.399999999999999">
      <c r="A80" s="12" t="s">
        <v>85</v>
      </c>
      <c r="B80" s="13">
        <v>3679.9</v>
      </c>
      <c r="C80" s="14">
        <v>1.6799999999999999E-2</v>
      </c>
      <c r="D80" s="15">
        <f t="shared" si="21"/>
        <v>1.0167999999999999</v>
      </c>
      <c r="E80" s="10">
        <f t="shared" si="22"/>
        <v>0.59230360640076396</v>
      </c>
      <c r="F80" s="16"/>
      <c r="G80" s="12" t="s">
        <v>85</v>
      </c>
      <c r="H80" s="13">
        <v>1542.75</v>
      </c>
      <c r="I80" s="14">
        <v>3.7499999999999999E-2</v>
      </c>
      <c r="J80" s="15">
        <f t="shared" si="23"/>
        <v>1.0375000000000001</v>
      </c>
      <c r="K80" s="10">
        <f t="shared" si="24"/>
        <v>1.2464204681155999E-2</v>
      </c>
      <c r="L80" s="21"/>
      <c r="M80" s="12" t="s">
        <v>85</v>
      </c>
      <c r="N80" s="13">
        <v>367.4</v>
      </c>
      <c r="O80" s="14">
        <v>-1.18E-2</v>
      </c>
      <c r="P80" s="15">
        <f t="shared" si="25"/>
        <v>0.98819999999999997</v>
      </c>
      <c r="Q80" s="10">
        <f t="shared" si="26"/>
        <v>-1.21973728206353E-4</v>
      </c>
      <c r="R80" s="21"/>
      <c r="S80" s="12" t="s">
        <v>85</v>
      </c>
      <c r="T80" s="13">
        <v>66.92</v>
      </c>
      <c r="U80" s="14">
        <v>1.04E-2</v>
      </c>
      <c r="V80" s="15">
        <f t="shared" si="27"/>
        <v>1.0104</v>
      </c>
      <c r="W80" s="10">
        <f t="shared" si="28"/>
        <v>3.6404967757344199E-4</v>
      </c>
      <c r="X80" s="22"/>
      <c r="Y80" s="29" t="s">
        <v>85</v>
      </c>
      <c r="Z80" s="30">
        <v>337.6</v>
      </c>
      <c r="AA80" s="31">
        <v>7.1999999999999998E-3</v>
      </c>
      <c r="AB80" s="32">
        <f t="shared" si="29"/>
        <v>1.0072000000000001</v>
      </c>
      <c r="AC80" s="28">
        <f t="shared" si="30"/>
        <v>1.5101600191067601E-4</v>
      </c>
      <c r="AD80" s="22"/>
      <c r="AE80" s="29" t="s">
        <v>85</v>
      </c>
      <c r="AF80" s="30">
        <v>1669.5</v>
      </c>
      <c r="AG80" s="31">
        <v>-2.0299999999999999E-2</v>
      </c>
      <c r="AH80" s="32">
        <f t="shared" si="31"/>
        <v>0.97970000000000002</v>
      </c>
      <c r="AI80" s="28">
        <f t="shared" si="32"/>
        <v>-1.8920647241461701E-4</v>
      </c>
      <c r="AJ80" s="22"/>
      <c r="AK80" s="29" t="s">
        <v>85</v>
      </c>
      <c r="AL80" s="30">
        <v>513.75</v>
      </c>
      <c r="AM80" s="31">
        <v>5.4999999999999997E-3</v>
      </c>
      <c r="AN80" s="32">
        <f t="shared" si="33"/>
        <v>1.0055000000000001</v>
      </c>
      <c r="AO80" s="28">
        <f t="shared" si="34"/>
        <v>5.2070695008359201E-5</v>
      </c>
      <c r="AP80" s="22"/>
      <c r="AQ80" s="22"/>
      <c r="AR80" s="38"/>
      <c r="AT80" s="39">
        <f t="shared" si="18"/>
        <v>0.60502376725579199</v>
      </c>
      <c r="AV80" s="40" t="s">
        <v>85</v>
      </c>
      <c r="AW80" s="47">
        <v>1709.8</v>
      </c>
      <c r="AX80" s="48">
        <f t="shared" si="19"/>
        <v>6.83698139990516E-3</v>
      </c>
      <c r="AY80" s="43">
        <f t="shared" si="20"/>
        <v>1.0068369813999101</v>
      </c>
      <c r="AZ80" s="49"/>
    </row>
    <row r="81" spans="1:52" ht="20.399999999999999">
      <c r="A81" s="12" t="s">
        <v>86</v>
      </c>
      <c r="B81" s="13">
        <v>3619.15</v>
      </c>
      <c r="C81" s="14">
        <v>2.8299999999999999E-2</v>
      </c>
      <c r="D81" s="15">
        <f t="shared" si="21"/>
        <v>1.0283</v>
      </c>
      <c r="E81" s="10">
        <f t="shared" si="22"/>
        <v>0.59900255552901804</v>
      </c>
      <c r="F81" s="16"/>
      <c r="G81" s="12" t="s">
        <v>86</v>
      </c>
      <c r="H81" s="13">
        <v>1487</v>
      </c>
      <c r="I81" s="14">
        <v>1.5E-3</v>
      </c>
      <c r="J81" s="15">
        <f t="shared" si="23"/>
        <v>1.0015000000000001</v>
      </c>
      <c r="K81" s="10">
        <f t="shared" si="24"/>
        <v>4.9856818724623795E-4</v>
      </c>
      <c r="L81" s="21"/>
      <c r="M81" s="12" t="s">
        <v>86</v>
      </c>
      <c r="N81" s="13">
        <v>371.8</v>
      </c>
      <c r="O81" s="14">
        <v>-1.06E-2</v>
      </c>
      <c r="P81" s="15">
        <f t="shared" si="25"/>
        <v>0.98939999999999995</v>
      </c>
      <c r="Q81" s="10">
        <f t="shared" si="26"/>
        <v>-1.09569620253165E-4</v>
      </c>
      <c r="R81" s="21"/>
      <c r="S81" s="12" t="s">
        <v>86</v>
      </c>
      <c r="T81" s="13">
        <v>66.23</v>
      </c>
      <c r="U81" s="14">
        <v>-1.6899999999999998E-2</v>
      </c>
      <c r="V81" s="15">
        <f t="shared" si="27"/>
        <v>0.98309999999999997</v>
      </c>
      <c r="W81" s="10">
        <f t="shared" si="28"/>
        <v>-5.9158072605684298E-4</v>
      </c>
      <c r="X81" s="22"/>
      <c r="Y81" s="29" t="s">
        <v>86</v>
      </c>
      <c r="Z81" s="30">
        <v>335.2</v>
      </c>
      <c r="AA81" s="31">
        <v>-8.6999999999999994E-3</v>
      </c>
      <c r="AB81" s="32">
        <f t="shared" si="29"/>
        <v>0.99129999999999996</v>
      </c>
      <c r="AC81" s="28">
        <f t="shared" si="30"/>
        <v>-1.8247766897540001E-4</v>
      </c>
      <c r="AD81" s="22"/>
      <c r="AE81" s="29" t="s">
        <v>86</v>
      </c>
      <c r="AF81" s="30">
        <v>1704.1</v>
      </c>
      <c r="AG81" s="31">
        <v>3.8300000000000001E-2</v>
      </c>
      <c r="AH81" s="32">
        <f t="shared" si="31"/>
        <v>1.0383</v>
      </c>
      <c r="AI81" s="28">
        <f t="shared" si="32"/>
        <v>3.56975758299498E-4</v>
      </c>
      <c r="AJ81" s="22"/>
      <c r="AK81" s="29" t="s">
        <v>86</v>
      </c>
      <c r="AL81" s="30">
        <v>510.95</v>
      </c>
      <c r="AM81" s="31">
        <v>-6.6E-3</v>
      </c>
      <c r="AN81" s="32">
        <f t="shared" si="33"/>
        <v>0.99339999999999995</v>
      </c>
      <c r="AO81" s="28">
        <f t="shared" si="34"/>
        <v>-6.2484834010031006E-5</v>
      </c>
      <c r="AP81" s="22"/>
      <c r="AQ81" s="22"/>
      <c r="AR81" s="38"/>
      <c r="AT81" s="39">
        <f t="shared" si="18"/>
        <v>0.59891198662526901</v>
      </c>
      <c r="AV81" s="40" t="s">
        <v>86</v>
      </c>
      <c r="AW81" s="47">
        <v>1698.15</v>
      </c>
      <c r="AX81" s="48">
        <f t="shared" si="19"/>
        <v>7.9529894175542099E-4</v>
      </c>
      <c r="AY81" s="43">
        <f t="shared" si="20"/>
        <v>1.0007952989417599</v>
      </c>
      <c r="AZ81" s="49"/>
    </row>
    <row r="82" spans="1:52" ht="20.399999999999999">
      <c r="A82" s="12" t="s">
        <v>87</v>
      </c>
      <c r="B82" s="13">
        <v>3519.45</v>
      </c>
      <c r="C82" s="14">
        <v>-5.3E-3</v>
      </c>
      <c r="D82" s="15">
        <f t="shared" si="21"/>
        <v>0.99470000000000003</v>
      </c>
      <c r="E82" s="10">
        <f t="shared" si="22"/>
        <v>0.57942997372820604</v>
      </c>
      <c r="F82" s="16"/>
      <c r="G82" s="12" t="s">
        <v>87</v>
      </c>
      <c r="H82" s="13">
        <v>1484.8</v>
      </c>
      <c r="I82" s="14">
        <v>-1.4999999999999999E-2</v>
      </c>
      <c r="J82" s="15">
        <f t="shared" si="23"/>
        <v>0.98499999999999999</v>
      </c>
      <c r="K82" s="10">
        <f t="shared" si="24"/>
        <v>-4.9856818724623797E-3</v>
      </c>
      <c r="L82" s="21"/>
      <c r="M82" s="12" t="s">
        <v>87</v>
      </c>
      <c r="N82" s="13">
        <v>375.8</v>
      </c>
      <c r="O82" s="14">
        <v>4.8399999999999999E-2</v>
      </c>
      <c r="P82" s="15">
        <f t="shared" si="25"/>
        <v>1.0484</v>
      </c>
      <c r="Q82" s="10">
        <f t="shared" si="26"/>
        <v>5.0029902077860003E-4</v>
      </c>
      <c r="R82" s="21"/>
      <c r="S82" s="12" t="s">
        <v>87</v>
      </c>
      <c r="T82" s="13">
        <v>67.37</v>
      </c>
      <c r="U82" s="14">
        <v>1.6799999999999999E-2</v>
      </c>
      <c r="V82" s="15">
        <f t="shared" si="27"/>
        <v>1.0167999999999999</v>
      </c>
      <c r="W82" s="10">
        <f t="shared" si="28"/>
        <v>5.8808024838786696E-4</v>
      </c>
      <c r="X82" s="22"/>
      <c r="Y82" s="29" t="s">
        <v>87</v>
      </c>
      <c r="Z82" s="30">
        <v>338.15</v>
      </c>
      <c r="AA82" s="31">
        <v>1.1999999999999999E-3</v>
      </c>
      <c r="AB82" s="32">
        <f t="shared" si="29"/>
        <v>1.0012000000000001</v>
      </c>
      <c r="AC82" s="28">
        <f t="shared" si="30"/>
        <v>2.51693336517793E-5</v>
      </c>
      <c r="AD82" s="22"/>
      <c r="AE82" s="29" t="s">
        <v>87</v>
      </c>
      <c r="AF82" s="30">
        <v>1641.3</v>
      </c>
      <c r="AG82" s="31">
        <v>-5.7000000000000002E-3</v>
      </c>
      <c r="AH82" s="32">
        <f t="shared" si="31"/>
        <v>0.99429999999999996</v>
      </c>
      <c r="AI82" s="28">
        <f t="shared" si="32"/>
        <v>-5.3126940530212603E-5</v>
      </c>
      <c r="AJ82" s="22"/>
      <c r="AK82" s="29" t="s">
        <v>87</v>
      </c>
      <c r="AL82" s="30">
        <v>514.35</v>
      </c>
      <c r="AM82" s="31">
        <v>4.3E-3</v>
      </c>
      <c r="AN82" s="32">
        <f t="shared" si="33"/>
        <v>1.0043</v>
      </c>
      <c r="AO82" s="28">
        <f t="shared" si="34"/>
        <v>4.0709816097444498E-5</v>
      </c>
      <c r="AP82" s="22"/>
      <c r="AQ82" s="22"/>
      <c r="AR82" s="38"/>
      <c r="AT82" s="39">
        <f t="shared" si="18"/>
        <v>0.57554542333412995</v>
      </c>
      <c r="AV82" s="40" t="s">
        <v>87</v>
      </c>
      <c r="AW82" s="47">
        <v>1696.8</v>
      </c>
      <c r="AX82" s="48">
        <f t="shared" si="19"/>
        <v>-1.5729018909873001E-2</v>
      </c>
      <c r="AY82" s="43">
        <f t="shared" si="20"/>
        <v>0.98427098109012701</v>
      </c>
      <c r="AZ82" s="49"/>
    </row>
    <row r="83" spans="1:52" ht="20.399999999999999">
      <c r="A83" s="12" t="s">
        <v>88</v>
      </c>
      <c r="B83" s="13">
        <v>3538.05</v>
      </c>
      <c r="C83" s="14">
        <v>-3.1099999999999999E-2</v>
      </c>
      <c r="D83" s="15">
        <f t="shared" si="21"/>
        <v>0.96889999999999998</v>
      </c>
      <c r="E83" s="10">
        <f t="shared" si="22"/>
        <v>0.56440102698829697</v>
      </c>
      <c r="F83" s="16"/>
      <c r="G83" s="12" t="s">
        <v>88</v>
      </c>
      <c r="H83" s="13">
        <v>1507.35</v>
      </c>
      <c r="I83" s="14">
        <v>2.7300000000000001E-2</v>
      </c>
      <c r="J83" s="15">
        <f t="shared" si="23"/>
        <v>1.0273000000000001</v>
      </c>
      <c r="K83" s="10">
        <f t="shared" si="24"/>
        <v>9.0739410078815395E-3</v>
      </c>
      <c r="L83" s="21"/>
      <c r="M83" s="12" t="s">
        <v>88</v>
      </c>
      <c r="N83" s="13">
        <v>358.45</v>
      </c>
      <c r="O83" s="14">
        <v>-1.3100000000000001E-2</v>
      </c>
      <c r="P83" s="15">
        <f t="shared" si="25"/>
        <v>0.9869</v>
      </c>
      <c r="Q83" s="10">
        <f t="shared" si="26"/>
        <v>-1.35411511822307E-4</v>
      </c>
      <c r="R83" s="21"/>
      <c r="S83" s="12" t="s">
        <v>88</v>
      </c>
      <c r="T83" s="13">
        <v>66.260000000000005</v>
      </c>
      <c r="U83" s="14">
        <v>-2.29E-2</v>
      </c>
      <c r="V83" s="15">
        <f t="shared" si="27"/>
        <v>0.97709999999999997</v>
      </c>
      <c r="W83" s="10">
        <f t="shared" si="28"/>
        <v>-8.0160938619536703E-4</v>
      </c>
      <c r="X83" s="22"/>
      <c r="Y83" s="29" t="s">
        <v>88</v>
      </c>
      <c r="Z83" s="30">
        <v>337.75</v>
      </c>
      <c r="AA83" s="31">
        <v>6.7100000000000007E-2</v>
      </c>
      <c r="AB83" s="32">
        <f t="shared" si="29"/>
        <v>1.0670999999999999</v>
      </c>
      <c r="AC83" s="28">
        <f t="shared" si="30"/>
        <v>1.4073852400286601E-3</v>
      </c>
      <c r="AD83" s="22"/>
      <c r="AE83" s="29" t="s">
        <v>88</v>
      </c>
      <c r="AF83" s="30">
        <v>1650.65</v>
      </c>
      <c r="AG83" s="31">
        <v>-5.0700000000000002E-2</v>
      </c>
      <c r="AH83" s="32">
        <f t="shared" si="31"/>
        <v>0.94930000000000003</v>
      </c>
      <c r="AI83" s="28">
        <f t="shared" si="32"/>
        <v>-4.7255015524241698E-4</v>
      </c>
      <c r="AJ83" s="22"/>
      <c r="AK83" s="29" t="s">
        <v>88</v>
      </c>
      <c r="AL83" s="30">
        <v>512.15</v>
      </c>
      <c r="AM83" s="31">
        <v>6.7000000000000002E-3</v>
      </c>
      <c r="AN83" s="32">
        <f t="shared" si="33"/>
        <v>1.0066999999999999</v>
      </c>
      <c r="AO83" s="28">
        <f t="shared" si="34"/>
        <v>6.3431573919273904E-5</v>
      </c>
      <c r="AP83" s="22"/>
      <c r="AQ83" s="22"/>
      <c r="AR83" s="38"/>
      <c r="AT83" s="39">
        <f t="shared" si="18"/>
        <v>0.57353621375686703</v>
      </c>
      <c r="AV83" s="40" t="s">
        <v>88</v>
      </c>
      <c r="AW83" s="47">
        <v>1723.7</v>
      </c>
      <c r="AX83" s="48">
        <f t="shared" si="19"/>
        <v>2.69003329549755E-2</v>
      </c>
      <c r="AY83" s="43">
        <f t="shared" si="20"/>
        <v>1.02690033295498</v>
      </c>
      <c r="AZ83" s="49"/>
    </row>
    <row r="84" spans="1:52" ht="20.399999999999999">
      <c r="A84" s="12" t="s">
        <v>89</v>
      </c>
      <c r="B84" s="13">
        <v>3651.45</v>
      </c>
      <c r="C84" s="14">
        <v>9.1000000000000004E-3</v>
      </c>
      <c r="D84" s="15">
        <f t="shared" si="21"/>
        <v>1.0091000000000001</v>
      </c>
      <c r="E84" s="10">
        <f t="shared" si="22"/>
        <v>0.58781822307141196</v>
      </c>
      <c r="F84" s="16"/>
      <c r="G84" s="12" t="s">
        <v>89</v>
      </c>
      <c r="H84" s="13">
        <v>1467.35</v>
      </c>
      <c r="I84" s="14">
        <v>-1.2999999999999999E-3</v>
      </c>
      <c r="J84" s="15">
        <f t="shared" si="23"/>
        <v>0.99870000000000003</v>
      </c>
      <c r="K84" s="10">
        <f t="shared" si="24"/>
        <v>-4.3209242894674002E-4</v>
      </c>
      <c r="L84" s="21"/>
      <c r="M84" s="12" t="s">
        <v>89</v>
      </c>
      <c r="N84" s="13">
        <v>363.2</v>
      </c>
      <c r="O84" s="14">
        <v>5.6399999999999999E-2</v>
      </c>
      <c r="P84" s="15">
        <f t="shared" si="25"/>
        <v>1.0564</v>
      </c>
      <c r="Q84" s="10">
        <f t="shared" si="26"/>
        <v>5.8299307379985703E-4</v>
      </c>
      <c r="R84" s="21"/>
      <c r="S84" s="12" t="s">
        <v>89</v>
      </c>
      <c r="T84" s="13">
        <v>67.81</v>
      </c>
      <c r="U84" s="14">
        <v>1.3100000000000001E-2</v>
      </c>
      <c r="V84" s="15">
        <f t="shared" si="27"/>
        <v>1.0130999999999999</v>
      </c>
      <c r="W84" s="10">
        <f t="shared" si="28"/>
        <v>4.5856257463577698E-4</v>
      </c>
      <c r="X84" s="22"/>
      <c r="Y84" s="29" t="s">
        <v>89</v>
      </c>
      <c r="Z84" s="30">
        <v>316.5</v>
      </c>
      <c r="AA84" s="31">
        <v>2.3599999999999999E-2</v>
      </c>
      <c r="AB84" s="32">
        <f t="shared" si="29"/>
        <v>1.0236000000000001</v>
      </c>
      <c r="AC84" s="28">
        <f t="shared" si="30"/>
        <v>4.9499689515165998E-4</v>
      </c>
      <c r="AD84" s="22"/>
      <c r="AE84" s="29" t="s">
        <v>89</v>
      </c>
      <c r="AF84" s="30">
        <v>1738.8</v>
      </c>
      <c r="AG84" s="31">
        <v>2.7799999999999998E-2</v>
      </c>
      <c r="AH84" s="32">
        <f t="shared" si="31"/>
        <v>1.0278</v>
      </c>
      <c r="AI84" s="28">
        <f t="shared" si="32"/>
        <v>2.5911034153331699E-4</v>
      </c>
      <c r="AJ84" s="22"/>
      <c r="AK84" s="29" t="s">
        <v>89</v>
      </c>
      <c r="AL84" s="30">
        <v>508.75</v>
      </c>
      <c r="AM84" s="31">
        <v>3.0999999999999999E-3</v>
      </c>
      <c r="AN84" s="32">
        <f t="shared" si="33"/>
        <v>1.0031000000000001</v>
      </c>
      <c r="AO84" s="28">
        <f t="shared" si="34"/>
        <v>2.93489371865297E-5</v>
      </c>
      <c r="AP84" s="22"/>
      <c r="AQ84" s="22"/>
      <c r="AR84" s="38"/>
      <c r="AT84" s="39">
        <f t="shared" si="18"/>
        <v>0.58921114246477202</v>
      </c>
      <c r="AV84" s="40" t="s">
        <v>89</v>
      </c>
      <c r="AW84" s="47">
        <v>1677.95</v>
      </c>
      <c r="AX84" s="48">
        <f t="shared" si="19"/>
        <v>-1.18782776659226E-2</v>
      </c>
      <c r="AY84" s="43">
        <f t="shared" si="20"/>
        <v>0.98812172233407702</v>
      </c>
      <c r="AZ84" s="49"/>
    </row>
    <row r="85" spans="1:52" ht="20.399999999999999">
      <c r="A85" s="12" t="s">
        <v>90</v>
      </c>
      <c r="B85" s="13">
        <v>3618.5</v>
      </c>
      <c r="C85" s="14">
        <v>-1.03E-2</v>
      </c>
      <c r="D85" s="15">
        <f t="shared" si="21"/>
        <v>0.98970000000000002</v>
      </c>
      <c r="E85" s="10">
        <f t="shared" si="22"/>
        <v>0.576517387150705</v>
      </c>
      <c r="F85" s="16"/>
      <c r="G85" s="12" t="s">
        <v>90</v>
      </c>
      <c r="H85" s="13">
        <v>1469.3</v>
      </c>
      <c r="I85" s="14">
        <v>-1.6500000000000001E-2</v>
      </c>
      <c r="J85" s="15">
        <f t="shared" si="23"/>
        <v>0.98350000000000004</v>
      </c>
      <c r="K85" s="10">
        <f t="shared" si="24"/>
        <v>-5.4842500597086204E-3</v>
      </c>
      <c r="L85" s="21"/>
      <c r="M85" s="12" t="s">
        <v>90</v>
      </c>
      <c r="N85" s="13">
        <v>343.8</v>
      </c>
      <c r="O85" s="14">
        <v>-2.2700000000000001E-2</v>
      </c>
      <c r="P85" s="15">
        <f t="shared" si="25"/>
        <v>0.97729999999999995</v>
      </c>
      <c r="Q85" s="10">
        <f t="shared" si="26"/>
        <v>-2.3464437544781501E-4</v>
      </c>
      <c r="R85" s="21"/>
      <c r="S85" s="12" t="s">
        <v>90</v>
      </c>
      <c r="T85" s="13">
        <v>66.930000000000007</v>
      </c>
      <c r="U85" s="14">
        <v>-3.0700000000000002E-2</v>
      </c>
      <c r="V85" s="15">
        <f t="shared" si="27"/>
        <v>0.96930000000000005</v>
      </c>
      <c r="W85" s="10">
        <f t="shared" si="28"/>
        <v>-1.07464664437545E-3</v>
      </c>
      <c r="X85" s="22"/>
      <c r="Y85" s="29" t="s">
        <v>90</v>
      </c>
      <c r="Z85" s="30">
        <v>309.2</v>
      </c>
      <c r="AA85" s="31">
        <v>-2.5999999999999999E-2</v>
      </c>
      <c r="AB85" s="32">
        <f t="shared" si="29"/>
        <v>0.97399999999999998</v>
      </c>
      <c r="AC85" s="28">
        <f t="shared" si="30"/>
        <v>-5.4533556245521802E-4</v>
      </c>
      <c r="AD85" s="22"/>
      <c r="AE85" s="29" t="s">
        <v>90</v>
      </c>
      <c r="AF85" s="30">
        <v>1691.85</v>
      </c>
      <c r="AG85" s="31">
        <v>-2.8400000000000002E-2</v>
      </c>
      <c r="AH85" s="32">
        <f t="shared" si="31"/>
        <v>0.97160000000000002</v>
      </c>
      <c r="AI85" s="28">
        <f t="shared" si="32"/>
        <v>-2.64702651062813E-4</v>
      </c>
      <c r="AJ85" s="22"/>
      <c r="AK85" s="29" t="s">
        <v>90</v>
      </c>
      <c r="AL85" s="30">
        <v>507.2</v>
      </c>
      <c r="AM85" s="31">
        <v>-2.7300000000000001E-2</v>
      </c>
      <c r="AN85" s="32">
        <f t="shared" si="33"/>
        <v>0.97270000000000001</v>
      </c>
      <c r="AO85" s="28">
        <f t="shared" si="34"/>
        <v>-2.5845999522331001E-4</v>
      </c>
      <c r="AP85" s="22"/>
      <c r="AQ85" s="22"/>
      <c r="AR85" s="38"/>
      <c r="AT85" s="39">
        <f t="shared" si="18"/>
        <v>0.56865534786243099</v>
      </c>
      <c r="AV85" s="40" t="s">
        <v>90</v>
      </c>
      <c r="AW85" s="47">
        <v>1698</v>
      </c>
      <c r="AX85" s="48">
        <f t="shared" si="19"/>
        <v>-1.5631024554925502E-2</v>
      </c>
      <c r="AY85" s="43">
        <f t="shared" si="20"/>
        <v>0.98436897544507496</v>
      </c>
      <c r="AZ85" s="49"/>
    </row>
    <row r="86" spans="1:52" ht="20.399999999999999">
      <c r="A86" s="12" t="s">
        <v>91</v>
      </c>
      <c r="B86" s="13">
        <v>3656.2</v>
      </c>
      <c r="C86" s="14">
        <v>5.4000000000000003E-3</v>
      </c>
      <c r="D86" s="15">
        <f t="shared" si="21"/>
        <v>1.0054000000000001</v>
      </c>
      <c r="E86" s="10">
        <f t="shared" si="22"/>
        <v>0.58566290900406004</v>
      </c>
      <c r="F86" s="16"/>
      <c r="G86" s="12" t="s">
        <v>91</v>
      </c>
      <c r="H86" s="13">
        <v>1493.9</v>
      </c>
      <c r="I86" s="14">
        <v>-3.3999999999999998E-3</v>
      </c>
      <c r="J86" s="15">
        <f t="shared" si="23"/>
        <v>0.99660000000000004</v>
      </c>
      <c r="K86" s="10">
        <f t="shared" si="24"/>
        <v>-1.13008789109147E-3</v>
      </c>
      <c r="L86" s="21"/>
      <c r="M86" s="12" t="s">
        <v>91</v>
      </c>
      <c r="N86" s="13">
        <v>351.8</v>
      </c>
      <c r="O86" s="14">
        <v>-1.9099999999999999E-2</v>
      </c>
      <c r="P86" s="15">
        <f t="shared" si="25"/>
        <v>0.98089999999999999</v>
      </c>
      <c r="Q86" s="10">
        <f t="shared" si="26"/>
        <v>-1.9743205158824899E-4</v>
      </c>
      <c r="R86" s="21"/>
      <c r="S86" s="12" t="s">
        <v>91</v>
      </c>
      <c r="T86" s="13">
        <v>69.05</v>
      </c>
      <c r="U86" s="14">
        <v>-2.7199999999999998E-2</v>
      </c>
      <c r="V86" s="15">
        <f t="shared" si="27"/>
        <v>0.9728</v>
      </c>
      <c r="W86" s="10">
        <f t="shared" si="28"/>
        <v>-9.5212992596130895E-4</v>
      </c>
      <c r="X86" s="22"/>
      <c r="Y86" s="29" t="s">
        <v>91</v>
      </c>
      <c r="Z86" s="30">
        <v>317.45</v>
      </c>
      <c r="AA86" s="31">
        <v>-3.6900000000000002E-2</v>
      </c>
      <c r="AB86" s="32">
        <f t="shared" si="29"/>
        <v>0.96309999999999996</v>
      </c>
      <c r="AC86" s="28">
        <f t="shared" si="30"/>
        <v>-7.7395700979221405E-4</v>
      </c>
      <c r="AD86" s="22"/>
      <c r="AE86" s="29" t="s">
        <v>91</v>
      </c>
      <c r="AF86" s="30">
        <v>1741.3</v>
      </c>
      <c r="AG86" s="31">
        <v>-2.1999999999999999E-2</v>
      </c>
      <c r="AH86" s="32">
        <f t="shared" si="31"/>
        <v>0.97799999999999998</v>
      </c>
      <c r="AI86" s="28">
        <f t="shared" si="32"/>
        <v>-2.05051349414855E-4</v>
      </c>
      <c r="AJ86" s="22"/>
      <c r="AK86" s="29" t="s">
        <v>91</v>
      </c>
      <c r="AL86" s="30">
        <v>521.45000000000005</v>
      </c>
      <c r="AM86" s="31">
        <v>-1.01E-2</v>
      </c>
      <c r="AN86" s="32">
        <f t="shared" si="33"/>
        <v>0.9899</v>
      </c>
      <c r="AO86" s="28">
        <f t="shared" si="34"/>
        <v>-9.5620730833532305E-5</v>
      </c>
      <c r="AP86" s="22"/>
      <c r="AQ86" s="22"/>
      <c r="AR86" s="38"/>
      <c r="AT86" s="39">
        <f t="shared" si="18"/>
        <v>0.58230863004537903</v>
      </c>
      <c r="AV86" s="40" t="s">
        <v>91</v>
      </c>
      <c r="AW86" s="47">
        <v>1724.75</v>
      </c>
      <c r="AX86" s="48">
        <f t="shared" si="19"/>
        <v>-3.0660085988239098E-2</v>
      </c>
      <c r="AY86" s="43">
        <f t="shared" si="20"/>
        <v>0.96933991401176101</v>
      </c>
      <c r="AZ86" s="49"/>
    </row>
    <row r="87" spans="1:52" ht="20.399999999999999">
      <c r="A87" s="12" t="s">
        <v>92</v>
      </c>
      <c r="B87" s="13">
        <v>3636.55</v>
      </c>
      <c r="C87" s="14">
        <v>-4.1000000000000003E-3</v>
      </c>
      <c r="D87" s="15">
        <f t="shared" si="21"/>
        <v>0.99590000000000001</v>
      </c>
      <c r="E87" s="10">
        <f t="shared" si="22"/>
        <v>0.58012899450680699</v>
      </c>
      <c r="F87" s="16"/>
      <c r="G87" s="12" t="s">
        <v>92</v>
      </c>
      <c r="H87" s="13">
        <v>1499.05</v>
      </c>
      <c r="I87" s="14">
        <v>2.7000000000000001E-3</v>
      </c>
      <c r="J87" s="15">
        <f t="shared" si="23"/>
        <v>1.0026999999999999</v>
      </c>
      <c r="K87" s="10">
        <f t="shared" si="24"/>
        <v>8.9742273704322901E-4</v>
      </c>
      <c r="L87" s="21"/>
      <c r="M87" s="12" t="s">
        <v>92</v>
      </c>
      <c r="N87" s="13">
        <v>358.65</v>
      </c>
      <c r="O87" s="14">
        <v>-6.0000000000000001E-3</v>
      </c>
      <c r="P87" s="15">
        <f t="shared" si="25"/>
        <v>0.99399999999999999</v>
      </c>
      <c r="Q87" s="10">
        <f t="shared" si="26"/>
        <v>-6.2020539765942194E-5</v>
      </c>
      <c r="R87" s="21"/>
      <c r="S87" s="12" t="s">
        <v>92</v>
      </c>
      <c r="T87" s="13">
        <v>70.98</v>
      </c>
      <c r="U87" s="14">
        <v>4.0800000000000003E-2</v>
      </c>
      <c r="V87" s="15">
        <f t="shared" si="27"/>
        <v>1.0407999999999999</v>
      </c>
      <c r="W87" s="10">
        <f t="shared" si="28"/>
        <v>1.42819488894196E-3</v>
      </c>
      <c r="X87" s="22"/>
      <c r="Y87" s="29" t="s">
        <v>92</v>
      </c>
      <c r="Z87" s="30">
        <v>329.6</v>
      </c>
      <c r="AA87" s="31">
        <v>-1.2999999999999999E-2</v>
      </c>
      <c r="AB87" s="32">
        <f t="shared" si="29"/>
        <v>0.98699999999999999</v>
      </c>
      <c r="AC87" s="28">
        <f t="shared" si="30"/>
        <v>-2.7266778122760901E-4</v>
      </c>
      <c r="AD87" s="22"/>
      <c r="AE87" s="29" t="s">
        <v>92</v>
      </c>
      <c r="AF87" s="30">
        <v>1780.45</v>
      </c>
      <c r="AG87" s="31">
        <v>3.6900000000000002E-2</v>
      </c>
      <c r="AH87" s="32">
        <f t="shared" si="31"/>
        <v>1.0368999999999999</v>
      </c>
      <c r="AI87" s="28">
        <f t="shared" si="32"/>
        <v>3.4392703606400801E-4</v>
      </c>
      <c r="AJ87" s="22"/>
      <c r="AK87" s="29" t="s">
        <v>92</v>
      </c>
      <c r="AL87" s="30">
        <v>526.75</v>
      </c>
      <c r="AM87" s="31">
        <v>-5.5999999999999999E-3</v>
      </c>
      <c r="AN87" s="32">
        <f t="shared" si="33"/>
        <v>0.99439999999999995</v>
      </c>
      <c r="AO87" s="28">
        <f t="shared" si="34"/>
        <v>-5.3017434917602099E-5</v>
      </c>
      <c r="AP87" s="22"/>
      <c r="AQ87" s="22"/>
      <c r="AR87" s="38"/>
      <c r="AT87" s="39">
        <f t="shared" si="18"/>
        <v>0.58241083341294497</v>
      </c>
      <c r="AV87" s="40" t="s">
        <v>92</v>
      </c>
      <c r="AW87" s="47">
        <v>1778.45</v>
      </c>
      <c r="AX87" s="48">
        <f t="shared" si="19"/>
        <v>1.9044951010272999E-2</v>
      </c>
      <c r="AY87" s="43">
        <f t="shared" si="20"/>
        <v>1.0190449510102699</v>
      </c>
      <c r="AZ87" s="49"/>
    </row>
    <row r="88" spans="1:52" ht="20.399999999999999">
      <c r="A88" s="12" t="s">
        <v>93</v>
      </c>
      <c r="B88" s="13">
        <v>3651.6</v>
      </c>
      <c r="C88" s="14">
        <v>5.9999999999999995E-4</v>
      </c>
      <c r="D88" s="15">
        <f t="shared" si="21"/>
        <v>1.0005999999999999</v>
      </c>
      <c r="E88" s="10">
        <f t="shared" si="22"/>
        <v>0.58286682588965799</v>
      </c>
      <c r="F88" s="16"/>
      <c r="G88" s="12" t="s">
        <v>93</v>
      </c>
      <c r="H88" s="13">
        <v>1495.05</v>
      </c>
      <c r="I88" s="14">
        <v>5.5999999999999999E-3</v>
      </c>
      <c r="J88" s="15">
        <f t="shared" si="23"/>
        <v>1.0056</v>
      </c>
      <c r="K88" s="10">
        <f t="shared" si="24"/>
        <v>1.8613212323859601E-3</v>
      </c>
      <c r="L88" s="21"/>
      <c r="M88" s="12" t="s">
        <v>93</v>
      </c>
      <c r="N88" s="13">
        <v>360.8</v>
      </c>
      <c r="O88" s="14">
        <v>-8.5000000000000006E-3</v>
      </c>
      <c r="P88" s="15">
        <f t="shared" si="25"/>
        <v>0.99150000000000005</v>
      </c>
      <c r="Q88" s="10">
        <f t="shared" si="26"/>
        <v>-8.7862431335084803E-5</v>
      </c>
      <c r="R88" s="21"/>
      <c r="S88" s="12" t="s">
        <v>93</v>
      </c>
      <c r="T88" s="13">
        <v>68.2</v>
      </c>
      <c r="U88" s="14">
        <v>-2.3E-3</v>
      </c>
      <c r="V88" s="15">
        <f t="shared" si="27"/>
        <v>0.99770000000000003</v>
      </c>
      <c r="W88" s="10">
        <f t="shared" si="28"/>
        <v>-8.0510986386434202E-5</v>
      </c>
      <c r="X88" s="22"/>
      <c r="Y88" s="29" t="s">
        <v>93</v>
      </c>
      <c r="Z88" s="30">
        <v>333.95</v>
      </c>
      <c r="AA88" s="31">
        <v>2.2200000000000001E-2</v>
      </c>
      <c r="AB88" s="32">
        <f t="shared" si="29"/>
        <v>1.0222</v>
      </c>
      <c r="AC88" s="28">
        <f t="shared" si="30"/>
        <v>4.6563267255791702E-4</v>
      </c>
      <c r="AD88" s="22"/>
      <c r="AE88" s="29" t="s">
        <v>93</v>
      </c>
      <c r="AF88" s="30">
        <v>1717.15</v>
      </c>
      <c r="AG88" s="31">
        <v>1.7000000000000001E-2</v>
      </c>
      <c r="AH88" s="32">
        <f t="shared" si="31"/>
        <v>1.0169999999999999</v>
      </c>
      <c r="AI88" s="28">
        <f t="shared" si="32"/>
        <v>1.5844877000238799E-4</v>
      </c>
      <c r="AJ88" s="22"/>
      <c r="AK88" s="29" t="s">
        <v>93</v>
      </c>
      <c r="AL88" s="30">
        <v>529.70000000000005</v>
      </c>
      <c r="AM88" s="31">
        <v>1.2800000000000001E-2</v>
      </c>
      <c r="AN88" s="32">
        <f t="shared" si="33"/>
        <v>1.0127999999999999</v>
      </c>
      <c r="AO88" s="28">
        <f t="shared" si="34"/>
        <v>1.21182708383091E-4</v>
      </c>
      <c r="AP88" s="22"/>
      <c r="AQ88" s="22"/>
      <c r="AR88" s="38"/>
      <c r="AT88" s="39">
        <f t="shared" si="18"/>
        <v>0.585305037855266</v>
      </c>
      <c r="AV88" s="40" t="s">
        <v>93</v>
      </c>
      <c r="AW88" s="47">
        <v>1744.9</v>
      </c>
      <c r="AX88" s="48">
        <f t="shared" si="19"/>
        <v>1.1586145689506401E-2</v>
      </c>
      <c r="AY88" s="43">
        <f t="shared" si="20"/>
        <v>1.0115861456895101</v>
      </c>
      <c r="AZ88" s="49"/>
    </row>
    <row r="89" spans="1:52" ht="20.399999999999999">
      <c r="A89" s="12" t="s">
        <v>94</v>
      </c>
      <c r="B89" s="13">
        <v>3649.35</v>
      </c>
      <c r="C89" s="14">
        <v>7.7999999999999996E-3</v>
      </c>
      <c r="D89" s="15">
        <f t="shared" si="21"/>
        <v>1.0078</v>
      </c>
      <c r="E89" s="10">
        <f t="shared" si="22"/>
        <v>0.58706095056126095</v>
      </c>
      <c r="F89" s="16"/>
      <c r="G89" s="12" t="s">
        <v>94</v>
      </c>
      <c r="H89" s="13">
        <v>1486.7</v>
      </c>
      <c r="I89" s="14">
        <v>1.9E-3</v>
      </c>
      <c r="J89" s="15">
        <f t="shared" si="23"/>
        <v>1.0019</v>
      </c>
      <c r="K89" s="10">
        <f t="shared" si="24"/>
        <v>6.3151970384523501E-4</v>
      </c>
      <c r="L89" s="21"/>
      <c r="M89" s="12" t="s">
        <v>94</v>
      </c>
      <c r="N89" s="13">
        <v>363.9</v>
      </c>
      <c r="O89" s="14">
        <v>-2.7900000000000001E-2</v>
      </c>
      <c r="P89" s="15">
        <f t="shared" si="25"/>
        <v>0.97209999999999996</v>
      </c>
      <c r="Q89" s="10">
        <f t="shared" si="26"/>
        <v>-2.8839550991163098E-4</v>
      </c>
      <c r="R89" s="21"/>
      <c r="S89" s="12" t="s">
        <v>94</v>
      </c>
      <c r="T89" s="13">
        <v>68.36</v>
      </c>
      <c r="U89" s="14">
        <v>3.2000000000000002E-3</v>
      </c>
      <c r="V89" s="15">
        <f t="shared" si="27"/>
        <v>1.0032000000000001</v>
      </c>
      <c r="W89" s="10">
        <f t="shared" si="28"/>
        <v>1.12015285407213E-4</v>
      </c>
      <c r="X89" s="22"/>
      <c r="Y89" s="29" t="s">
        <v>94</v>
      </c>
      <c r="Z89" s="30">
        <v>326.7</v>
      </c>
      <c r="AA89" s="31">
        <v>-1.8499999999999999E-2</v>
      </c>
      <c r="AB89" s="32">
        <f t="shared" si="29"/>
        <v>0.98150000000000004</v>
      </c>
      <c r="AC89" s="28">
        <f t="shared" si="30"/>
        <v>-3.8802722713159802E-4</v>
      </c>
      <c r="AD89" s="22"/>
      <c r="AE89" s="29" t="s">
        <v>94</v>
      </c>
      <c r="AF89" s="30">
        <v>1688.5</v>
      </c>
      <c r="AG89" s="31">
        <v>-3.7000000000000002E-3</v>
      </c>
      <c r="AH89" s="32">
        <f t="shared" si="31"/>
        <v>0.99629999999999996</v>
      </c>
      <c r="AI89" s="28">
        <f t="shared" si="32"/>
        <v>-3.4485908765225702E-5</v>
      </c>
      <c r="AJ89" s="22"/>
      <c r="AK89" s="29" t="s">
        <v>94</v>
      </c>
      <c r="AL89" s="30">
        <v>523</v>
      </c>
      <c r="AM89" s="31">
        <v>-3.0999999999999999E-3</v>
      </c>
      <c r="AN89" s="32">
        <f t="shared" si="33"/>
        <v>0.99690000000000001</v>
      </c>
      <c r="AO89" s="28">
        <f t="shared" si="34"/>
        <v>-2.93489371865297E-5</v>
      </c>
      <c r="AP89" s="22"/>
      <c r="AQ89" s="22"/>
      <c r="AR89" s="38"/>
      <c r="AT89" s="39">
        <f t="shared" si="18"/>
        <v>0.587064227967518</v>
      </c>
      <c r="AV89" s="40" t="s">
        <v>94</v>
      </c>
      <c r="AW89" s="47">
        <v>1724.8</v>
      </c>
      <c r="AX89" s="48">
        <f t="shared" si="19"/>
        <v>-1.9378504118995402E-2</v>
      </c>
      <c r="AY89" s="43">
        <f t="shared" si="20"/>
        <v>0.980621495881005</v>
      </c>
      <c r="AZ89" s="49"/>
    </row>
    <row r="90" spans="1:52" ht="20.399999999999999">
      <c r="A90" s="12" t="s">
        <v>95</v>
      </c>
      <c r="B90" s="13">
        <v>3621.1</v>
      </c>
      <c r="C90" s="14">
        <v>-7.9000000000000008E-3</v>
      </c>
      <c r="D90" s="15">
        <f t="shared" si="21"/>
        <v>0.99209999999999998</v>
      </c>
      <c r="E90" s="10">
        <f t="shared" si="22"/>
        <v>0.57791542870790502</v>
      </c>
      <c r="F90" s="16"/>
      <c r="G90" s="12" t="s">
        <v>95</v>
      </c>
      <c r="H90" s="13">
        <v>1483.85</v>
      </c>
      <c r="I90" s="14">
        <v>-2.7000000000000001E-3</v>
      </c>
      <c r="J90" s="15">
        <f t="shared" si="23"/>
        <v>0.99729999999999996</v>
      </c>
      <c r="K90" s="10">
        <f t="shared" si="24"/>
        <v>-8.9742273704322901E-4</v>
      </c>
      <c r="L90" s="21"/>
      <c r="M90" s="12" t="s">
        <v>95</v>
      </c>
      <c r="N90" s="13">
        <v>374.35</v>
      </c>
      <c r="O90" s="14">
        <v>9.2999999999999992E-3</v>
      </c>
      <c r="P90" s="15">
        <f t="shared" si="25"/>
        <v>1.0093000000000001</v>
      </c>
      <c r="Q90" s="10">
        <f t="shared" si="26"/>
        <v>9.6131836637210403E-5</v>
      </c>
      <c r="R90" s="21"/>
      <c r="S90" s="12" t="s">
        <v>95</v>
      </c>
      <c r="T90" s="13">
        <v>68.14</v>
      </c>
      <c r="U90" s="14">
        <v>1.9E-3</v>
      </c>
      <c r="V90" s="15">
        <f t="shared" si="27"/>
        <v>1.0019</v>
      </c>
      <c r="W90" s="10">
        <f t="shared" si="28"/>
        <v>6.6509075710532593E-5</v>
      </c>
      <c r="X90" s="22"/>
      <c r="Y90" s="29" t="s">
        <v>95</v>
      </c>
      <c r="Z90" s="30">
        <v>332.85</v>
      </c>
      <c r="AA90" s="31">
        <v>9.1999999999999998E-3</v>
      </c>
      <c r="AB90" s="32">
        <f t="shared" si="29"/>
        <v>1.0092000000000001</v>
      </c>
      <c r="AC90" s="28">
        <f t="shared" si="30"/>
        <v>1.9296489133030799E-4</v>
      </c>
      <c r="AD90" s="22"/>
      <c r="AE90" s="29" t="s">
        <v>95</v>
      </c>
      <c r="AF90" s="30">
        <v>1694.85</v>
      </c>
      <c r="AG90" s="31">
        <v>-2.5999999999999999E-3</v>
      </c>
      <c r="AH90" s="32">
        <f t="shared" si="31"/>
        <v>0.99739999999999995</v>
      </c>
      <c r="AI90" s="28">
        <f t="shared" si="32"/>
        <v>-2.4233341294482899E-5</v>
      </c>
      <c r="AJ90" s="22"/>
      <c r="AK90" s="29" t="s">
        <v>95</v>
      </c>
      <c r="AL90" s="30">
        <v>524.65</v>
      </c>
      <c r="AM90" s="31">
        <v>1.8E-3</v>
      </c>
      <c r="AN90" s="32">
        <f t="shared" si="33"/>
        <v>1.0018</v>
      </c>
      <c r="AO90" s="28">
        <f t="shared" si="34"/>
        <v>1.7041318366372099E-5</v>
      </c>
      <c r="AP90" s="22"/>
      <c r="AQ90" s="22"/>
      <c r="AR90" s="38"/>
      <c r="AT90" s="39">
        <f t="shared" si="18"/>
        <v>0.57736641975161196</v>
      </c>
      <c r="AV90" s="40" t="s">
        <v>95</v>
      </c>
      <c r="AW90" s="47">
        <v>1758.55</v>
      </c>
      <c r="AX90" s="48">
        <f t="shared" si="19"/>
        <v>5.3310652949078796E-3</v>
      </c>
      <c r="AY90" s="43">
        <f t="shared" si="20"/>
        <v>1.0053310652949099</v>
      </c>
      <c r="AZ90" s="49"/>
    </row>
    <row r="91" spans="1:52" ht="20.399999999999999">
      <c r="A91" s="12" t="s">
        <v>96</v>
      </c>
      <c r="B91" s="13">
        <v>3650.05</v>
      </c>
      <c r="C91" s="14">
        <v>-4.4000000000000003E-3</v>
      </c>
      <c r="D91" s="15">
        <f t="shared" si="21"/>
        <v>0.99560000000000004</v>
      </c>
      <c r="E91" s="10">
        <f t="shared" si="22"/>
        <v>0.57995423931215695</v>
      </c>
      <c r="F91" s="16"/>
      <c r="G91" s="12" t="s">
        <v>96</v>
      </c>
      <c r="H91" s="13">
        <v>1487.8</v>
      </c>
      <c r="I91" s="14">
        <v>6.6E-3</v>
      </c>
      <c r="J91" s="15">
        <f t="shared" si="23"/>
        <v>1.0065999999999999</v>
      </c>
      <c r="K91" s="10">
        <f t="shared" si="24"/>
        <v>2.1937000238834502E-3</v>
      </c>
      <c r="L91" s="21"/>
      <c r="M91" s="12" t="s">
        <v>96</v>
      </c>
      <c r="N91" s="13">
        <v>370.9</v>
      </c>
      <c r="O91" s="14">
        <v>5.0000000000000001E-3</v>
      </c>
      <c r="P91" s="15">
        <f t="shared" si="25"/>
        <v>1.0049999999999999</v>
      </c>
      <c r="Q91" s="10">
        <f t="shared" si="26"/>
        <v>5.1683783138285198E-5</v>
      </c>
      <c r="R91" s="21"/>
      <c r="S91" s="12" t="s">
        <v>96</v>
      </c>
      <c r="T91" s="13">
        <v>68.010000000000005</v>
      </c>
      <c r="U91" s="14">
        <v>5.7999999999999996E-3</v>
      </c>
      <c r="V91" s="15">
        <f t="shared" si="27"/>
        <v>1.0058</v>
      </c>
      <c r="W91" s="10">
        <f t="shared" si="28"/>
        <v>2.0302770480057301E-4</v>
      </c>
      <c r="X91" s="22"/>
      <c r="Y91" s="29" t="s">
        <v>96</v>
      </c>
      <c r="Z91" s="30">
        <v>329.8</v>
      </c>
      <c r="AA91" s="31">
        <v>-1.7899999999999999E-2</v>
      </c>
      <c r="AB91" s="32">
        <f t="shared" si="29"/>
        <v>0.98209999999999997</v>
      </c>
      <c r="AC91" s="28">
        <f t="shared" si="30"/>
        <v>-3.75442560305708E-4</v>
      </c>
      <c r="AD91" s="22"/>
      <c r="AE91" s="29" t="s">
        <v>96</v>
      </c>
      <c r="AF91" s="30">
        <v>1699.25</v>
      </c>
      <c r="AG91" s="31">
        <v>-8.0000000000000004E-4</v>
      </c>
      <c r="AH91" s="32">
        <f t="shared" si="31"/>
        <v>0.99919999999999998</v>
      </c>
      <c r="AI91" s="28">
        <f t="shared" si="32"/>
        <v>-7.4564127059947497E-6</v>
      </c>
      <c r="AJ91" s="22"/>
      <c r="AK91" s="29" t="s">
        <v>96</v>
      </c>
      <c r="AL91" s="30">
        <v>523.70000000000005</v>
      </c>
      <c r="AM91" s="31">
        <v>-5.7000000000000002E-3</v>
      </c>
      <c r="AN91" s="32">
        <f t="shared" si="33"/>
        <v>0.99429999999999996</v>
      </c>
      <c r="AO91" s="28">
        <f t="shared" si="34"/>
        <v>-5.3964174826844997E-5</v>
      </c>
      <c r="AP91" s="22"/>
      <c r="AQ91" s="22"/>
      <c r="AR91" s="38"/>
      <c r="AT91" s="39">
        <f t="shared" si="18"/>
        <v>0.58196578767614005</v>
      </c>
      <c r="AV91" s="40" t="s">
        <v>96</v>
      </c>
      <c r="AW91" s="47">
        <v>1749.2</v>
      </c>
      <c r="AX91" s="48">
        <f t="shared" si="19"/>
        <v>-2.3559746233928199E-2</v>
      </c>
      <c r="AY91" s="43">
        <f t="shared" si="20"/>
        <v>0.97644025376607202</v>
      </c>
      <c r="AZ91" s="49"/>
    </row>
    <row r="92" spans="1:52" ht="20.399999999999999">
      <c r="A92" s="12" t="s">
        <v>849</v>
      </c>
      <c r="B92" s="13">
        <v>3666.1</v>
      </c>
      <c r="C92" s="14">
        <v>9.4000000000000004E-3</v>
      </c>
      <c r="D92" s="15">
        <f t="shared" si="21"/>
        <v>1.0094000000000001</v>
      </c>
      <c r="E92" s="10">
        <f t="shared" si="22"/>
        <v>0.58799297826606201</v>
      </c>
      <c r="F92" s="16"/>
      <c r="G92" s="12" t="s">
        <v>849</v>
      </c>
      <c r="H92" s="13">
        <v>1478</v>
      </c>
      <c r="I92" s="14">
        <v>1.8E-3</v>
      </c>
      <c r="J92" s="15">
        <f t="shared" si="23"/>
        <v>1.0018</v>
      </c>
      <c r="K92" s="10">
        <f t="shared" si="24"/>
        <v>5.9828182469548604E-4</v>
      </c>
      <c r="L92" s="21"/>
      <c r="M92" s="12" t="s">
        <v>849</v>
      </c>
      <c r="N92" s="13">
        <v>369.05</v>
      </c>
      <c r="O92" s="14">
        <v>3.0599999999999999E-2</v>
      </c>
      <c r="P92" s="15">
        <f t="shared" si="25"/>
        <v>1.0306</v>
      </c>
      <c r="Q92" s="10">
        <f t="shared" si="26"/>
        <v>3.1630475280630498E-4</v>
      </c>
      <c r="R92" s="21"/>
      <c r="S92" s="12" t="s">
        <v>849</v>
      </c>
      <c r="T92" s="13">
        <v>67.62</v>
      </c>
      <c r="U92" s="14">
        <v>7.0000000000000001E-3</v>
      </c>
      <c r="V92" s="15">
        <f t="shared" si="27"/>
        <v>1.0069999999999999</v>
      </c>
      <c r="W92" s="10">
        <f t="shared" si="28"/>
        <v>2.45033436828278E-4</v>
      </c>
      <c r="X92" s="22"/>
      <c r="Y92" s="29" t="s">
        <v>849</v>
      </c>
      <c r="Z92" s="30">
        <v>335.8</v>
      </c>
      <c r="AA92" s="31">
        <v>-1.9E-3</v>
      </c>
      <c r="AB92" s="32">
        <f t="shared" si="29"/>
        <v>0.99809999999999999</v>
      </c>
      <c r="AC92" s="28">
        <f t="shared" si="30"/>
        <v>-3.9851444948650599E-5</v>
      </c>
      <c r="AD92" s="22"/>
      <c r="AE92" s="29" t="s">
        <v>849</v>
      </c>
      <c r="AF92" s="30">
        <v>1700.6</v>
      </c>
      <c r="AG92" s="31">
        <v>7.1000000000000004E-3</v>
      </c>
      <c r="AH92" s="32">
        <f t="shared" si="31"/>
        <v>1.0071000000000001</v>
      </c>
      <c r="AI92" s="28">
        <f t="shared" si="32"/>
        <v>6.6175662765703398E-5</v>
      </c>
      <c r="AJ92" s="22"/>
      <c r="AK92" s="29" t="s">
        <v>849</v>
      </c>
      <c r="AL92" s="30">
        <v>526.70000000000005</v>
      </c>
      <c r="AM92" s="31">
        <v>4.2599999999999999E-2</v>
      </c>
      <c r="AN92" s="32">
        <f t="shared" si="33"/>
        <v>1.0426</v>
      </c>
      <c r="AO92" s="28">
        <f t="shared" si="34"/>
        <v>4.0331120133747301E-4</v>
      </c>
      <c r="AP92" s="22"/>
      <c r="AQ92" s="22"/>
      <c r="AR92" s="38"/>
      <c r="AT92" s="39">
        <f t="shared" si="18"/>
        <v>0.58958223369954599</v>
      </c>
      <c r="AV92" s="40" t="s">
        <v>97</v>
      </c>
      <c r="AW92" s="47">
        <v>1790.9</v>
      </c>
      <c r="AX92" s="48">
        <f t="shared" si="19"/>
        <v>1.9025108435109898E-2</v>
      </c>
      <c r="AY92" s="43">
        <f t="shared" si="20"/>
        <v>1.0190251084351101</v>
      </c>
      <c r="AZ92" s="49"/>
    </row>
    <row r="93" spans="1:52" ht="20.399999999999999">
      <c r="A93" s="12" t="s">
        <v>850</v>
      </c>
      <c r="B93" s="13">
        <v>3632</v>
      </c>
      <c r="C93" s="14">
        <v>1.2999999999999999E-3</v>
      </c>
      <c r="D93" s="15">
        <f t="shared" si="21"/>
        <v>1.0013000000000001</v>
      </c>
      <c r="E93" s="10">
        <f t="shared" si="22"/>
        <v>0.58327458801050902</v>
      </c>
      <c r="F93" s="16"/>
      <c r="G93" s="12" t="s">
        <v>850</v>
      </c>
      <c r="H93" s="13">
        <v>1475.3</v>
      </c>
      <c r="I93" s="14">
        <v>-1.6799999999999999E-2</v>
      </c>
      <c r="J93" s="15">
        <f t="shared" si="23"/>
        <v>0.98319999999999996</v>
      </c>
      <c r="K93" s="10">
        <f t="shared" si="24"/>
        <v>-5.5839636971578696E-3</v>
      </c>
      <c r="L93" s="21"/>
      <c r="M93" s="12" t="s">
        <v>850</v>
      </c>
      <c r="N93" s="13">
        <v>358.1</v>
      </c>
      <c r="O93" s="14">
        <v>8.6E-3</v>
      </c>
      <c r="P93" s="15">
        <f t="shared" si="25"/>
        <v>1.0085999999999999</v>
      </c>
      <c r="Q93" s="10">
        <f t="shared" si="26"/>
        <v>8.8896106997850505E-5</v>
      </c>
      <c r="R93" s="21"/>
      <c r="S93" s="12" t="s">
        <v>850</v>
      </c>
      <c r="T93" s="13">
        <v>67.150000000000006</v>
      </c>
      <c r="U93" s="14">
        <v>-6.1000000000000004E-3</v>
      </c>
      <c r="V93" s="15">
        <f t="shared" si="27"/>
        <v>0.99390000000000001</v>
      </c>
      <c r="W93" s="10">
        <f t="shared" si="28"/>
        <v>-2.1352913780749901E-4</v>
      </c>
      <c r="X93" s="22"/>
      <c r="Y93" s="29" t="s">
        <v>850</v>
      </c>
      <c r="Z93" s="30">
        <v>336.45</v>
      </c>
      <c r="AA93" s="31">
        <v>2.0999999999999999E-3</v>
      </c>
      <c r="AB93" s="32">
        <f t="shared" si="29"/>
        <v>1.0021</v>
      </c>
      <c r="AC93" s="28">
        <f t="shared" si="30"/>
        <v>4.4046333890613798E-5</v>
      </c>
      <c r="AD93" s="22"/>
      <c r="AE93" s="29" t="s">
        <v>850</v>
      </c>
      <c r="AF93" s="30">
        <v>1688.6</v>
      </c>
      <c r="AG93" s="31">
        <v>-2.3300000000000001E-2</v>
      </c>
      <c r="AH93" s="32">
        <f t="shared" si="31"/>
        <v>0.97670000000000001</v>
      </c>
      <c r="AI93" s="28">
        <f t="shared" si="32"/>
        <v>-2.1716802006209701E-4</v>
      </c>
      <c r="AJ93" s="22"/>
      <c r="AK93" s="29" t="s">
        <v>850</v>
      </c>
      <c r="AL93" s="30">
        <v>505.2</v>
      </c>
      <c r="AM93" s="31">
        <v>4.9200000000000001E-2</v>
      </c>
      <c r="AN93" s="32">
        <f t="shared" si="33"/>
        <v>1.0491999999999999</v>
      </c>
      <c r="AO93" s="28">
        <f t="shared" si="34"/>
        <v>4.6579603534750399E-4</v>
      </c>
      <c r="AP93" s="22"/>
      <c r="AQ93" s="22"/>
      <c r="AR93" s="38"/>
      <c r="AT93" s="39">
        <f t="shared" si="18"/>
        <v>0.57785866563171695</v>
      </c>
      <c r="AV93" s="40" t="s">
        <v>98</v>
      </c>
      <c r="AW93" s="47">
        <v>1757.15</v>
      </c>
      <c r="AX93" s="48">
        <f t="shared" si="19"/>
        <v>-1.7851825623196201E-2</v>
      </c>
      <c r="AY93" s="43">
        <f t="shared" si="20"/>
        <v>0.98214817437680402</v>
      </c>
      <c r="AZ93" s="49"/>
    </row>
    <row r="94" spans="1:52" ht="20.399999999999999">
      <c r="A94" s="12" t="s">
        <v>851</v>
      </c>
      <c r="B94" s="13">
        <v>3627.15</v>
      </c>
      <c r="C94" s="14">
        <v>1.5100000000000001E-2</v>
      </c>
      <c r="D94" s="15">
        <f t="shared" si="21"/>
        <v>1.0150999999999999</v>
      </c>
      <c r="E94" s="10">
        <f t="shared" si="22"/>
        <v>0.59131332696441397</v>
      </c>
      <c r="F94" s="16"/>
      <c r="G94" s="12" t="s">
        <v>851</v>
      </c>
      <c r="H94" s="13">
        <v>1500.45</v>
      </c>
      <c r="I94" s="14">
        <v>-2.0999999999999999E-3</v>
      </c>
      <c r="J94" s="15">
        <f t="shared" si="23"/>
        <v>0.99790000000000001</v>
      </c>
      <c r="K94" s="10">
        <f t="shared" si="24"/>
        <v>-6.9799546214473402E-4</v>
      </c>
      <c r="L94" s="21"/>
      <c r="M94" s="12" t="s">
        <v>851</v>
      </c>
      <c r="N94" s="13">
        <v>355.05</v>
      </c>
      <c r="O94" s="14">
        <v>-1.2800000000000001E-2</v>
      </c>
      <c r="P94" s="15">
        <f t="shared" si="25"/>
        <v>0.98719999999999997</v>
      </c>
      <c r="Q94" s="10">
        <f t="shared" si="26"/>
        <v>-1.3231048483401E-4</v>
      </c>
      <c r="R94" s="21"/>
      <c r="S94" s="12" t="s">
        <v>851</v>
      </c>
      <c r="T94" s="13">
        <v>67.56</v>
      </c>
      <c r="U94" s="14">
        <v>-1.9E-3</v>
      </c>
      <c r="V94" s="15">
        <f t="shared" si="27"/>
        <v>0.99809999999999999</v>
      </c>
      <c r="W94" s="10">
        <f t="shared" si="28"/>
        <v>-6.6509075710532593E-5</v>
      </c>
      <c r="X94" s="22"/>
      <c r="Y94" s="29" t="s">
        <v>851</v>
      </c>
      <c r="Z94" s="30">
        <v>335.75</v>
      </c>
      <c r="AA94" s="31">
        <v>-1.1900000000000001E-2</v>
      </c>
      <c r="AB94" s="32">
        <f t="shared" si="29"/>
        <v>0.98809999999999998</v>
      </c>
      <c r="AC94" s="28">
        <f t="shared" si="30"/>
        <v>-2.4959589204681199E-4</v>
      </c>
      <c r="AD94" s="22"/>
      <c r="AE94" s="29" t="s">
        <v>851</v>
      </c>
      <c r="AF94" s="30">
        <v>1728.85</v>
      </c>
      <c r="AG94" s="31">
        <v>-1.2200000000000001E-2</v>
      </c>
      <c r="AH94" s="32">
        <f t="shared" si="31"/>
        <v>0.98780000000000001</v>
      </c>
      <c r="AI94" s="28">
        <f t="shared" si="32"/>
        <v>-1.1371029376642E-4</v>
      </c>
      <c r="AJ94" s="22"/>
      <c r="AK94" s="29" t="s">
        <v>851</v>
      </c>
      <c r="AL94" s="30">
        <v>481.5</v>
      </c>
      <c r="AM94" s="31">
        <v>-1.7299999999999999E-2</v>
      </c>
      <c r="AN94" s="32">
        <f t="shared" si="33"/>
        <v>0.98270000000000002</v>
      </c>
      <c r="AO94" s="28">
        <f t="shared" si="34"/>
        <v>-1.6378600429902101E-4</v>
      </c>
      <c r="AP94" s="22"/>
      <c r="AQ94" s="22"/>
      <c r="AR94" s="38"/>
      <c r="AT94" s="39">
        <f t="shared" si="18"/>
        <v>0.58988941975161202</v>
      </c>
      <c r="AV94" s="40" t="s">
        <v>99</v>
      </c>
      <c r="AW94" s="47">
        <v>1788.8</v>
      </c>
      <c r="AX94" s="48">
        <f t="shared" si="19"/>
        <v>-5.1855478768119802E-3</v>
      </c>
      <c r="AY94" s="43">
        <f t="shared" si="20"/>
        <v>0.99481445212318798</v>
      </c>
      <c r="AZ94" s="49"/>
    </row>
    <row r="95" spans="1:52" ht="20.399999999999999">
      <c r="A95" s="12" t="s">
        <v>852</v>
      </c>
      <c r="B95" s="13">
        <v>3573.3</v>
      </c>
      <c r="C95" s="14">
        <v>-1.14E-2</v>
      </c>
      <c r="D95" s="15">
        <f t="shared" si="21"/>
        <v>0.98860000000000003</v>
      </c>
      <c r="E95" s="10">
        <f t="shared" si="22"/>
        <v>0.57587661810365398</v>
      </c>
      <c r="F95" s="16"/>
      <c r="G95" s="12" t="s">
        <v>852</v>
      </c>
      <c r="H95" s="13">
        <v>1503.65</v>
      </c>
      <c r="I95" s="14">
        <v>-4.5999999999999999E-3</v>
      </c>
      <c r="J95" s="15">
        <f t="shared" si="23"/>
        <v>0.99539999999999995</v>
      </c>
      <c r="K95" s="10">
        <f t="shared" si="24"/>
        <v>-1.52894244088846E-3</v>
      </c>
      <c r="L95" s="21"/>
      <c r="M95" s="12" t="s">
        <v>852</v>
      </c>
      <c r="N95" s="13">
        <v>359.65</v>
      </c>
      <c r="O95" s="14">
        <v>-0.01</v>
      </c>
      <c r="P95" s="15">
        <f t="shared" si="25"/>
        <v>0.99</v>
      </c>
      <c r="Q95" s="10">
        <f t="shared" si="26"/>
        <v>-1.0336756627657E-4</v>
      </c>
      <c r="R95" s="21"/>
      <c r="S95" s="12" t="s">
        <v>852</v>
      </c>
      <c r="T95" s="13">
        <v>67.69</v>
      </c>
      <c r="U95" s="14">
        <v>3.0099999999999998E-2</v>
      </c>
      <c r="V95" s="15">
        <f t="shared" si="27"/>
        <v>1.0301</v>
      </c>
      <c r="W95" s="10">
        <f t="shared" si="28"/>
        <v>1.0536437783615999E-3</v>
      </c>
      <c r="X95" s="22"/>
      <c r="Y95" s="29" t="s">
        <v>852</v>
      </c>
      <c r="Z95" s="30">
        <v>339.8</v>
      </c>
      <c r="AA95" s="31">
        <v>-3.5000000000000001E-3</v>
      </c>
      <c r="AB95" s="32">
        <f t="shared" si="29"/>
        <v>0.99650000000000005</v>
      </c>
      <c r="AC95" s="28">
        <f t="shared" si="30"/>
        <v>-7.3410556484356293E-5</v>
      </c>
      <c r="AD95" s="22"/>
      <c r="AE95" s="29" t="s">
        <v>852</v>
      </c>
      <c r="AF95" s="30">
        <v>1750.2</v>
      </c>
      <c r="AG95" s="31">
        <v>1.43E-2</v>
      </c>
      <c r="AH95" s="32">
        <f t="shared" si="31"/>
        <v>1.0143</v>
      </c>
      <c r="AI95" s="28">
        <f t="shared" si="32"/>
        <v>1.33283377119656E-4</v>
      </c>
      <c r="AJ95" s="22"/>
      <c r="AK95" s="29" t="s">
        <v>852</v>
      </c>
      <c r="AL95" s="30">
        <v>490</v>
      </c>
      <c r="AM95" s="31">
        <v>5.5999999999999999E-3</v>
      </c>
      <c r="AN95" s="32">
        <f t="shared" si="33"/>
        <v>1.0056</v>
      </c>
      <c r="AO95" s="28">
        <f t="shared" si="34"/>
        <v>5.3017434917602099E-5</v>
      </c>
      <c r="AP95" s="22"/>
      <c r="AQ95" s="22"/>
      <c r="AR95" s="38"/>
      <c r="AT95" s="39">
        <f t="shared" ref="AT95:AT158" si="35">SUM(E95,K95,Q95,W95,AC95,AI95,AO95,)</f>
        <v>0.57541084213040405</v>
      </c>
      <c r="AV95" s="40" t="s">
        <v>100</v>
      </c>
      <c r="AW95" s="47">
        <v>1798.1</v>
      </c>
      <c r="AX95" s="48">
        <f t="shared" si="19"/>
        <v>-5.1587966302635499E-3</v>
      </c>
      <c r="AY95" s="43">
        <f t="shared" si="20"/>
        <v>0.99484120336973603</v>
      </c>
      <c r="AZ95" s="49"/>
    </row>
    <row r="96" spans="1:52" ht="20.399999999999999">
      <c r="A96" s="12" t="s">
        <v>853</v>
      </c>
      <c r="B96" s="13">
        <v>3614.35</v>
      </c>
      <c r="C96" s="14">
        <v>-3.3999999999999998E-3</v>
      </c>
      <c r="D96" s="15">
        <f t="shared" si="21"/>
        <v>0.99660000000000004</v>
      </c>
      <c r="E96" s="10">
        <f t="shared" si="22"/>
        <v>0.58053675662765702</v>
      </c>
      <c r="F96" s="16"/>
      <c r="G96" s="12" t="s">
        <v>853</v>
      </c>
      <c r="H96" s="13">
        <v>1510.65</v>
      </c>
      <c r="I96" s="14">
        <v>2.4299999999999999E-2</v>
      </c>
      <c r="J96" s="15">
        <f t="shared" si="23"/>
        <v>1.0243</v>
      </c>
      <c r="K96" s="10">
        <f t="shared" si="24"/>
        <v>8.0768046333890599E-3</v>
      </c>
      <c r="L96" s="21"/>
      <c r="M96" s="12" t="s">
        <v>853</v>
      </c>
      <c r="N96" s="13">
        <v>363.3</v>
      </c>
      <c r="O96" s="14">
        <v>6.6000000000000003E-2</v>
      </c>
      <c r="P96" s="15">
        <f t="shared" si="25"/>
        <v>1.0660000000000001</v>
      </c>
      <c r="Q96" s="10">
        <f t="shared" si="26"/>
        <v>6.8222593742536396E-4</v>
      </c>
      <c r="R96" s="21"/>
      <c r="S96" s="12" t="s">
        <v>853</v>
      </c>
      <c r="T96" s="13">
        <v>65.709999999999994</v>
      </c>
      <c r="U96" s="14">
        <v>1.4200000000000001E-2</v>
      </c>
      <c r="V96" s="15">
        <f t="shared" si="27"/>
        <v>1.0142</v>
      </c>
      <c r="W96" s="10">
        <f t="shared" si="28"/>
        <v>4.9706782899450695E-4</v>
      </c>
      <c r="X96" s="22"/>
      <c r="Y96" s="29" t="s">
        <v>853</v>
      </c>
      <c r="Z96" s="30">
        <v>341</v>
      </c>
      <c r="AA96" s="31">
        <v>2.6200000000000001E-2</v>
      </c>
      <c r="AB96" s="32">
        <f t="shared" si="29"/>
        <v>1.0262</v>
      </c>
      <c r="AC96" s="28">
        <f t="shared" si="30"/>
        <v>5.4953045139718201E-4</v>
      </c>
      <c r="AD96" s="22"/>
      <c r="AE96" s="29" t="s">
        <v>853</v>
      </c>
      <c r="AF96" s="30">
        <v>1725.45</v>
      </c>
      <c r="AG96" s="31">
        <v>-3.2000000000000002E-3</v>
      </c>
      <c r="AH96" s="32">
        <f t="shared" si="31"/>
        <v>0.99680000000000002</v>
      </c>
      <c r="AI96" s="28">
        <f t="shared" si="32"/>
        <v>-2.9825650823978999E-5</v>
      </c>
      <c r="AJ96" s="22"/>
      <c r="AK96" s="29" t="s">
        <v>853</v>
      </c>
      <c r="AL96" s="30">
        <v>487.25</v>
      </c>
      <c r="AM96" s="31">
        <v>2.0299999999999999E-2</v>
      </c>
      <c r="AN96" s="32">
        <f t="shared" si="33"/>
        <v>1.0203</v>
      </c>
      <c r="AO96" s="28">
        <f t="shared" si="34"/>
        <v>1.9218820157630801E-4</v>
      </c>
      <c r="AP96" s="22"/>
      <c r="AQ96" s="22"/>
      <c r="AR96" s="38"/>
      <c r="AT96" s="39">
        <f t="shared" si="35"/>
        <v>0.59050474802961594</v>
      </c>
      <c r="AV96" s="40" t="s">
        <v>101</v>
      </c>
      <c r="AW96" s="47">
        <v>1807.4</v>
      </c>
      <c r="AX96" s="48">
        <f t="shared" si="19"/>
        <v>4.9594127850332501E-2</v>
      </c>
      <c r="AY96" s="43">
        <f t="shared" si="20"/>
        <v>1.04959412785033</v>
      </c>
      <c r="AZ96" s="49"/>
    </row>
    <row r="97" spans="1:52" ht="20.399999999999999">
      <c r="A97" s="12" t="s">
        <v>854</v>
      </c>
      <c r="B97" s="13">
        <v>3626.5</v>
      </c>
      <c r="C97" s="14">
        <v>2.8299999999999999E-2</v>
      </c>
      <c r="D97" s="15">
        <f t="shared" si="21"/>
        <v>1.0283</v>
      </c>
      <c r="E97" s="10">
        <f t="shared" si="22"/>
        <v>0.59900255552901804</v>
      </c>
      <c r="F97" s="16"/>
      <c r="G97" s="12" t="s">
        <v>854</v>
      </c>
      <c r="H97" s="13">
        <v>1474.85</v>
      </c>
      <c r="I97" s="14">
        <v>2.0000000000000001E-4</v>
      </c>
      <c r="J97" s="15">
        <f t="shared" si="23"/>
        <v>1.0002</v>
      </c>
      <c r="K97" s="10">
        <f t="shared" si="24"/>
        <v>6.6475758299498405E-5</v>
      </c>
      <c r="L97" s="21"/>
      <c r="M97" s="12" t="s">
        <v>854</v>
      </c>
      <c r="N97" s="13">
        <v>340.8</v>
      </c>
      <c r="O97" s="14">
        <v>-1.32E-2</v>
      </c>
      <c r="P97" s="15">
        <f t="shared" si="25"/>
        <v>0.98680000000000001</v>
      </c>
      <c r="Q97" s="10">
        <f t="shared" si="26"/>
        <v>-1.36445187485073E-4</v>
      </c>
      <c r="R97" s="21"/>
      <c r="S97" s="12" t="s">
        <v>854</v>
      </c>
      <c r="T97" s="13">
        <v>64.790000000000006</v>
      </c>
      <c r="U97" s="14">
        <v>-2.2000000000000001E-3</v>
      </c>
      <c r="V97" s="15">
        <f t="shared" si="27"/>
        <v>0.99780000000000002</v>
      </c>
      <c r="W97" s="10">
        <f t="shared" si="28"/>
        <v>-7.7010508717458806E-5</v>
      </c>
      <c r="X97" s="22"/>
      <c r="Y97" s="29" t="s">
        <v>854</v>
      </c>
      <c r="Z97" s="30">
        <v>332.3</v>
      </c>
      <c r="AA97" s="31">
        <v>3.5000000000000003E-2</v>
      </c>
      <c r="AB97" s="32">
        <f t="shared" si="29"/>
        <v>1.0349999999999999</v>
      </c>
      <c r="AC97" s="28">
        <f t="shared" si="30"/>
        <v>7.3410556484356296E-4</v>
      </c>
      <c r="AD97" s="22"/>
      <c r="AE97" s="29" t="s">
        <v>854</v>
      </c>
      <c r="AF97" s="30">
        <v>1731</v>
      </c>
      <c r="AG97" s="31">
        <v>2.3E-3</v>
      </c>
      <c r="AH97" s="32">
        <f t="shared" si="31"/>
        <v>1.0023</v>
      </c>
      <c r="AI97" s="28">
        <f t="shared" si="32"/>
        <v>2.14371865297349E-5</v>
      </c>
      <c r="AJ97" s="22"/>
      <c r="AK97" s="29" t="s">
        <v>854</v>
      </c>
      <c r="AL97" s="30">
        <v>477.55</v>
      </c>
      <c r="AM97" s="31">
        <v>-4.4000000000000003E-3</v>
      </c>
      <c r="AN97" s="32">
        <f t="shared" si="33"/>
        <v>0.99560000000000004</v>
      </c>
      <c r="AO97" s="28">
        <f t="shared" si="34"/>
        <v>-4.1656556006687403E-5</v>
      </c>
      <c r="AP97" s="22"/>
      <c r="AQ97" s="22"/>
      <c r="AR97" s="38"/>
      <c r="AT97" s="39">
        <f t="shared" si="35"/>
        <v>0.59956946178648196</v>
      </c>
      <c r="AV97" s="40" t="s">
        <v>102</v>
      </c>
      <c r="AW97" s="47">
        <v>1719.95</v>
      </c>
      <c r="AX97" s="48">
        <f t="shared" si="19"/>
        <v>-1.59760683480053E-3</v>
      </c>
      <c r="AY97" s="43">
        <f t="shared" si="20"/>
        <v>0.99840239316519996</v>
      </c>
      <c r="AZ97" s="49"/>
    </row>
    <row r="98" spans="1:52" ht="20.399999999999999">
      <c r="A98" s="12" t="s">
        <v>855</v>
      </c>
      <c r="B98" s="13">
        <v>3526.55</v>
      </c>
      <c r="C98" s="14">
        <v>-6.1999999999999998E-3</v>
      </c>
      <c r="D98" s="15">
        <f t="shared" si="21"/>
        <v>0.99380000000000002</v>
      </c>
      <c r="E98" s="10">
        <f t="shared" si="22"/>
        <v>0.57890570814425601</v>
      </c>
      <c r="F98" s="16"/>
      <c r="G98" s="12" t="s">
        <v>855</v>
      </c>
      <c r="H98" s="13">
        <v>1474.5</v>
      </c>
      <c r="I98" s="14">
        <v>-2.3999999999999998E-3</v>
      </c>
      <c r="J98" s="15">
        <f t="shared" si="23"/>
        <v>0.99760000000000004</v>
      </c>
      <c r="K98" s="10">
        <f t="shared" si="24"/>
        <v>-7.9770909959398103E-4</v>
      </c>
      <c r="L98" s="21"/>
      <c r="M98" s="12" t="s">
        <v>855</v>
      </c>
      <c r="N98" s="13">
        <v>345.35</v>
      </c>
      <c r="O98" s="14">
        <v>-9.5999999999999992E-3</v>
      </c>
      <c r="P98" s="15">
        <f t="shared" si="25"/>
        <v>0.99039999999999995</v>
      </c>
      <c r="Q98" s="10">
        <f t="shared" si="26"/>
        <v>-9.9232863625507494E-5</v>
      </c>
      <c r="R98" s="21"/>
      <c r="S98" s="12" t="s">
        <v>855</v>
      </c>
      <c r="T98" s="13">
        <v>64.930000000000007</v>
      </c>
      <c r="U98" s="14">
        <v>8.9999999999999998E-4</v>
      </c>
      <c r="V98" s="15">
        <f t="shared" si="27"/>
        <v>1.0008999999999999</v>
      </c>
      <c r="W98" s="10">
        <f t="shared" si="28"/>
        <v>3.1504299020778599E-5</v>
      </c>
      <c r="X98" s="22"/>
      <c r="Y98" s="29" t="s">
        <v>855</v>
      </c>
      <c r="Z98" s="30">
        <v>321.05</v>
      </c>
      <c r="AA98" s="31">
        <v>1.4500000000000001E-2</v>
      </c>
      <c r="AB98" s="32">
        <f t="shared" si="29"/>
        <v>1.0145</v>
      </c>
      <c r="AC98" s="28">
        <f t="shared" si="30"/>
        <v>3.0412944829233298E-4</v>
      </c>
      <c r="AD98" s="22"/>
      <c r="AE98" s="29" t="s">
        <v>855</v>
      </c>
      <c r="AF98" s="30">
        <v>1726.95</v>
      </c>
      <c r="AG98" s="31">
        <v>-2.06E-2</v>
      </c>
      <c r="AH98" s="32">
        <f t="shared" si="31"/>
        <v>0.97940000000000005</v>
      </c>
      <c r="AI98" s="28">
        <f t="shared" si="32"/>
        <v>-1.9200262717936501E-4</v>
      </c>
      <c r="AJ98" s="22"/>
      <c r="AK98" s="29" t="s">
        <v>855</v>
      </c>
      <c r="AL98" s="30">
        <v>479.65</v>
      </c>
      <c r="AM98" s="31">
        <v>-3.7000000000000002E-3</v>
      </c>
      <c r="AN98" s="32">
        <f t="shared" si="33"/>
        <v>0.99629999999999996</v>
      </c>
      <c r="AO98" s="28">
        <f t="shared" si="34"/>
        <v>-3.5029376641987102E-5</v>
      </c>
      <c r="AP98" s="22"/>
      <c r="AQ98" s="22"/>
      <c r="AR98" s="38"/>
      <c r="AT98" s="39">
        <f t="shared" si="35"/>
        <v>0.57811736792452795</v>
      </c>
      <c r="AV98" s="40" t="s">
        <v>103</v>
      </c>
      <c r="AW98" s="47">
        <v>1722.7</v>
      </c>
      <c r="AX98" s="48">
        <f t="shared" si="19"/>
        <v>-1.0021020975574699E-2</v>
      </c>
      <c r="AY98" s="43">
        <f t="shared" si="20"/>
        <v>0.989978979024425</v>
      </c>
      <c r="AZ98" s="49"/>
    </row>
    <row r="99" spans="1:52" ht="20.399999999999999">
      <c r="A99" s="12" t="s">
        <v>104</v>
      </c>
      <c r="B99" s="13">
        <v>3548.45</v>
      </c>
      <c r="C99" s="14">
        <v>-4.4999999999999997E-3</v>
      </c>
      <c r="D99" s="15">
        <f t="shared" si="21"/>
        <v>0.99550000000000005</v>
      </c>
      <c r="E99" s="10">
        <f t="shared" si="22"/>
        <v>0.57989598758060701</v>
      </c>
      <c r="F99" s="16"/>
      <c r="G99" s="12" t="s">
        <v>104</v>
      </c>
      <c r="H99" s="13">
        <v>1478.1</v>
      </c>
      <c r="I99" s="14">
        <v>-5.0000000000000001E-3</v>
      </c>
      <c r="J99" s="15">
        <f t="shared" si="23"/>
        <v>0.995</v>
      </c>
      <c r="K99" s="10">
        <f t="shared" si="24"/>
        <v>-1.66189395748746E-3</v>
      </c>
      <c r="L99" s="21"/>
      <c r="M99" s="12" t="s">
        <v>104</v>
      </c>
      <c r="N99" s="13">
        <v>348.7</v>
      </c>
      <c r="O99" s="14">
        <v>-3.3999999999999998E-3</v>
      </c>
      <c r="P99" s="15">
        <f t="shared" si="25"/>
        <v>0.99660000000000004</v>
      </c>
      <c r="Q99" s="10">
        <f t="shared" si="26"/>
        <v>-3.5144972534033897E-5</v>
      </c>
      <c r="R99" s="21"/>
      <c r="S99" s="12" t="s">
        <v>104</v>
      </c>
      <c r="T99" s="13">
        <v>64.87</v>
      </c>
      <c r="U99" s="14">
        <v>0</v>
      </c>
      <c r="V99" s="15">
        <f t="shared" si="27"/>
        <v>1</v>
      </c>
      <c r="W99" s="10">
        <f t="shared" si="28"/>
        <v>0</v>
      </c>
      <c r="X99" s="22"/>
      <c r="Y99" s="29" t="s">
        <v>104</v>
      </c>
      <c r="Z99" s="30">
        <v>316.45</v>
      </c>
      <c r="AA99" s="31">
        <v>-2.0000000000000001E-4</v>
      </c>
      <c r="AB99" s="32">
        <f t="shared" si="29"/>
        <v>0.99980000000000002</v>
      </c>
      <c r="AC99" s="28">
        <f t="shared" si="30"/>
        <v>-4.1948889419632203E-6</v>
      </c>
      <c r="AD99" s="22"/>
      <c r="AE99" s="29" t="s">
        <v>104</v>
      </c>
      <c r="AF99" s="30">
        <v>1763.35</v>
      </c>
      <c r="AG99" s="31">
        <v>4.1999999999999997E-3</v>
      </c>
      <c r="AH99" s="32">
        <f t="shared" si="31"/>
        <v>1.0042</v>
      </c>
      <c r="AI99" s="28">
        <f t="shared" si="32"/>
        <v>3.9146166706472399E-5</v>
      </c>
      <c r="AJ99" s="22"/>
      <c r="AK99" s="29" t="s">
        <v>104</v>
      </c>
      <c r="AL99" s="30">
        <v>481.45</v>
      </c>
      <c r="AM99" s="31">
        <v>-4.8999999999999998E-3</v>
      </c>
      <c r="AN99" s="32">
        <f t="shared" si="33"/>
        <v>0.99509999999999998</v>
      </c>
      <c r="AO99" s="28">
        <f t="shared" si="34"/>
        <v>-4.6390255552901799E-5</v>
      </c>
      <c r="AP99" s="22"/>
      <c r="AQ99" s="22"/>
      <c r="AR99" s="38"/>
      <c r="AT99" s="39">
        <f t="shared" si="35"/>
        <v>0.57818750967279697</v>
      </c>
      <c r="AV99" s="40" t="s">
        <v>104</v>
      </c>
      <c r="AW99" s="47">
        <v>1740.05</v>
      </c>
      <c r="AX99" s="48">
        <f t="shared" si="19"/>
        <v>-5.5590721417507899E-3</v>
      </c>
      <c r="AY99" s="43">
        <f t="shared" si="20"/>
        <v>0.994440927858249</v>
      </c>
      <c r="AZ99" s="49"/>
    </row>
    <row r="100" spans="1:52" ht="20.399999999999999">
      <c r="A100" s="12" t="s">
        <v>105</v>
      </c>
      <c r="B100" s="13">
        <v>3564.4</v>
      </c>
      <c r="C100" s="14">
        <v>-1.0699999999999999E-2</v>
      </c>
      <c r="D100" s="15">
        <f t="shared" si="21"/>
        <v>0.98929999999999996</v>
      </c>
      <c r="E100" s="10">
        <f t="shared" si="22"/>
        <v>0.57628438022450401</v>
      </c>
      <c r="F100" s="16"/>
      <c r="G100" s="12" t="s">
        <v>105</v>
      </c>
      <c r="H100" s="13">
        <v>1485.5</v>
      </c>
      <c r="I100" s="14">
        <v>1.21E-2</v>
      </c>
      <c r="J100" s="15">
        <f t="shared" si="23"/>
        <v>1.0121</v>
      </c>
      <c r="K100" s="10">
        <f t="shared" si="24"/>
        <v>4.0217833771196603E-3</v>
      </c>
      <c r="L100" s="21"/>
      <c r="M100" s="12" t="s">
        <v>105</v>
      </c>
      <c r="N100" s="13">
        <v>349.9</v>
      </c>
      <c r="O100" s="14">
        <v>1E-4</v>
      </c>
      <c r="P100" s="15">
        <f t="shared" si="25"/>
        <v>1.0001</v>
      </c>
      <c r="Q100" s="10">
        <f t="shared" si="26"/>
        <v>1.0336756627657E-6</v>
      </c>
      <c r="R100" s="21"/>
      <c r="S100" s="12" t="s">
        <v>105</v>
      </c>
      <c r="T100" s="13">
        <v>64.87</v>
      </c>
      <c r="U100" s="14">
        <v>-1.2500000000000001E-2</v>
      </c>
      <c r="V100" s="15">
        <f t="shared" si="27"/>
        <v>0.98750000000000004</v>
      </c>
      <c r="W100" s="10">
        <f t="shared" si="28"/>
        <v>-4.3755970862192499E-4</v>
      </c>
      <c r="X100" s="22"/>
      <c r="Y100" s="29" t="s">
        <v>105</v>
      </c>
      <c r="Z100" s="30">
        <v>316.5</v>
      </c>
      <c r="AA100" s="31">
        <v>-3.8300000000000001E-2</v>
      </c>
      <c r="AB100" s="32">
        <f t="shared" si="29"/>
        <v>0.9617</v>
      </c>
      <c r="AC100" s="28">
        <f t="shared" si="30"/>
        <v>-8.0332123238595603E-4</v>
      </c>
      <c r="AD100" s="22"/>
      <c r="AE100" s="29" t="s">
        <v>105</v>
      </c>
      <c r="AF100" s="30">
        <v>1755.9</v>
      </c>
      <c r="AG100" s="31">
        <v>-1.1599999999999999E-2</v>
      </c>
      <c r="AH100" s="32">
        <f t="shared" si="31"/>
        <v>0.98839999999999995</v>
      </c>
      <c r="AI100" s="28">
        <f t="shared" si="32"/>
        <v>-1.08117984236924E-4</v>
      </c>
      <c r="AJ100" s="22"/>
      <c r="AK100" s="29" t="s">
        <v>105</v>
      </c>
      <c r="AL100" s="30">
        <v>483.8</v>
      </c>
      <c r="AM100" s="31">
        <v>-8.3000000000000001E-3</v>
      </c>
      <c r="AN100" s="32">
        <f t="shared" si="33"/>
        <v>0.99170000000000003</v>
      </c>
      <c r="AO100" s="28">
        <f t="shared" si="34"/>
        <v>-7.8579412467160207E-5</v>
      </c>
      <c r="AP100" s="22"/>
      <c r="AQ100" s="22"/>
      <c r="AR100" s="38"/>
      <c r="AT100" s="39">
        <f t="shared" si="35"/>
        <v>0.57887961893957496</v>
      </c>
      <c r="AV100" s="40" t="s">
        <v>105</v>
      </c>
      <c r="AW100" s="47">
        <v>1749.75</v>
      </c>
      <c r="AX100" s="48">
        <f t="shared" si="19"/>
        <v>-5.0102415548455403E-2</v>
      </c>
      <c r="AY100" s="43">
        <f t="shared" si="20"/>
        <v>0.94989758445154504</v>
      </c>
      <c r="AZ100" s="49"/>
    </row>
    <row r="101" spans="1:52" ht="20.399999999999999">
      <c r="A101" s="12" t="s">
        <v>106</v>
      </c>
      <c r="B101" s="13">
        <v>3602.95</v>
      </c>
      <c r="C101" s="14">
        <v>4.1999999999999997E-3</v>
      </c>
      <c r="D101" s="15">
        <f t="shared" si="21"/>
        <v>1.0042</v>
      </c>
      <c r="E101" s="10">
        <f t="shared" si="22"/>
        <v>0.58496388822545997</v>
      </c>
      <c r="F101" s="16"/>
      <c r="G101" s="12" t="s">
        <v>106</v>
      </c>
      <c r="H101" s="13">
        <v>1467.8</v>
      </c>
      <c r="I101" s="14">
        <v>8.0000000000000002E-3</v>
      </c>
      <c r="J101" s="15">
        <f t="shared" si="23"/>
        <v>1.008</v>
      </c>
      <c r="K101" s="10">
        <f t="shared" si="24"/>
        <v>2.6590303319799398E-3</v>
      </c>
      <c r="L101" s="21"/>
      <c r="M101" s="12" t="s">
        <v>106</v>
      </c>
      <c r="N101" s="13">
        <v>349.85</v>
      </c>
      <c r="O101" s="14">
        <v>1.6E-2</v>
      </c>
      <c r="P101" s="15">
        <f t="shared" si="25"/>
        <v>1.016</v>
      </c>
      <c r="Q101" s="10">
        <f t="shared" si="26"/>
        <v>1.65388106042513E-4</v>
      </c>
      <c r="R101" s="21"/>
      <c r="S101" s="12" t="s">
        <v>106</v>
      </c>
      <c r="T101" s="13">
        <v>65.69</v>
      </c>
      <c r="U101" s="14">
        <v>-2.9999999999999997E-4</v>
      </c>
      <c r="V101" s="15">
        <f t="shared" si="27"/>
        <v>0.99970000000000003</v>
      </c>
      <c r="W101" s="10">
        <f t="shared" si="28"/>
        <v>-1.05014330069262E-5</v>
      </c>
      <c r="X101" s="22"/>
      <c r="Y101" s="29" t="s">
        <v>106</v>
      </c>
      <c r="Z101" s="30">
        <v>329.1</v>
      </c>
      <c r="AA101" s="31">
        <v>1.61E-2</v>
      </c>
      <c r="AB101" s="32">
        <f t="shared" si="29"/>
        <v>1.0161</v>
      </c>
      <c r="AC101" s="28">
        <f t="shared" si="30"/>
        <v>3.3768855982803901E-4</v>
      </c>
      <c r="AD101" s="22"/>
      <c r="AE101" s="29" t="s">
        <v>106</v>
      </c>
      <c r="AF101" s="30">
        <v>1776.5</v>
      </c>
      <c r="AG101" s="31">
        <v>-1.54E-2</v>
      </c>
      <c r="AH101" s="32">
        <f t="shared" si="31"/>
        <v>0.98460000000000003</v>
      </c>
      <c r="AI101" s="28">
        <f t="shared" si="32"/>
        <v>-1.4353594459039901E-4</v>
      </c>
      <c r="AJ101" s="22"/>
      <c r="AK101" s="29" t="s">
        <v>106</v>
      </c>
      <c r="AL101" s="30">
        <v>487.85</v>
      </c>
      <c r="AM101" s="31">
        <v>-4.0000000000000001E-3</v>
      </c>
      <c r="AN101" s="32">
        <f t="shared" si="33"/>
        <v>0.996</v>
      </c>
      <c r="AO101" s="28">
        <f t="shared" si="34"/>
        <v>-3.7869596369715797E-5</v>
      </c>
      <c r="AP101" s="22"/>
      <c r="AQ101" s="22"/>
      <c r="AR101" s="38"/>
      <c r="AT101" s="39">
        <f t="shared" si="35"/>
        <v>0.58793408824934301</v>
      </c>
      <c r="AV101" s="40" t="s">
        <v>106</v>
      </c>
      <c r="AW101" s="47">
        <v>1839.65</v>
      </c>
      <c r="AX101" s="48">
        <f t="shared" si="19"/>
        <v>4.9416838351322503E-2</v>
      </c>
      <c r="AY101" s="43">
        <f t="shared" si="20"/>
        <v>1.04941683835132</v>
      </c>
      <c r="AZ101" s="49"/>
    </row>
    <row r="102" spans="1:52" ht="20.399999999999999">
      <c r="A102" s="12" t="s">
        <v>107</v>
      </c>
      <c r="B102" s="13">
        <v>3587.8</v>
      </c>
      <c r="C102" s="14">
        <v>1.5900000000000001E-2</v>
      </c>
      <c r="D102" s="15">
        <f t="shared" si="21"/>
        <v>1.0159</v>
      </c>
      <c r="E102" s="10">
        <f t="shared" si="22"/>
        <v>0.59177934081681405</v>
      </c>
      <c r="F102" s="16"/>
      <c r="G102" s="12" t="s">
        <v>107</v>
      </c>
      <c r="H102" s="13">
        <v>1456.15</v>
      </c>
      <c r="I102" s="14">
        <v>-2.8E-3</v>
      </c>
      <c r="J102" s="15">
        <f t="shared" si="23"/>
        <v>0.99719999999999998</v>
      </c>
      <c r="K102" s="10">
        <f t="shared" si="24"/>
        <v>-9.3066061619297797E-4</v>
      </c>
      <c r="L102" s="21"/>
      <c r="M102" s="12" t="s">
        <v>107</v>
      </c>
      <c r="N102" s="13">
        <v>344.35</v>
      </c>
      <c r="O102" s="14">
        <v>-1.09E-2</v>
      </c>
      <c r="P102" s="15">
        <f t="shared" si="25"/>
        <v>0.98909999999999998</v>
      </c>
      <c r="Q102" s="10">
        <f t="shared" si="26"/>
        <v>-1.12670647241462E-4</v>
      </c>
      <c r="R102" s="21"/>
      <c r="S102" s="12" t="s">
        <v>107</v>
      </c>
      <c r="T102" s="13">
        <v>65.709999999999994</v>
      </c>
      <c r="U102" s="14">
        <v>-9.1999999999999998E-3</v>
      </c>
      <c r="V102" s="15">
        <f t="shared" si="27"/>
        <v>0.99080000000000001</v>
      </c>
      <c r="W102" s="10">
        <f t="shared" si="28"/>
        <v>-3.2204394554573702E-4</v>
      </c>
      <c r="X102" s="22"/>
      <c r="Y102" s="29" t="s">
        <v>107</v>
      </c>
      <c r="Z102" s="30">
        <v>323.89999999999998</v>
      </c>
      <c r="AA102" s="31">
        <v>5.7000000000000002E-3</v>
      </c>
      <c r="AB102" s="32">
        <f t="shared" si="29"/>
        <v>1.0057</v>
      </c>
      <c r="AC102" s="28">
        <f t="shared" si="30"/>
        <v>1.1955433484595201E-4</v>
      </c>
      <c r="AD102" s="22"/>
      <c r="AE102" s="29" t="s">
        <v>107</v>
      </c>
      <c r="AF102" s="30">
        <v>1804.35</v>
      </c>
      <c r="AG102" s="31">
        <v>-1.0500000000000001E-2</v>
      </c>
      <c r="AH102" s="32">
        <f t="shared" si="31"/>
        <v>0.98950000000000005</v>
      </c>
      <c r="AI102" s="28">
        <f t="shared" si="32"/>
        <v>-9.7865416766181E-5</v>
      </c>
      <c r="AJ102" s="22"/>
      <c r="AK102" s="29" t="s">
        <v>107</v>
      </c>
      <c r="AL102" s="30">
        <v>489.8</v>
      </c>
      <c r="AM102" s="31">
        <v>2.9700000000000001E-2</v>
      </c>
      <c r="AN102" s="32">
        <f t="shared" si="33"/>
        <v>1.0297000000000001</v>
      </c>
      <c r="AO102" s="28">
        <f t="shared" si="34"/>
        <v>2.8118175304514E-4</v>
      </c>
      <c r="AP102" s="22"/>
      <c r="AQ102" s="22"/>
      <c r="AR102" s="38"/>
      <c r="AT102" s="39">
        <f t="shared" si="35"/>
        <v>0.59071683627895899</v>
      </c>
      <c r="AV102" s="40" t="s">
        <v>107</v>
      </c>
      <c r="AW102" s="47">
        <v>1750.95</v>
      </c>
      <c r="AX102" s="48">
        <f t="shared" si="19"/>
        <v>2.2847351234609099E-4</v>
      </c>
      <c r="AY102" s="43">
        <f t="shared" si="20"/>
        <v>1.0002284735123499</v>
      </c>
      <c r="AZ102" s="49"/>
    </row>
    <row r="103" spans="1:52" ht="20.399999999999999">
      <c r="A103" s="12" t="s">
        <v>108</v>
      </c>
      <c r="B103" s="13">
        <v>3531.6</v>
      </c>
      <c r="C103" s="14">
        <v>-1E-3</v>
      </c>
      <c r="D103" s="15">
        <f t="shared" si="21"/>
        <v>0.999</v>
      </c>
      <c r="E103" s="10">
        <f t="shared" si="22"/>
        <v>0.58193479818485805</v>
      </c>
      <c r="F103" s="16"/>
      <c r="G103" s="12" t="s">
        <v>108</v>
      </c>
      <c r="H103" s="13">
        <v>1460.25</v>
      </c>
      <c r="I103" s="14">
        <v>-1.7000000000000001E-2</v>
      </c>
      <c r="J103" s="15">
        <f t="shared" si="23"/>
        <v>0.98299999999999998</v>
      </c>
      <c r="K103" s="10">
        <f t="shared" si="24"/>
        <v>-5.6504394554573699E-3</v>
      </c>
      <c r="L103" s="21"/>
      <c r="M103" s="12" t="s">
        <v>108</v>
      </c>
      <c r="N103" s="13">
        <v>348.15</v>
      </c>
      <c r="O103" s="14">
        <v>-9.7999999999999997E-3</v>
      </c>
      <c r="P103" s="15">
        <f t="shared" si="25"/>
        <v>0.99019999999999997</v>
      </c>
      <c r="Q103" s="10">
        <f t="shared" si="26"/>
        <v>-1.0130021495103901E-4</v>
      </c>
      <c r="R103" s="21"/>
      <c r="S103" s="12" t="s">
        <v>108</v>
      </c>
      <c r="T103" s="13">
        <v>66.319999999999993</v>
      </c>
      <c r="U103" s="14">
        <v>8.0000000000000004E-4</v>
      </c>
      <c r="V103" s="15">
        <f t="shared" si="27"/>
        <v>1.0007999999999999</v>
      </c>
      <c r="W103" s="10">
        <f t="shared" si="28"/>
        <v>2.80038213518032E-5</v>
      </c>
      <c r="X103" s="22"/>
      <c r="Y103" s="29" t="s">
        <v>108</v>
      </c>
      <c r="Z103" s="30">
        <v>322.05</v>
      </c>
      <c r="AA103" s="31">
        <v>-5.1000000000000004E-3</v>
      </c>
      <c r="AB103" s="32">
        <f t="shared" si="29"/>
        <v>0.99490000000000001</v>
      </c>
      <c r="AC103" s="28">
        <f t="shared" si="30"/>
        <v>-1.0696966802006199E-4</v>
      </c>
      <c r="AD103" s="22"/>
      <c r="AE103" s="29" t="s">
        <v>108</v>
      </c>
      <c r="AF103" s="30">
        <v>1823.45</v>
      </c>
      <c r="AG103" s="31">
        <v>6.5799999999999997E-2</v>
      </c>
      <c r="AH103" s="32">
        <f t="shared" si="31"/>
        <v>1.0658000000000001</v>
      </c>
      <c r="AI103" s="28">
        <f t="shared" si="32"/>
        <v>6.1328994506806801E-4</v>
      </c>
      <c r="AJ103" s="22"/>
      <c r="AK103" s="29" t="s">
        <v>108</v>
      </c>
      <c r="AL103" s="30">
        <v>475.65</v>
      </c>
      <c r="AM103" s="31">
        <v>1.21E-2</v>
      </c>
      <c r="AN103" s="32">
        <f t="shared" si="33"/>
        <v>1.0121</v>
      </c>
      <c r="AO103" s="28">
        <f t="shared" si="34"/>
        <v>1.1455552901839E-4</v>
      </c>
      <c r="AP103" s="22"/>
      <c r="AQ103" s="22"/>
      <c r="AR103" s="38"/>
      <c r="AT103" s="39">
        <f t="shared" si="35"/>
        <v>0.57683193814186795</v>
      </c>
      <c r="AV103" s="40" t="s">
        <v>108</v>
      </c>
      <c r="AW103" s="47">
        <v>1750.55</v>
      </c>
      <c r="AX103" s="48">
        <f t="shared" si="19"/>
        <v>-3.7631540831479498E-3</v>
      </c>
      <c r="AY103" s="43">
        <f t="shared" si="20"/>
        <v>0.99623684591685202</v>
      </c>
      <c r="AZ103" s="49"/>
    </row>
    <row r="104" spans="1:52" ht="20.399999999999999">
      <c r="A104" s="12" t="s">
        <v>109</v>
      </c>
      <c r="B104" s="13">
        <v>3535</v>
      </c>
      <c r="C104" s="14">
        <v>-1.6500000000000001E-2</v>
      </c>
      <c r="D104" s="15">
        <f t="shared" si="21"/>
        <v>0.98350000000000004</v>
      </c>
      <c r="E104" s="10">
        <f t="shared" si="22"/>
        <v>0.572905779794602</v>
      </c>
      <c r="F104" s="16"/>
      <c r="G104" s="12" t="s">
        <v>109</v>
      </c>
      <c r="H104" s="13">
        <v>1485.5</v>
      </c>
      <c r="I104" s="14">
        <v>1.0999999999999999E-2</v>
      </c>
      <c r="J104" s="15">
        <f t="shared" si="23"/>
        <v>1.0109999999999999</v>
      </c>
      <c r="K104" s="10">
        <f t="shared" si="24"/>
        <v>3.6561667064724098E-3</v>
      </c>
      <c r="L104" s="21"/>
      <c r="M104" s="12" t="s">
        <v>109</v>
      </c>
      <c r="N104" s="13">
        <v>351.6</v>
      </c>
      <c r="O104" s="14">
        <v>-2.2100000000000002E-2</v>
      </c>
      <c r="P104" s="15">
        <f t="shared" si="25"/>
        <v>0.97789999999999999</v>
      </c>
      <c r="Q104" s="10">
        <f t="shared" si="26"/>
        <v>-2.2844232147122001E-4</v>
      </c>
      <c r="R104" s="21"/>
      <c r="S104" s="12" t="s">
        <v>109</v>
      </c>
      <c r="T104" s="13">
        <v>66.27</v>
      </c>
      <c r="U104" s="14">
        <v>9.4000000000000004E-3</v>
      </c>
      <c r="V104" s="15">
        <f t="shared" si="27"/>
        <v>1.0094000000000001</v>
      </c>
      <c r="W104" s="10">
        <f t="shared" si="28"/>
        <v>3.2904490088368798E-4</v>
      </c>
      <c r="X104" s="22"/>
      <c r="Y104" s="29" t="s">
        <v>109</v>
      </c>
      <c r="Z104" s="30">
        <v>323.7</v>
      </c>
      <c r="AA104" s="31">
        <v>-8.0000000000000002E-3</v>
      </c>
      <c r="AB104" s="32">
        <f t="shared" si="29"/>
        <v>0.99199999999999999</v>
      </c>
      <c r="AC104" s="28">
        <f t="shared" si="30"/>
        <v>-1.67795557678529E-4</v>
      </c>
      <c r="AD104" s="22"/>
      <c r="AE104" s="29" t="s">
        <v>109</v>
      </c>
      <c r="AF104" s="30">
        <v>1710.8</v>
      </c>
      <c r="AG104" s="31">
        <v>1.06E-2</v>
      </c>
      <c r="AH104" s="32">
        <f t="shared" si="31"/>
        <v>1.0105999999999999</v>
      </c>
      <c r="AI104" s="28">
        <f t="shared" si="32"/>
        <v>9.8797468354430403E-5</v>
      </c>
      <c r="AJ104" s="22"/>
      <c r="AK104" s="29" t="s">
        <v>109</v>
      </c>
      <c r="AL104" s="30">
        <v>469.95</v>
      </c>
      <c r="AM104" s="31">
        <v>1.21E-2</v>
      </c>
      <c r="AN104" s="32">
        <f t="shared" si="33"/>
        <v>1.0121</v>
      </c>
      <c r="AO104" s="28">
        <f t="shared" si="34"/>
        <v>1.1455552901839E-4</v>
      </c>
      <c r="AP104" s="22"/>
      <c r="AQ104" s="22"/>
      <c r="AR104" s="38"/>
      <c r="AT104" s="39">
        <f t="shared" si="35"/>
        <v>0.57670810652018101</v>
      </c>
      <c r="AV104" s="40" t="s">
        <v>109</v>
      </c>
      <c r="AW104" s="47">
        <v>1757.15</v>
      </c>
      <c r="AX104" s="48">
        <f t="shared" si="19"/>
        <v>3.6203520208436201E-3</v>
      </c>
      <c r="AY104" s="43">
        <f t="shared" si="20"/>
        <v>1.00362035202084</v>
      </c>
      <c r="AZ104" s="49"/>
    </row>
    <row r="105" spans="1:52" ht="20.399999999999999">
      <c r="A105" s="12" t="s">
        <v>110</v>
      </c>
      <c r="B105" s="13">
        <v>3594.45</v>
      </c>
      <c r="C105" s="14">
        <v>1.2999999999999999E-3</v>
      </c>
      <c r="D105" s="15">
        <f t="shared" si="21"/>
        <v>1.0013000000000001</v>
      </c>
      <c r="E105" s="10">
        <f t="shared" si="22"/>
        <v>0.58327458801050902</v>
      </c>
      <c r="F105" s="16"/>
      <c r="G105" s="12" t="s">
        <v>110</v>
      </c>
      <c r="H105" s="13">
        <v>1469.4</v>
      </c>
      <c r="I105" s="14">
        <v>1.4500000000000001E-2</v>
      </c>
      <c r="J105" s="15">
        <f t="shared" si="23"/>
        <v>1.0145</v>
      </c>
      <c r="K105" s="10">
        <f t="shared" si="24"/>
        <v>4.8194924767136398E-3</v>
      </c>
      <c r="L105" s="21"/>
      <c r="M105" s="12" t="s">
        <v>110</v>
      </c>
      <c r="N105" s="13">
        <v>359.55</v>
      </c>
      <c r="O105" s="14">
        <v>3.8999999999999998E-3</v>
      </c>
      <c r="P105" s="15">
        <f t="shared" si="25"/>
        <v>1.0039</v>
      </c>
      <c r="Q105" s="10">
        <f t="shared" si="26"/>
        <v>4.0313350847862398E-5</v>
      </c>
      <c r="R105" s="21"/>
      <c r="S105" s="12" t="s">
        <v>110</v>
      </c>
      <c r="T105" s="13">
        <v>65.650000000000006</v>
      </c>
      <c r="U105" s="14">
        <v>1.7999999999999999E-2</v>
      </c>
      <c r="V105" s="15">
        <f t="shared" si="27"/>
        <v>1.018</v>
      </c>
      <c r="W105" s="10">
        <f t="shared" si="28"/>
        <v>6.3008598041557203E-4</v>
      </c>
      <c r="X105" s="22"/>
      <c r="Y105" s="29" t="s">
        <v>110</v>
      </c>
      <c r="Z105" s="30">
        <v>326.3</v>
      </c>
      <c r="AA105" s="31">
        <v>3.5400000000000001E-2</v>
      </c>
      <c r="AB105" s="32">
        <f t="shared" si="29"/>
        <v>1.0354000000000001</v>
      </c>
      <c r="AC105" s="28">
        <f t="shared" si="30"/>
        <v>7.4249534272748997E-4</v>
      </c>
      <c r="AD105" s="22"/>
      <c r="AE105" s="29" t="s">
        <v>110</v>
      </c>
      <c r="AF105" s="30">
        <v>1692.8</v>
      </c>
      <c r="AG105" s="31">
        <v>-2.1100000000000001E-2</v>
      </c>
      <c r="AH105" s="32">
        <f t="shared" si="31"/>
        <v>0.97889999999999999</v>
      </c>
      <c r="AI105" s="28">
        <f t="shared" si="32"/>
        <v>-1.9666288512061101E-4</v>
      </c>
      <c r="AJ105" s="22"/>
      <c r="AK105" s="29" t="s">
        <v>110</v>
      </c>
      <c r="AL105" s="30">
        <v>464.35</v>
      </c>
      <c r="AM105" s="31">
        <v>-2.7000000000000001E-3</v>
      </c>
      <c r="AN105" s="32">
        <f t="shared" si="33"/>
        <v>0.99729999999999996</v>
      </c>
      <c r="AO105" s="28">
        <f t="shared" si="34"/>
        <v>-2.5561977549558199E-5</v>
      </c>
      <c r="AP105" s="22"/>
      <c r="AQ105" s="22"/>
      <c r="AR105" s="38"/>
      <c r="AT105" s="39">
        <f t="shared" si="35"/>
        <v>0.58928475029854299</v>
      </c>
      <c r="AV105" s="40" t="s">
        <v>110</v>
      </c>
      <c r="AW105" s="47">
        <v>1750.8</v>
      </c>
      <c r="AX105" s="48">
        <f t="shared" si="19"/>
        <v>2.2848728714081501E-2</v>
      </c>
      <c r="AY105" s="43">
        <f t="shared" si="20"/>
        <v>1.0228487287140799</v>
      </c>
      <c r="AZ105" s="49"/>
    </row>
    <row r="106" spans="1:52" ht="20.399999999999999">
      <c r="A106" s="12" t="s">
        <v>111</v>
      </c>
      <c r="B106" s="13">
        <v>3589.95</v>
      </c>
      <c r="C106" s="14">
        <v>-2.69E-2</v>
      </c>
      <c r="D106" s="15">
        <f t="shared" si="21"/>
        <v>0.97309999999999997</v>
      </c>
      <c r="E106" s="10">
        <f t="shared" si="22"/>
        <v>0.56684759971339904</v>
      </c>
      <c r="F106" s="16"/>
      <c r="G106" s="12" t="s">
        <v>111</v>
      </c>
      <c r="H106" s="13">
        <v>1448.4</v>
      </c>
      <c r="I106" s="14">
        <v>2.3999999999999998E-3</v>
      </c>
      <c r="J106" s="15">
        <f t="shared" si="23"/>
        <v>1.0024</v>
      </c>
      <c r="K106" s="10">
        <f t="shared" si="24"/>
        <v>7.9770909959398103E-4</v>
      </c>
      <c r="L106" s="21"/>
      <c r="M106" s="12" t="s">
        <v>111</v>
      </c>
      <c r="N106" s="13">
        <v>358.15</v>
      </c>
      <c r="O106" s="14">
        <v>-3.7400000000000003E-2</v>
      </c>
      <c r="P106" s="15">
        <f t="shared" si="25"/>
        <v>0.96260000000000001</v>
      </c>
      <c r="Q106" s="10">
        <f t="shared" si="26"/>
        <v>-3.8659469787437301E-4</v>
      </c>
      <c r="R106" s="21"/>
      <c r="S106" s="12" t="s">
        <v>111</v>
      </c>
      <c r="T106" s="13">
        <v>64.489999999999995</v>
      </c>
      <c r="U106" s="14">
        <v>-3.0499999999999999E-2</v>
      </c>
      <c r="V106" s="15">
        <f t="shared" si="27"/>
        <v>0.96950000000000003</v>
      </c>
      <c r="W106" s="10">
        <f t="shared" si="28"/>
        <v>-1.0676456890374999E-3</v>
      </c>
      <c r="X106" s="22"/>
      <c r="Y106" s="29" t="s">
        <v>111</v>
      </c>
      <c r="Z106" s="30">
        <v>315.14999999999998</v>
      </c>
      <c r="AA106" s="31">
        <v>-2.2599999999999999E-2</v>
      </c>
      <c r="AB106" s="32">
        <f t="shared" si="29"/>
        <v>0.97740000000000005</v>
      </c>
      <c r="AC106" s="28">
        <f t="shared" si="30"/>
        <v>-4.7402245044184398E-4</v>
      </c>
      <c r="AD106" s="22"/>
      <c r="AE106" s="29" t="s">
        <v>111</v>
      </c>
      <c r="AF106" s="30">
        <v>1729.35</v>
      </c>
      <c r="AG106" s="31">
        <v>-2.6200000000000001E-2</v>
      </c>
      <c r="AH106" s="32">
        <f t="shared" si="31"/>
        <v>0.9738</v>
      </c>
      <c r="AI106" s="28">
        <f t="shared" si="32"/>
        <v>-2.44197516121328E-4</v>
      </c>
      <c r="AJ106" s="22"/>
      <c r="AK106" s="29" t="s">
        <v>111</v>
      </c>
      <c r="AL106" s="30">
        <v>465.6</v>
      </c>
      <c r="AM106" s="31">
        <v>-2.52E-2</v>
      </c>
      <c r="AN106" s="32">
        <f t="shared" si="33"/>
        <v>0.9748</v>
      </c>
      <c r="AO106" s="28">
        <f t="shared" si="34"/>
        <v>-2.38578457129209E-4</v>
      </c>
      <c r="AP106" s="22"/>
      <c r="AQ106" s="22"/>
      <c r="AR106" s="38"/>
      <c r="AT106" s="39">
        <f t="shared" si="35"/>
        <v>0.56523427000238802</v>
      </c>
      <c r="AV106" s="40" t="s">
        <v>111</v>
      </c>
      <c r="AW106" s="47">
        <v>1711.25</v>
      </c>
      <c r="AX106" s="48">
        <f t="shared" si="19"/>
        <v>1.90100225414343E-3</v>
      </c>
      <c r="AY106" s="43">
        <f t="shared" si="20"/>
        <v>1.0019010022541399</v>
      </c>
      <c r="AZ106" s="49"/>
    </row>
    <row r="107" spans="1:52" ht="20.399999999999999">
      <c r="A107" s="12" t="s">
        <v>112</v>
      </c>
      <c r="B107" s="13">
        <v>3689.2</v>
      </c>
      <c r="C107" s="14">
        <v>4.0000000000000002E-4</v>
      </c>
      <c r="D107" s="15">
        <f t="shared" si="21"/>
        <v>1.0004</v>
      </c>
      <c r="E107" s="10">
        <f t="shared" si="22"/>
        <v>0.582750322426558</v>
      </c>
      <c r="F107" s="16"/>
      <c r="G107" s="12" t="s">
        <v>112</v>
      </c>
      <c r="H107" s="13">
        <v>1445</v>
      </c>
      <c r="I107" s="14">
        <v>0.01</v>
      </c>
      <c r="J107" s="15">
        <f t="shared" si="23"/>
        <v>1.01</v>
      </c>
      <c r="K107" s="10">
        <f t="shared" si="24"/>
        <v>3.32378791497492E-3</v>
      </c>
      <c r="L107" s="21"/>
      <c r="M107" s="12" t="s">
        <v>112</v>
      </c>
      <c r="N107" s="13">
        <v>372.05</v>
      </c>
      <c r="O107" s="14">
        <v>-4.2799999999999998E-2</v>
      </c>
      <c r="P107" s="15">
        <f t="shared" si="25"/>
        <v>0.95720000000000005</v>
      </c>
      <c r="Q107" s="10">
        <f t="shared" si="26"/>
        <v>-4.4241318366372101E-4</v>
      </c>
      <c r="R107" s="21"/>
      <c r="S107" s="12" t="s">
        <v>112</v>
      </c>
      <c r="T107" s="13">
        <v>66.52</v>
      </c>
      <c r="U107" s="14">
        <v>-9.7999999999999997E-3</v>
      </c>
      <c r="V107" s="15">
        <f t="shared" si="27"/>
        <v>0.99019999999999997</v>
      </c>
      <c r="W107" s="10">
        <f t="shared" si="28"/>
        <v>-3.4304681155958902E-4</v>
      </c>
      <c r="X107" s="22"/>
      <c r="Y107" s="29" t="s">
        <v>112</v>
      </c>
      <c r="Z107" s="30">
        <v>322.45</v>
      </c>
      <c r="AA107" s="31">
        <v>-1.8700000000000001E-2</v>
      </c>
      <c r="AB107" s="32">
        <f t="shared" si="29"/>
        <v>0.98129999999999995</v>
      </c>
      <c r="AC107" s="28">
        <f t="shared" si="30"/>
        <v>-3.9222211607356099E-4</v>
      </c>
      <c r="AD107" s="22"/>
      <c r="AE107" s="29" t="s">
        <v>112</v>
      </c>
      <c r="AF107" s="30">
        <v>1775.95</v>
      </c>
      <c r="AG107" s="31">
        <v>2.1899999999999999E-2</v>
      </c>
      <c r="AH107" s="32">
        <f t="shared" si="31"/>
        <v>1.0219</v>
      </c>
      <c r="AI107" s="28">
        <f t="shared" si="32"/>
        <v>2.0411929782660599E-4</v>
      </c>
      <c r="AJ107" s="22"/>
      <c r="AK107" s="29" t="s">
        <v>112</v>
      </c>
      <c r="AL107" s="30">
        <v>477.65</v>
      </c>
      <c r="AM107" s="31">
        <v>6.7000000000000002E-3</v>
      </c>
      <c r="AN107" s="32">
        <f t="shared" si="33"/>
        <v>1.0066999999999999</v>
      </c>
      <c r="AO107" s="28">
        <f t="shared" si="34"/>
        <v>6.3431573919273904E-5</v>
      </c>
      <c r="AP107" s="22"/>
      <c r="AQ107" s="22"/>
      <c r="AR107" s="38"/>
      <c r="AT107" s="39">
        <f t="shared" si="35"/>
        <v>0.58516397910198203</v>
      </c>
      <c r="AV107" s="40" t="s">
        <v>112</v>
      </c>
      <c r="AW107" s="47">
        <v>1708</v>
      </c>
      <c r="AX107" s="48">
        <f t="shared" si="19"/>
        <v>1.3290504902305E-2</v>
      </c>
      <c r="AY107" s="43">
        <f t="shared" si="20"/>
        <v>1.01329050490231</v>
      </c>
      <c r="AZ107" s="49"/>
    </row>
    <row r="108" spans="1:52" ht="20.399999999999999">
      <c r="A108" s="12" t="s">
        <v>113</v>
      </c>
      <c r="B108" s="13">
        <v>3687.8</v>
      </c>
      <c r="C108" s="14">
        <v>-4.3E-3</v>
      </c>
      <c r="D108" s="15">
        <f t="shared" si="21"/>
        <v>0.99570000000000003</v>
      </c>
      <c r="E108" s="10">
        <f t="shared" si="22"/>
        <v>0.580012491043707</v>
      </c>
      <c r="F108" s="16"/>
      <c r="G108" s="12" t="s">
        <v>113</v>
      </c>
      <c r="H108" s="13">
        <v>1430.7</v>
      </c>
      <c r="I108" s="14">
        <v>1.8700000000000001E-2</v>
      </c>
      <c r="J108" s="15">
        <f t="shared" si="23"/>
        <v>1.0186999999999999</v>
      </c>
      <c r="K108" s="10">
        <f t="shared" si="24"/>
        <v>6.2154834010030996E-3</v>
      </c>
      <c r="L108" s="21"/>
      <c r="M108" s="12" t="s">
        <v>113</v>
      </c>
      <c r="N108" s="13">
        <v>388.7</v>
      </c>
      <c r="O108" s="14">
        <v>1.54E-2</v>
      </c>
      <c r="P108" s="15">
        <f t="shared" si="25"/>
        <v>1.0154000000000001</v>
      </c>
      <c r="Q108" s="10">
        <f t="shared" si="26"/>
        <v>1.59186052065918E-4</v>
      </c>
      <c r="R108" s="21"/>
      <c r="S108" s="12" t="s">
        <v>113</v>
      </c>
      <c r="T108" s="13">
        <v>67.180000000000007</v>
      </c>
      <c r="U108" s="14">
        <v>1.0800000000000001E-2</v>
      </c>
      <c r="V108" s="15">
        <f t="shared" si="27"/>
        <v>1.0107999999999999</v>
      </c>
      <c r="W108" s="10">
        <f t="shared" si="28"/>
        <v>3.7805158824934302E-4</v>
      </c>
      <c r="X108" s="22"/>
      <c r="Y108" s="29" t="s">
        <v>113</v>
      </c>
      <c r="Z108" s="30">
        <v>328.6</v>
      </c>
      <c r="AA108" s="31">
        <v>8.6999999999999994E-3</v>
      </c>
      <c r="AB108" s="32">
        <f t="shared" si="29"/>
        <v>1.0086999999999999</v>
      </c>
      <c r="AC108" s="28">
        <f t="shared" si="30"/>
        <v>1.8247766897540001E-4</v>
      </c>
      <c r="AD108" s="22"/>
      <c r="AE108" s="29" t="s">
        <v>113</v>
      </c>
      <c r="AF108" s="30">
        <v>1737.85</v>
      </c>
      <c r="AG108" s="31">
        <v>9.7000000000000003E-3</v>
      </c>
      <c r="AH108" s="32">
        <f t="shared" si="31"/>
        <v>1.0097</v>
      </c>
      <c r="AI108" s="28">
        <f t="shared" si="32"/>
        <v>9.0409004060186304E-5</v>
      </c>
      <c r="AJ108" s="22"/>
      <c r="AK108" s="29" t="s">
        <v>113</v>
      </c>
      <c r="AL108" s="30">
        <v>474.45</v>
      </c>
      <c r="AM108" s="31">
        <v>-1.2800000000000001E-2</v>
      </c>
      <c r="AN108" s="32">
        <f t="shared" si="33"/>
        <v>0.98719999999999997</v>
      </c>
      <c r="AO108" s="28">
        <f t="shared" si="34"/>
        <v>-1.21182708383091E-4</v>
      </c>
      <c r="AP108" s="22"/>
      <c r="AQ108" s="22"/>
      <c r="AR108" s="38"/>
      <c r="AT108" s="39">
        <f t="shared" si="35"/>
        <v>0.586916916049677</v>
      </c>
      <c r="AV108" s="40" t="s">
        <v>113</v>
      </c>
      <c r="AW108" s="47">
        <v>1685.45</v>
      </c>
      <c r="AX108" s="48">
        <f t="shared" si="19"/>
        <v>1.16970867873132E-2</v>
      </c>
      <c r="AY108" s="43">
        <f t="shared" si="20"/>
        <v>1.0116970867873101</v>
      </c>
      <c r="AZ108" s="49"/>
    </row>
    <row r="109" spans="1:52" ht="20.399999999999999">
      <c r="A109" s="12" t="s">
        <v>114</v>
      </c>
      <c r="B109" s="13">
        <v>3703.65</v>
      </c>
      <c r="C109" s="14">
        <v>2.0199999999999999E-2</v>
      </c>
      <c r="D109" s="15">
        <f t="shared" si="21"/>
        <v>1.0202</v>
      </c>
      <c r="E109" s="10">
        <f t="shared" si="22"/>
        <v>0.59428416527346595</v>
      </c>
      <c r="F109" s="16"/>
      <c r="G109" s="12" t="s">
        <v>114</v>
      </c>
      <c r="H109" s="13">
        <v>1404.45</v>
      </c>
      <c r="I109" s="14">
        <v>7.4999999999999997E-3</v>
      </c>
      <c r="J109" s="15">
        <f t="shared" si="23"/>
        <v>1.0075000000000001</v>
      </c>
      <c r="K109" s="10">
        <f t="shared" si="24"/>
        <v>2.4928409362311899E-3</v>
      </c>
      <c r="L109" s="21"/>
      <c r="M109" s="12" t="s">
        <v>114</v>
      </c>
      <c r="N109" s="13">
        <v>382.8</v>
      </c>
      <c r="O109" s="14">
        <v>2.7900000000000001E-2</v>
      </c>
      <c r="P109" s="15">
        <f t="shared" si="25"/>
        <v>1.0279</v>
      </c>
      <c r="Q109" s="10">
        <f t="shared" si="26"/>
        <v>2.8839550991163098E-4</v>
      </c>
      <c r="R109" s="21"/>
      <c r="S109" s="12" t="s">
        <v>114</v>
      </c>
      <c r="T109" s="13">
        <v>66.459999999999994</v>
      </c>
      <c r="U109" s="14">
        <v>-1.3100000000000001E-2</v>
      </c>
      <c r="V109" s="15">
        <f t="shared" si="27"/>
        <v>0.9869</v>
      </c>
      <c r="W109" s="10">
        <f t="shared" si="28"/>
        <v>-4.5856257463577698E-4</v>
      </c>
      <c r="X109" s="22"/>
      <c r="Y109" s="29" t="s">
        <v>114</v>
      </c>
      <c r="Z109" s="30">
        <v>325.75</v>
      </c>
      <c r="AA109" s="31">
        <v>-1.9400000000000001E-2</v>
      </c>
      <c r="AB109" s="32">
        <f t="shared" si="29"/>
        <v>0.98060000000000003</v>
      </c>
      <c r="AC109" s="28">
        <f t="shared" si="30"/>
        <v>-4.0690422737043198E-4</v>
      </c>
      <c r="AD109" s="22"/>
      <c r="AE109" s="29" t="s">
        <v>114</v>
      </c>
      <c r="AF109" s="30">
        <v>1721.15</v>
      </c>
      <c r="AG109" s="31">
        <v>-2.7400000000000001E-2</v>
      </c>
      <c r="AH109" s="32">
        <f t="shared" si="31"/>
        <v>0.97260000000000002</v>
      </c>
      <c r="AI109" s="28">
        <f t="shared" si="32"/>
        <v>-2.5538213518032002E-4</v>
      </c>
      <c r="AJ109" s="22"/>
      <c r="AK109" s="29" t="s">
        <v>114</v>
      </c>
      <c r="AL109" s="30">
        <v>480.6</v>
      </c>
      <c r="AM109" s="31">
        <v>-3.5000000000000001E-3</v>
      </c>
      <c r="AN109" s="32">
        <f t="shared" si="33"/>
        <v>0.99650000000000005</v>
      </c>
      <c r="AO109" s="28">
        <f t="shared" si="34"/>
        <v>-3.3135896823501299E-5</v>
      </c>
      <c r="AP109" s="22"/>
      <c r="AQ109" s="22"/>
      <c r="AR109" s="38"/>
      <c r="AT109" s="39">
        <f t="shared" si="35"/>
        <v>0.59591141688559801</v>
      </c>
      <c r="AV109" s="40" t="s">
        <v>114</v>
      </c>
      <c r="AW109" s="47">
        <v>1665.85</v>
      </c>
      <c r="AX109" s="48">
        <f t="shared" si="19"/>
        <v>-2.84943164988282E-2</v>
      </c>
      <c r="AY109" s="43">
        <f t="shared" si="20"/>
        <v>0.97150568350117195</v>
      </c>
      <c r="AZ109" s="49"/>
    </row>
    <row r="110" spans="1:52" ht="20.399999999999999">
      <c r="A110" s="12" t="s">
        <v>115</v>
      </c>
      <c r="B110" s="13">
        <v>3630.3</v>
      </c>
      <c r="C110" s="14">
        <v>8.8000000000000005E-3</v>
      </c>
      <c r="D110" s="15">
        <f t="shared" si="21"/>
        <v>1.0087999999999999</v>
      </c>
      <c r="E110" s="10">
        <f t="shared" si="22"/>
        <v>0.58764346787676103</v>
      </c>
      <c r="F110" s="16"/>
      <c r="G110" s="12" t="s">
        <v>115</v>
      </c>
      <c r="H110" s="13">
        <v>1393.95</v>
      </c>
      <c r="I110" s="14">
        <v>-6.7999999999999996E-3</v>
      </c>
      <c r="J110" s="15">
        <f t="shared" si="23"/>
        <v>0.99319999999999997</v>
      </c>
      <c r="K110" s="10">
        <f t="shared" si="24"/>
        <v>-2.26017578218295E-3</v>
      </c>
      <c r="L110" s="21"/>
      <c r="M110" s="12" t="s">
        <v>115</v>
      </c>
      <c r="N110" s="13">
        <v>372.4</v>
      </c>
      <c r="O110" s="14">
        <v>3.5999999999999999E-3</v>
      </c>
      <c r="P110" s="15">
        <f t="shared" si="25"/>
        <v>1.0036</v>
      </c>
      <c r="Q110" s="10">
        <f t="shared" si="26"/>
        <v>3.72123238595653E-5</v>
      </c>
      <c r="R110" s="21"/>
      <c r="S110" s="12" t="s">
        <v>115</v>
      </c>
      <c r="T110" s="13">
        <v>67.34</v>
      </c>
      <c r="U110" s="14">
        <v>1.8499999999999999E-2</v>
      </c>
      <c r="V110" s="15">
        <f t="shared" si="27"/>
        <v>1.0185</v>
      </c>
      <c r="W110" s="10">
        <f t="shared" si="28"/>
        <v>6.4758836876044898E-4</v>
      </c>
      <c r="X110" s="22"/>
      <c r="Y110" s="29" t="s">
        <v>115</v>
      </c>
      <c r="Z110" s="30">
        <v>332.2</v>
      </c>
      <c r="AA110" s="31">
        <v>2.1100000000000001E-2</v>
      </c>
      <c r="AB110" s="32">
        <f t="shared" si="29"/>
        <v>1.0210999999999999</v>
      </c>
      <c r="AC110" s="28">
        <f t="shared" si="30"/>
        <v>4.4256078337712E-4</v>
      </c>
      <c r="AD110" s="22"/>
      <c r="AE110" s="29" t="s">
        <v>115</v>
      </c>
      <c r="AF110" s="30">
        <v>1769.55</v>
      </c>
      <c r="AG110" s="31">
        <v>-2.4E-2</v>
      </c>
      <c r="AH110" s="32">
        <f t="shared" si="31"/>
        <v>0.97599999999999998</v>
      </c>
      <c r="AI110" s="28">
        <f t="shared" si="32"/>
        <v>-2.23692381179842E-4</v>
      </c>
      <c r="AJ110" s="22"/>
      <c r="AK110" s="29" t="s">
        <v>115</v>
      </c>
      <c r="AL110" s="30">
        <v>482.3</v>
      </c>
      <c r="AM110" s="31">
        <v>7.1000000000000004E-3</v>
      </c>
      <c r="AN110" s="32">
        <f t="shared" si="33"/>
        <v>1.0071000000000001</v>
      </c>
      <c r="AO110" s="28">
        <f t="shared" si="34"/>
        <v>6.7218533556245497E-5</v>
      </c>
      <c r="AP110" s="22"/>
      <c r="AQ110" s="22"/>
      <c r="AR110" s="38"/>
      <c r="AT110" s="39">
        <f t="shared" si="35"/>
        <v>0.58635417972295201</v>
      </c>
      <c r="AV110" s="40" t="s">
        <v>115</v>
      </c>
      <c r="AW110" s="47">
        <v>1714</v>
      </c>
      <c r="AX110" s="48">
        <f t="shared" si="19"/>
        <v>1.00562291089652E-2</v>
      </c>
      <c r="AY110" s="43">
        <f t="shared" si="20"/>
        <v>1.0100562291089701</v>
      </c>
      <c r="AZ110" s="49"/>
    </row>
    <row r="111" spans="1:52" ht="20.399999999999999">
      <c r="A111" s="12" t="s">
        <v>116</v>
      </c>
      <c r="B111" s="13">
        <v>3598.7</v>
      </c>
      <c r="C111" s="14">
        <v>1.55E-2</v>
      </c>
      <c r="D111" s="15">
        <f t="shared" si="21"/>
        <v>1.0155000000000001</v>
      </c>
      <c r="E111" s="10">
        <f t="shared" si="22"/>
        <v>0.59154633389061395</v>
      </c>
      <c r="F111" s="16"/>
      <c r="G111" s="12" t="s">
        <v>116</v>
      </c>
      <c r="H111" s="13">
        <v>1403.45</v>
      </c>
      <c r="I111" s="14">
        <v>1.4E-2</v>
      </c>
      <c r="J111" s="15">
        <f t="shared" si="23"/>
        <v>1.014</v>
      </c>
      <c r="K111" s="10">
        <f t="shared" si="24"/>
        <v>4.6533030809648903E-3</v>
      </c>
      <c r="L111" s="21"/>
      <c r="M111" s="12" t="s">
        <v>116</v>
      </c>
      <c r="N111" s="13">
        <v>371.05</v>
      </c>
      <c r="O111" s="14">
        <v>-1.72E-2</v>
      </c>
      <c r="P111" s="15">
        <f t="shared" si="25"/>
        <v>0.98280000000000001</v>
      </c>
      <c r="Q111" s="10">
        <f t="shared" si="26"/>
        <v>-1.7779221399570101E-4</v>
      </c>
      <c r="R111" s="21"/>
      <c r="S111" s="12" t="s">
        <v>116</v>
      </c>
      <c r="T111" s="13">
        <v>66.12</v>
      </c>
      <c r="U111" s="14">
        <v>-5.7599999999999998E-2</v>
      </c>
      <c r="V111" s="15">
        <f t="shared" si="27"/>
        <v>0.94240000000000002</v>
      </c>
      <c r="W111" s="10">
        <f t="shared" si="28"/>
        <v>-2.0162751373298299E-3</v>
      </c>
      <c r="X111" s="22"/>
      <c r="Y111" s="29" t="s">
        <v>116</v>
      </c>
      <c r="Z111" s="30">
        <v>325.35000000000002</v>
      </c>
      <c r="AA111" s="31">
        <v>-2.1100000000000001E-2</v>
      </c>
      <c r="AB111" s="32">
        <f t="shared" si="29"/>
        <v>0.97889999999999999</v>
      </c>
      <c r="AC111" s="28">
        <f t="shared" si="30"/>
        <v>-4.4256078337712E-4</v>
      </c>
      <c r="AD111" s="22"/>
      <c r="AE111" s="29" t="s">
        <v>116</v>
      </c>
      <c r="AF111" s="30">
        <v>1813.05</v>
      </c>
      <c r="AG111" s="31">
        <v>0.1552</v>
      </c>
      <c r="AH111" s="32">
        <f t="shared" si="31"/>
        <v>1.1552</v>
      </c>
      <c r="AI111" s="28">
        <f t="shared" si="32"/>
        <v>1.44654406496298E-3</v>
      </c>
      <c r="AJ111" s="22"/>
      <c r="AK111" s="29" t="s">
        <v>116</v>
      </c>
      <c r="AL111" s="30">
        <v>478.9</v>
      </c>
      <c r="AM111" s="31">
        <v>-8.1900000000000001E-2</v>
      </c>
      <c r="AN111" s="32">
        <f t="shared" si="33"/>
        <v>0.91810000000000003</v>
      </c>
      <c r="AO111" s="28">
        <f t="shared" si="34"/>
        <v>-7.7537998566993096E-4</v>
      </c>
      <c r="AP111" s="22"/>
      <c r="AQ111" s="22"/>
      <c r="AR111" s="38"/>
      <c r="AT111" s="39">
        <f t="shared" si="35"/>
        <v>0.59423417291616898</v>
      </c>
      <c r="AV111" s="40" t="s">
        <v>116</v>
      </c>
      <c r="AW111" s="47">
        <v>1696.85</v>
      </c>
      <c r="AX111" s="48">
        <f t="shared" si="19"/>
        <v>3.1519647330726798E-2</v>
      </c>
      <c r="AY111" s="43">
        <f t="shared" si="20"/>
        <v>1.03151964733073</v>
      </c>
      <c r="AZ111" s="49"/>
    </row>
    <row r="112" spans="1:52" ht="20.399999999999999">
      <c r="A112" s="12" t="s">
        <v>117</v>
      </c>
      <c r="B112" s="13">
        <v>3543.75</v>
      </c>
      <c r="C112" s="14">
        <v>3.2000000000000002E-3</v>
      </c>
      <c r="D112" s="15">
        <f t="shared" si="21"/>
        <v>1.0032000000000001</v>
      </c>
      <c r="E112" s="10">
        <f t="shared" si="22"/>
        <v>0.58438137090995901</v>
      </c>
      <c r="F112" s="16"/>
      <c r="G112" s="12" t="s">
        <v>117</v>
      </c>
      <c r="H112" s="13">
        <v>1384.05</v>
      </c>
      <c r="I112" s="14">
        <v>3.8E-3</v>
      </c>
      <c r="J112" s="15">
        <f t="shared" si="23"/>
        <v>1.0038</v>
      </c>
      <c r="K112" s="10">
        <f t="shared" si="24"/>
        <v>1.26303940769047E-3</v>
      </c>
      <c r="L112" s="21"/>
      <c r="M112" s="12" t="s">
        <v>117</v>
      </c>
      <c r="N112" s="13">
        <v>377.55</v>
      </c>
      <c r="O112" s="14">
        <v>1.12E-2</v>
      </c>
      <c r="P112" s="15">
        <f t="shared" si="25"/>
        <v>1.0112000000000001</v>
      </c>
      <c r="Q112" s="10">
        <f t="shared" si="26"/>
        <v>1.1577167422975901E-4</v>
      </c>
      <c r="R112" s="21"/>
      <c r="S112" s="12" t="s">
        <v>117</v>
      </c>
      <c r="T112" s="13">
        <v>70.16</v>
      </c>
      <c r="U112" s="14">
        <v>-8.7099999999999997E-2</v>
      </c>
      <c r="V112" s="15">
        <f t="shared" si="27"/>
        <v>0.91290000000000004</v>
      </c>
      <c r="W112" s="10">
        <f t="shared" si="28"/>
        <v>-3.0489160496775698E-3</v>
      </c>
      <c r="X112" s="22"/>
      <c r="Y112" s="29" t="s">
        <v>117</v>
      </c>
      <c r="Z112" s="30">
        <v>332.35</v>
      </c>
      <c r="AA112" s="31">
        <v>2.47E-2</v>
      </c>
      <c r="AB112" s="32">
        <f t="shared" si="29"/>
        <v>1.0246999999999999</v>
      </c>
      <c r="AC112" s="28">
        <f t="shared" si="30"/>
        <v>5.1806878433245803E-4</v>
      </c>
      <c r="AD112" s="22"/>
      <c r="AE112" s="29" t="s">
        <v>117</v>
      </c>
      <c r="AF112" s="30">
        <v>1569.45</v>
      </c>
      <c r="AG112" s="31">
        <v>2.5399999999999999E-2</v>
      </c>
      <c r="AH112" s="32">
        <f t="shared" si="31"/>
        <v>1.0254000000000001</v>
      </c>
      <c r="AI112" s="28">
        <f t="shared" si="32"/>
        <v>2.3674110341533299E-4</v>
      </c>
      <c r="AJ112" s="22"/>
      <c r="AK112" s="29" t="s">
        <v>117</v>
      </c>
      <c r="AL112" s="30">
        <v>521.6</v>
      </c>
      <c r="AM112" s="31">
        <v>-1.1299999999999999E-2</v>
      </c>
      <c r="AN112" s="32">
        <f t="shared" si="33"/>
        <v>0.98870000000000002</v>
      </c>
      <c r="AO112" s="28">
        <f t="shared" si="34"/>
        <v>-1.06981609744447E-4</v>
      </c>
      <c r="AP112" s="22"/>
      <c r="AQ112" s="22"/>
      <c r="AR112" s="38"/>
      <c r="AT112" s="39">
        <f t="shared" si="35"/>
        <v>0.58335909422020504</v>
      </c>
      <c r="AV112" s="40" t="s">
        <v>117</v>
      </c>
      <c r="AW112" s="47">
        <v>1644.2</v>
      </c>
      <c r="AX112" s="48">
        <f t="shared" si="19"/>
        <v>6.77468411474937E-2</v>
      </c>
      <c r="AY112" s="43">
        <f t="shared" si="20"/>
        <v>1.06774684114749</v>
      </c>
      <c r="AZ112" s="49"/>
    </row>
    <row r="113" spans="1:52" ht="20.399999999999999">
      <c r="A113" s="12" t="s">
        <v>856</v>
      </c>
      <c r="B113" s="13">
        <v>3532.5</v>
      </c>
      <c r="C113" s="14">
        <v>1.43E-2</v>
      </c>
      <c r="D113" s="15">
        <f t="shared" si="21"/>
        <v>1.0143</v>
      </c>
      <c r="E113" s="10">
        <f t="shared" si="22"/>
        <v>0.590847313112013</v>
      </c>
      <c r="F113" s="16"/>
      <c r="G113" s="12" t="s">
        <v>856</v>
      </c>
      <c r="H113" s="13">
        <v>1378.85</v>
      </c>
      <c r="I113" s="14">
        <v>1.9099999999999999E-2</v>
      </c>
      <c r="J113" s="15">
        <f t="shared" si="23"/>
        <v>1.0190999999999999</v>
      </c>
      <c r="K113" s="10">
        <f t="shared" si="24"/>
        <v>6.3484349176021002E-3</v>
      </c>
      <c r="L113" s="21"/>
      <c r="M113" s="12" t="s">
        <v>856</v>
      </c>
      <c r="N113" s="13">
        <v>373.35</v>
      </c>
      <c r="O113" s="14">
        <v>-1.4E-2</v>
      </c>
      <c r="P113" s="15">
        <f t="shared" si="25"/>
        <v>0.98599999999999999</v>
      </c>
      <c r="Q113" s="10">
        <f t="shared" si="26"/>
        <v>-1.4471459278719799E-4</v>
      </c>
      <c r="R113" s="21"/>
      <c r="S113" s="12" t="s">
        <v>856</v>
      </c>
      <c r="T113" s="13">
        <v>76.849999999999994</v>
      </c>
      <c r="U113" s="14">
        <v>9.4700000000000006E-2</v>
      </c>
      <c r="V113" s="15">
        <f t="shared" si="27"/>
        <v>1.0947</v>
      </c>
      <c r="W113" s="10">
        <f t="shared" si="28"/>
        <v>3.3149523525197E-3</v>
      </c>
      <c r="X113" s="22"/>
      <c r="Y113" s="29" t="s">
        <v>856</v>
      </c>
      <c r="Z113" s="30">
        <v>324.35000000000002</v>
      </c>
      <c r="AA113" s="31">
        <v>3.7900000000000003E-2</v>
      </c>
      <c r="AB113" s="32">
        <f t="shared" si="29"/>
        <v>1.0379</v>
      </c>
      <c r="AC113" s="28">
        <f t="shared" si="30"/>
        <v>7.9493145450203E-4</v>
      </c>
      <c r="AD113" s="22"/>
      <c r="AE113" s="29" t="s">
        <v>856</v>
      </c>
      <c r="AF113" s="30">
        <v>1530.5</v>
      </c>
      <c r="AG113" s="31">
        <v>-1.3100000000000001E-2</v>
      </c>
      <c r="AH113" s="32">
        <f t="shared" si="31"/>
        <v>0.9869</v>
      </c>
      <c r="AI113" s="28">
        <f t="shared" si="32"/>
        <v>-1.22098758060664E-4</v>
      </c>
      <c r="AJ113" s="22"/>
      <c r="AK113" s="29" t="s">
        <v>856</v>
      </c>
      <c r="AL113" s="30">
        <v>527.54999999999995</v>
      </c>
      <c r="AM113" s="31">
        <v>-2.5999999999999999E-3</v>
      </c>
      <c r="AN113" s="32">
        <f t="shared" si="33"/>
        <v>0.99739999999999995</v>
      </c>
      <c r="AO113" s="28">
        <f t="shared" si="34"/>
        <v>-2.4615237640315301E-5</v>
      </c>
      <c r="AP113" s="22"/>
      <c r="AQ113" s="22"/>
      <c r="AR113" s="38"/>
      <c r="AT113" s="39">
        <f t="shared" si="35"/>
        <v>0.60101420324814903</v>
      </c>
      <c r="AV113" s="40" t="s">
        <v>118</v>
      </c>
      <c r="AW113" s="47">
        <v>1536.5</v>
      </c>
      <c r="AX113" s="48">
        <f t="shared" si="19"/>
        <v>-2.7946594733217799E-3</v>
      </c>
      <c r="AY113" s="43">
        <f t="shared" si="20"/>
        <v>0.99720534052667797</v>
      </c>
      <c r="AZ113" s="49"/>
    </row>
    <row r="114" spans="1:52" ht="20.399999999999999">
      <c r="A114" s="12" t="s">
        <v>857</v>
      </c>
      <c r="B114" s="13">
        <v>3482.55</v>
      </c>
      <c r="C114" s="14">
        <v>2.1600000000000001E-2</v>
      </c>
      <c r="D114" s="15">
        <f t="shared" si="21"/>
        <v>1.0216000000000001</v>
      </c>
      <c r="E114" s="10">
        <f t="shared" si="22"/>
        <v>0.59509968951516601</v>
      </c>
      <c r="F114" s="16"/>
      <c r="G114" s="12" t="s">
        <v>857</v>
      </c>
      <c r="H114" s="13">
        <v>1352.95</v>
      </c>
      <c r="I114" s="14">
        <v>-1.1999999999999999E-3</v>
      </c>
      <c r="J114" s="15">
        <f t="shared" si="23"/>
        <v>0.99880000000000002</v>
      </c>
      <c r="K114" s="10">
        <f t="shared" si="24"/>
        <v>-3.98854549796991E-4</v>
      </c>
      <c r="L114" s="21"/>
      <c r="M114" s="12" t="s">
        <v>857</v>
      </c>
      <c r="N114" s="13">
        <v>378.65</v>
      </c>
      <c r="O114" s="14">
        <v>0.11609999999999999</v>
      </c>
      <c r="P114" s="15">
        <f t="shared" si="25"/>
        <v>1.1161000000000001</v>
      </c>
      <c r="Q114" s="10">
        <f t="shared" si="26"/>
        <v>1.20009744447098E-3</v>
      </c>
      <c r="R114" s="21"/>
      <c r="S114" s="12" t="s">
        <v>857</v>
      </c>
      <c r="T114" s="13">
        <v>70.2</v>
      </c>
      <c r="U114" s="14">
        <v>4.3099999999999999E-2</v>
      </c>
      <c r="V114" s="15">
        <f t="shared" si="27"/>
        <v>1.0430999999999999</v>
      </c>
      <c r="W114" s="10">
        <f t="shared" si="28"/>
        <v>1.5087058753284E-3</v>
      </c>
      <c r="X114" s="22"/>
      <c r="Y114" s="29" t="s">
        <v>857</v>
      </c>
      <c r="Z114" s="30">
        <v>312.5</v>
      </c>
      <c r="AA114" s="31">
        <v>7.85E-2</v>
      </c>
      <c r="AB114" s="32">
        <f t="shared" si="29"/>
        <v>1.0785</v>
      </c>
      <c r="AC114" s="28">
        <f t="shared" si="30"/>
        <v>1.6464939097205599E-3</v>
      </c>
      <c r="AD114" s="22"/>
      <c r="AE114" s="29" t="s">
        <v>857</v>
      </c>
      <c r="AF114" s="30">
        <v>1550.85</v>
      </c>
      <c r="AG114" s="31">
        <v>8.6999999999999994E-2</v>
      </c>
      <c r="AH114" s="32">
        <f t="shared" si="31"/>
        <v>1.087</v>
      </c>
      <c r="AI114" s="28">
        <f t="shared" si="32"/>
        <v>8.1088488177692903E-4</v>
      </c>
      <c r="AJ114" s="22"/>
      <c r="AK114" s="29" t="s">
        <v>857</v>
      </c>
      <c r="AL114" s="30">
        <v>528.95000000000005</v>
      </c>
      <c r="AM114" s="31">
        <v>0.1245</v>
      </c>
      <c r="AN114" s="32">
        <f t="shared" si="33"/>
        <v>1.1245000000000001</v>
      </c>
      <c r="AO114" s="28">
        <f t="shared" si="34"/>
        <v>1.1786911870074E-3</v>
      </c>
      <c r="AP114" s="22"/>
      <c r="AQ114" s="22"/>
      <c r="AR114" s="38"/>
      <c r="AT114" s="39">
        <f t="shared" si="35"/>
        <v>0.60104570826367298</v>
      </c>
      <c r="AV114" s="40" t="s">
        <v>119</v>
      </c>
      <c r="AW114" s="47">
        <v>1540.8</v>
      </c>
      <c r="AX114" s="48">
        <f t="shared" si="19"/>
        <v>3.5238517634398898E-2</v>
      </c>
      <c r="AY114" s="43">
        <f t="shared" si="20"/>
        <v>1.0352385176343999</v>
      </c>
      <c r="AZ114" s="49"/>
    </row>
    <row r="115" spans="1:52" ht="20.399999999999999">
      <c r="A115" s="12" t="s">
        <v>858</v>
      </c>
      <c r="B115" s="13">
        <v>3409</v>
      </c>
      <c r="C115" s="14">
        <v>1.6999999999999999E-3</v>
      </c>
      <c r="D115" s="15">
        <f t="shared" si="21"/>
        <v>1.0017</v>
      </c>
      <c r="E115" s="10">
        <f t="shared" si="22"/>
        <v>0.58350759493670901</v>
      </c>
      <c r="F115" s="16"/>
      <c r="G115" s="12" t="s">
        <v>858</v>
      </c>
      <c r="H115" s="13">
        <v>1354.6</v>
      </c>
      <c r="I115" s="14">
        <v>8.4599999999999995E-2</v>
      </c>
      <c r="J115" s="15">
        <f t="shared" si="23"/>
        <v>1.0846</v>
      </c>
      <c r="K115" s="10">
        <f t="shared" si="24"/>
        <v>2.8119245760687799E-2</v>
      </c>
      <c r="L115" s="21"/>
      <c r="M115" s="12" t="s">
        <v>858</v>
      </c>
      <c r="N115" s="13">
        <v>339.25</v>
      </c>
      <c r="O115" s="14">
        <v>0.1419</v>
      </c>
      <c r="P115" s="15">
        <f t="shared" si="25"/>
        <v>1.1418999999999999</v>
      </c>
      <c r="Q115" s="10">
        <f t="shared" si="26"/>
        <v>1.46678576546453E-3</v>
      </c>
      <c r="R115" s="21"/>
      <c r="S115" s="12" t="s">
        <v>858</v>
      </c>
      <c r="T115" s="13">
        <v>67.3</v>
      </c>
      <c r="U115" s="14">
        <v>2.6700000000000002E-2</v>
      </c>
      <c r="V115" s="15">
        <f t="shared" si="27"/>
        <v>1.0266999999999999</v>
      </c>
      <c r="W115" s="10">
        <f t="shared" si="28"/>
        <v>9.34627537616432E-4</v>
      </c>
      <c r="X115" s="22"/>
      <c r="Y115" s="29" t="s">
        <v>858</v>
      </c>
      <c r="Z115" s="30">
        <v>289.75</v>
      </c>
      <c r="AA115" s="31">
        <v>8.72E-2</v>
      </c>
      <c r="AB115" s="32">
        <f t="shared" si="29"/>
        <v>1.0871999999999999</v>
      </c>
      <c r="AC115" s="28">
        <f t="shared" si="30"/>
        <v>1.8289715786959601E-3</v>
      </c>
      <c r="AD115" s="22"/>
      <c r="AE115" s="29" t="s">
        <v>858</v>
      </c>
      <c r="AF115" s="30">
        <v>1426.75</v>
      </c>
      <c r="AG115" s="31">
        <v>7.9600000000000004E-2</v>
      </c>
      <c r="AH115" s="32">
        <f t="shared" si="31"/>
        <v>1.0795999999999999</v>
      </c>
      <c r="AI115" s="28">
        <f t="shared" si="32"/>
        <v>7.4191306424647703E-4</v>
      </c>
      <c r="AJ115" s="22"/>
      <c r="AK115" s="29" t="s">
        <v>858</v>
      </c>
      <c r="AL115" s="30">
        <v>470.4</v>
      </c>
      <c r="AM115" s="31">
        <v>-1.01E-2</v>
      </c>
      <c r="AN115" s="32">
        <f t="shared" si="33"/>
        <v>0.9899</v>
      </c>
      <c r="AO115" s="28">
        <f t="shared" si="34"/>
        <v>-9.5620730833532305E-5</v>
      </c>
      <c r="AP115" s="22"/>
      <c r="AQ115" s="22"/>
      <c r="AR115" s="38"/>
      <c r="AT115" s="39">
        <f t="shared" si="35"/>
        <v>0.61650351791258695</v>
      </c>
      <c r="AV115" s="40" t="s">
        <v>120</v>
      </c>
      <c r="AW115" s="47">
        <v>1487.45</v>
      </c>
      <c r="AX115" s="48">
        <f t="shared" si="19"/>
        <v>-7.1343941138739802E-3</v>
      </c>
      <c r="AY115" s="43">
        <f t="shared" si="20"/>
        <v>0.99286560588612605</v>
      </c>
      <c r="AZ115" s="49"/>
    </row>
    <row r="116" spans="1:52" ht="20.399999999999999">
      <c r="A116" s="12" t="s">
        <v>859</v>
      </c>
      <c r="B116" s="13">
        <v>3403.2</v>
      </c>
      <c r="C116" s="14">
        <v>-0.12670000000000001</v>
      </c>
      <c r="D116" s="15">
        <f t="shared" si="21"/>
        <v>0.87329999999999997</v>
      </c>
      <c r="E116" s="10">
        <f t="shared" si="22"/>
        <v>0.50871237162646299</v>
      </c>
      <c r="F116" s="16"/>
      <c r="G116" s="12" t="s">
        <v>859</v>
      </c>
      <c r="H116" s="13">
        <v>1248.95</v>
      </c>
      <c r="I116" s="14">
        <v>-0.21149999999999999</v>
      </c>
      <c r="J116" s="15">
        <f t="shared" si="23"/>
        <v>0.78849999999999998</v>
      </c>
      <c r="K116" s="10">
        <f t="shared" si="24"/>
        <v>-7.0298114401719597E-2</v>
      </c>
      <c r="L116" s="21"/>
      <c r="M116" s="12" t="s">
        <v>859</v>
      </c>
      <c r="N116" s="13">
        <v>297.10000000000002</v>
      </c>
      <c r="O116" s="14">
        <v>-8.4699999999999998E-2</v>
      </c>
      <c r="P116" s="15">
        <f t="shared" si="25"/>
        <v>0.9153</v>
      </c>
      <c r="Q116" s="10">
        <f t="shared" si="26"/>
        <v>-8.7552328636255098E-4</v>
      </c>
      <c r="R116" s="21"/>
      <c r="S116" s="12" t="s">
        <v>859</v>
      </c>
      <c r="T116" s="13">
        <v>65.55</v>
      </c>
      <c r="U116" s="14">
        <v>-9.9599999999999994E-2</v>
      </c>
      <c r="V116" s="15">
        <f t="shared" si="27"/>
        <v>0.90039999999999998</v>
      </c>
      <c r="W116" s="10">
        <f t="shared" si="28"/>
        <v>-3.4864757582995002E-3</v>
      </c>
      <c r="X116" s="22"/>
      <c r="Y116" s="29" t="s">
        <v>859</v>
      </c>
      <c r="Z116" s="30">
        <v>266.5</v>
      </c>
      <c r="AA116" s="31">
        <v>-0.1482</v>
      </c>
      <c r="AB116" s="32">
        <f t="shared" si="29"/>
        <v>0.8518</v>
      </c>
      <c r="AC116" s="28">
        <f t="shared" si="30"/>
        <v>-3.1084127059947501E-3</v>
      </c>
      <c r="AD116" s="22"/>
      <c r="AE116" s="29" t="s">
        <v>859</v>
      </c>
      <c r="AF116" s="30">
        <v>1321.5</v>
      </c>
      <c r="AG116" s="31">
        <v>-0.1414</v>
      </c>
      <c r="AH116" s="32">
        <f t="shared" si="31"/>
        <v>0.85860000000000003</v>
      </c>
      <c r="AI116" s="28">
        <f t="shared" si="32"/>
        <v>-1.31792094578457E-3</v>
      </c>
      <c r="AJ116" s="22"/>
      <c r="AK116" s="29" t="s">
        <v>859</v>
      </c>
      <c r="AL116" s="30">
        <v>475.2</v>
      </c>
      <c r="AM116" s="31">
        <v>-0.12970000000000001</v>
      </c>
      <c r="AN116" s="32">
        <f t="shared" si="33"/>
        <v>0.87029999999999996</v>
      </c>
      <c r="AO116" s="28">
        <f t="shared" si="34"/>
        <v>-1.2279216622880301E-3</v>
      </c>
      <c r="AP116" s="22"/>
      <c r="AQ116" s="22"/>
      <c r="AR116" s="38"/>
      <c r="AT116" s="39">
        <f t="shared" si="35"/>
        <v>0.42839800286601398</v>
      </c>
      <c r="AV116" s="40" t="s">
        <v>121</v>
      </c>
      <c r="AW116" s="47">
        <v>1498.1</v>
      </c>
      <c r="AX116" s="48">
        <f t="shared" si="19"/>
        <v>-8.8239956911513595E-2</v>
      </c>
      <c r="AY116" s="43">
        <f t="shared" si="20"/>
        <v>0.91176004308848602</v>
      </c>
      <c r="AZ116" s="49"/>
    </row>
    <row r="117" spans="1:52" ht="20.399999999999999">
      <c r="A117" s="12" t="s">
        <v>860</v>
      </c>
      <c r="B117" s="13">
        <v>3897.15</v>
      </c>
      <c r="C117" s="14">
        <v>6.2100000000000002E-2</v>
      </c>
      <c r="D117" s="15">
        <f t="shared" si="21"/>
        <v>1.0621</v>
      </c>
      <c r="E117" s="10">
        <f t="shared" si="22"/>
        <v>0.61869164079293004</v>
      </c>
      <c r="F117" s="16"/>
      <c r="G117" s="12" t="s">
        <v>860</v>
      </c>
      <c r="H117" s="13">
        <v>1583.95</v>
      </c>
      <c r="I117" s="14">
        <v>0.10199999999999999</v>
      </c>
      <c r="J117" s="15">
        <f t="shared" si="23"/>
        <v>1.1020000000000001</v>
      </c>
      <c r="K117" s="10">
        <f t="shared" si="24"/>
        <v>3.3902636732744199E-2</v>
      </c>
      <c r="L117" s="21"/>
      <c r="M117" s="12" t="s">
        <v>860</v>
      </c>
      <c r="N117" s="13">
        <v>324.60000000000002</v>
      </c>
      <c r="O117" s="14">
        <v>2.1100000000000001E-2</v>
      </c>
      <c r="P117" s="15">
        <f t="shared" si="25"/>
        <v>1.0210999999999999</v>
      </c>
      <c r="Q117" s="10">
        <f t="shared" si="26"/>
        <v>2.1810556484356299E-4</v>
      </c>
      <c r="R117" s="21"/>
      <c r="S117" s="12" t="s">
        <v>860</v>
      </c>
      <c r="T117" s="13">
        <v>72.8</v>
      </c>
      <c r="U117" s="14">
        <v>0.1014</v>
      </c>
      <c r="V117" s="15">
        <f t="shared" si="27"/>
        <v>1.1013999999999999</v>
      </c>
      <c r="W117" s="10">
        <f t="shared" si="28"/>
        <v>3.5494843563410598E-3</v>
      </c>
      <c r="X117" s="22"/>
      <c r="Y117" s="29" t="s">
        <v>860</v>
      </c>
      <c r="Z117" s="30">
        <v>312.85000000000002</v>
      </c>
      <c r="AA117" s="31">
        <v>9.0300000000000005E-2</v>
      </c>
      <c r="AB117" s="32">
        <f t="shared" si="29"/>
        <v>1.0903</v>
      </c>
      <c r="AC117" s="28">
        <f t="shared" si="30"/>
        <v>1.8939923572963899E-3</v>
      </c>
      <c r="AD117" s="22"/>
      <c r="AE117" s="29" t="s">
        <v>860</v>
      </c>
      <c r="AF117" s="30">
        <v>1539.2</v>
      </c>
      <c r="AG117" s="31">
        <v>2.1000000000000001E-2</v>
      </c>
      <c r="AH117" s="32">
        <f t="shared" si="31"/>
        <v>1.0209999999999999</v>
      </c>
      <c r="AI117" s="28">
        <f t="shared" si="32"/>
        <v>1.95730833532362E-4</v>
      </c>
      <c r="AJ117" s="22"/>
      <c r="AK117" s="29" t="s">
        <v>860</v>
      </c>
      <c r="AL117" s="30">
        <v>546</v>
      </c>
      <c r="AM117" s="31">
        <v>5.4300000000000001E-2</v>
      </c>
      <c r="AN117" s="32">
        <f t="shared" si="33"/>
        <v>1.0543</v>
      </c>
      <c r="AO117" s="28">
        <f t="shared" si="34"/>
        <v>5.14079770718892E-4</v>
      </c>
      <c r="AP117" s="22"/>
      <c r="AQ117" s="22"/>
      <c r="AR117" s="38"/>
      <c r="AT117" s="39">
        <f t="shared" si="35"/>
        <v>0.65896567040840703</v>
      </c>
      <c r="AV117" s="40" t="s">
        <v>122</v>
      </c>
      <c r="AW117" s="47">
        <v>1636.3</v>
      </c>
      <c r="AX117" s="48">
        <f t="shared" si="19"/>
        <v>1.55204199379089E-2</v>
      </c>
      <c r="AY117" s="43">
        <f t="shared" si="20"/>
        <v>1.01552041993791</v>
      </c>
      <c r="AZ117" s="49"/>
    </row>
    <row r="118" spans="1:52" ht="20.399999999999999">
      <c r="A118" s="12" t="s">
        <v>123</v>
      </c>
      <c r="B118" s="13">
        <v>3669.3</v>
      </c>
      <c r="C118" s="14">
        <v>9.4999999999999998E-3</v>
      </c>
      <c r="D118" s="15">
        <f t="shared" si="21"/>
        <v>1.0095000000000001</v>
      </c>
      <c r="E118" s="10">
        <f t="shared" si="22"/>
        <v>0.58805122999761195</v>
      </c>
      <c r="F118" s="16"/>
      <c r="G118" s="12" t="s">
        <v>123</v>
      </c>
      <c r="H118" s="13">
        <v>1437.4</v>
      </c>
      <c r="I118" s="14">
        <v>3.9E-2</v>
      </c>
      <c r="J118" s="15">
        <f t="shared" si="23"/>
        <v>1.0389999999999999</v>
      </c>
      <c r="K118" s="10">
        <f t="shared" si="24"/>
        <v>1.29627728684022E-2</v>
      </c>
      <c r="L118" s="21"/>
      <c r="M118" s="12" t="s">
        <v>123</v>
      </c>
      <c r="N118" s="13">
        <v>317.89999999999998</v>
      </c>
      <c r="O118" s="14">
        <v>5.0599999999999999E-2</v>
      </c>
      <c r="P118" s="15">
        <f t="shared" si="25"/>
        <v>1.0506</v>
      </c>
      <c r="Q118" s="10">
        <f t="shared" si="26"/>
        <v>5.2303988535944601E-4</v>
      </c>
      <c r="R118" s="21"/>
      <c r="S118" s="12" t="s">
        <v>123</v>
      </c>
      <c r="T118" s="13">
        <v>66.099999999999994</v>
      </c>
      <c r="U118" s="14">
        <v>1.38E-2</v>
      </c>
      <c r="V118" s="15">
        <f t="shared" si="27"/>
        <v>1.0138</v>
      </c>
      <c r="W118" s="10">
        <f t="shared" si="28"/>
        <v>4.8306591831860499E-4</v>
      </c>
      <c r="X118" s="22"/>
      <c r="Y118" s="29" t="s">
        <v>123</v>
      </c>
      <c r="Z118" s="30">
        <v>286.95</v>
      </c>
      <c r="AA118" s="31">
        <v>4.5999999999999999E-3</v>
      </c>
      <c r="AB118" s="32">
        <f t="shared" si="29"/>
        <v>1.0045999999999999</v>
      </c>
      <c r="AC118" s="28">
        <f t="shared" si="30"/>
        <v>9.6482445665153994E-5</v>
      </c>
      <c r="AD118" s="22"/>
      <c r="AE118" s="29" t="s">
        <v>123</v>
      </c>
      <c r="AF118" s="30">
        <v>1507.55</v>
      </c>
      <c r="AG118" s="31">
        <v>-8.9999999999999998E-4</v>
      </c>
      <c r="AH118" s="32">
        <f t="shared" si="31"/>
        <v>0.99909999999999999</v>
      </c>
      <c r="AI118" s="28">
        <f t="shared" si="32"/>
        <v>-8.38846429424409E-6</v>
      </c>
      <c r="AJ118" s="22"/>
      <c r="AK118" s="29" t="s">
        <v>123</v>
      </c>
      <c r="AL118" s="30">
        <v>517.9</v>
      </c>
      <c r="AM118" s="31">
        <v>8.3000000000000001E-3</v>
      </c>
      <c r="AN118" s="32">
        <f t="shared" si="33"/>
        <v>1.0083</v>
      </c>
      <c r="AO118" s="28">
        <f t="shared" si="34"/>
        <v>7.8579412467160207E-5</v>
      </c>
      <c r="AP118" s="22"/>
      <c r="AQ118" s="22"/>
      <c r="AR118" s="38"/>
      <c r="AT118" s="39">
        <f t="shared" si="35"/>
        <v>0.60218678206353005</v>
      </c>
      <c r="AV118" s="40" t="s">
        <v>123</v>
      </c>
      <c r="AW118" s="47">
        <v>1611.1</v>
      </c>
      <c r="AX118" s="48">
        <f t="shared" si="19"/>
        <v>3.4092058649562003E-2</v>
      </c>
      <c r="AY118" s="43">
        <f t="shared" si="20"/>
        <v>1.0340920586495601</v>
      </c>
      <c r="AZ118" s="49"/>
    </row>
    <row r="119" spans="1:52" ht="20.399999999999999">
      <c r="A119" s="12" t="s">
        <v>124</v>
      </c>
      <c r="B119" s="13">
        <v>3634.7</v>
      </c>
      <c r="C119" s="14">
        <v>0</v>
      </c>
      <c r="D119" s="15">
        <f t="shared" si="21"/>
        <v>1</v>
      </c>
      <c r="E119" s="10">
        <f t="shared" si="22"/>
        <v>0.58251731550035801</v>
      </c>
      <c r="F119" s="16"/>
      <c r="G119" s="12" t="s">
        <v>124</v>
      </c>
      <c r="H119" s="13">
        <v>1383.5</v>
      </c>
      <c r="I119" s="14">
        <v>-1.8800000000000001E-2</v>
      </c>
      <c r="J119" s="15">
        <f t="shared" si="23"/>
        <v>0.98119999999999996</v>
      </c>
      <c r="K119" s="10">
        <f t="shared" si="24"/>
        <v>-6.2487212801528502E-3</v>
      </c>
      <c r="L119" s="21"/>
      <c r="M119" s="12" t="s">
        <v>124</v>
      </c>
      <c r="N119" s="13">
        <v>302.60000000000002</v>
      </c>
      <c r="O119" s="14">
        <v>8.09E-2</v>
      </c>
      <c r="P119" s="15">
        <f t="shared" si="25"/>
        <v>1.0809</v>
      </c>
      <c r="Q119" s="10">
        <f t="shared" si="26"/>
        <v>8.3624361117745399E-4</v>
      </c>
      <c r="R119" s="21"/>
      <c r="S119" s="12" t="s">
        <v>124</v>
      </c>
      <c r="T119" s="13">
        <v>65.2</v>
      </c>
      <c r="U119" s="14">
        <v>-0.1032</v>
      </c>
      <c r="V119" s="15">
        <f t="shared" si="27"/>
        <v>0.89680000000000004</v>
      </c>
      <c r="W119" s="10">
        <f t="shared" si="28"/>
        <v>-3.61249295438261E-3</v>
      </c>
      <c r="X119" s="22"/>
      <c r="Y119" s="29" t="s">
        <v>124</v>
      </c>
      <c r="Z119" s="30">
        <v>285.64999999999998</v>
      </c>
      <c r="AA119" s="31">
        <v>-2.0000000000000001E-4</v>
      </c>
      <c r="AB119" s="32">
        <f t="shared" si="29"/>
        <v>0.99980000000000002</v>
      </c>
      <c r="AC119" s="28">
        <f t="shared" si="30"/>
        <v>-4.1948889419632203E-6</v>
      </c>
      <c r="AD119" s="22"/>
      <c r="AE119" s="29" t="s">
        <v>124</v>
      </c>
      <c r="AF119" s="30">
        <v>1508.85</v>
      </c>
      <c r="AG119" s="31">
        <v>2.3599999999999999E-2</v>
      </c>
      <c r="AH119" s="32">
        <f t="shared" si="31"/>
        <v>1.0236000000000001</v>
      </c>
      <c r="AI119" s="28">
        <f t="shared" si="32"/>
        <v>2.1996417482684499E-4</v>
      </c>
      <c r="AJ119" s="22"/>
      <c r="AK119" s="29" t="s">
        <v>124</v>
      </c>
      <c r="AL119" s="30">
        <v>513.65</v>
      </c>
      <c r="AM119" s="31">
        <v>-1.9199999999999998E-2</v>
      </c>
      <c r="AN119" s="32">
        <f t="shared" si="33"/>
        <v>0.98080000000000001</v>
      </c>
      <c r="AO119" s="28">
        <f t="shared" si="34"/>
        <v>-1.8177406257463601E-4</v>
      </c>
      <c r="AP119" s="22"/>
      <c r="AQ119" s="22"/>
      <c r="AR119" s="38"/>
      <c r="AT119" s="39">
        <f t="shared" si="35"/>
        <v>0.57352634010031001</v>
      </c>
      <c r="AV119" s="40" t="s">
        <v>124</v>
      </c>
      <c r="AW119" s="47">
        <v>1557.1</v>
      </c>
      <c r="AX119" s="48">
        <f t="shared" si="19"/>
        <v>-1.95872716846727E-2</v>
      </c>
      <c r="AY119" s="43">
        <f t="shared" si="20"/>
        <v>0.980412728315327</v>
      </c>
      <c r="AZ119" s="49"/>
    </row>
    <row r="120" spans="1:52" ht="20.399999999999999">
      <c r="A120" s="12" t="s">
        <v>125</v>
      </c>
      <c r="B120" s="13">
        <v>3634.8</v>
      </c>
      <c r="C120" s="14">
        <v>-6.4000000000000003E-3</v>
      </c>
      <c r="D120" s="15">
        <f t="shared" si="21"/>
        <v>0.99360000000000004</v>
      </c>
      <c r="E120" s="10">
        <f t="shared" si="22"/>
        <v>0.57878920468115602</v>
      </c>
      <c r="F120" s="16"/>
      <c r="G120" s="12" t="s">
        <v>125</v>
      </c>
      <c r="H120" s="13">
        <v>1410</v>
      </c>
      <c r="I120" s="14">
        <v>6.7999999999999996E-3</v>
      </c>
      <c r="J120" s="15">
        <f t="shared" si="23"/>
        <v>1.0067999999999999</v>
      </c>
      <c r="K120" s="10">
        <f t="shared" si="24"/>
        <v>2.26017578218295E-3</v>
      </c>
      <c r="L120" s="21"/>
      <c r="M120" s="12" t="s">
        <v>125</v>
      </c>
      <c r="N120" s="13">
        <v>279.95</v>
      </c>
      <c r="O120" s="14">
        <v>6.7000000000000002E-3</v>
      </c>
      <c r="P120" s="15">
        <f t="shared" si="25"/>
        <v>1.0066999999999999</v>
      </c>
      <c r="Q120" s="10">
        <f t="shared" si="26"/>
        <v>6.9256269405302106E-5</v>
      </c>
      <c r="R120" s="21"/>
      <c r="S120" s="12" t="s">
        <v>125</v>
      </c>
      <c r="T120" s="13">
        <v>72.7</v>
      </c>
      <c r="U120" s="14">
        <v>1.54E-2</v>
      </c>
      <c r="V120" s="15">
        <f t="shared" si="27"/>
        <v>1.0154000000000001</v>
      </c>
      <c r="W120" s="10">
        <f t="shared" si="28"/>
        <v>5.3907356102221202E-4</v>
      </c>
      <c r="X120" s="22"/>
      <c r="Y120" s="29" t="s">
        <v>125</v>
      </c>
      <c r="Z120" s="30">
        <v>285.7</v>
      </c>
      <c r="AA120" s="31">
        <v>2.4199999999999999E-2</v>
      </c>
      <c r="AB120" s="32">
        <f t="shared" si="29"/>
        <v>1.0242</v>
      </c>
      <c r="AC120" s="28">
        <f t="shared" si="30"/>
        <v>5.0758156197755E-4</v>
      </c>
      <c r="AD120" s="22"/>
      <c r="AE120" s="29" t="s">
        <v>125</v>
      </c>
      <c r="AF120" s="30">
        <v>1474.1</v>
      </c>
      <c r="AG120" s="31">
        <v>7.3000000000000001E-3</v>
      </c>
      <c r="AH120" s="32">
        <f t="shared" si="31"/>
        <v>1.0073000000000001</v>
      </c>
      <c r="AI120" s="28">
        <f t="shared" si="32"/>
        <v>6.8039765942202096E-5</v>
      </c>
      <c r="AJ120" s="22"/>
      <c r="AK120" s="29" t="s">
        <v>125</v>
      </c>
      <c r="AL120" s="30">
        <v>523.70000000000005</v>
      </c>
      <c r="AM120" s="31">
        <v>1.6899999999999998E-2</v>
      </c>
      <c r="AN120" s="32">
        <f t="shared" si="33"/>
        <v>1.0168999999999999</v>
      </c>
      <c r="AO120" s="28">
        <f t="shared" si="34"/>
        <v>1.5999904466204901E-4</v>
      </c>
      <c r="AP120" s="22"/>
      <c r="AQ120" s="22"/>
      <c r="AR120" s="38"/>
      <c r="AT120" s="39">
        <f t="shared" si="35"/>
        <v>0.58239333066634802</v>
      </c>
      <c r="AV120" s="40" t="s">
        <v>125</v>
      </c>
      <c r="AW120" s="47">
        <v>1587.9</v>
      </c>
      <c r="AX120" s="48">
        <f t="shared" si="19"/>
        <v>2.4931951009739099E-2</v>
      </c>
      <c r="AY120" s="43">
        <f t="shared" si="20"/>
        <v>1.0249319510097401</v>
      </c>
      <c r="AZ120" s="49"/>
    </row>
    <row r="121" spans="1:52" ht="20.399999999999999">
      <c r="A121" s="12" t="s">
        <v>126</v>
      </c>
      <c r="B121" s="13">
        <v>3658.2</v>
      </c>
      <c r="C121" s="14">
        <v>1.6999999999999999E-3</v>
      </c>
      <c r="D121" s="15">
        <f t="shared" si="21"/>
        <v>1.0017</v>
      </c>
      <c r="E121" s="10">
        <f t="shared" si="22"/>
        <v>0.58350759493670901</v>
      </c>
      <c r="F121" s="16"/>
      <c r="G121" s="12" t="s">
        <v>126</v>
      </c>
      <c r="H121" s="13">
        <v>1400.5</v>
      </c>
      <c r="I121" s="14">
        <v>-2.18E-2</v>
      </c>
      <c r="J121" s="15">
        <f t="shared" si="23"/>
        <v>0.97819999999999996</v>
      </c>
      <c r="K121" s="10">
        <f t="shared" si="24"/>
        <v>-7.2458576546453298E-3</v>
      </c>
      <c r="L121" s="21"/>
      <c r="M121" s="12" t="s">
        <v>126</v>
      </c>
      <c r="N121" s="13">
        <v>278.10000000000002</v>
      </c>
      <c r="O121" s="14">
        <v>3.1E-2</v>
      </c>
      <c r="P121" s="15">
        <f t="shared" si="25"/>
        <v>1.0309999999999999</v>
      </c>
      <c r="Q121" s="10">
        <f t="shared" si="26"/>
        <v>3.20439455457368E-4</v>
      </c>
      <c r="R121" s="21"/>
      <c r="S121" s="12" t="s">
        <v>126</v>
      </c>
      <c r="T121" s="13">
        <v>71.599999999999994</v>
      </c>
      <c r="U121" s="14">
        <v>-1.78E-2</v>
      </c>
      <c r="V121" s="15">
        <f t="shared" si="27"/>
        <v>0.98219999999999996</v>
      </c>
      <c r="W121" s="10">
        <f t="shared" si="28"/>
        <v>-6.2308502507762097E-4</v>
      </c>
      <c r="X121" s="22"/>
      <c r="Y121" s="29" t="s">
        <v>126</v>
      </c>
      <c r="Z121" s="30">
        <v>278.95</v>
      </c>
      <c r="AA121" s="31">
        <v>-2.1700000000000001E-2</v>
      </c>
      <c r="AB121" s="32">
        <f t="shared" si="29"/>
        <v>0.97829999999999995</v>
      </c>
      <c r="AC121" s="28">
        <f t="shared" si="30"/>
        <v>-4.5514545020300899E-4</v>
      </c>
      <c r="AD121" s="22"/>
      <c r="AE121" s="29" t="s">
        <v>126</v>
      </c>
      <c r="AF121" s="30">
        <v>1463.35</v>
      </c>
      <c r="AG121" s="31">
        <v>-3.3599999999999998E-2</v>
      </c>
      <c r="AH121" s="32">
        <f t="shared" si="31"/>
        <v>0.96640000000000004</v>
      </c>
      <c r="AI121" s="28">
        <f t="shared" si="32"/>
        <v>-3.1316933365177903E-4</v>
      </c>
      <c r="AJ121" s="22"/>
      <c r="AK121" s="29" t="s">
        <v>126</v>
      </c>
      <c r="AL121" s="30">
        <v>515</v>
      </c>
      <c r="AM121" s="31">
        <v>-2.4199999999999999E-2</v>
      </c>
      <c r="AN121" s="32">
        <f t="shared" si="33"/>
        <v>0.9758</v>
      </c>
      <c r="AO121" s="28">
        <f t="shared" si="34"/>
        <v>-2.2911105803677999E-4</v>
      </c>
      <c r="AP121" s="22"/>
      <c r="AQ121" s="22"/>
      <c r="AR121" s="38"/>
      <c r="AT121" s="39">
        <f t="shared" si="35"/>
        <v>0.57496166587055197</v>
      </c>
      <c r="AV121" s="40" t="s">
        <v>126</v>
      </c>
      <c r="AW121" s="47">
        <v>1548.8</v>
      </c>
      <c r="AX121" s="48">
        <f t="shared" si="19"/>
        <v>-1.12357125623039E-2</v>
      </c>
      <c r="AY121" s="43">
        <f t="shared" si="20"/>
        <v>0.98876428743769595</v>
      </c>
      <c r="AZ121" s="49"/>
    </row>
    <row r="122" spans="1:52" ht="20.399999999999999">
      <c r="A122" s="12" t="s">
        <v>127</v>
      </c>
      <c r="B122" s="13">
        <v>3652</v>
      </c>
      <c r="C122" s="14">
        <v>7.1999999999999998E-3</v>
      </c>
      <c r="D122" s="15">
        <f t="shared" si="21"/>
        <v>1.0072000000000001</v>
      </c>
      <c r="E122" s="10">
        <f t="shared" si="22"/>
        <v>0.58671144017196097</v>
      </c>
      <c r="F122" s="16"/>
      <c r="G122" s="12" t="s">
        <v>127</v>
      </c>
      <c r="H122" s="13">
        <v>1431.65</v>
      </c>
      <c r="I122" s="14">
        <v>1.0999999999999999E-2</v>
      </c>
      <c r="J122" s="15">
        <f t="shared" si="23"/>
        <v>1.0109999999999999</v>
      </c>
      <c r="K122" s="10">
        <f t="shared" si="24"/>
        <v>3.6561667064724098E-3</v>
      </c>
      <c r="L122" s="21"/>
      <c r="M122" s="12" t="s">
        <v>127</v>
      </c>
      <c r="N122" s="13">
        <v>269.75</v>
      </c>
      <c r="O122" s="14">
        <v>-9.4000000000000004E-3</v>
      </c>
      <c r="P122" s="15">
        <f t="shared" si="25"/>
        <v>0.99060000000000004</v>
      </c>
      <c r="Q122" s="10">
        <f t="shared" si="26"/>
        <v>-9.7165512299976105E-5</v>
      </c>
      <c r="R122" s="21"/>
      <c r="S122" s="12" t="s">
        <v>127</v>
      </c>
      <c r="T122" s="13">
        <v>72.900000000000006</v>
      </c>
      <c r="U122" s="14">
        <v>4.7999999999999996E-3</v>
      </c>
      <c r="V122" s="15">
        <f t="shared" si="27"/>
        <v>1.0047999999999999</v>
      </c>
      <c r="W122" s="10">
        <f t="shared" si="28"/>
        <v>1.68022928110819E-4</v>
      </c>
      <c r="X122" s="22"/>
      <c r="Y122" s="29" t="s">
        <v>127</v>
      </c>
      <c r="Z122" s="30">
        <v>285.14999999999998</v>
      </c>
      <c r="AA122" s="31">
        <v>1.15E-2</v>
      </c>
      <c r="AB122" s="32">
        <f t="shared" si="29"/>
        <v>1.0115000000000001</v>
      </c>
      <c r="AC122" s="28">
        <f t="shared" si="30"/>
        <v>2.41206114162885E-4</v>
      </c>
      <c r="AD122" s="22"/>
      <c r="AE122" s="29" t="s">
        <v>127</v>
      </c>
      <c r="AF122" s="30">
        <v>1514.2</v>
      </c>
      <c r="AG122" s="31">
        <v>-9.7999999999999997E-3</v>
      </c>
      <c r="AH122" s="32">
        <f t="shared" si="31"/>
        <v>0.99019999999999997</v>
      </c>
      <c r="AI122" s="28">
        <f t="shared" si="32"/>
        <v>-9.1341055648435599E-5</v>
      </c>
      <c r="AJ122" s="22"/>
      <c r="AK122" s="29" t="s">
        <v>127</v>
      </c>
      <c r="AL122" s="30">
        <v>527.75</v>
      </c>
      <c r="AM122" s="31">
        <v>-5.6399999999999999E-2</v>
      </c>
      <c r="AN122" s="32">
        <f t="shared" si="33"/>
        <v>0.94359999999999999</v>
      </c>
      <c r="AO122" s="28">
        <f t="shared" si="34"/>
        <v>-5.3396130881299298E-4</v>
      </c>
      <c r="AP122" s="22"/>
      <c r="AQ122" s="22"/>
      <c r="AR122" s="38"/>
      <c r="AT122" s="39">
        <f t="shared" si="35"/>
        <v>0.59005436804394595</v>
      </c>
      <c r="AV122" s="40" t="s">
        <v>127</v>
      </c>
      <c r="AW122" s="47">
        <v>1566.3</v>
      </c>
      <c r="AX122" s="48">
        <f t="shared" si="19"/>
        <v>-2.9720570461507799E-2</v>
      </c>
      <c r="AY122" s="43">
        <f t="shared" si="20"/>
        <v>0.970279429538492</v>
      </c>
      <c r="AZ122" s="49"/>
    </row>
    <row r="123" spans="1:52" ht="20.399999999999999">
      <c r="A123" s="12" t="s">
        <v>128</v>
      </c>
      <c r="B123" s="13">
        <v>3625.9</v>
      </c>
      <c r="C123" s="14">
        <v>1.1299999999999999E-2</v>
      </c>
      <c r="D123" s="15">
        <f t="shared" si="21"/>
        <v>1.0113000000000001</v>
      </c>
      <c r="E123" s="10">
        <f t="shared" si="22"/>
        <v>0.58909976116551199</v>
      </c>
      <c r="F123" s="16"/>
      <c r="G123" s="12" t="s">
        <v>128</v>
      </c>
      <c r="H123" s="13">
        <v>1416.1</v>
      </c>
      <c r="I123" s="14">
        <v>-1.89E-2</v>
      </c>
      <c r="J123" s="15">
        <f t="shared" si="23"/>
        <v>0.98109999999999997</v>
      </c>
      <c r="K123" s="10">
        <f t="shared" si="24"/>
        <v>-6.2819591593025999E-3</v>
      </c>
      <c r="L123" s="21"/>
      <c r="M123" s="12" t="s">
        <v>128</v>
      </c>
      <c r="N123" s="13">
        <v>272.3</v>
      </c>
      <c r="O123" s="14">
        <v>-8.6999999999999994E-3</v>
      </c>
      <c r="P123" s="15">
        <f t="shared" si="25"/>
        <v>0.99129999999999996</v>
      </c>
      <c r="Q123" s="10">
        <f t="shared" si="26"/>
        <v>-8.9929782660616206E-5</v>
      </c>
      <c r="R123" s="21"/>
      <c r="S123" s="12" t="s">
        <v>128</v>
      </c>
      <c r="T123" s="13">
        <v>72.55</v>
      </c>
      <c r="U123" s="14">
        <v>-2.0299999999999999E-2</v>
      </c>
      <c r="V123" s="15">
        <f t="shared" si="27"/>
        <v>0.97970000000000002</v>
      </c>
      <c r="W123" s="10">
        <f t="shared" si="28"/>
        <v>-7.1059696680200604E-4</v>
      </c>
      <c r="X123" s="22"/>
      <c r="Y123" s="29" t="s">
        <v>128</v>
      </c>
      <c r="Z123" s="30">
        <v>281.89999999999998</v>
      </c>
      <c r="AA123" s="31">
        <v>-2.1899999999999999E-2</v>
      </c>
      <c r="AB123" s="32">
        <f t="shared" si="29"/>
        <v>0.97809999999999997</v>
      </c>
      <c r="AC123" s="28">
        <f t="shared" si="30"/>
        <v>-4.5934033914497201E-4</v>
      </c>
      <c r="AD123" s="22"/>
      <c r="AE123" s="29" t="s">
        <v>128</v>
      </c>
      <c r="AF123" s="30">
        <v>1529.2</v>
      </c>
      <c r="AG123" s="31">
        <v>1.17E-2</v>
      </c>
      <c r="AH123" s="32">
        <f t="shared" si="31"/>
        <v>1.0117</v>
      </c>
      <c r="AI123" s="28">
        <f t="shared" si="32"/>
        <v>1.09050035825173E-4</v>
      </c>
      <c r="AJ123" s="22"/>
      <c r="AK123" s="29" t="s">
        <v>128</v>
      </c>
      <c r="AL123" s="30">
        <v>559.29999999999995</v>
      </c>
      <c r="AM123" s="31">
        <v>4.0899999999999999E-2</v>
      </c>
      <c r="AN123" s="32">
        <f t="shared" si="33"/>
        <v>1.0408999999999999</v>
      </c>
      <c r="AO123" s="28">
        <f t="shared" si="34"/>
        <v>3.87216622880344E-4</v>
      </c>
      <c r="AP123" s="22"/>
      <c r="AQ123" s="22"/>
      <c r="AR123" s="38"/>
      <c r="AT123" s="39">
        <f t="shared" si="35"/>
        <v>0.58205420157630805</v>
      </c>
      <c r="AV123" s="40" t="s">
        <v>128</v>
      </c>
      <c r="AW123" s="47">
        <v>1613.55</v>
      </c>
      <c r="AX123" s="48">
        <f t="shared" si="19"/>
        <v>1.0122016750213301E-2</v>
      </c>
      <c r="AY123" s="43">
        <f t="shared" si="20"/>
        <v>1.0101220167502101</v>
      </c>
      <c r="AZ123" s="49"/>
    </row>
    <row r="124" spans="1:52" ht="20.399999999999999">
      <c r="A124" s="12" t="s">
        <v>129</v>
      </c>
      <c r="B124" s="13">
        <v>3585.4</v>
      </c>
      <c r="C124" s="14">
        <v>3.5999999999999997E-2</v>
      </c>
      <c r="D124" s="15">
        <f t="shared" si="21"/>
        <v>1.036</v>
      </c>
      <c r="E124" s="10">
        <f t="shared" si="22"/>
        <v>0.60348793885837104</v>
      </c>
      <c r="F124" s="16"/>
      <c r="G124" s="12" t="s">
        <v>129</v>
      </c>
      <c r="H124" s="13">
        <v>1443.35</v>
      </c>
      <c r="I124" s="14">
        <v>4.7300000000000002E-2</v>
      </c>
      <c r="J124" s="15">
        <f t="shared" si="23"/>
        <v>1.0472999999999999</v>
      </c>
      <c r="K124" s="10">
        <f t="shared" si="24"/>
        <v>1.5721516837831399E-2</v>
      </c>
      <c r="L124" s="21"/>
      <c r="M124" s="12" t="s">
        <v>129</v>
      </c>
      <c r="N124" s="13">
        <v>274.7</v>
      </c>
      <c r="O124" s="14">
        <v>-4.7000000000000002E-3</v>
      </c>
      <c r="P124" s="15">
        <f t="shared" si="25"/>
        <v>0.99529999999999996</v>
      </c>
      <c r="Q124" s="10">
        <f t="shared" si="26"/>
        <v>-4.85827561499881E-5</v>
      </c>
      <c r="R124" s="21"/>
      <c r="S124" s="12" t="s">
        <v>129</v>
      </c>
      <c r="T124" s="13">
        <v>74.05</v>
      </c>
      <c r="U124" s="14">
        <v>8.8999999999999999E-3</v>
      </c>
      <c r="V124" s="15">
        <f t="shared" si="27"/>
        <v>1.0088999999999999</v>
      </c>
      <c r="W124" s="10">
        <f t="shared" si="28"/>
        <v>3.1154251253881097E-4</v>
      </c>
      <c r="X124" s="22"/>
      <c r="Y124" s="29" t="s">
        <v>129</v>
      </c>
      <c r="Z124" s="30">
        <v>288.2</v>
      </c>
      <c r="AA124" s="31">
        <v>-3.0999999999999999E-3</v>
      </c>
      <c r="AB124" s="32">
        <f t="shared" si="29"/>
        <v>0.99690000000000001</v>
      </c>
      <c r="AC124" s="28">
        <f t="shared" si="30"/>
        <v>-6.5020778600429895E-5</v>
      </c>
      <c r="AD124" s="22"/>
      <c r="AE124" s="29" t="s">
        <v>129</v>
      </c>
      <c r="AF124" s="30">
        <v>1511.55</v>
      </c>
      <c r="AG124" s="31">
        <v>-4.4400000000000002E-2</v>
      </c>
      <c r="AH124" s="32">
        <f t="shared" si="31"/>
        <v>0.9556</v>
      </c>
      <c r="AI124" s="28">
        <f t="shared" si="32"/>
        <v>-4.1383090518270799E-4</v>
      </c>
      <c r="AJ124" s="22"/>
      <c r="AK124" s="29" t="s">
        <v>129</v>
      </c>
      <c r="AL124" s="30">
        <v>537.29999999999995</v>
      </c>
      <c r="AM124" s="31">
        <v>3.8100000000000002E-2</v>
      </c>
      <c r="AN124" s="32">
        <f t="shared" si="33"/>
        <v>1.0381</v>
      </c>
      <c r="AO124" s="28">
        <f t="shared" si="34"/>
        <v>3.6070790542154301E-4</v>
      </c>
      <c r="AP124" s="22"/>
      <c r="AQ124" s="22"/>
      <c r="AR124" s="38"/>
      <c r="AT124" s="39">
        <f t="shared" si="35"/>
        <v>0.61935427167422996</v>
      </c>
      <c r="AV124" s="40" t="s">
        <v>129</v>
      </c>
      <c r="AW124" s="47">
        <v>1597.3</v>
      </c>
      <c r="AX124" s="48">
        <f t="shared" si="19"/>
        <v>-1.55301916204423E-2</v>
      </c>
      <c r="AY124" s="43">
        <f t="shared" si="20"/>
        <v>0.984469808379558</v>
      </c>
      <c r="AZ124" s="49"/>
    </row>
    <row r="125" spans="1:52" ht="20.399999999999999">
      <c r="A125" s="12" t="s">
        <v>130</v>
      </c>
      <c r="B125" s="13">
        <v>3460.85</v>
      </c>
      <c r="C125" s="14">
        <v>5.7999999999999996E-3</v>
      </c>
      <c r="D125" s="15">
        <f t="shared" si="21"/>
        <v>1.0058</v>
      </c>
      <c r="E125" s="10">
        <f t="shared" si="22"/>
        <v>0.58589591593026003</v>
      </c>
      <c r="F125" s="16"/>
      <c r="G125" s="12" t="s">
        <v>130</v>
      </c>
      <c r="H125" s="13">
        <v>1378.2</v>
      </c>
      <c r="I125" s="14">
        <v>-5.3E-3</v>
      </c>
      <c r="J125" s="15">
        <f t="shared" si="23"/>
        <v>0.99470000000000003</v>
      </c>
      <c r="K125" s="10">
        <f t="shared" si="24"/>
        <v>-1.76160759493671E-3</v>
      </c>
      <c r="L125" s="21"/>
      <c r="M125" s="12" t="s">
        <v>130</v>
      </c>
      <c r="N125" s="13">
        <v>276</v>
      </c>
      <c r="O125" s="14">
        <v>5.3600000000000002E-2</v>
      </c>
      <c r="P125" s="15">
        <f t="shared" si="25"/>
        <v>1.0536000000000001</v>
      </c>
      <c r="Q125" s="10">
        <f t="shared" si="26"/>
        <v>5.5405015524241695E-4</v>
      </c>
      <c r="R125" s="21"/>
      <c r="S125" s="12" t="s">
        <v>130</v>
      </c>
      <c r="T125" s="13">
        <v>73.400000000000006</v>
      </c>
      <c r="U125" s="14">
        <v>5.9200000000000003E-2</v>
      </c>
      <c r="V125" s="15">
        <f t="shared" si="27"/>
        <v>1.0591999999999999</v>
      </c>
      <c r="W125" s="10">
        <f t="shared" si="28"/>
        <v>2.0722827800334401E-3</v>
      </c>
      <c r="X125" s="22"/>
      <c r="Y125" s="29" t="s">
        <v>130</v>
      </c>
      <c r="Z125" s="30">
        <v>289.10000000000002</v>
      </c>
      <c r="AA125" s="31">
        <v>3.5999999999999999E-3</v>
      </c>
      <c r="AB125" s="32">
        <f t="shared" si="29"/>
        <v>1.0036</v>
      </c>
      <c r="AC125" s="28">
        <f t="shared" si="30"/>
        <v>7.5508000955338005E-5</v>
      </c>
      <c r="AD125" s="22"/>
      <c r="AE125" s="29" t="s">
        <v>130</v>
      </c>
      <c r="AF125" s="30">
        <v>1581.8</v>
      </c>
      <c r="AG125" s="31">
        <v>8.6900000000000005E-2</v>
      </c>
      <c r="AH125" s="32">
        <f t="shared" si="31"/>
        <v>1.0869</v>
      </c>
      <c r="AI125" s="28">
        <f t="shared" si="32"/>
        <v>8.0995283018867905E-4</v>
      </c>
      <c r="AJ125" s="22"/>
      <c r="AK125" s="29" t="s">
        <v>130</v>
      </c>
      <c r="AL125" s="30">
        <v>517.6</v>
      </c>
      <c r="AM125" s="31">
        <v>0.1305</v>
      </c>
      <c r="AN125" s="32">
        <f t="shared" si="33"/>
        <v>1.1305000000000001</v>
      </c>
      <c r="AO125" s="28">
        <f t="shared" si="34"/>
        <v>1.2354955815619801E-3</v>
      </c>
      <c r="AP125" s="22"/>
      <c r="AQ125" s="22"/>
      <c r="AR125" s="38"/>
      <c r="AT125" s="39">
        <f t="shared" si="35"/>
        <v>0.58888159768330595</v>
      </c>
      <c r="AV125" s="40" t="s">
        <v>130</v>
      </c>
      <c r="AW125" s="47">
        <v>1622.3</v>
      </c>
      <c r="AX125" s="48">
        <f t="shared" si="19"/>
        <v>3.2514531454101797E-2</v>
      </c>
      <c r="AY125" s="43">
        <f t="shared" si="20"/>
        <v>1.0325145314541</v>
      </c>
      <c r="AZ125" s="49"/>
    </row>
    <row r="126" spans="1:52" ht="20.399999999999999">
      <c r="A126" s="12" t="s">
        <v>131</v>
      </c>
      <c r="B126" s="13">
        <v>3440.95</v>
      </c>
      <c r="C126" s="14">
        <v>-6.7000000000000002E-3</v>
      </c>
      <c r="D126" s="15">
        <f t="shared" si="21"/>
        <v>0.99329999999999996</v>
      </c>
      <c r="E126" s="10">
        <f t="shared" si="22"/>
        <v>0.57861444948650598</v>
      </c>
      <c r="F126" s="16"/>
      <c r="G126" s="12" t="s">
        <v>131</v>
      </c>
      <c r="H126" s="13">
        <v>1385.5</v>
      </c>
      <c r="I126" s="14">
        <v>3.3799999999999997E-2</v>
      </c>
      <c r="J126" s="15">
        <f t="shared" si="23"/>
        <v>1.0338000000000001</v>
      </c>
      <c r="K126" s="10">
        <f t="shared" si="24"/>
        <v>1.12344031526152E-2</v>
      </c>
      <c r="L126" s="21"/>
      <c r="M126" s="12" t="s">
        <v>131</v>
      </c>
      <c r="N126" s="13">
        <v>261.95</v>
      </c>
      <c r="O126" s="14">
        <v>9.5999999999999992E-3</v>
      </c>
      <c r="P126" s="15">
        <f t="shared" si="25"/>
        <v>1.0096000000000001</v>
      </c>
      <c r="Q126" s="10">
        <f t="shared" si="26"/>
        <v>9.9232863625507494E-5</v>
      </c>
      <c r="R126" s="21"/>
      <c r="S126" s="12" t="s">
        <v>131</v>
      </c>
      <c r="T126" s="13">
        <v>69.3</v>
      </c>
      <c r="U126" s="14">
        <v>5.7999999999999996E-3</v>
      </c>
      <c r="V126" s="15">
        <f t="shared" si="27"/>
        <v>1.0058</v>
      </c>
      <c r="W126" s="10">
        <f t="shared" si="28"/>
        <v>2.0302770480057301E-4</v>
      </c>
      <c r="X126" s="22"/>
      <c r="Y126" s="29" t="s">
        <v>131</v>
      </c>
      <c r="Z126" s="30">
        <v>288.05</v>
      </c>
      <c r="AA126" s="31">
        <v>3.7100000000000001E-2</v>
      </c>
      <c r="AB126" s="32">
        <f t="shared" si="29"/>
        <v>1.0370999999999999</v>
      </c>
      <c r="AC126" s="28">
        <f t="shared" si="30"/>
        <v>7.7815189873417696E-4</v>
      </c>
      <c r="AD126" s="22"/>
      <c r="AE126" s="29" t="s">
        <v>131</v>
      </c>
      <c r="AF126" s="30">
        <v>1455.35</v>
      </c>
      <c r="AG126" s="31">
        <v>5.2699999999999997E-2</v>
      </c>
      <c r="AH126" s="32">
        <f t="shared" si="31"/>
        <v>1.0527</v>
      </c>
      <c r="AI126" s="28">
        <f t="shared" si="32"/>
        <v>4.9119118700740401E-4</v>
      </c>
      <c r="AJ126" s="22"/>
      <c r="AK126" s="29" t="s">
        <v>131</v>
      </c>
      <c r="AL126" s="30">
        <v>457.85</v>
      </c>
      <c r="AM126" s="31">
        <v>-1.1999999999999999E-3</v>
      </c>
      <c r="AN126" s="32">
        <f t="shared" si="33"/>
        <v>0.99880000000000002</v>
      </c>
      <c r="AO126" s="28">
        <f t="shared" si="34"/>
        <v>-1.13608789109147E-5</v>
      </c>
      <c r="AP126" s="22"/>
      <c r="AQ126" s="22"/>
      <c r="AR126" s="38"/>
      <c r="AT126" s="39">
        <f t="shared" si="35"/>
        <v>0.59140909541437803</v>
      </c>
      <c r="AV126" s="40" t="s">
        <v>131</v>
      </c>
      <c r="AW126" s="47">
        <v>1570.4</v>
      </c>
      <c r="AX126" s="48">
        <f t="shared" si="19"/>
        <v>6.1638890203977699E-3</v>
      </c>
      <c r="AY126" s="43">
        <f t="shared" si="20"/>
        <v>1.0061638890204001</v>
      </c>
      <c r="AZ126" s="49"/>
    </row>
    <row r="127" spans="1:52" ht="20.399999999999999">
      <c r="A127" s="12" t="s">
        <v>861</v>
      </c>
      <c r="B127" s="13">
        <v>3464.2</v>
      </c>
      <c r="C127" s="14">
        <v>3.8999999999999998E-3</v>
      </c>
      <c r="D127" s="15">
        <f t="shared" si="21"/>
        <v>1.0039</v>
      </c>
      <c r="E127" s="10">
        <f t="shared" si="22"/>
        <v>0.58478913303081004</v>
      </c>
      <c r="F127" s="16"/>
      <c r="G127" s="12" t="s">
        <v>861</v>
      </c>
      <c r="H127" s="13">
        <v>1340.2</v>
      </c>
      <c r="I127" s="14">
        <v>3.3999999999999998E-3</v>
      </c>
      <c r="J127" s="15">
        <f t="shared" si="23"/>
        <v>1.0034000000000001</v>
      </c>
      <c r="K127" s="10">
        <f t="shared" si="24"/>
        <v>1.13008789109147E-3</v>
      </c>
      <c r="L127" s="21"/>
      <c r="M127" s="12" t="s">
        <v>861</v>
      </c>
      <c r="N127" s="13">
        <v>259.45</v>
      </c>
      <c r="O127" s="14">
        <v>6.6E-3</v>
      </c>
      <c r="P127" s="15">
        <f t="shared" si="25"/>
        <v>1.0065999999999999</v>
      </c>
      <c r="Q127" s="10">
        <f t="shared" si="26"/>
        <v>6.8222593742536404E-5</v>
      </c>
      <c r="R127" s="21"/>
      <c r="S127" s="12" t="s">
        <v>861</v>
      </c>
      <c r="T127" s="13">
        <v>68.900000000000006</v>
      </c>
      <c r="U127" s="14">
        <v>1.32E-2</v>
      </c>
      <c r="V127" s="15">
        <f t="shared" si="27"/>
        <v>1.0132000000000001</v>
      </c>
      <c r="W127" s="10">
        <f t="shared" si="28"/>
        <v>4.62063052304753E-4</v>
      </c>
      <c r="X127" s="22"/>
      <c r="Y127" s="29" t="s">
        <v>861</v>
      </c>
      <c r="Z127" s="30">
        <v>277.75</v>
      </c>
      <c r="AA127" s="31">
        <v>7.1000000000000004E-3</v>
      </c>
      <c r="AB127" s="32">
        <f t="shared" si="29"/>
        <v>1.0071000000000001</v>
      </c>
      <c r="AC127" s="28">
        <f t="shared" si="30"/>
        <v>1.4891855743969401E-4</v>
      </c>
      <c r="AD127" s="22"/>
      <c r="AE127" s="29" t="s">
        <v>861</v>
      </c>
      <c r="AF127" s="30">
        <v>1382.5</v>
      </c>
      <c r="AG127" s="31">
        <v>-4.4999999999999997E-3</v>
      </c>
      <c r="AH127" s="32">
        <f t="shared" si="31"/>
        <v>0.99550000000000005</v>
      </c>
      <c r="AI127" s="28">
        <f t="shared" si="32"/>
        <v>-4.1942321471220398E-5</v>
      </c>
      <c r="AJ127" s="22"/>
      <c r="AK127" s="29" t="s">
        <v>861</v>
      </c>
      <c r="AL127" s="30">
        <v>458.4</v>
      </c>
      <c r="AM127" s="31">
        <v>3.5999999999999999E-3</v>
      </c>
      <c r="AN127" s="32">
        <f t="shared" si="33"/>
        <v>1.0036</v>
      </c>
      <c r="AO127" s="28">
        <f t="shared" si="34"/>
        <v>3.4082636732744197E-5</v>
      </c>
      <c r="AP127" s="22"/>
      <c r="AQ127" s="22"/>
      <c r="AR127" s="38"/>
      <c r="AT127" s="39">
        <f t="shared" si="35"/>
        <v>0.58659056544065002</v>
      </c>
      <c r="AV127" s="40" t="s">
        <v>132</v>
      </c>
      <c r="AW127" s="47">
        <v>1560.75</v>
      </c>
      <c r="AX127" s="48">
        <f t="shared" si="19"/>
        <v>1.8788245271345198E-2</v>
      </c>
      <c r="AY127" s="43">
        <f t="shared" si="20"/>
        <v>1.0187882452713499</v>
      </c>
      <c r="AZ127" s="49"/>
    </row>
    <row r="128" spans="1:52" ht="20.399999999999999">
      <c r="A128" s="12" t="s">
        <v>132</v>
      </c>
      <c r="B128" s="13">
        <v>3450.75</v>
      </c>
      <c r="C128" s="14">
        <v>-2.8E-3</v>
      </c>
      <c r="D128" s="15">
        <f t="shared" si="21"/>
        <v>0.99719999999999998</v>
      </c>
      <c r="E128" s="10">
        <f t="shared" si="22"/>
        <v>0.580886267016957</v>
      </c>
      <c r="F128" s="16"/>
      <c r="G128" s="12" t="s">
        <v>132</v>
      </c>
      <c r="H128" s="13">
        <v>1335.7</v>
      </c>
      <c r="I128" s="14">
        <v>-7.0000000000000001E-3</v>
      </c>
      <c r="J128" s="15">
        <f t="shared" si="23"/>
        <v>0.99299999999999999</v>
      </c>
      <c r="K128" s="10">
        <f t="shared" si="24"/>
        <v>-2.3266515404824499E-3</v>
      </c>
      <c r="L128" s="21"/>
      <c r="M128" s="12" t="s">
        <v>132</v>
      </c>
      <c r="N128" s="13">
        <v>257.75</v>
      </c>
      <c r="O128" s="14">
        <v>9.7999999999999997E-3</v>
      </c>
      <c r="P128" s="15">
        <f t="shared" si="25"/>
        <v>1.0098</v>
      </c>
      <c r="Q128" s="10">
        <f t="shared" si="26"/>
        <v>1.0130021495103901E-4</v>
      </c>
      <c r="R128" s="21"/>
      <c r="S128" s="12" t="s">
        <v>132</v>
      </c>
      <c r="T128" s="13">
        <v>68</v>
      </c>
      <c r="U128" s="14">
        <v>3.3399999999999999E-2</v>
      </c>
      <c r="V128" s="15">
        <f t="shared" si="27"/>
        <v>1.0334000000000001</v>
      </c>
      <c r="W128" s="10">
        <f t="shared" si="28"/>
        <v>1.1691595414377799E-3</v>
      </c>
      <c r="X128" s="22"/>
      <c r="Y128" s="29" t="s">
        <v>132</v>
      </c>
      <c r="Z128" s="30">
        <v>275.8</v>
      </c>
      <c r="AA128" s="31">
        <v>8.2000000000000007E-3</v>
      </c>
      <c r="AB128" s="32">
        <f t="shared" si="29"/>
        <v>1.0082</v>
      </c>
      <c r="AC128" s="28">
        <f t="shared" si="30"/>
        <v>1.7199044662049201E-4</v>
      </c>
      <c r="AD128" s="22"/>
      <c r="AE128" s="29" t="s">
        <v>132</v>
      </c>
      <c r="AF128" s="30">
        <v>1388.7</v>
      </c>
      <c r="AG128" s="31">
        <v>8.8000000000000005E-3</v>
      </c>
      <c r="AH128" s="32">
        <f t="shared" si="31"/>
        <v>1.0087999999999999</v>
      </c>
      <c r="AI128" s="28">
        <f t="shared" si="32"/>
        <v>8.2020539765942206E-5</v>
      </c>
      <c r="AJ128" s="22"/>
      <c r="AK128" s="29" t="s">
        <v>132</v>
      </c>
      <c r="AL128" s="30">
        <v>456.75</v>
      </c>
      <c r="AM128" s="31">
        <v>5.1499999999999997E-2</v>
      </c>
      <c r="AN128" s="32">
        <f t="shared" si="33"/>
        <v>1.0515000000000001</v>
      </c>
      <c r="AO128" s="28">
        <f t="shared" si="34"/>
        <v>4.8757105326009101E-4</v>
      </c>
      <c r="AP128" s="22"/>
      <c r="AQ128" s="22"/>
      <c r="AR128" s="38"/>
      <c r="AT128" s="39">
        <f t="shared" si="35"/>
        <v>0.58057165727251003</v>
      </c>
      <c r="AV128" s="40" t="s">
        <v>133</v>
      </c>
      <c r="AW128" s="47">
        <v>1531.7</v>
      </c>
      <c r="AX128" s="48">
        <f t="shared" si="19"/>
        <v>4.6504471247116201E-2</v>
      </c>
      <c r="AY128" s="43">
        <f t="shared" si="20"/>
        <v>1.0465044712471201</v>
      </c>
      <c r="AZ128" s="49"/>
    </row>
    <row r="129" spans="1:52" ht="20.399999999999999">
      <c r="A129" s="12" t="s">
        <v>133</v>
      </c>
      <c r="B129" s="13">
        <v>3460.6</v>
      </c>
      <c r="C129" s="14">
        <v>1.4500000000000001E-2</v>
      </c>
      <c r="D129" s="15">
        <f t="shared" si="21"/>
        <v>1.0145</v>
      </c>
      <c r="E129" s="10">
        <f t="shared" si="22"/>
        <v>0.59096381657511299</v>
      </c>
      <c r="F129" s="16"/>
      <c r="G129" s="12" t="s">
        <v>133</v>
      </c>
      <c r="H129" s="13">
        <v>1345.05</v>
      </c>
      <c r="I129" s="14">
        <v>5.4000000000000003E-3</v>
      </c>
      <c r="J129" s="15">
        <f t="shared" si="23"/>
        <v>1.0054000000000001</v>
      </c>
      <c r="K129" s="10">
        <f t="shared" si="24"/>
        <v>1.79484547408646E-3</v>
      </c>
      <c r="L129" s="21"/>
      <c r="M129" s="12" t="s">
        <v>133</v>
      </c>
      <c r="N129" s="13">
        <v>255.25</v>
      </c>
      <c r="O129" s="14">
        <v>9.2999999999999992E-3</v>
      </c>
      <c r="P129" s="15">
        <f t="shared" si="25"/>
        <v>1.0093000000000001</v>
      </c>
      <c r="Q129" s="10">
        <f t="shared" si="26"/>
        <v>9.6131836637210403E-5</v>
      </c>
      <c r="R129" s="21"/>
      <c r="S129" s="12" t="s">
        <v>133</v>
      </c>
      <c r="T129" s="13">
        <v>65.8</v>
      </c>
      <c r="U129" s="14">
        <v>1.5E-3</v>
      </c>
      <c r="V129" s="15">
        <f t="shared" si="27"/>
        <v>1.0015000000000001</v>
      </c>
      <c r="W129" s="10">
        <f t="shared" si="28"/>
        <v>5.2507165034630998E-5</v>
      </c>
      <c r="X129" s="22"/>
      <c r="Y129" s="29" t="s">
        <v>133</v>
      </c>
      <c r="Z129" s="30">
        <v>273.55</v>
      </c>
      <c r="AA129" s="31">
        <v>8.8099999999999998E-2</v>
      </c>
      <c r="AB129" s="32">
        <f t="shared" si="29"/>
        <v>1.0881000000000001</v>
      </c>
      <c r="AC129" s="28">
        <f t="shared" si="30"/>
        <v>1.8478485789348001E-3</v>
      </c>
      <c r="AD129" s="22"/>
      <c r="AE129" s="29" t="s">
        <v>133</v>
      </c>
      <c r="AF129" s="30">
        <v>1376.65</v>
      </c>
      <c r="AG129" s="31">
        <v>1.01E-2</v>
      </c>
      <c r="AH129" s="32">
        <f t="shared" si="31"/>
        <v>1.0101</v>
      </c>
      <c r="AI129" s="28">
        <f t="shared" si="32"/>
        <v>9.41372104131837E-5</v>
      </c>
      <c r="AJ129" s="22"/>
      <c r="AK129" s="29" t="s">
        <v>133</v>
      </c>
      <c r="AL129" s="30">
        <v>434.4</v>
      </c>
      <c r="AM129" s="31">
        <v>2.18E-2</v>
      </c>
      <c r="AN129" s="32">
        <f t="shared" si="33"/>
        <v>1.0218</v>
      </c>
      <c r="AO129" s="28">
        <f t="shared" si="34"/>
        <v>2.0638930021495101E-4</v>
      </c>
      <c r="AP129" s="22"/>
      <c r="AQ129" s="22"/>
      <c r="AR129" s="38"/>
      <c r="AT129" s="39">
        <f t="shared" si="35"/>
        <v>0.59505567614043497</v>
      </c>
      <c r="AV129" s="40" t="s">
        <v>134</v>
      </c>
      <c r="AW129" s="47">
        <v>1462.1</v>
      </c>
      <c r="AX129" s="48">
        <f t="shared" si="19"/>
        <v>7.3051042462090598E-2</v>
      </c>
      <c r="AY129" s="43">
        <f t="shared" si="20"/>
        <v>1.07305104246209</v>
      </c>
      <c r="AZ129" s="49"/>
    </row>
    <row r="130" spans="1:52" ht="20.399999999999999">
      <c r="A130" s="12" t="s">
        <v>134</v>
      </c>
      <c r="B130" s="13">
        <v>3411.3</v>
      </c>
      <c r="C130" s="14">
        <v>9.4000000000000004E-3</v>
      </c>
      <c r="D130" s="15">
        <f t="shared" si="21"/>
        <v>1.0094000000000001</v>
      </c>
      <c r="E130" s="10">
        <f t="shared" si="22"/>
        <v>0.58799297826606201</v>
      </c>
      <c r="F130" s="16"/>
      <c r="G130" s="12" t="s">
        <v>134</v>
      </c>
      <c r="H130" s="13">
        <v>1337.85</v>
      </c>
      <c r="I130" s="14">
        <v>5.0000000000000001E-3</v>
      </c>
      <c r="J130" s="15">
        <f t="shared" si="23"/>
        <v>1.0049999999999999</v>
      </c>
      <c r="K130" s="10">
        <f t="shared" si="24"/>
        <v>1.66189395748746E-3</v>
      </c>
      <c r="L130" s="21"/>
      <c r="M130" s="12" t="s">
        <v>134</v>
      </c>
      <c r="N130" s="13">
        <v>252.9</v>
      </c>
      <c r="O130" s="14">
        <v>-6.3E-3</v>
      </c>
      <c r="P130" s="15">
        <f t="shared" si="25"/>
        <v>0.99370000000000003</v>
      </c>
      <c r="Q130" s="10">
        <f t="shared" si="26"/>
        <v>-6.5121566754239299E-5</v>
      </c>
      <c r="R130" s="21"/>
      <c r="S130" s="12" t="s">
        <v>134</v>
      </c>
      <c r="T130" s="13">
        <v>65.7</v>
      </c>
      <c r="U130" s="14">
        <v>-2.3E-3</v>
      </c>
      <c r="V130" s="15">
        <f t="shared" si="27"/>
        <v>0.99770000000000003</v>
      </c>
      <c r="W130" s="10">
        <f t="shared" si="28"/>
        <v>-8.0510986386434202E-5</v>
      </c>
      <c r="X130" s="22"/>
      <c r="Y130" s="29" t="s">
        <v>134</v>
      </c>
      <c r="Z130" s="30">
        <v>251.4</v>
      </c>
      <c r="AA130" s="31">
        <v>-7.1000000000000004E-3</v>
      </c>
      <c r="AB130" s="32">
        <f t="shared" si="29"/>
        <v>0.9929</v>
      </c>
      <c r="AC130" s="28">
        <f t="shared" si="30"/>
        <v>-1.4891855743969401E-4</v>
      </c>
      <c r="AD130" s="22"/>
      <c r="AE130" s="29" t="s">
        <v>134</v>
      </c>
      <c r="AF130" s="30">
        <v>1362.95</v>
      </c>
      <c r="AG130" s="31">
        <v>-1.24E-2</v>
      </c>
      <c r="AH130" s="32">
        <f t="shared" si="31"/>
        <v>0.98760000000000003</v>
      </c>
      <c r="AI130" s="28">
        <f t="shared" si="32"/>
        <v>-1.1557439694291901E-4</v>
      </c>
      <c r="AJ130" s="22"/>
      <c r="AK130" s="29" t="s">
        <v>134</v>
      </c>
      <c r="AL130" s="30">
        <v>425.15</v>
      </c>
      <c r="AM130" s="31">
        <v>1.1000000000000001E-3</v>
      </c>
      <c r="AN130" s="32">
        <f t="shared" si="33"/>
        <v>1.0011000000000001</v>
      </c>
      <c r="AO130" s="28">
        <f t="shared" si="34"/>
        <v>1.04141390016718E-5</v>
      </c>
      <c r="AP130" s="22"/>
      <c r="AQ130" s="22"/>
      <c r="AR130" s="38"/>
      <c r="AT130" s="39">
        <f t="shared" si="35"/>
        <v>0.58925516085502805</v>
      </c>
      <c r="AV130" s="40" t="s">
        <v>135</v>
      </c>
      <c r="AW130" s="47">
        <v>1359.1</v>
      </c>
      <c r="AX130" s="48">
        <f t="shared" si="19"/>
        <v>2.57876862491771E-2</v>
      </c>
      <c r="AY130" s="43">
        <f t="shared" si="20"/>
        <v>1.0257876862491799</v>
      </c>
      <c r="AZ130" s="49"/>
    </row>
    <row r="131" spans="1:52" ht="20.399999999999999">
      <c r="A131" s="12" t="s">
        <v>135</v>
      </c>
      <c r="B131" s="13">
        <v>3379.45</v>
      </c>
      <c r="C131" s="14">
        <v>2.5999999999999999E-2</v>
      </c>
      <c r="D131" s="15">
        <f t="shared" si="21"/>
        <v>1.026</v>
      </c>
      <c r="E131" s="10">
        <f t="shared" si="22"/>
        <v>0.59766276570336796</v>
      </c>
      <c r="F131" s="16"/>
      <c r="G131" s="12" t="s">
        <v>135</v>
      </c>
      <c r="H131" s="13">
        <v>1331.25</v>
      </c>
      <c r="I131" s="14">
        <v>1.9E-2</v>
      </c>
      <c r="J131" s="15">
        <f t="shared" si="23"/>
        <v>1.0189999999999999</v>
      </c>
      <c r="K131" s="10">
        <f t="shared" si="24"/>
        <v>6.3151970384523496E-3</v>
      </c>
      <c r="L131" s="21"/>
      <c r="M131" s="12" t="s">
        <v>135</v>
      </c>
      <c r="N131" s="13">
        <v>254.5</v>
      </c>
      <c r="O131" s="14">
        <v>3.56E-2</v>
      </c>
      <c r="P131" s="15">
        <f t="shared" si="25"/>
        <v>1.0356000000000001</v>
      </c>
      <c r="Q131" s="10">
        <f t="shared" si="26"/>
        <v>3.6798853594459001E-4</v>
      </c>
      <c r="R131" s="21"/>
      <c r="S131" s="12" t="s">
        <v>135</v>
      </c>
      <c r="T131" s="13">
        <v>65.849999999999994</v>
      </c>
      <c r="U131" s="14">
        <v>2.9700000000000001E-2</v>
      </c>
      <c r="V131" s="15">
        <f t="shared" si="27"/>
        <v>1.0297000000000001</v>
      </c>
      <c r="W131" s="10">
        <f t="shared" si="28"/>
        <v>1.03964186768569E-3</v>
      </c>
      <c r="X131" s="22"/>
      <c r="Y131" s="29" t="s">
        <v>135</v>
      </c>
      <c r="Z131" s="30">
        <v>253.2</v>
      </c>
      <c r="AA131" s="31">
        <v>5.5199999999999999E-2</v>
      </c>
      <c r="AB131" s="32">
        <f t="shared" si="29"/>
        <v>1.0551999999999999</v>
      </c>
      <c r="AC131" s="28">
        <f t="shared" si="30"/>
        <v>1.1577893479818499E-3</v>
      </c>
      <c r="AD131" s="22"/>
      <c r="AE131" s="29" t="s">
        <v>135</v>
      </c>
      <c r="AF131" s="30">
        <v>1380.1</v>
      </c>
      <c r="AG131" s="31">
        <v>0.1583</v>
      </c>
      <c r="AH131" s="32">
        <f t="shared" si="31"/>
        <v>1.1583000000000001</v>
      </c>
      <c r="AI131" s="28">
        <f t="shared" si="32"/>
        <v>1.4754376641987099E-3</v>
      </c>
      <c r="AJ131" s="22"/>
      <c r="AK131" s="29" t="s">
        <v>135</v>
      </c>
      <c r="AL131" s="30">
        <v>424.7</v>
      </c>
      <c r="AM131" s="31">
        <v>-2.8E-3</v>
      </c>
      <c r="AN131" s="32">
        <f t="shared" si="33"/>
        <v>0.99719999999999998</v>
      </c>
      <c r="AO131" s="28">
        <f t="shared" si="34"/>
        <v>-2.6508717458800999E-5</v>
      </c>
      <c r="AP131" s="22"/>
      <c r="AQ131" s="22"/>
      <c r="AR131" s="38"/>
      <c r="AT131" s="39">
        <f t="shared" si="35"/>
        <v>0.60799231144017196</v>
      </c>
      <c r="AV131" s="40" t="s">
        <v>136</v>
      </c>
      <c r="AW131" s="47">
        <v>1324.5</v>
      </c>
      <c r="AX131" s="48">
        <f t="shared" si="19"/>
        <v>-4.5197817056195199E-3</v>
      </c>
      <c r="AY131" s="43">
        <f t="shared" si="20"/>
        <v>0.99548021829438005</v>
      </c>
      <c r="AZ131" s="49"/>
    </row>
    <row r="132" spans="1:52" ht="20.399999999999999">
      <c r="A132" s="12" t="s">
        <v>136</v>
      </c>
      <c r="B132" s="13">
        <v>3293.85</v>
      </c>
      <c r="C132" s="14">
        <v>6.7999999999999996E-3</v>
      </c>
      <c r="D132" s="15">
        <f t="shared" si="21"/>
        <v>1.0067999999999999</v>
      </c>
      <c r="E132" s="10">
        <f t="shared" si="22"/>
        <v>0.58647843324576099</v>
      </c>
      <c r="F132" s="16"/>
      <c r="G132" s="12" t="s">
        <v>136</v>
      </c>
      <c r="H132" s="13">
        <v>1306.4000000000001</v>
      </c>
      <c r="I132" s="14">
        <v>3.1300000000000001E-2</v>
      </c>
      <c r="J132" s="15">
        <f t="shared" si="23"/>
        <v>1.0313000000000001</v>
      </c>
      <c r="K132" s="10">
        <f t="shared" si="24"/>
        <v>1.0403456173871501E-2</v>
      </c>
      <c r="L132" s="21"/>
      <c r="M132" s="12" t="s">
        <v>136</v>
      </c>
      <c r="N132" s="13">
        <v>245.75</v>
      </c>
      <c r="O132" s="14">
        <v>-4.7000000000000002E-3</v>
      </c>
      <c r="P132" s="15">
        <f t="shared" si="25"/>
        <v>0.99529999999999996</v>
      </c>
      <c r="Q132" s="10">
        <f t="shared" si="26"/>
        <v>-4.85827561499881E-5</v>
      </c>
      <c r="R132" s="21"/>
      <c r="S132" s="12" t="s">
        <v>136</v>
      </c>
      <c r="T132" s="13">
        <v>63.95</v>
      </c>
      <c r="U132" s="14">
        <v>2.0799999999999999E-2</v>
      </c>
      <c r="V132" s="15">
        <f t="shared" si="27"/>
        <v>1.0207999999999999</v>
      </c>
      <c r="W132" s="10">
        <f t="shared" si="28"/>
        <v>7.2809935514688299E-4</v>
      </c>
      <c r="X132" s="22"/>
      <c r="Y132" s="29" t="s">
        <v>136</v>
      </c>
      <c r="Z132" s="30">
        <v>239.95</v>
      </c>
      <c r="AA132" s="31">
        <v>-9.7000000000000003E-3</v>
      </c>
      <c r="AB132" s="32">
        <f t="shared" si="29"/>
        <v>0.99029999999999996</v>
      </c>
      <c r="AC132" s="28">
        <f t="shared" si="30"/>
        <v>-2.0345211368521599E-4</v>
      </c>
      <c r="AD132" s="22"/>
      <c r="AE132" s="29" t="s">
        <v>136</v>
      </c>
      <c r="AF132" s="30">
        <v>1191.5</v>
      </c>
      <c r="AG132" s="31">
        <v>8.8000000000000005E-3</v>
      </c>
      <c r="AH132" s="32">
        <f t="shared" si="31"/>
        <v>1.0087999999999999</v>
      </c>
      <c r="AI132" s="28">
        <f t="shared" si="32"/>
        <v>8.2020539765942206E-5</v>
      </c>
      <c r="AJ132" s="22"/>
      <c r="AK132" s="29" t="s">
        <v>136</v>
      </c>
      <c r="AL132" s="30">
        <v>425.9</v>
      </c>
      <c r="AM132" s="31">
        <v>-1.83E-2</v>
      </c>
      <c r="AN132" s="32">
        <f t="shared" si="33"/>
        <v>0.98170000000000002</v>
      </c>
      <c r="AO132" s="28">
        <f t="shared" si="34"/>
        <v>-1.7325340339144999E-4</v>
      </c>
      <c r="AP132" s="22"/>
      <c r="AQ132" s="22"/>
      <c r="AR132" s="38"/>
      <c r="AT132" s="39">
        <f t="shared" si="35"/>
        <v>0.59726672104131795</v>
      </c>
      <c r="AV132" s="40" t="s">
        <v>137</v>
      </c>
      <c r="AW132" s="47">
        <v>1330.5</v>
      </c>
      <c r="AX132" s="48">
        <f t="shared" si="19"/>
        <v>1.3316380477679199E-2</v>
      </c>
      <c r="AY132" s="43">
        <f t="shared" si="20"/>
        <v>1.0133163804776799</v>
      </c>
      <c r="AZ132" s="49"/>
    </row>
    <row r="133" spans="1:52" ht="20.399999999999999">
      <c r="A133" s="12" t="s">
        <v>137</v>
      </c>
      <c r="B133" s="13">
        <v>3271.45</v>
      </c>
      <c r="C133" s="14">
        <v>-1.1999999999999999E-3</v>
      </c>
      <c r="D133" s="15">
        <f t="shared" si="21"/>
        <v>0.99880000000000002</v>
      </c>
      <c r="E133" s="10">
        <f t="shared" si="22"/>
        <v>0.58181829472175794</v>
      </c>
      <c r="F133" s="16"/>
      <c r="G133" s="12" t="s">
        <v>137</v>
      </c>
      <c r="H133" s="13">
        <v>1266.75</v>
      </c>
      <c r="I133" s="14">
        <v>1.78E-2</v>
      </c>
      <c r="J133" s="15">
        <f t="shared" si="23"/>
        <v>1.0178</v>
      </c>
      <c r="K133" s="10">
        <f t="shared" si="24"/>
        <v>5.9163424886553599E-3</v>
      </c>
      <c r="L133" s="21"/>
      <c r="M133" s="12" t="s">
        <v>137</v>
      </c>
      <c r="N133" s="13">
        <v>246.9</v>
      </c>
      <c r="O133" s="14">
        <v>-2E-3</v>
      </c>
      <c r="P133" s="15">
        <f t="shared" si="25"/>
        <v>0.998</v>
      </c>
      <c r="Q133" s="10">
        <f t="shared" si="26"/>
        <v>-2.0673513255314101E-5</v>
      </c>
      <c r="R133" s="21"/>
      <c r="S133" s="12" t="s">
        <v>137</v>
      </c>
      <c r="T133" s="13">
        <v>62.65</v>
      </c>
      <c r="U133" s="14">
        <v>-4.4999999999999998E-2</v>
      </c>
      <c r="V133" s="15">
        <f t="shared" si="27"/>
        <v>0.95499999999999996</v>
      </c>
      <c r="W133" s="10">
        <f t="shared" si="28"/>
        <v>-1.57521495103893E-3</v>
      </c>
      <c r="X133" s="22"/>
      <c r="Y133" s="29" t="s">
        <v>137</v>
      </c>
      <c r="Z133" s="30">
        <v>242.3</v>
      </c>
      <c r="AA133" s="31">
        <v>2.63E-2</v>
      </c>
      <c r="AB133" s="32">
        <f t="shared" si="29"/>
        <v>1.0263</v>
      </c>
      <c r="AC133" s="28">
        <f t="shared" si="30"/>
        <v>5.5162789586816303E-4</v>
      </c>
      <c r="AD133" s="22"/>
      <c r="AE133" s="29" t="s">
        <v>137</v>
      </c>
      <c r="AF133" s="30">
        <v>1181.0999999999999</v>
      </c>
      <c r="AG133" s="31">
        <v>3.44E-2</v>
      </c>
      <c r="AH133" s="32">
        <f t="shared" si="31"/>
        <v>1.0344</v>
      </c>
      <c r="AI133" s="28">
        <f t="shared" si="32"/>
        <v>3.2062574635777398E-4</v>
      </c>
      <c r="AJ133" s="22"/>
      <c r="AK133" s="29" t="s">
        <v>137</v>
      </c>
      <c r="AL133" s="30">
        <v>433.85</v>
      </c>
      <c r="AM133" s="31">
        <v>1.34E-2</v>
      </c>
      <c r="AN133" s="32">
        <f t="shared" si="33"/>
        <v>1.0134000000000001</v>
      </c>
      <c r="AO133" s="28">
        <f t="shared" si="34"/>
        <v>1.26863147838548E-4</v>
      </c>
      <c r="AP133" s="22"/>
      <c r="AQ133" s="22"/>
      <c r="AR133" s="38"/>
      <c r="AT133" s="39">
        <f t="shared" si="35"/>
        <v>0.58713786553618297</v>
      </c>
      <c r="AV133" s="40" t="s">
        <v>138</v>
      </c>
      <c r="AW133" s="47">
        <v>1312.9</v>
      </c>
      <c r="AX133" s="48">
        <f t="shared" si="19"/>
        <v>-2.55301016948625E-2</v>
      </c>
      <c r="AY133" s="43">
        <f t="shared" si="20"/>
        <v>0.97446989830513797</v>
      </c>
      <c r="AZ133" s="49"/>
    </row>
    <row r="134" spans="1:52" ht="20.399999999999999">
      <c r="A134" s="12" t="s">
        <v>862</v>
      </c>
      <c r="B134" s="13">
        <v>3275.45</v>
      </c>
      <c r="C134" s="14">
        <v>-6.0600000000000001E-2</v>
      </c>
      <c r="D134" s="15">
        <f t="shared" si="21"/>
        <v>0.93940000000000001</v>
      </c>
      <c r="E134" s="10">
        <f t="shared" si="22"/>
        <v>0.54721676618103698</v>
      </c>
      <c r="F134" s="16"/>
      <c r="G134" s="12" t="s">
        <v>862</v>
      </c>
      <c r="H134" s="13">
        <v>1244.55</v>
      </c>
      <c r="I134" s="14">
        <v>-2.5600000000000001E-2</v>
      </c>
      <c r="J134" s="15">
        <f t="shared" si="23"/>
        <v>0.97440000000000004</v>
      </c>
      <c r="K134" s="10">
        <f t="shared" si="24"/>
        <v>-8.5088970623357994E-3</v>
      </c>
      <c r="L134" s="21"/>
      <c r="M134" s="12" t="s">
        <v>862</v>
      </c>
      <c r="N134" s="13">
        <v>247.4</v>
      </c>
      <c r="O134" s="14">
        <v>3.7000000000000002E-3</v>
      </c>
      <c r="P134" s="15">
        <f t="shared" si="25"/>
        <v>1.0037</v>
      </c>
      <c r="Q134" s="10">
        <f t="shared" si="26"/>
        <v>3.8245999522331002E-5</v>
      </c>
      <c r="R134" s="21"/>
      <c r="S134" s="12" t="s">
        <v>862</v>
      </c>
      <c r="T134" s="13">
        <v>65.599999999999994</v>
      </c>
      <c r="U134" s="14">
        <v>-3.32E-2</v>
      </c>
      <c r="V134" s="15">
        <f t="shared" si="27"/>
        <v>0.96679999999999999</v>
      </c>
      <c r="W134" s="10">
        <f t="shared" si="28"/>
        <v>-1.1621585860998301E-3</v>
      </c>
      <c r="X134" s="22"/>
      <c r="Y134" s="29" t="s">
        <v>862</v>
      </c>
      <c r="Z134" s="30">
        <v>236.1</v>
      </c>
      <c r="AA134" s="31">
        <v>-4.1000000000000002E-2</v>
      </c>
      <c r="AB134" s="32">
        <f t="shared" si="29"/>
        <v>0.95899999999999996</v>
      </c>
      <c r="AC134" s="28">
        <f t="shared" si="30"/>
        <v>-8.5995223310245995E-4</v>
      </c>
      <c r="AD134" s="22"/>
      <c r="AE134" s="29" t="s">
        <v>862</v>
      </c>
      <c r="AF134" s="30">
        <v>1141.8</v>
      </c>
      <c r="AG134" s="31">
        <v>-3.6900000000000002E-2</v>
      </c>
      <c r="AH134" s="32">
        <f t="shared" si="31"/>
        <v>0.96309999999999996</v>
      </c>
      <c r="AI134" s="28">
        <f t="shared" si="32"/>
        <v>-3.4392703606400801E-4</v>
      </c>
      <c r="AJ134" s="22"/>
      <c r="AK134" s="29" t="s">
        <v>862</v>
      </c>
      <c r="AL134" s="30">
        <v>428.1</v>
      </c>
      <c r="AM134" s="31">
        <v>7.1000000000000004E-3</v>
      </c>
      <c r="AN134" s="32">
        <f t="shared" si="33"/>
        <v>1.0071000000000001</v>
      </c>
      <c r="AO134" s="28">
        <f t="shared" si="34"/>
        <v>6.7218533556245497E-5</v>
      </c>
      <c r="AP134" s="22"/>
      <c r="AQ134" s="22"/>
      <c r="AR134" s="38"/>
      <c r="AT134" s="39">
        <f t="shared" si="35"/>
        <v>0.53644729579651296</v>
      </c>
      <c r="AV134" s="40" t="s">
        <v>139</v>
      </c>
      <c r="AW134" s="47">
        <v>1346.85</v>
      </c>
      <c r="AX134" s="48">
        <f t="shared" ref="AX134:AX197" si="36">LN(AW134/AW135)</f>
        <v>1.01489621542157E-2</v>
      </c>
      <c r="AY134" s="43">
        <f t="shared" ref="AY134:AY197" si="37">AX134+1</f>
        <v>1.0101489621542199</v>
      </c>
      <c r="AZ134" s="49"/>
    </row>
    <row r="135" spans="1:52" ht="20.399999999999999">
      <c r="A135" s="12" t="s">
        <v>863</v>
      </c>
      <c r="B135" s="13">
        <v>3486.85</v>
      </c>
      <c r="C135" s="14">
        <v>1.72E-2</v>
      </c>
      <c r="D135" s="15">
        <f t="shared" ref="D135:D198" si="38">SUM(C135,1)</f>
        <v>1.0172000000000001</v>
      </c>
      <c r="E135" s="10">
        <f t="shared" ref="E135:E198" si="39">D135*$C$4</f>
        <v>0.59253661332696494</v>
      </c>
      <c r="F135" s="16"/>
      <c r="G135" s="12" t="s">
        <v>863</v>
      </c>
      <c r="H135" s="13">
        <v>1277.25</v>
      </c>
      <c r="I135" s="14">
        <v>-8.0999999999999996E-3</v>
      </c>
      <c r="J135" s="15">
        <f t="shared" ref="J135:J198" si="40">SUM(I135,1)</f>
        <v>0.9919</v>
      </c>
      <c r="K135" s="10">
        <f t="shared" ref="K135:K198" si="41">I135*$I$4</f>
        <v>-2.69226821112969E-3</v>
      </c>
      <c r="L135" s="21"/>
      <c r="M135" s="12" t="s">
        <v>863</v>
      </c>
      <c r="N135" s="13">
        <v>246.5</v>
      </c>
      <c r="O135" s="14">
        <v>-8.8000000000000005E-3</v>
      </c>
      <c r="P135" s="15">
        <f t="shared" ref="P135:P198" si="42">SUM(O135,1)</f>
        <v>0.99119999999999997</v>
      </c>
      <c r="Q135" s="10">
        <f t="shared" ref="Q135:Q198" si="43">O135*$O$4</f>
        <v>-9.0963458323381895E-5</v>
      </c>
      <c r="R135" s="21"/>
      <c r="S135" s="12" t="s">
        <v>863</v>
      </c>
      <c r="T135" s="13">
        <v>67.849999999999994</v>
      </c>
      <c r="U135" s="14">
        <v>2.7300000000000001E-2</v>
      </c>
      <c r="V135" s="15">
        <f t="shared" ref="V135:V198" si="44">SUM(U135,1)</f>
        <v>1.0273000000000001</v>
      </c>
      <c r="W135" s="10">
        <f t="shared" ref="W135:W198" si="45">U135*$U$4</f>
        <v>9.5563040363028399E-4</v>
      </c>
      <c r="X135" s="22"/>
      <c r="Y135" s="29" t="s">
        <v>863</v>
      </c>
      <c r="Z135" s="30">
        <v>246.2</v>
      </c>
      <c r="AA135" s="31">
        <v>1.9900000000000001E-2</v>
      </c>
      <c r="AB135" s="32">
        <f t="shared" ref="AB135:AB198" si="46">SUM(AA135,1)</f>
        <v>1.0199</v>
      </c>
      <c r="AC135" s="28">
        <f t="shared" ref="AC135:AC198" si="47">AA135*$AA$4</f>
        <v>4.1739144972534001E-4</v>
      </c>
      <c r="AD135" s="22"/>
      <c r="AE135" s="29" t="s">
        <v>863</v>
      </c>
      <c r="AF135" s="30">
        <v>1185.55</v>
      </c>
      <c r="AG135" s="31">
        <v>5.3699999999999998E-2</v>
      </c>
      <c r="AH135" s="32">
        <f t="shared" ref="AH135:AH198" si="48">SUM(AG135,1)</f>
        <v>1.0537000000000001</v>
      </c>
      <c r="AI135" s="28">
        <f t="shared" ref="AI135:AI198" si="49">AG135*$AG$4</f>
        <v>5.0051170288989704E-4</v>
      </c>
      <c r="AJ135" s="22"/>
      <c r="AK135" s="29" t="s">
        <v>863</v>
      </c>
      <c r="AL135" s="30">
        <v>425.1</v>
      </c>
      <c r="AM135" s="31">
        <v>1.2999999999999999E-3</v>
      </c>
      <c r="AN135" s="32">
        <f t="shared" ref="AN135:AN198" si="50">SUM(AM135,1)</f>
        <v>1.0013000000000001</v>
      </c>
      <c r="AO135" s="28">
        <f t="shared" ref="AO135:AO198" si="51">AM135*$AM$4</f>
        <v>1.23076188201576E-5</v>
      </c>
      <c r="AP135" s="22"/>
      <c r="AQ135" s="22"/>
      <c r="AR135" s="38"/>
      <c r="AT135" s="39">
        <f t="shared" si="35"/>
        <v>0.59163922283257697</v>
      </c>
      <c r="AV135" s="40" t="s">
        <v>140</v>
      </c>
      <c r="AW135" s="47">
        <v>1333.25</v>
      </c>
      <c r="AX135" s="48">
        <f t="shared" si="36"/>
        <v>-2.7081674296000401E-2</v>
      </c>
      <c r="AY135" s="43">
        <f t="shared" si="37"/>
        <v>0.97291832570400005</v>
      </c>
      <c r="AZ135" s="49"/>
    </row>
    <row r="136" spans="1:52" ht="20.399999999999999">
      <c r="A136" s="12" t="s">
        <v>864</v>
      </c>
      <c r="B136" s="13">
        <v>3427.75</v>
      </c>
      <c r="C136" s="14">
        <v>-1.03E-2</v>
      </c>
      <c r="D136" s="15">
        <f t="shared" si="38"/>
        <v>0.98970000000000002</v>
      </c>
      <c r="E136" s="10">
        <f t="shared" si="39"/>
        <v>0.576517387150705</v>
      </c>
      <c r="F136" s="16"/>
      <c r="G136" s="12" t="s">
        <v>864</v>
      </c>
      <c r="H136" s="13">
        <v>1287.6500000000001</v>
      </c>
      <c r="I136" s="14">
        <v>-1.8E-3</v>
      </c>
      <c r="J136" s="15">
        <f t="shared" si="40"/>
        <v>0.99819999999999998</v>
      </c>
      <c r="K136" s="10">
        <f t="shared" si="41"/>
        <v>-5.9828182469548604E-4</v>
      </c>
      <c r="L136" s="21"/>
      <c r="M136" s="12" t="s">
        <v>864</v>
      </c>
      <c r="N136" s="13">
        <v>248.7</v>
      </c>
      <c r="O136" s="14">
        <v>-3.4700000000000002E-2</v>
      </c>
      <c r="P136" s="15">
        <f t="shared" si="42"/>
        <v>0.96530000000000005</v>
      </c>
      <c r="Q136" s="10">
        <f t="shared" si="43"/>
        <v>-3.5868545497969902E-4</v>
      </c>
      <c r="R136" s="21"/>
      <c r="S136" s="12" t="s">
        <v>864</v>
      </c>
      <c r="T136" s="13">
        <v>66.05</v>
      </c>
      <c r="U136" s="14">
        <v>-2.3699999999999999E-2</v>
      </c>
      <c r="V136" s="15">
        <f t="shared" si="44"/>
        <v>0.97629999999999995</v>
      </c>
      <c r="W136" s="10">
        <f t="shared" si="45"/>
        <v>-8.2961320754716998E-4</v>
      </c>
      <c r="X136" s="22"/>
      <c r="Y136" s="29" t="s">
        <v>864</v>
      </c>
      <c r="Z136" s="30">
        <v>241.4</v>
      </c>
      <c r="AA136" s="31">
        <v>-3.7499999999999999E-2</v>
      </c>
      <c r="AB136" s="32">
        <f t="shared" si="46"/>
        <v>0.96250000000000002</v>
      </c>
      <c r="AC136" s="28">
        <f t="shared" si="47"/>
        <v>-7.8654167661810397E-4</v>
      </c>
      <c r="AD136" s="22"/>
      <c r="AE136" s="29" t="s">
        <v>864</v>
      </c>
      <c r="AF136" s="30">
        <v>1125.0999999999999</v>
      </c>
      <c r="AG136" s="31">
        <v>-3.2800000000000003E-2</v>
      </c>
      <c r="AH136" s="32">
        <f t="shared" si="48"/>
        <v>0.96719999999999995</v>
      </c>
      <c r="AI136" s="28">
        <f t="shared" si="49"/>
        <v>-3.0571292094578499E-4</v>
      </c>
      <c r="AJ136" s="22"/>
      <c r="AK136" s="29" t="s">
        <v>864</v>
      </c>
      <c r="AL136" s="30">
        <v>424.55</v>
      </c>
      <c r="AM136" s="31">
        <v>-1.6299999999999999E-2</v>
      </c>
      <c r="AN136" s="32">
        <f t="shared" si="50"/>
        <v>0.98370000000000002</v>
      </c>
      <c r="AO136" s="28">
        <f t="shared" si="51"/>
        <v>-1.54318605206592E-4</v>
      </c>
      <c r="AP136" s="22"/>
      <c r="AQ136" s="22"/>
      <c r="AR136" s="38"/>
      <c r="AT136" s="39">
        <f t="shared" si="35"/>
        <v>0.57348423346071198</v>
      </c>
      <c r="AV136" s="40" t="s">
        <v>141</v>
      </c>
      <c r="AW136" s="47">
        <v>1369.85</v>
      </c>
      <c r="AX136" s="48">
        <f t="shared" si="36"/>
        <v>-1.7224959978719302E-2</v>
      </c>
      <c r="AY136" s="43">
        <f t="shared" si="37"/>
        <v>0.98277504002128102</v>
      </c>
      <c r="AZ136" s="49"/>
    </row>
    <row r="137" spans="1:52" ht="20.399999999999999">
      <c r="A137" s="12" t="s">
        <v>865</v>
      </c>
      <c r="B137" s="13">
        <v>3463.3</v>
      </c>
      <c r="C137" s="14">
        <v>-1.04E-2</v>
      </c>
      <c r="D137" s="15">
        <f t="shared" si="38"/>
        <v>0.98960000000000004</v>
      </c>
      <c r="E137" s="10">
        <f t="shared" si="39"/>
        <v>0.57645913541915506</v>
      </c>
      <c r="F137" s="16"/>
      <c r="G137" s="12" t="s">
        <v>865</v>
      </c>
      <c r="H137" s="13">
        <v>1289.95</v>
      </c>
      <c r="I137" s="14">
        <v>-2.3E-2</v>
      </c>
      <c r="J137" s="15">
        <f t="shared" si="40"/>
        <v>0.97699999999999998</v>
      </c>
      <c r="K137" s="10">
        <f t="shared" si="41"/>
        <v>-7.6447122044423204E-3</v>
      </c>
      <c r="L137" s="21"/>
      <c r="M137" s="12" t="s">
        <v>865</v>
      </c>
      <c r="N137" s="13">
        <v>257.64999999999998</v>
      </c>
      <c r="O137" s="14">
        <v>-2.07E-2</v>
      </c>
      <c r="P137" s="15">
        <f t="shared" si="42"/>
        <v>0.97929999999999995</v>
      </c>
      <c r="Q137" s="10">
        <f t="shared" si="43"/>
        <v>-2.13970862192501E-4</v>
      </c>
      <c r="R137" s="21"/>
      <c r="S137" s="12" t="s">
        <v>865</v>
      </c>
      <c r="T137" s="13">
        <v>67.650000000000006</v>
      </c>
      <c r="U137" s="14">
        <v>-3.0099999999999998E-2</v>
      </c>
      <c r="V137" s="15">
        <f t="shared" si="44"/>
        <v>0.96989999999999998</v>
      </c>
      <c r="W137" s="10">
        <f t="shared" si="45"/>
        <v>-1.0536437783615999E-3</v>
      </c>
      <c r="X137" s="22"/>
      <c r="Y137" s="29" t="s">
        <v>865</v>
      </c>
      <c r="Z137" s="30">
        <v>250.8</v>
      </c>
      <c r="AA137" s="31">
        <v>2.24E-2</v>
      </c>
      <c r="AB137" s="32">
        <f t="shared" si="46"/>
        <v>1.0224</v>
      </c>
      <c r="AC137" s="28">
        <f t="shared" si="47"/>
        <v>4.6982756149988101E-4</v>
      </c>
      <c r="AD137" s="22"/>
      <c r="AE137" s="29" t="s">
        <v>865</v>
      </c>
      <c r="AF137" s="30">
        <v>1163.3</v>
      </c>
      <c r="AG137" s="31">
        <v>-2.5700000000000001E-2</v>
      </c>
      <c r="AH137" s="32">
        <f t="shared" si="48"/>
        <v>0.97430000000000005</v>
      </c>
      <c r="AI137" s="28">
        <f t="shared" si="49"/>
        <v>-2.39537258180081E-4</v>
      </c>
      <c r="AJ137" s="22"/>
      <c r="AK137" s="29" t="s">
        <v>865</v>
      </c>
      <c r="AL137" s="30">
        <v>431.6</v>
      </c>
      <c r="AM137" s="31">
        <v>-1.8599999999999998E-2</v>
      </c>
      <c r="AN137" s="32">
        <f t="shared" si="50"/>
        <v>0.98140000000000005</v>
      </c>
      <c r="AO137" s="28">
        <f t="shared" si="51"/>
        <v>-1.76093623119178E-4</v>
      </c>
      <c r="AP137" s="22"/>
      <c r="AQ137" s="22"/>
      <c r="AR137" s="38"/>
      <c r="AT137" s="39">
        <f t="shared" si="35"/>
        <v>0.56760100525435897</v>
      </c>
      <c r="AV137" s="40" t="s">
        <v>142</v>
      </c>
      <c r="AW137" s="47">
        <v>1393.65</v>
      </c>
      <c r="AX137" s="48">
        <f t="shared" si="36"/>
        <v>-8.7514623304305005E-3</v>
      </c>
      <c r="AY137" s="43">
        <f t="shared" si="37"/>
        <v>0.99124853766957</v>
      </c>
      <c r="AZ137" s="49"/>
    </row>
    <row r="138" spans="1:52" ht="20.399999999999999">
      <c r="A138" s="12" t="s">
        <v>866</v>
      </c>
      <c r="B138" s="13">
        <v>3499.8</v>
      </c>
      <c r="C138" s="14">
        <v>-2.7699999999999999E-2</v>
      </c>
      <c r="D138" s="15">
        <f t="shared" si="38"/>
        <v>0.97230000000000005</v>
      </c>
      <c r="E138" s="10">
        <f t="shared" si="39"/>
        <v>0.56638158586099796</v>
      </c>
      <c r="F138" s="16"/>
      <c r="G138" s="12" t="s">
        <v>866</v>
      </c>
      <c r="H138" s="13">
        <v>1320.3</v>
      </c>
      <c r="I138" s="14">
        <v>-1.38E-2</v>
      </c>
      <c r="J138" s="15">
        <f t="shared" si="40"/>
        <v>0.98619999999999997</v>
      </c>
      <c r="K138" s="10">
        <f t="shared" si="41"/>
        <v>-4.58682732266539E-3</v>
      </c>
      <c r="L138" s="21"/>
      <c r="M138" s="12" t="s">
        <v>866</v>
      </c>
      <c r="N138" s="13">
        <v>263.10000000000002</v>
      </c>
      <c r="O138" s="14">
        <v>-1.52E-2</v>
      </c>
      <c r="P138" s="15">
        <f t="shared" si="42"/>
        <v>0.98480000000000001</v>
      </c>
      <c r="Q138" s="10">
        <f t="shared" si="43"/>
        <v>-1.57118700740387E-4</v>
      </c>
      <c r="R138" s="21"/>
      <c r="S138" s="12" t="s">
        <v>866</v>
      </c>
      <c r="T138" s="13">
        <v>69.75</v>
      </c>
      <c r="U138" s="14">
        <v>6.9999999999999999E-4</v>
      </c>
      <c r="V138" s="15">
        <f t="shared" si="44"/>
        <v>1.0006999999999999</v>
      </c>
      <c r="W138" s="10">
        <f t="shared" si="45"/>
        <v>2.4503343682827801E-5</v>
      </c>
      <c r="X138" s="22"/>
      <c r="Y138" s="29" t="s">
        <v>866</v>
      </c>
      <c r="Z138" s="30">
        <v>245.3</v>
      </c>
      <c r="AA138" s="31">
        <v>-4.8999999999999998E-3</v>
      </c>
      <c r="AB138" s="32">
        <f t="shared" si="46"/>
        <v>0.99509999999999998</v>
      </c>
      <c r="AC138" s="28">
        <f t="shared" si="47"/>
        <v>-1.0277477907809901E-4</v>
      </c>
      <c r="AD138" s="22"/>
      <c r="AE138" s="29" t="s">
        <v>866</v>
      </c>
      <c r="AF138" s="30">
        <v>1193.95</v>
      </c>
      <c r="AG138" s="31">
        <v>-9.7999999999999997E-3</v>
      </c>
      <c r="AH138" s="32">
        <f t="shared" si="48"/>
        <v>0.99019999999999997</v>
      </c>
      <c r="AI138" s="28">
        <f t="shared" si="49"/>
        <v>-9.1341055648435599E-5</v>
      </c>
      <c r="AJ138" s="22"/>
      <c r="AK138" s="29" t="s">
        <v>866</v>
      </c>
      <c r="AL138" s="30">
        <v>439.8</v>
      </c>
      <c r="AM138" s="31">
        <v>-1.01E-2</v>
      </c>
      <c r="AN138" s="32">
        <f t="shared" si="50"/>
        <v>0.9899</v>
      </c>
      <c r="AO138" s="28">
        <f t="shared" si="51"/>
        <v>-9.5620730833532305E-5</v>
      </c>
      <c r="AP138" s="22"/>
      <c r="AQ138" s="22"/>
      <c r="AR138" s="38"/>
      <c r="AT138" s="39">
        <f t="shared" si="35"/>
        <v>0.56137240661571497</v>
      </c>
      <c r="AV138" s="40" t="s">
        <v>143</v>
      </c>
      <c r="AW138" s="47">
        <v>1405.9</v>
      </c>
      <c r="AX138" s="48">
        <f t="shared" si="36"/>
        <v>2.6122434355402999E-2</v>
      </c>
      <c r="AY138" s="43">
        <f t="shared" si="37"/>
        <v>1.0261224343554001</v>
      </c>
      <c r="AZ138" s="49"/>
    </row>
    <row r="139" spans="1:52" ht="20.399999999999999">
      <c r="A139" s="12" t="s">
        <v>867</v>
      </c>
      <c r="B139" s="13">
        <v>3599.5</v>
      </c>
      <c r="C139" s="14">
        <v>1.4E-3</v>
      </c>
      <c r="D139" s="15">
        <f t="shared" si="38"/>
        <v>1.0014000000000001</v>
      </c>
      <c r="E139" s="10">
        <f t="shared" si="39"/>
        <v>0.58333283974205896</v>
      </c>
      <c r="F139" s="16"/>
      <c r="G139" s="12" t="s">
        <v>867</v>
      </c>
      <c r="H139" s="13">
        <v>1338.8</v>
      </c>
      <c r="I139" s="14">
        <v>1.0500000000000001E-2</v>
      </c>
      <c r="J139" s="15">
        <f t="shared" si="40"/>
        <v>1.0105</v>
      </c>
      <c r="K139" s="10">
        <f t="shared" si="41"/>
        <v>3.4899773107236699E-3</v>
      </c>
      <c r="L139" s="21"/>
      <c r="M139" s="12" t="s">
        <v>867</v>
      </c>
      <c r="N139" s="13">
        <v>267.14999999999998</v>
      </c>
      <c r="O139" s="14">
        <v>5.4999999999999997E-3</v>
      </c>
      <c r="P139" s="15">
        <f t="shared" si="42"/>
        <v>1.0055000000000001</v>
      </c>
      <c r="Q139" s="10">
        <f t="shared" si="43"/>
        <v>5.6852161452113699E-5</v>
      </c>
      <c r="R139" s="21"/>
      <c r="S139" s="12" t="s">
        <v>867</v>
      </c>
      <c r="T139" s="13">
        <v>69.7</v>
      </c>
      <c r="U139" s="14">
        <v>2.5000000000000001E-2</v>
      </c>
      <c r="V139" s="15">
        <f t="shared" si="44"/>
        <v>1.0249999999999999</v>
      </c>
      <c r="W139" s="10">
        <f t="shared" si="45"/>
        <v>8.7511941724384998E-4</v>
      </c>
      <c r="X139" s="22"/>
      <c r="Y139" s="29" t="s">
        <v>867</v>
      </c>
      <c r="Z139" s="30">
        <v>246.5</v>
      </c>
      <c r="AA139" s="31">
        <v>1.78E-2</v>
      </c>
      <c r="AB139" s="32">
        <f t="shared" si="46"/>
        <v>1.0178</v>
      </c>
      <c r="AC139" s="28">
        <f t="shared" si="47"/>
        <v>3.73345115834726E-4</v>
      </c>
      <c r="AD139" s="22"/>
      <c r="AE139" s="29" t="s">
        <v>867</v>
      </c>
      <c r="AF139" s="30">
        <v>1205.8</v>
      </c>
      <c r="AG139" s="31">
        <v>1.4E-2</v>
      </c>
      <c r="AH139" s="32">
        <f t="shared" si="48"/>
        <v>1.014</v>
      </c>
      <c r="AI139" s="28">
        <f t="shared" si="49"/>
        <v>1.3048722235490799E-4</v>
      </c>
      <c r="AJ139" s="22"/>
      <c r="AK139" s="29" t="s">
        <v>867</v>
      </c>
      <c r="AL139" s="30">
        <v>444.3</v>
      </c>
      <c r="AM139" s="31">
        <v>-9.4999999999999998E-3</v>
      </c>
      <c r="AN139" s="32">
        <f t="shared" si="50"/>
        <v>0.99050000000000005</v>
      </c>
      <c r="AO139" s="28">
        <f t="shared" si="51"/>
        <v>-8.9940291378074998E-5</v>
      </c>
      <c r="AP139" s="22"/>
      <c r="AQ139" s="22"/>
      <c r="AR139" s="38"/>
      <c r="AT139" s="39">
        <f t="shared" si="35"/>
        <v>0.58816868067828998</v>
      </c>
      <c r="AV139" s="40" t="s">
        <v>144</v>
      </c>
      <c r="AW139" s="47">
        <v>1369.65</v>
      </c>
      <c r="AX139" s="48">
        <f t="shared" si="36"/>
        <v>1.06799804017907E-2</v>
      </c>
      <c r="AY139" s="43">
        <f t="shared" si="37"/>
        <v>1.0106799804017901</v>
      </c>
      <c r="AZ139" s="49"/>
    </row>
    <row r="140" spans="1:52" ht="20.399999999999999">
      <c r="A140" s="12" t="s">
        <v>144</v>
      </c>
      <c r="B140" s="13">
        <v>3594.3</v>
      </c>
      <c r="C140" s="14">
        <v>-1.0999999999999999E-2</v>
      </c>
      <c r="D140" s="15">
        <f t="shared" si="38"/>
        <v>0.98899999999999999</v>
      </c>
      <c r="E140" s="10">
        <f t="shared" si="39"/>
        <v>0.57610962502985397</v>
      </c>
      <c r="F140" s="16"/>
      <c r="G140" s="12" t="s">
        <v>144</v>
      </c>
      <c r="H140" s="13">
        <v>1324.9</v>
      </c>
      <c r="I140" s="14">
        <v>5.7999999999999996E-3</v>
      </c>
      <c r="J140" s="15">
        <f t="shared" si="40"/>
        <v>1.0058</v>
      </c>
      <c r="K140" s="10">
        <f t="shared" si="41"/>
        <v>1.92779699068545E-3</v>
      </c>
      <c r="L140" s="21"/>
      <c r="M140" s="12" t="s">
        <v>144</v>
      </c>
      <c r="N140" s="13">
        <v>265.7</v>
      </c>
      <c r="O140" s="14">
        <v>-1.21E-2</v>
      </c>
      <c r="P140" s="15">
        <f t="shared" si="42"/>
        <v>0.9879</v>
      </c>
      <c r="Q140" s="10">
        <f t="shared" si="43"/>
        <v>-1.2507475519465001E-4</v>
      </c>
      <c r="R140" s="21"/>
      <c r="S140" s="12" t="s">
        <v>144</v>
      </c>
      <c r="T140" s="13">
        <v>68</v>
      </c>
      <c r="U140" s="14">
        <v>-1.38E-2</v>
      </c>
      <c r="V140" s="15">
        <f t="shared" si="44"/>
        <v>0.98619999999999997</v>
      </c>
      <c r="W140" s="10">
        <f t="shared" si="45"/>
        <v>-4.8306591831860499E-4</v>
      </c>
      <c r="X140" s="22"/>
      <c r="Y140" s="29" t="s">
        <v>144</v>
      </c>
      <c r="Z140" s="30">
        <v>242.2</v>
      </c>
      <c r="AA140" s="31">
        <v>-1.54E-2</v>
      </c>
      <c r="AB140" s="32">
        <f t="shared" si="46"/>
        <v>0.98460000000000003</v>
      </c>
      <c r="AC140" s="28">
        <f t="shared" si="47"/>
        <v>-3.2300644853116802E-4</v>
      </c>
      <c r="AD140" s="22"/>
      <c r="AE140" s="29" t="s">
        <v>144</v>
      </c>
      <c r="AF140" s="30">
        <v>1189.1500000000001</v>
      </c>
      <c r="AG140" s="31">
        <v>-9.4999999999999998E-3</v>
      </c>
      <c r="AH140" s="32">
        <f t="shared" si="48"/>
        <v>0.99050000000000005</v>
      </c>
      <c r="AI140" s="28">
        <f t="shared" si="49"/>
        <v>-8.8544900883687607E-5</v>
      </c>
      <c r="AJ140" s="22"/>
      <c r="AK140" s="29" t="s">
        <v>144</v>
      </c>
      <c r="AL140" s="30">
        <v>448.55</v>
      </c>
      <c r="AM140" s="31">
        <v>4.7000000000000002E-3</v>
      </c>
      <c r="AN140" s="32">
        <f t="shared" si="50"/>
        <v>1.0046999999999999</v>
      </c>
      <c r="AO140" s="28">
        <f t="shared" si="51"/>
        <v>4.4496775734416002E-5</v>
      </c>
      <c r="AP140" s="22"/>
      <c r="AQ140" s="22"/>
      <c r="AR140" s="38"/>
      <c r="AT140" s="39">
        <f t="shared" si="35"/>
        <v>0.57706222677334595</v>
      </c>
      <c r="AV140" s="40" t="s">
        <v>145</v>
      </c>
      <c r="AW140" s="47">
        <v>1355.1</v>
      </c>
      <c r="AX140" s="48">
        <f t="shared" si="36"/>
        <v>-5.3358974050709404E-3</v>
      </c>
      <c r="AY140" s="43">
        <f t="shared" si="37"/>
        <v>0.99466410259492899</v>
      </c>
      <c r="AZ140" s="49"/>
    </row>
    <row r="141" spans="1:52" ht="20.399999999999999">
      <c r="A141" s="12" t="s">
        <v>145</v>
      </c>
      <c r="B141" s="13">
        <v>3634.3</v>
      </c>
      <c r="C141" s="14">
        <v>8.0999999999999996E-3</v>
      </c>
      <c r="D141" s="15">
        <f t="shared" si="38"/>
        <v>1.0081</v>
      </c>
      <c r="E141" s="10">
        <f t="shared" si="39"/>
        <v>0.587235705755911</v>
      </c>
      <c r="F141" s="16"/>
      <c r="G141" s="12" t="s">
        <v>145</v>
      </c>
      <c r="H141" s="13">
        <v>1317.25</v>
      </c>
      <c r="I141" s="14">
        <v>-5.4999999999999997E-3</v>
      </c>
      <c r="J141" s="15">
        <f t="shared" si="40"/>
        <v>0.99450000000000005</v>
      </c>
      <c r="K141" s="10">
        <f t="shared" si="41"/>
        <v>-1.8280833532362099E-3</v>
      </c>
      <c r="L141" s="21"/>
      <c r="M141" s="12" t="s">
        <v>145</v>
      </c>
      <c r="N141" s="13">
        <v>268.95</v>
      </c>
      <c r="O141" s="14">
        <v>8.3999999999999995E-3</v>
      </c>
      <c r="P141" s="15">
        <f t="shared" si="42"/>
        <v>1.0084</v>
      </c>
      <c r="Q141" s="10">
        <f t="shared" si="43"/>
        <v>8.6828755672319102E-5</v>
      </c>
      <c r="R141" s="21"/>
      <c r="S141" s="12" t="s">
        <v>145</v>
      </c>
      <c r="T141" s="13">
        <v>68.95</v>
      </c>
      <c r="U141" s="14">
        <v>2.2000000000000001E-3</v>
      </c>
      <c r="V141" s="15">
        <f t="shared" si="44"/>
        <v>1.0022</v>
      </c>
      <c r="W141" s="10">
        <f t="shared" si="45"/>
        <v>7.7010508717458806E-5</v>
      </c>
      <c r="X141" s="22"/>
      <c r="Y141" s="29" t="s">
        <v>145</v>
      </c>
      <c r="Z141" s="30">
        <v>246</v>
      </c>
      <c r="AA141" s="31">
        <v>-1.54E-2</v>
      </c>
      <c r="AB141" s="32">
        <f t="shared" si="46"/>
        <v>0.98460000000000003</v>
      </c>
      <c r="AC141" s="28">
        <f t="shared" si="47"/>
        <v>-3.2300644853116802E-4</v>
      </c>
      <c r="AD141" s="22"/>
      <c r="AE141" s="29" t="s">
        <v>145</v>
      </c>
      <c r="AF141" s="30">
        <v>1200.5999999999999</v>
      </c>
      <c r="AG141" s="31">
        <v>2.1999999999999999E-2</v>
      </c>
      <c r="AH141" s="32">
        <f t="shared" si="48"/>
        <v>1.022</v>
      </c>
      <c r="AI141" s="28">
        <f t="shared" si="49"/>
        <v>2.05051349414855E-4</v>
      </c>
      <c r="AJ141" s="22"/>
      <c r="AK141" s="29" t="s">
        <v>145</v>
      </c>
      <c r="AL141" s="30">
        <v>446.45</v>
      </c>
      <c r="AM141" s="31">
        <v>-1.1299999999999999E-2</v>
      </c>
      <c r="AN141" s="32">
        <f t="shared" si="50"/>
        <v>0.98870000000000002</v>
      </c>
      <c r="AO141" s="28">
        <f t="shared" si="51"/>
        <v>-1.06981609744447E-4</v>
      </c>
      <c r="AP141" s="22"/>
      <c r="AQ141" s="22"/>
      <c r="AR141" s="38"/>
      <c r="AT141" s="39">
        <f t="shared" si="35"/>
        <v>0.58534652495820405</v>
      </c>
      <c r="AV141" s="40" t="s">
        <v>146</v>
      </c>
      <c r="AW141" s="47">
        <v>1362.35</v>
      </c>
      <c r="AX141" s="48">
        <f t="shared" si="36"/>
        <v>9.5140477216165992E-3</v>
      </c>
      <c r="AY141" s="43">
        <f t="shared" si="37"/>
        <v>1.00951404772162</v>
      </c>
      <c r="AZ141" s="49"/>
    </row>
    <row r="142" spans="1:52" ht="20.399999999999999">
      <c r="A142" s="12" t="s">
        <v>146</v>
      </c>
      <c r="B142" s="13">
        <v>3605.2</v>
      </c>
      <c r="C142" s="14">
        <v>-1.29E-2</v>
      </c>
      <c r="D142" s="15">
        <f t="shared" si="38"/>
        <v>0.98709999999999998</v>
      </c>
      <c r="E142" s="10">
        <f t="shared" si="39"/>
        <v>0.57500284213040398</v>
      </c>
      <c r="F142" s="16"/>
      <c r="G142" s="12" t="s">
        <v>146</v>
      </c>
      <c r="H142" s="13">
        <v>1324.6</v>
      </c>
      <c r="I142" s="14">
        <v>-4.4999999999999997E-3</v>
      </c>
      <c r="J142" s="15">
        <f t="shared" si="40"/>
        <v>0.99550000000000005</v>
      </c>
      <c r="K142" s="10">
        <f t="shared" si="41"/>
        <v>-1.4957045617387101E-3</v>
      </c>
      <c r="L142" s="21"/>
      <c r="M142" s="12" t="s">
        <v>146</v>
      </c>
      <c r="N142" s="13">
        <v>266.7</v>
      </c>
      <c r="O142" s="14">
        <v>1.7399999999999999E-2</v>
      </c>
      <c r="P142" s="15">
        <f t="shared" si="42"/>
        <v>1.0174000000000001</v>
      </c>
      <c r="Q142" s="10">
        <f t="shared" si="43"/>
        <v>1.7985956532123201E-4</v>
      </c>
      <c r="R142" s="21"/>
      <c r="S142" s="12" t="s">
        <v>146</v>
      </c>
      <c r="T142" s="13">
        <v>68.8</v>
      </c>
      <c r="U142" s="14">
        <v>1.47E-2</v>
      </c>
      <c r="V142" s="15">
        <f t="shared" si="44"/>
        <v>1.0146999999999999</v>
      </c>
      <c r="W142" s="10">
        <f t="shared" si="45"/>
        <v>5.1457021733938401E-4</v>
      </c>
      <c r="X142" s="22"/>
      <c r="Y142" s="29" t="s">
        <v>146</v>
      </c>
      <c r="Z142" s="30">
        <v>249.85</v>
      </c>
      <c r="AA142" s="31">
        <v>1.2200000000000001E-2</v>
      </c>
      <c r="AB142" s="32">
        <f t="shared" si="46"/>
        <v>1.0122</v>
      </c>
      <c r="AC142" s="28">
        <f t="shared" si="47"/>
        <v>2.5588822545975602E-4</v>
      </c>
      <c r="AD142" s="22"/>
      <c r="AE142" s="29" t="s">
        <v>146</v>
      </c>
      <c r="AF142" s="30">
        <v>1174.8</v>
      </c>
      <c r="AG142" s="31">
        <v>2.0500000000000001E-2</v>
      </c>
      <c r="AH142" s="32">
        <f t="shared" si="48"/>
        <v>1.0205</v>
      </c>
      <c r="AI142" s="28">
        <f t="shared" si="49"/>
        <v>1.91070575591115E-4</v>
      </c>
      <c r="AJ142" s="22"/>
      <c r="AK142" s="29" t="s">
        <v>146</v>
      </c>
      <c r="AL142" s="30">
        <v>451.55</v>
      </c>
      <c r="AM142" s="31">
        <v>6.6E-3</v>
      </c>
      <c r="AN142" s="32">
        <f t="shared" si="50"/>
        <v>1.0065999999999999</v>
      </c>
      <c r="AO142" s="28">
        <f t="shared" si="51"/>
        <v>6.2484834010031006E-5</v>
      </c>
      <c r="AP142" s="22"/>
      <c r="AQ142" s="22"/>
      <c r="AR142" s="38"/>
      <c r="AT142" s="39">
        <f t="shared" si="35"/>
        <v>0.574711010986386</v>
      </c>
      <c r="AV142" s="40" t="s">
        <v>147</v>
      </c>
      <c r="AW142" s="47">
        <v>1349.45</v>
      </c>
      <c r="AX142" s="48">
        <f t="shared" si="36"/>
        <v>1.2234685000058699E-3</v>
      </c>
      <c r="AY142" s="43">
        <f t="shared" si="37"/>
        <v>1.0012234685000101</v>
      </c>
      <c r="AZ142" s="49"/>
    </row>
    <row r="143" spans="1:52" ht="20.399999999999999">
      <c r="A143" s="12" t="s">
        <v>147</v>
      </c>
      <c r="B143" s="13">
        <v>3652.3</v>
      </c>
      <c r="C143" s="14">
        <v>4.7999999999999996E-3</v>
      </c>
      <c r="D143" s="15">
        <f t="shared" si="38"/>
        <v>1.0047999999999999</v>
      </c>
      <c r="E143" s="10">
        <f t="shared" si="39"/>
        <v>0.58531339861475995</v>
      </c>
      <c r="F143" s="16"/>
      <c r="G143" s="12" t="s">
        <v>147</v>
      </c>
      <c r="H143" s="13">
        <v>1330.55</v>
      </c>
      <c r="I143" s="14">
        <v>7.6E-3</v>
      </c>
      <c r="J143" s="15">
        <f t="shared" si="40"/>
        <v>1.0076000000000001</v>
      </c>
      <c r="K143" s="10">
        <f t="shared" si="41"/>
        <v>2.52607881538094E-3</v>
      </c>
      <c r="L143" s="21"/>
      <c r="M143" s="12" t="s">
        <v>147</v>
      </c>
      <c r="N143" s="13">
        <v>262.14999999999998</v>
      </c>
      <c r="O143" s="14">
        <v>1.1000000000000001E-3</v>
      </c>
      <c r="P143" s="15">
        <f t="shared" si="42"/>
        <v>1.0011000000000001</v>
      </c>
      <c r="Q143" s="10">
        <f t="shared" si="43"/>
        <v>1.13704322904227E-5</v>
      </c>
      <c r="R143" s="21"/>
      <c r="S143" s="12" t="s">
        <v>147</v>
      </c>
      <c r="T143" s="13">
        <v>67.8</v>
      </c>
      <c r="U143" s="14">
        <v>3.0000000000000001E-3</v>
      </c>
      <c r="V143" s="15">
        <f t="shared" si="44"/>
        <v>1.0029999999999999</v>
      </c>
      <c r="W143" s="10">
        <f t="shared" si="45"/>
        <v>1.05014330069262E-4</v>
      </c>
      <c r="X143" s="22"/>
      <c r="Y143" s="29" t="s">
        <v>147</v>
      </c>
      <c r="Z143" s="30">
        <v>246.85</v>
      </c>
      <c r="AA143" s="31">
        <v>-9.4000000000000004E-3</v>
      </c>
      <c r="AB143" s="32">
        <f t="shared" si="46"/>
        <v>0.99060000000000004</v>
      </c>
      <c r="AC143" s="28">
        <f t="shared" si="47"/>
        <v>-1.97159780272271E-4</v>
      </c>
      <c r="AD143" s="22"/>
      <c r="AE143" s="29" t="s">
        <v>147</v>
      </c>
      <c r="AF143" s="30">
        <v>1151.1500000000001</v>
      </c>
      <c r="AG143" s="31">
        <v>8.6800000000000002E-2</v>
      </c>
      <c r="AH143" s="32">
        <f t="shared" si="48"/>
        <v>1.0868</v>
      </c>
      <c r="AI143" s="28">
        <f t="shared" si="49"/>
        <v>8.0902077860043004E-4</v>
      </c>
      <c r="AJ143" s="22"/>
      <c r="AK143" s="29" t="s">
        <v>147</v>
      </c>
      <c r="AL143" s="30">
        <v>448.6</v>
      </c>
      <c r="AM143" s="31">
        <v>1.2999999999999999E-2</v>
      </c>
      <c r="AN143" s="32">
        <f t="shared" si="50"/>
        <v>1.0129999999999999</v>
      </c>
      <c r="AO143" s="28">
        <f t="shared" si="51"/>
        <v>1.23076188201576E-4</v>
      </c>
      <c r="AP143" s="22"/>
      <c r="AQ143" s="22"/>
      <c r="AR143" s="38"/>
      <c r="AT143" s="39">
        <f t="shared" si="35"/>
        <v>0.58869079937903002</v>
      </c>
      <c r="AV143" s="40" t="s">
        <v>148</v>
      </c>
      <c r="AW143" s="47">
        <v>1347.8</v>
      </c>
      <c r="AX143" s="48">
        <f t="shared" si="36"/>
        <v>9.2786764130955003E-4</v>
      </c>
      <c r="AY143" s="43">
        <f t="shared" si="37"/>
        <v>1.00092786764131</v>
      </c>
      <c r="AZ143" s="49"/>
    </row>
    <row r="144" spans="1:52" ht="20.399999999999999">
      <c r="A144" s="12" t="s">
        <v>148</v>
      </c>
      <c r="B144" s="13">
        <v>3634.85</v>
      </c>
      <c r="C144" s="14">
        <v>6.7999999999999996E-3</v>
      </c>
      <c r="D144" s="15">
        <f t="shared" si="38"/>
        <v>1.0067999999999999</v>
      </c>
      <c r="E144" s="10">
        <f t="shared" si="39"/>
        <v>0.58647843324576099</v>
      </c>
      <c r="F144" s="16"/>
      <c r="G144" s="12" t="s">
        <v>148</v>
      </c>
      <c r="H144" s="13">
        <v>1320.5</v>
      </c>
      <c r="I144" s="14">
        <v>-1.1999999999999999E-3</v>
      </c>
      <c r="J144" s="15">
        <f t="shared" si="40"/>
        <v>0.99880000000000002</v>
      </c>
      <c r="K144" s="10">
        <f t="shared" si="41"/>
        <v>-3.98854549796991E-4</v>
      </c>
      <c r="L144" s="21"/>
      <c r="M144" s="12" t="s">
        <v>148</v>
      </c>
      <c r="N144" s="13">
        <v>261.85000000000002</v>
      </c>
      <c r="O144" s="14">
        <v>1.2999999999999999E-3</v>
      </c>
      <c r="P144" s="15">
        <f t="shared" si="42"/>
        <v>1.0013000000000001</v>
      </c>
      <c r="Q144" s="10">
        <f t="shared" si="43"/>
        <v>1.3437783615954099E-5</v>
      </c>
      <c r="R144" s="21"/>
      <c r="S144" s="12" t="s">
        <v>148</v>
      </c>
      <c r="T144" s="13">
        <v>67.599999999999994</v>
      </c>
      <c r="U144" s="14">
        <v>-1.0999999999999999E-2</v>
      </c>
      <c r="V144" s="15">
        <f t="shared" si="44"/>
        <v>0.98899999999999999</v>
      </c>
      <c r="W144" s="10">
        <f t="shared" si="45"/>
        <v>-3.8505254358729398E-4</v>
      </c>
      <c r="X144" s="22"/>
      <c r="Y144" s="29" t="s">
        <v>148</v>
      </c>
      <c r="Z144" s="30">
        <v>249.2</v>
      </c>
      <c r="AA144" s="31">
        <v>1.03E-2</v>
      </c>
      <c r="AB144" s="32">
        <f t="shared" si="46"/>
        <v>1.0103</v>
      </c>
      <c r="AC144" s="28">
        <f t="shared" si="47"/>
        <v>2.1603678051110601E-4</v>
      </c>
      <c r="AD144" s="22"/>
      <c r="AE144" s="29" t="s">
        <v>148</v>
      </c>
      <c r="AF144" s="30">
        <v>1059.2</v>
      </c>
      <c r="AG144" s="31">
        <v>1.47E-2</v>
      </c>
      <c r="AH144" s="32">
        <f t="shared" si="48"/>
        <v>1.0146999999999999</v>
      </c>
      <c r="AI144" s="28">
        <f t="shared" si="49"/>
        <v>1.3701158347265301E-4</v>
      </c>
      <c r="AJ144" s="22"/>
      <c r="AK144" s="29" t="s">
        <v>148</v>
      </c>
      <c r="AL144" s="30">
        <v>442.85</v>
      </c>
      <c r="AM144" s="31">
        <v>1.29E-2</v>
      </c>
      <c r="AN144" s="32">
        <f t="shared" si="50"/>
        <v>1.0128999999999999</v>
      </c>
      <c r="AO144" s="28">
        <f t="shared" si="51"/>
        <v>1.2212944829233301E-4</v>
      </c>
      <c r="AP144" s="22"/>
      <c r="AQ144" s="22"/>
      <c r="AR144" s="38"/>
      <c r="AT144" s="39">
        <f t="shared" si="35"/>
        <v>0.58618314174826802</v>
      </c>
      <c r="AV144" s="40" t="s">
        <v>149</v>
      </c>
      <c r="AW144" s="47">
        <v>1346.55</v>
      </c>
      <c r="AX144" s="48">
        <f t="shared" si="36"/>
        <v>-3.2622827820169699E-3</v>
      </c>
      <c r="AY144" s="43">
        <f t="shared" si="37"/>
        <v>0.99673771721798299</v>
      </c>
      <c r="AZ144" s="49"/>
    </row>
    <row r="145" spans="1:52" ht="20.399999999999999">
      <c r="A145" s="12" t="s">
        <v>149</v>
      </c>
      <c r="B145" s="13">
        <v>3610.15</v>
      </c>
      <c r="C145" s="14">
        <v>-6.9999999999999999E-4</v>
      </c>
      <c r="D145" s="15">
        <f t="shared" si="38"/>
        <v>0.99929999999999997</v>
      </c>
      <c r="E145" s="10">
        <f t="shared" si="39"/>
        <v>0.58210955337950798</v>
      </c>
      <c r="F145" s="16"/>
      <c r="G145" s="12" t="s">
        <v>149</v>
      </c>
      <c r="H145" s="13">
        <v>1322.1</v>
      </c>
      <c r="I145" s="14">
        <v>8.0000000000000004E-4</v>
      </c>
      <c r="J145" s="15">
        <f t="shared" si="40"/>
        <v>1.0007999999999999</v>
      </c>
      <c r="K145" s="10">
        <f t="shared" si="41"/>
        <v>2.65903033197994E-4</v>
      </c>
      <c r="L145" s="21"/>
      <c r="M145" s="12" t="s">
        <v>149</v>
      </c>
      <c r="N145" s="13">
        <v>261.5</v>
      </c>
      <c r="O145" s="14">
        <v>0</v>
      </c>
      <c r="P145" s="15">
        <f t="shared" si="42"/>
        <v>1</v>
      </c>
      <c r="Q145" s="10">
        <f t="shared" si="43"/>
        <v>0</v>
      </c>
      <c r="R145" s="21"/>
      <c r="S145" s="12" t="s">
        <v>149</v>
      </c>
      <c r="T145" s="13">
        <v>68.349999999999994</v>
      </c>
      <c r="U145" s="14">
        <v>1.9400000000000001E-2</v>
      </c>
      <c r="V145" s="15">
        <f t="shared" si="44"/>
        <v>1.0194000000000001</v>
      </c>
      <c r="W145" s="10">
        <f t="shared" si="45"/>
        <v>6.7909266778122795E-4</v>
      </c>
      <c r="X145" s="22"/>
      <c r="Y145" s="29" t="s">
        <v>149</v>
      </c>
      <c r="Z145" s="30">
        <v>246.65</v>
      </c>
      <c r="AA145" s="31">
        <v>1.7100000000000001E-2</v>
      </c>
      <c r="AB145" s="32">
        <f t="shared" si="46"/>
        <v>1.0170999999999999</v>
      </c>
      <c r="AC145" s="28">
        <f t="shared" si="47"/>
        <v>3.5866300453785501E-4</v>
      </c>
      <c r="AD145" s="22"/>
      <c r="AE145" s="29" t="s">
        <v>149</v>
      </c>
      <c r="AF145" s="30">
        <v>1043.8499999999999</v>
      </c>
      <c r="AG145" s="31">
        <v>-1.24E-2</v>
      </c>
      <c r="AH145" s="32">
        <f t="shared" si="48"/>
        <v>0.98760000000000003</v>
      </c>
      <c r="AI145" s="28">
        <f t="shared" si="49"/>
        <v>-1.1557439694291901E-4</v>
      </c>
      <c r="AJ145" s="22"/>
      <c r="AK145" s="29" t="s">
        <v>149</v>
      </c>
      <c r="AL145" s="30">
        <v>437.2</v>
      </c>
      <c r="AM145" s="31">
        <v>1.2500000000000001E-2</v>
      </c>
      <c r="AN145" s="32">
        <f t="shared" si="50"/>
        <v>1.0125</v>
      </c>
      <c r="AO145" s="28">
        <f t="shared" si="51"/>
        <v>1.18342488655362E-4</v>
      </c>
      <c r="AP145" s="22"/>
      <c r="AQ145" s="22"/>
      <c r="AR145" s="38"/>
      <c r="AT145" s="39">
        <f t="shared" si="35"/>
        <v>0.58341598017673801</v>
      </c>
      <c r="AV145" s="40" t="s">
        <v>150</v>
      </c>
      <c r="AW145" s="47">
        <v>1350.95</v>
      </c>
      <c r="AX145" s="48">
        <f t="shared" si="36"/>
        <v>2.2116268057038702E-2</v>
      </c>
      <c r="AY145" s="43">
        <f t="shared" si="37"/>
        <v>1.0221162680570399</v>
      </c>
      <c r="AZ145" s="49"/>
    </row>
    <row r="146" spans="1:52" ht="20.399999999999999">
      <c r="A146" s="12" t="s">
        <v>150</v>
      </c>
      <c r="B146" s="13">
        <v>3612.7</v>
      </c>
      <c r="C146" s="14">
        <v>2.6800000000000001E-2</v>
      </c>
      <c r="D146" s="15">
        <f t="shared" si="38"/>
        <v>1.0267999999999999</v>
      </c>
      <c r="E146" s="10">
        <f t="shared" si="39"/>
        <v>0.59812877955576804</v>
      </c>
      <c r="F146" s="16"/>
      <c r="G146" s="12" t="s">
        <v>150</v>
      </c>
      <c r="H146" s="13">
        <v>1321.1</v>
      </c>
      <c r="I146" s="14">
        <v>8.5000000000000006E-3</v>
      </c>
      <c r="J146" s="15">
        <f t="shared" si="40"/>
        <v>1.0085</v>
      </c>
      <c r="K146" s="10">
        <f t="shared" si="41"/>
        <v>2.8252197277286802E-3</v>
      </c>
      <c r="L146" s="21"/>
      <c r="M146" s="12" t="s">
        <v>150</v>
      </c>
      <c r="N146" s="13">
        <v>261.5</v>
      </c>
      <c r="O146" s="14">
        <v>2.2700000000000001E-2</v>
      </c>
      <c r="P146" s="15">
        <f t="shared" si="42"/>
        <v>1.0226999999999999</v>
      </c>
      <c r="Q146" s="10">
        <f t="shared" si="43"/>
        <v>2.3464437544781501E-4</v>
      </c>
      <c r="R146" s="21"/>
      <c r="S146" s="12" t="s">
        <v>150</v>
      </c>
      <c r="T146" s="13">
        <v>67.05</v>
      </c>
      <c r="U146" s="14">
        <v>1.3599999999999999E-2</v>
      </c>
      <c r="V146" s="15">
        <f t="shared" si="44"/>
        <v>1.0136000000000001</v>
      </c>
      <c r="W146" s="10">
        <f t="shared" si="45"/>
        <v>4.7606496298065399E-4</v>
      </c>
      <c r="X146" s="22"/>
      <c r="Y146" s="29" t="s">
        <v>150</v>
      </c>
      <c r="Z146" s="30">
        <v>242.5</v>
      </c>
      <c r="AA146" s="31">
        <v>0</v>
      </c>
      <c r="AB146" s="32">
        <f t="shared" si="46"/>
        <v>1</v>
      </c>
      <c r="AC146" s="28">
        <f t="shared" si="47"/>
        <v>0</v>
      </c>
      <c r="AD146" s="22"/>
      <c r="AE146" s="29" t="s">
        <v>150</v>
      </c>
      <c r="AF146" s="30">
        <v>1056.95</v>
      </c>
      <c r="AG146" s="31">
        <v>3.1099999999999999E-2</v>
      </c>
      <c r="AH146" s="32">
        <f t="shared" si="48"/>
        <v>1.0310999999999999</v>
      </c>
      <c r="AI146" s="28">
        <f t="shared" si="49"/>
        <v>2.8986804394554602E-4</v>
      </c>
      <c r="AJ146" s="22"/>
      <c r="AK146" s="29" t="s">
        <v>150</v>
      </c>
      <c r="AL146" s="30">
        <v>431.8</v>
      </c>
      <c r="AM146" s="31">
        <v>-3.0000000000000001E-3</v>
      </c>
      <c r="AN146" s="32">
        <f t="shared" si="50"/>
        <v>0.997</v>
      </c>
      <c r="AO146" s="28">
        <f t="shared" si="51"/>
        <v>-2.8402197277286798E-5</v>
      </c>
      <c r="AP146" s="22"/>
      <c r="AQ146" s="22"/>
      <c r="AR146" s="38"/>
      <c r="AT146" s="39">
        <f t="shared" si="35"/>
        <v>0.60192617446859298</v>
      </c>
      <c r="AV146" s="40" t="s">
        <v>151</v>
      </c>
      <c r="AW146" s="47">
        <v>1321.4</v>
      </c>
      <c r="AX146" s="48">
        <f t="shared" si="36"/>
        <v>-2.56972403520985E-3</v>
      </c>
      <c r="AY146" s="43">
        <f t="shared" si="37"/>
        <v>0.99743027596478995</v>
      </c>
      <c r="AZ146" s="49"/>
    </row>
    <row r="147" spans="1:52" ht="20.399999999999999">
      <c r="A147" s="12" t="s">
        <v>151</v>
      </c>
      <c r="B147" s="13">
        <v>3518.35</v>
      </c>
      <c r="C147" s="14">
        <v>-9.1999999999999998E-3</v>
      </c>
      <c r="D147" s="15">
        <f t="shared" si="38"/>
        <v>0.99080000000000001</v>
      </c>
      <c r="E147" s="10">
        <f t="shared" si="39"/>
        <v>0.57715815619775501</v>
      </c>
      <c r="F147" s="16"/>
      <c r="G147" s="12" t="s">
        <v>151</v>
      </c>
      <c r="H147" s="13">
        <v>1310</v>
      </c>
      <c r="I147" s="14">
        <v>1.12E-2</v>
      </c>
      <c r="J147" s="15">
        <f t="shared" si="40"/>
        <v>1.0112000000000001</v>
      </c>
      <c r="K147" s="10">
        <f t="shared" si="41"/>
        <v>3.7226424647719102E-3</v>
      </c>
      <c r="L147" s="21"/>
      <c r="M147" s="12" t="s">
        <v>151</v>
      </c>
      <c r="N147" s="13">
        <v>255.7</v>
      </c>
      <c r="O147" s="14">
        <v>-2.07E-2</v>
      </c>
      <c r="P147" s="15">
        <f t="shared" si="42"/>
        <v>0.97929999999999995</v>
      </c>
      <c r="Q147" s="10">
        <f t="shared" si="43"/>
        <v>-2.13970862192501E-4</v>
      </c>
      <c r="R147" s="21"/>
      <c r="S147" s="12" t="s">
        <v>151</v>
      </c>
      <c r="T147" s="13">
        <v>66.150000000000006</v>
      </c>
      <c r="U147" s="14">
        <v>1.2999999999999999E-2</v>
      </c>
      <c r="V147" s="15">
        <f t="shared" si="44"/>
        <v>1.0129999999999999</v>
      </c>
      <c r="W147" s="10">
        <f t="shared" si="45"/>
        <v>4.5506209696680199E-4</v>
      </c>
      <c r="X147" s="22"/>
      <c r="Y147" s="29" t="s">
        <v>151</v>
      </c>
      <c r="Z147" s="30">
        <v>242.5</v>
      </c>
      <c r="AA147" s="31">
        <v>-6.1000000000000004E-3</v>
      </c>
      <c r="AB147" s="32">
        <f t="shared" si="46"/>
        <v>0.99390000000000001</v>
      </c>
      <c r="AC147" s="28">
        <f t="shared" si="47"/>
        <v>-1.2794411272987801E-4</v>
      </c>
      <c r="AD147" s="22"/>
      <c r="AE147" s="29" t="s">
        <v>151</v>
      </c>
      <c r="AF147" s="30">
        <v>1025.05</v>
      </c>
      <c r="AG147" s="31">
        <v>-8.8000000000000005E-3</v>
      </c>
      <c r="AH147" s="32">
        <f t="shared" si="48"/>
        <v>0.99119999999999997</v>
      </c>
      <c r="AI147" s="28">
        <f t="shared" si="49"/>
        <v>-8.2020539765942206E-5</v>
      </c>
      <c r="AJ147" s="22"/>
      <c r="AK147" s="29" t="s">
        <v>151</v>
      </c>
      <c r="AL147" s="30">
        <v>433.1</v>
      </c>
      <c r="AM147" s="31">
        <v>-8.5000000000000006E-3</v>
      </c>
      <c r="AN147" s="32">
        <f t="shared" si="50"/>
        <v>0.99150000000000005</v>
      </c>
      <c r="AO147" s="28">
        <f t="shared" si="51"/>
        <v>-8.0472892285646003E-5</v>
      </c>
      <c r="AP147" s="22"/>
      <c r="AQ147" s="22"/>
      <c r="AR147" s="38"/>
      <c r="AT147" s="39">
        <f t="shared" si="35"/>
        <v>0.58083145235251998</v>
      </c>
      <c r="AV147" s="40" t="s">
        <v>152</v>
      </c>
      <c r="AW147" s="47">
        <v>1324.8</v>
      </c>
      <c r="AX147" s="48">
        <f t="shared" si="36"/>
        <v>-2.2619326540637402E-3</v>
      </c>
      <c r="AY147" s="43">
        <f t="shared" si="37"/>
        <v>0.99773806734593595</v>
      </c>
      <c r="AZ147" s="49"/>
    </row>
    <row r="148" spans="1:52" ht="20.399999999999999">
      <c r="A148" s="12" t="s">
        <v>152</v>
      </c>
      <c r="B148" s="13">
        <v>3550.95</v>
      </c>
      <c r="C148" s="14">
        <v>2.0999999999999999E-3</v>
      </c>
      <c r="D148" s="15">
        <f t="shared" si="38"/>
        <v>1.0021</v>
      </c>
      <c r="E148" s="10">
        <f t="shared" si="39"/>
        <v>0.58374060186290899</v>
      </c>
      <c r="F148" s="16"/>
      <c r="G148" s="12" t="s">
        <v>152</v>
      </c>
      <c r="H148" s="13">
        <v>1295.55</v>
      </c>
      <c r="I148" s="14">
        <v>-6.7000000000000002E-3</v>
      </c>
      <c r="J148" s="15">
        <f t="shared" si="40"/>
        <v>0.99329999999999996</v>
      </c>
      <c r="K148" s="10">
        <f t="shared" si="41"/>
        <v>-2.2269379030331999E-3</v>
      </c>
      <c r="L148" s="21"/>
      <c r="M148" s="12" t="s">
        <v>152</v>
      </c>
      <c r="N148" s="13">
        <v>261.10000000000002</v>
      </c>
      <c r="O148" s="14">
        <v>-8.0000000000000004E-4</v>
      </c>
      <c r="P148" s="15">
        <f t="shared" si="42"/>
        <v>0.99919999999999998</v>
      </c>
      <c r="Q148" s="10">
        <f t="shared" si="43"/>
        <v>-8.2694053021256302E-6</v>
      </c>
      <c r="R148" s="21"/>
      <c r="S148" s="12" t="s">
        <v>152</v>
      </c>
      <c r="T148" s="13">
        <v>65.3</v>
      </c>
      <c r="U148" s="14">
        <v>-8.3999999999999995E-3</v>
      </c>
      <c r="V148" s="15">
        <f t="shared" si="44"/>
        <v>0.99160000000000004</v>
      </c>
      <c r="W148" s="10">
        <f t="shared" si="45"/>
        <v>-2.9404012419393402E-4</v>
      </c>
      <c r="X148" s="22"/>
      <c r="Y148" s="29" t="s">
        <v>152</v>
      </c>
      <c r="Z148" s="30">
        <v>244</v>
      </c>
      <c r="AA148" s="31">
        <v>-1.4500000000000001E-2</v>
      </c>
      <c r="AB148" s="32">
        <f t="shared" si="46"/>
        <v>0.98550000000000004</v>
      </c>
      <c r="AC148" s="28">
        <f t="shared" si="47"/>
        <v>-3.0412944829233298E-4</v>
      </c>
      <c r="AD148" s="22"/>
      <c r="AE148" s="29" t="s">
        <v>152</v>
      </c>
      <c r="AF148" s="30">
        <v>1034.2</v>
      </c>
      <c r="AG148" s="31">
        <v>-2.2800000000000001E-2</v>
      </c>
      <c r="AH148" s="32">
        <f t="shared" si="48"/>
        <v>0.97719999999999996</v>
      </c>
      <c r="AI148" s="28">
        <f t="shared" si="49"/>
        <v>-2.1250776212085001E-4</v>
      </c>
      <c r="AJ148" s="22"/>
      <c r="AK148" s="29" t="s">
        <v>152</v>
      </c>
      <c r="AL148" s="30">
        <v>436.8</v>
      </c>
      <c r="AM148" s="31">
        <v>-1.8800000000000001E-2</v>
      </c>
      <c r="AN148" s="32">
        <f t="shared" si="50"/>
        <v>0.98119999999999996</v>
      </c>
      <c r="AO148" s="28">
        <f t="shared" si="51"/>
        <v>-1.7798710293766401E-4</v>
      </c>
      <c r="AP148" s="22"/>
      <c r="AQ148" s="22"/>
      <c r="AR148" s="38"/>
      <c r="AT148" s="39">
        <f t="shared" si="35"/>
        <v>0.58051673011702898</v>
      </c>
      <c r="AV148" s="40" t="s">
        <v>153</v>
      </c>
      <c r="AW148" s="47">
        <v>1327.8</v>
      </c>
      <c r="AX148" s="48">
        <f t="shared" si="36"/>
        <v>-7.90469241092023E-4</v>
      </c>
      <c r="AY148" s="43">
        <f t="shared" si="37"/>
        <v>0.99920953075890795</v>
      </c>
      <c r="AZ148" s="49"/>
    </row>
    <row r="149" spans="1:52" ht="20.399999999999999">
      <c r="A149" s="12" t="s">
        <v>153</v>
      </c>
      <c r="B149" s="13">
        <v>3543.45</v>
      </c>
      <c r="C149" s="14">
        <v>-1.5900000000000001E-2</v>
      </c>
      <c r="D149" s="15">
        <f t="shared" si="38"/>
        <v>0.98409999999999997</v>
      </c>
      <c r="E149" s="10">
        <f t="shared" si="39"/>
        <v>0.57325529018390298</v>
      </c>
      <c r="F149" s="16"/>
      <c r="G149" s="12" t="s">
        <v>153</v>
      </c>
      <c r="H149" s="13">
        <v>1304.3499999999999</v>
      </c>
      <c r="I149" s="14">
        <v>-8.5000000000000006E-3</v>
      </c>
      <c r="J149" s="15">
        <f t="shared" si="40"/>
        <v>0.99150000000000005</v>
      </c>
      <c r="K149" s="10">
        <f t="shared" si="41"/>
        <v>-2.8252197277286802E-3</v>
      </c>
      <c r="L149" s="21"/>
      <c r="M149" s="12" t="s">
        <v>153</v>
      </c>
      <c r="N149" s="13">
        <v>261.3</v>
      </c>
      <c r="O149" s="14">
        <v>2.1700000000000001E-2</v>
      </c>
      <c r="P149" s="15">
        <f t="shared" si="42"/>
        <v>1.0217000000000001</v>
      </c>
      <c r="Q149" s="10">
        <f t="shared" si="43"/>
        <v>2.2430761882015799E-4</v>
      </c>
      <c r="R149" s="21"/>
      <c r="S149" s="12" t="s">
        <v>153</v>
      </c>
      <c r="T149" s="13">
        <v>65.849999999999994</v>
      </c>
      <c r="U149" s="14">
        <v>5.3E-3</v>
      </c>
      <c r="V149" s="15">
        <f t="shared" si="44"/>
        <v>1.0053000000000001</v>
      </c>
      <c r="W149" s="10">
        <f t="shared" si="45"/>
        <v>1.8552531645569601E-4</v>
      </c>
      <c r="X149" s="22"/>
      <c r="Y149" s="29" t="s">
        <v>153</v>
      </c>
      <c r="Z149" s="30">
        <v>247.6</v>
      </c>
      <c r="AA149" s="31">
        <v>-2.1899999999999999E-2</v>
      </c>
      <c r="AB149" s="32">
        <f t="shared" si="46"/>
        <v>0.97809999999999997</v>
      </c>
      <c r="AC149" s="28">
        <f t="shared" si="47"/>
        <v>-4.5934033914497201E-4</v>
      </c>
      <c r="AD149" s="22"/>
      <c r="AE149" s="29" t="s">
        <v>153</v>
      </c>
      <c r="AF149" s="30">
        <v>1058.3499999999999</v>
      </c>
      <c r="AG149" s="31">
        <v>2.5000000000000001E-3</v>
      </c>
      <c r="AH149" s="32">
        <f t="shared" si="48"/>
        <v>1.0024999999999999</v>
      </c>
      <c r="AI149" s="28">
        <f t="shared" si="49"/>
        <v>2.3301289706233601E-5</v>
      </c>
      <c r="AJ149" s="22"/>
      <c r="AK149" s="29" t="s">
        <v>153</v>
      </c>
      <c r="AL149" s="30">
        <v>445.15</v>
      </c>
      <c r="AM149" s="31">
        <v>2.5100000000000001E-2</v>
      </c>
      <c r="AN149" s="32">
        <f t="shared" si="50"/>
        <v>1.0250999999999999</v>
      </c>
      <c r="AO149" s="28">
        <f t="shared" si="51"/>
        <v>2.3763171721996701E-4</v>
      </c>
      <c r="AP149" s="22"/>
      <c r="AQ149" s="22"/>
      <c r="AR149" s="38"/>
      <c r="AT149" s="39">
        <f t="shared" si="35"/>
        <v>0.57064149605923098</v>
      </c>
      <c r="AV149" s="40" t="s">
        <v>154</v>
      </c>
      <c r="AW149" s="47">
        <v>1328.85</v>
      </c>
      <c r="AX149" s="48">
        <f t="shared" si="36"/>
        <v>-1.8453803325807702E-2</v>
      </c>
      <c r="AY149" s="43">
        <f t="shared" si="37"/>
        <v>0.98154619667419196</v>
      </c>
      <c r="AZ149" s="49"/>
    </row>
    <row r="150" spans="1:52" ht="20.399999999999999">
      <c r="A150" s="12" t="s">
        <v>154</v>
      </c>
      <c r="B150" s="13">
        <v>3600.8</v>
      </c>
      <c r="C150" s="14">
        <v>-2.1299999999999999E-2</v>
      </c>
      <c r="D150" s="15">
        <f t="shared" si="38"/>
        <v>0.97870000000000001</v>
      </c>
      <c r="E150" s="10">
        <f t="shared" si="39"/>
        <v>0.57010969668020095</v>
      </c>
      <c r="F150" s="16"/>
      <c r="G150" s="12" t="s">
        <v>154</v>
      </c>
      <c r="H150" s="13">
        <v>1315.55</v>
      </c>
      <c r="I150" s="14">
        <v>-2.1299999999999999E-2</v>
      </c>
      <c r="J150" s="15">
        <f t="shared" si="40"/>
        <v>0.97870000000000001</v>
      </c>
      <c r="K150" s="10">
        <f t="shared" si="41"/>
        <v>-7.0796682588965803E-3</v>
      </c>
      <c r="L150" s="21"/>
      <c r="M150" s="12" t="s">
        <v>154</v>
      </c>
      <c r="N150" s="13">
        <v>255.75</v>
      </c>
      <c r="O150" s="14">
        <v>-2.7799999999999998E-2</v>
      </c>
      <c r="P150" s="15">
        <f t="shared" si="42"/>
        <v>0.97219999999999995</v>
      </c>
      <c r="Q150" s="10">
        <f t="shared" si="43"/>
        <v>-2.8736183424886501E-4</v>
      </c>
      <c r="R150" s="21"/>
      <c r="S150" s="12" t="s">
        <v>154</v>
      </c>
      <c r="T150" s="13">
        <v>65.5</v>
      </c>
      <c r="U150" s="14">
        <v>-3.7499999999999999E-2</v>
      </c>
      <c r="V150" s="15">
        <f t="shared" si="44"/>
        <v>0.96250000000000002</v>
      </c>
      <c r="W150" s="10">
        <f t="shared" si="45"/>
        <v>-1.31267912586577E-3</v>
      </c>
      <c r="X150" s="22"/>
      <c r="Y150" s="29" t="s">
        <v>154</v>
      </c>
      <c r="Z150" s="30">
        <v>253.15</v>
      </c>
      <c r="AA150" s="31">
        <v>-1.7500000000000002E-2</v>
      </c>
      <c r="AB150" s="32">
        <f t="shared" si="46"/>
        <v>0.98250000000000004</v>
      </c>
      <c r="AC150" s="28">
        <f t="shared" si="47"/>
        <v>-3.6705278242178202E-4</v>
      </c>
      <c r="AD150" s="22"/>
      <c r="AE150" s="29" t="s">
        <v>154</v>
      </c>
      <c r="AF150" s="30">
        <v>1055.75</v>
      </c>
      <c r="AG150" s="31">
        <v>-1.1999999999999999E-3</v>
      </c>
      <c r="AH150" s="32">
        <f t="shared" si="48"/>
        <v>0.99880000000000002</v>
      </c>
      <c r="AI150" s="28">
        <f t="shared" si="49"/>
        <v>-1.1184619058992101E-5</v>
      </c>
      <c r="AJ150" s="22"/>
      <c r="AK150" s="29" t="s">
        <v>154</v>
      </c>
      <c r="AL150" s="30">
        <v>434.25</v>
      </c>
      <c r="AM150" s="31">
        <v>-2.2499999999999999E-2</v>
      </c>
      <c r="AN150" s="32">
        <f t="shared" si="50"/>
        <v>0.97750000000000004</v>
      </c>
      <c r="AO150" s="28">
        <f t="shared" si="51"/>
        <v>-2.1301647957965101E-4</v>
      </c>
      <c r="AP150" s="22"/>
      <c r="AQ150" s="22"/>
      <c r="AR150" s="38"/>
      <c r="AT150" s="39">
        <f t="shared" si="35"/>
        <v>0.56083873358012903</v>
      </c>
      <c r="AV150" s="40" t="s">
        <v>155</v>
      </c>
      <c r="AW150" s="47">
        <v>1353.6</v>
      </c>
      <c r="AX150" s="48">
        <f t="shared" si="36"/>
        <v>-8.4922559426482995E-4</v>
      </c>
      <c r="AY150" s="43">
        <f t="shared" si="37"/>
        <v>0.99915077440573496</v>
      </c>
      <c r="AZ150" s="49"/>
    </row>
    <row r="151" spans="1:52" ht="20.399999999999999">
      <c r="A151" s="12" t="s">
        <v>155</v>
      </c>
      <c r="B151" s="13">
        <v>3679.25</v>
      </c>
      <c r="C151" s="14">
        <v>-1.9699999999999999E-2</v>
      </c>
      <c r="D151" s="15">
        <f t="shared" si="38"/>
        <v>0.98029999999999995</v>
      </c>
      <c r="E151" s="10">
        <f t="shared" si="39"/>
        <v>0.571041724385001</v>
      </c>
      <c r="F151" s="16"/>
      <c r="G151" s="12" t="s">
        <v>155</v>
      </c>
      <c r="H151" s="13">
        <v>1344.2</v>
      </c>
      <c r="I151" s="14">
        <v>-6.0000000000000001E-3</v>
      </c>
      <c r="J151" s="15">
        <f t="shared" si="40"/>
        <v>0.99399999999999999</v>
      </c>
      <c r="K151" s="10">
        <f t="shared" si="41"/>
        <v>-1.9942727489849501E-3</v>
      </c>
      <c r="L151" s="21"/>
      <c r="M151" s="12" t="s">
        <v>155</v>
      </c>
      <c r="N151" s="13">
        <v>263.05</v>
      </c>
      <c r="O151" s="14">
        <v>-8.8999999999999999E-3</v>
      </c>
      <c r="P151" s="15">
        <f t="shared" si="42"/>
        <v>0.99109999999999998</v>
      </c>
      <c r="Q151" s="10">
        <f t="shared" si="43"/>
        <v>-9.1997133986147596E-5</v>
      </c>
      <c r="R151" s="21"/>
      <c r="S151" s="12" t="s">
        <v>155</v>
      </c>
      <c r="T151" s="13">
        <v>68.05</v>
      </c>
      <c r="U151" s="14">
        <v>-1.8700000000000001E-2</v>
      </c>
      <c r="V151" s="15">
        <f t="shared" si="44"/>
        <v>0.98129999999999995</v>
      </c>
      <c r="W151" s="10">
        <f t="shared" si="45"/>
        <v>-6.5458932409840004E-4</v>
      </c>
      <c r="X151" s="22"/>
      <c r="Y151" s="29" t="s">
        <v>155</v>
      </c>
      <c r="Z151" s="30">
        <v>257.64999999999998</v>
      </c>
      <c r="AA151" s="31">
        <v>-2.9399999999999999E-2</v>
      </c>
      <c r="AB151" s="32">
        <f t="shared" si="46"/>
        <v>0.97060000000000002</v>
      </c>
      <c r="AC151" s="28">
        <f t="shared" si="47"/>
        <v>-6.1664867446859298E-4</v>
      </c>
      <c r="AD151" s="22"/>
      <c r="AE151" s="29" t="s">
        <v>155</v>
      </c>
      <c r="AF151" s="30">
        <v>1057</v>
      </c>
      <c r="AG151" s="31">
        <v>-1.5800000000000002E-2</v>
      </c>
      <c r="AH151" s="32">
        <f t="shared" si="48"/>
        <v>0.98419999999999996</v>
      </c>
      <c r="AI151" s="28">
        <f t="shared" si="49"/>
        <v>-1.47264150943396E-4</v>
      </c>
      <c r="AJ151" s="22"/>
      <c r="AK151" s="29" t="s">
        <v>155</v>
      </c>
      <c r="AL151" s="30">
        <v>444.25</v>
      </c>
      <c r="AM151" s="31">
        <v>-1.1000000000000001E-3</v>
      </c>
      <c r="AN151" s="32">
        <f t="shared" si="50"/>
        <v>0.99890000000000001</v>
      </c>
      <c r="AO151" s="28">
        <f t="shared" si="51"/>
        <v>-1.04141390016718E-5</v>
      </c>
      <c r="AP151" s="22"/>
      <c r="AQ151" s="22"/>
      <c r="AR151" s="38"/>
      <c r="AT151" s="39">
        <f t="shared" si="35"/>
        <v>0.56752653821351795</v>
      </c>
      <c r="AV151" s="40" t="s">
        <v>156</v>
      </c>
      <c r="AW151" s="47">
        <v>1354.75</v>
      </c>
      <c r="AX151" s="48">
        <f t="shared" si="36"/>
        <v>1.01267627293292E-2</v>
      </c>
      <c r="AY151" s="43">
        <f t="shared" si="37"/>
        <v>1.01012676272933</v>
      </c>
      <c r="AZ151" s="49"/>
    </row>
    <row r="152" spans="1:52" ht="20.399999999999999">
      <c r="A152" s="12" t="s">
        <v>156</v>
      </c>
      <c r="B152" s="13">
        <v>3753.2</v>
      </c>
      <c r="C152" s="14">
        <v>-8.5000000000000006E-3</v>
      </c>
      <c r="D152" s="15">
        <f t="shared" si="38"/>
        <v>0.99150000000000005</v>
      </c>
      <c r="E152" s="10">
        <f t="shared" si="39"/>
        <v>0.57756591831860504</v>
      </c>
      <c r="F152" s="16"/>
      <c r="G152" s="12" t="s">
        <v>156</v>
      </c>
      <c r="H152" s="13">
        <v>1352.3</v>
      </c>
      <c r="I152" s="14">
        <v>-3.0999999999999999E-3</v>
      </c>
      <c r="J152" s="15">
        <f t="shared" si="40"/>
        <v>0.99690000000000001</v>
      </c>
      <c r="K152" s="10">
        <f t="shared" si="41"/>
        <v>-1.03037425364223E-3</v>
      </c>
      <c r="L152" s="21"/>
      <c r="M152" s="12" t="s">
        <v>156</v>
      </c>
      <c r="N152" s="13">
        <v>265.39999999999998</v>
      </c>
      <c r="O152" s="14">
        <v>-3.3999999999999998E-3</v>
      </c>
      <c r="P152" s="15">
        <f t="shared" si="42"/>
        <v>0.99660000000000004</v>
      </c>
      <c r="Q152" s="10">
        <f t="shared" si="43"/>
        <v>-3.5144972534033897E-5</v>
      </c>
      <c r="R152" s="21"/>
      <c r="S152" s="12" t="s">
        <v>156</v>
      </c>
      <c r="T152" s="13">
        <v>69.349999999999994</v>
      </c>
      <c r="U152" s="14">
        <v>-1.49E-2</v>
      </c>
      <c r="V152" s="15">
        <f t="shared" si="44"/>
        <v>0.98509999999999998</v>
      </c>
      <c r="W152" s="10">
        <f t="shared" si="45"/>
        <v>-5.2157117267733497E-4</v>
      </c>
      <c r="X152" s="22"/>
      <c r="Y152" s="29" t="s">
        <v>156</v>
      </c>
      <c r="Z152" s="30">
        <v>265.45</v>
      </c>
      <c r="AA152" s="31">
        <v>5.8999999999999999E-3</v>
      </c>
      <c r="AB152" s="32">
        <f t="shared" si="46"/>
        <v>1.0059</v>
      </c>
      <c r="AC152" s="28">
        <f t="shared" si="47"/>
        <v>1.2374922378791499E-4</v>
      </c>
      <c r="AD152" s="22"/>
      <c r="AE152" s="29" t="s">
        <v>156</v>
      </c>
      <c r="AF152" s="30">
        <v>1073.95</v>
      </c>
      <c r="AG152" s="31">
        <v>-1.78E-2</v>
      </c>
      <c r="AH152" s="32">
        <f t="shared" si="48"/>
        <v>0.98219999999999996</v>
      </c>
      <c r="AI152" s="28">
        <f t="shared" si="49"/>
        <v>-1.65905182708383E-4</v>
      </c>
      <c r="AJ152" s="22"/>
      <c r="AK152" s="29" t="s">
        <v>156</v>
      </c>
      <c r="AL152" s="30">
        <v>444.75</v>
      </c>
      <c r="AM152" s="31">
        <v>-1.52E-2</v>
      </c>
      <c r="AN152" s="32">
        <f t="shared" si="50"/>
        <v>0.98480000000000001</v>
      </c>
      <c r="AO152" s="28">
        <f t="shared" si="51"/>
        <v>-1.4390446620492E-4</v>
      </c>
      <c r="AP152" s="22"/>
      <c r="AQ152" s="22"/>
      <c r="AR152" s="38"/>
      <c r="AT152" s="39">
        <f t="shared" si="35"/>
        <v>0.57579276749462605</v>
      </c>
      <c r="AV152" s="40" t="s">
        <v>157</v>
      </c>
      <c r="AW152" s="47">
        <v>1341.1</v>
      </c>
      <c r="AX152" s="48">
        <f t="shared" si="36"/>
        <v>7.4593469071169104E-4</v>
      </c>
      <c r="AY152" s="43">
        <f t="shared" si="37"/>
        <v>1.0007459346907099</v>
      </c>
      <c r="AZ152" s="49"/>
    </row>
    <row r="153" spans="1:52" ht="20.399999999999999">
      <c r="A153" s="12" t="s">
        <v>868</v>
      </c>
      <c r="B153" s="13">
        <v>3785.25</v>
      </c>
      <c r="C153" s="14">
        <v>-5.8999999999999999E-3</v>
      </c>
      <c r="D153" s="15">
        <f t="shared" si="38"/>
        <v>0.99409999999999998</v>
      </c>
      <c r="E153" s="10">
        <f t="shared" si="39"/>
        <v>0.57908046333890595</v>
      </c>
      <c r="F153" s="16"/>
      <c r="G153" s="12" t="s">
        <v>868</v>
      </c>
      <c r="H153" s="13">
        <v>1356.5</v>
      </c>
      <c r="I153" s="14">
        <v>5.7999999999999996E-3</v>
      </c>
      <c r="J153" s="15">
        <f t="shared" si="40"/>
        <v>1.0058</v>
      </c>
      <c r="K153" s="10">
        <f t="shared" si="41"/>
        <v>1.92779699068545E-3</v>
      </c>
      <c r="L153" s="21"/>
      <c r="M153" s="12" t="s">
        <v>868</v>
      </c>
      <c r="N153" s="13">
        <v>266.3</v>
      </c>
      <c r="O153" s="14">
        <v>4.1000000000000003E-3</v>
      </c>
      <c r="P153" s="15">
        <f t="shared" si="42"/>
        <v>1.0041</v>
      </c>
      <c r="Q153" s="10">
        <f t="shared" si="43"/>
        <v>4.2380702173393802E-5</v>
      </c>
      <c r="R153" s="21"/>
      <c r="S153" s="12" t="s">
        <v>868</v>
      </c>
      <c r="T153" s="13">
        <v>70.400000000000006</v>
      </c>
      <c r="U153" s="14">
        <v>5.7000000000000002E-3</v>
      </c>
      <c r="V153" s="15">
        <f t="shared" si="44"/>
        <v>1.0057</v>
      </c>
      <c r="W153" s="10">
        <f t="shared" si="45"/>
        <v>1.99527227131598E-4</v>
      </c>
      <c r="X153" s="22"/>
      <c r="Y153" s="29" t="s">
        <v>868</v>
      </c>
      <c r="Z153" s="30">
        <v>263.89999999999998</v>
      </c>
      <c r="AA153" s="31">
        <v>-8.5000000000000006E-3</v>
      </c>
      <c r="AB153" s="32">
        <f t="shared" si="46"/>
        <v>0.99150000000000005</v>
      </c>
      <c r="AC153" s="28">
        <f t="shared" si="47"/>
        <v>-1.78282780033437E-4</v>
      </c>
      <c r="AD153" s="22"/>
      <c r="AE153" s="29" t="s">
        <v>868</v>
      </c>
      <c r="AF153" s="30">
        <v>1093.45</v>
      </c>
      <c r="AG153" s="31">
        <v>2.2200000000000001E-2</v>
      </c>
      <c r="AH153" s="32">
        <f t="shared" si="48"/>
        <v>1.0222</v>
      </c>
      <c r="AI153" s="28">
        <f t="shared" si="49"/>
        <v>2.06915452591354E-4</v>
      </c>
      <c r="AJ153" s="22"/>
      <c r="AK153" s="29" t="s">
        <v>868</v>
      </c>
      <c r="AL153" s="30">
        <v>451.6</v>
      </c>
      <c r="AM153" s="31">
        <v>-2.7400000000000001E-2</v>
      </c>
      <c r="AN153" s="32">
        <f t="shared" si="50"/>
        <v>0.97260000000000002</v>
      </c>
      <c r="AO153" s="28">
        <f t="shared" si="51"/>
        <v>-2.5940673513255298E-4</v>
      </c>
      <c r="AP153" s="22"/>
      <c r="AQ153" s="22"/>
      <c r="AR153" s="38"/>
      <c r="AT153" s="39">
        <f t="shared" si="35"/>
        <v>0.58101939419632198</v>
      </c>
      <c r="AV153" s="40" t="s">
        <v>158</v>
      </c>
      <c r="AW153" s="47">
        <v>1340.1</v>
      </c>
      <c r="AX153" s="48">
        <f t="shared" si="36"/>
        <v>-1.13892644745504E-2</v>
      </c>
      <c r="AY153" s="43">
        <f t="shared" si="37"/>
        <v>0.98861073552544998</v>
      </c>
      <c r="AZ153" s="49"/>
    </row>
    <row r="154" spans="1:52" ht="20.399999999999999">
      <c r="A154" s="12" t="s">
        <v>869</v>
      </c>
      <c r="B154" s="13">
        <v>3807.85</v>
      </c>
      <c r="C154" s="14">
        <v>1.7299999999999999E-2</v>
      </c>
      <c r="D154" s="15">
        <f t="shared" si="38"/>
        <v>1.0173000000000001</v>
      </c>
      <c r="E154" s="10">
        <f t="shared" si="39"/>
        <v>0.592594865058514</v>
      </c>
      <c r="F154" s="16"/>
      <c r="G154" s="12" t="s">
        <v>869</v>
      </c>
      <c r="H154" s="13">
        <v>1348.65</v>
      </c>
      <c r="I154" s="14">
        <v>-1.9599999999999999E-2</v>
      </c>
      <c r="J154" s="15">
        <f t="shared" si="40"/>
        <v>0.98040000000000005</v>
      </c>
      <c r="K154" s="10">
        <f t="shared" si="41"/>
        <v>-6.5146243133508497E-3</v>
      </c>
      <c r="L154" s="21"/>
      <c r="M154" s="12" t="s">
        <v>869</v>
      </c>
      <c r="N154" s="13">
        <v>265.2</v>
      </c>
      <c r="O154" s="14">
        <v>2.69E-2</v>
      </c>
      <c r="P154" s="15">
        <f t="shared" si="42"/>
        <v>1.0268999999999999</v>
      </c>
      <c r="Q154" s="10">
        <f t="shared" si="43"/>
        <v>2.7805875328397402E-4</v>
      </c>
      <c r="R154" s="21"/>
      <c r="S154" s="12" t="s">
        <v>869</v>
      </c>
      <c r="T154" s="13">
        <v>70</v>
      </c>
      <c r="U154" s="14">
        <v>4.1700000000000001E-2</v>
      </c>
      <c r="V154" s="15">
        <f t="shared" si="44"/>
        <v>1.0417000000000001</v>
      </c>
      <c r="W154" s="10">
        <f t="shared" si="45"/>
        <v>1.4596991879627401E-3</v>
      </c>
      <c r="X154" s="22"/>
      <c r="Y154" s="29" t="s">
        <v>869</v>
      </c>
      <c r="Z154" s="30">
        <v>266.14999999999998</v>
      </c>
      <c r="AA154" s="31">
        <v>-2.4E-2</v>
      </c>
      <c r="AB154" s="32">
        <f t="shared" si="46"/>
        <v>0.97599999999999998</v>
      </c>
      <c r="AC154" s="28">
        <f t="shared" si="47"/>
        <v>-5.0338667303558601E-4</v>
      </c>
      <c r="AD154" s="22"/>
      <c r="AE154" s="29" t="s">
        <v>869</v>
      </c>
      <c r="AF154" s="30">
        <v>1069.7</v>
      </c>
      <c r="AG154" s="31">
        <v>5.4999999999999997E-3</v>
      </c>
      <c r="AH154" s="32">
        <f t="shared" si="48"/>
        <v>1.0055000000000001</v>
      </c>
      <c r="AI154" s="28">
        <f t="shared" si="49"/>
        <v>5.1262837353713899E-5</v>
      </c>
      <c r="AJ154" s="22"/>
      <c r="AK154" s="29" t="s">
        <v>869</v>
      </c>
      <c r="AL154" s="30">
        <v>464.3</v>
      </c>
      <c r="AM154" s="31">
        <v>8.0500000000000002E-2</v>
      </c>
      <c r="AN154" s="32">
        <f t="shared" si="50"/>
        <v>1.0805</v>
      </c>
      <c r="AO154" s="28">
        <f t="shared" si="51"/>
        <v>7.6212562694052998E-4</v>
      </c>
      <c r="AP154" s="22"/>
      <c r="AQ154" s="22"/>
      <c r="AR154" s="38"/>
      <c r="AT154" s="39">
        <f t="shared" si="35"/>
        <v>0.588128000477669</v>
      </c>
      <c r="AV154" s="40" t="s">
        <v>159</v>
      </c>
      <c r="AW154" s="47">
        <v>1355.45</v>
      </c>
      <c r="AX154" s="48">
        <f t="shared" si="36"/>
        <v>-2.9467036681672899E-3</v>
      </c>
      <c r="AY154" s="43">
        <f t="shared" si="37"/>
        <v>0.99705329633183304</v>
      </c>
      <c r="AZ154" s="49"/>
    </row>
    <row r="155" spans="1:52" ht="20.399999999999999">
      <c r="A155" s="12" t="s">
        <v>870</v>
      </c>
      <c r="B155" s="13">
        <v>3743.1</v>
      </c>
      <c r="C155" s="14">
        <v>-1.44E-2</v>
      </c>
      <c r="D155" s="15">
        <f t="shared" si="38"/>
        <v>0.98560000000000003</v>
      </c>
      <c r="E155" s="10">
        <f t="shared" si="39"/>
        <v>0.57412906615715298</v>
      </c>
      <c r="F155" s="16"/>
      <c r="G155" s="12" t="s">
        <v>870</v>
      </c>
      <c r="H155" s="13">
        <v>1375.55</v>
      </c>
      <c r="I155" s="14">
        <v>6.4000000000000003E-3</v>
      </c>
      <c r="J155" s="15">
        <f t="shared" si="40"/>
        <v>1.0064</v>
      </c>
      <c r="K155" s="10">
        <f t="shared" si="41"/>
        <v>2.1272242655839498E-3</v>
      </c>
      <c r="L155" s="21"/>
      <c r="M155" s="12" t="s">
        <v>870</v>
      </c>
      <c r="N155" s="13">
        <v>258.25</v>
      </c>
      <c r="O155" s="14">
        <v>-9.4000000000000004E-3</v>
      </c>
      <c r="P155" s="15">
        <f t="shared" si="42"/>
        <v>0.99060000000000004</v>
      </c>
      <c r="Q155" s="10">
        <f t="shared" si="43"/>
        <v>-9.7165512299976105E-5</v>
      </c>
      <c r="R155" s="21"/>
      <c r="S155" s="12" t="s">
        <v>870</v>
      </c>
      <c r="T155" s="13">
        <v>67.2</v>
      </c>
      <c r="U155" s="14">
        <v>6.4100000000000004E-2</v>
      </c>
      <c r="V155" s="15">
        <f t="shared" si="44"/>
        <v>1.0641</v>
      </c>
      <c r="W155" s="10">
        <f t="shared" si="45"/>
        <v>2.2438061858132299E-3</v>
      </c>
      <c r="X155" s="22"/>
      <c r="Y155" s="29" t="s">
        <v>870</v>
      </c>
      <c r="Z155" s="30">
        <v>272.7</v>
      </c>
      <c r="AA155" s="31">
        <v>6.9000000000000006E-2</v>
      </c>
      <c r="AB155" s="32">
        <f t="shared" si="46"/>
        <v>1.069</v>
      </c>
      <c r="AC155" s="28">
        <f t="shared" si="47"/>
        <v>1.4472366849773101E-3</v>
      </c>
      <c r="AD155" s="22"/>
      <c r="AE155" s="29" t="s">
        <v>870</v>
      </c>
      <c r="AF155" s="30">
        <v>1063.8499999999999</v>
      </c>
      <c r="AG155" s="31">
        <v>-9.7999999999999997E-3</v>
      </c>
      <c r="AH155" s="32">
        <f t="shared" si="48"/>
        <v>0.99019999999999997</v>
      </c>
      <c r="AI155" s="28">
        <f t="shared" si="49"/>
        <v>-9.1341055648435599E-5</v>
      </c>
      <c r="AJ155" s="22"/>
      <c r="AK155" s="29" t="s">
        <v>870</v>
      </c>
      <c r="AL155" s="30">
        <v>429.7</v>
      </c>
      <c r="AM155" s="31">
        <v>6.9999999999999999E-4</v>
      </c>
      <c r="AN155" s="32">
        <f t="shared" si="50"/>
        <v>1.0006999999999999</v>
      </c>
      <c r="AO155" s="28">
        <f t="shared" si="51"/>
        <v>6.6271793647002599E-6</v>
      </c>
      <c r="AP155" s="22"/>
      <c r="AQ155" s="22"/>
      <c r="AR155" s="38"/>
      <c r="AT155" s="39">
        <f t="shared" si="35"/>
        <v>0.57976545390494405</v>
      </c>
      <c r="AV155" s="40" t="s">
        <v>160</v>
      </c>
      <c r="AW155" s="47">
        <v>1359.45</v>
      </c>
      <c r="AX155" s="48">
        <f t="shared" si="36"/>
        <v>-9.9179205990706596E-3</v>
      </c>
      <c r="AY155" s="43">
        <f t="shared" si="37"/>
        <v>0.99008207940092896</v>
      </c>
      <c r="AZ155" s="49"/>
    </row>
    <row r="156" spans="1:52" ht="20.399999999999999">
      <c r="A156" s="12" t="s">
        <v>871</v>
      </c>
      <c r="B156" s="13">
        <v>3797.85</v>
      </c>
      <c r="C156" s="14">
        <v>4.1000000000000003E-3</v>
      </c>
      <c r="D156" s="15">
        <f t="shared" si="38"/>
        <v>1.0041</v>
      </c>
      <c r="E156" s="10">
        <f t="shared" si="39"/>
        <v>0.58490563649391003</v>
      </c>
      <c r="F156" s="16"/>
      <c r="G156" s="12" t="s">
        <v>871</v>
      </c>
      <c r="H156" s="13">
        <v>1366.85</v>
      </c>
      <c r="I156" s="14">
        <v>-2.1700000000000001E-2</v>
      </c>
      <c r="J156" s="15">
        <f t="shared" si="40"/>
        <v>0.97829999999999995</v>
      </c>
      <c r="K156" s="10">
        <f t="shared" si="41"/>
        <v>-7.2126197754955801E-3</v>
      </c>
      <c r="L156" s="21"/>
      <c r="M156" s="12" t="s">
        <v>871</v>
      </c>
      <c r="N156" s="13">
        <v>260.7</v>
      </c>
      <c r="O156" s="14">
        <v>5.7999999999999996E-3</v>
      </c>
      <c r="P156" s="15">
        <f t="shared" si="42"/>
        <v>1.0058</v>
      </c>
      <c r="Q156" s="10">
        <f t="shared" si="43"/>
        <v>5.9953188440410798E-5</v>
      </c>
      <c r="R156" s="21"/>
      <c r="S156" s="12" t="s">
        <v>871</v>
      </c>
      <c r="T156" s="13">
        <v>63.15</v>
      </c>
      <c r="U156" s="14">
        <v>-5.4999999999999997E-3</v>
      </c>
      <c r="V156" s="15">
        <f t="shared" si="44"/>
        <v>0.99450000000000005</v>
      </c>
      <c r="W156" s="10">
        <f t="shared" si="45"/>
        <v>-1.9252627179364699E-4</v>
      </c>
      <c r="X156" s="22"/>
      <c r="Y156" s="29" t="s">
        <v>871</v>
      </c>
      <c r="Z156" s="30">
        <v>255.1</v>
      </c>
      <c r="AA156" s="31">
        <v>-7.4000000000000003E-3</v>
      </c>
      <c r="AB156" s="32">
        <f t="shared" si="46"/>
        <v>0.99260000000000004</v>
      </c>
      <c r="AC156" s="28">
        <f t="shared" si="47"/>
        <v>-1.55210890852639E-4</v>
      </c>
      <c r="AD156" s="22"/>
      <c r="AE156" s="29" t="s">
        <v>871</v>
      </c>
      <c r="AF156" s="30">
        <v>1074.4000000000001</v>
      </c>
      <c r="AG156" s="31">
        <v>-8.6E-3</v>
      </c>
      <c r="AH156" s="32">
        <f t="shared" si="48"/>
        <v>0.99139999999999995</v>
      </c>
      <c r="AI156" s="28">
        <f t="shared" si="49"/>
        <v>-8.0156436589443495E-5</v>
      </c>
      <c r="AJ156" s="22"/>
      <c r="AK156" s="29" t="s">
        <v>871</v>
      </c>
      <c r="AL156" s="30">
        <v>429.4</v>
      </c>
      <c r="AM156" s="31">
        <v>-6.7000000000000002E-3</v>
      </c>
      <c r="AN156" s="32">
        <f t="shared" si="50"/>
        <v>0.99329999999999996</v>
      </c>
      <c r="AO156" s="28">
        <f t="shared" si="51"/>
        <v>-6.3431573919273904E-5</v>
      </c>
      <c r="AP156" s="22"/>
      <c r="AQ156" s="22"/>
      <c r="AR156" s="38"/>
      <c r="AT156" s="39">
        <f t="shared" si="35"/>
        <v>0.57726164473369901</v>
      </c>
      <c r="AV156" s="40" t="s">
        <v>161</v>
      </c>
      <c r="AW156" s="47">
        <v>1373</v>
      </c>
      <c r="AX156" s="48">
        <f t="shared" si="36"/>
        <v>-1.5717060957666701E-2</v>
      </c>
      <c r="AY156" s="43">
        <f t="shared" si="37"/>
        <v>0.98428293904233299</v>
      </c>
      <c r="AZ156" s="49"/>
    </row>
    <row r="157" spans="1:52" ht="20.399999999999999">
      <c r="A157" s="12" t="s">
        <v>872</v>
      </c>
      <c r="B157" s="13">
        <v>3782.45</v>
      </c>
      <c r="C157" s="14">
        <v>-6.6E-3</v>
      </c>
      <c r="D157" s="15">
        <f t="shared" si="38"/>
        <v>0.99339999999999995</v>
      </c>
      <c r="E157" s="10">
        <f t="shared" si="39"/>
        <v>0.57867270121805603</v>
      </c>
      <c r="F157" s="16"/>
      <c r="G157" s="12" t="s">
        <v>872</v>
      </c>
      <c r="H157" s="13">
        <v>1397.2</v>
      </c>
      <c r="I157" s="14">
        <v>-4.8999999999999998E-3</v>
      </c>
      <c r="J157" s="15">
        <f t="shared" si="40"/>
        <v>0.99509999999999998</v>
      </c>
      <c r="K157" s="10">
        <f t="shared" si="41"/>
        <v>-1.62865607833771E-3</v>
      </c>
      <c r="L157" s="21"/>
      <c r="M157" s="12" t="s">
        <v>872</v>
      </c>
      <c r="N157" s="13">
        <v>259.2</v>
      </c>
      <c r="O157" s="14">
        <v>-9.4000000000000004E-3</v>
      </c>
      <c r="P157" s="15">
        <f t="shared" si="42"/>
        <v>0.99060000000000004</v>
      </c>
      <c r="Q157" s="10">
        <f t="shared" si="43"/>
        <v>-9.7165512299976105E-5</v>
      </c>
      <c r="R157" s="21"/>
      <c r="S157" s="12" t="s">
        <v>872</v>
      </c>
      <c r="T157" s="13">
        <v>63.5</v>
      </c>
      <c r="U157" s="14">
        <v>-3.8999999999999998E-3</v>
      </c>
      <c r="V157" s="15">
        <f t="shared" si="44"/>
        <v>0.99609999999999999</v>
      </c>
      <c r="W157" s="10">
        <f t="shared" si="45"/>
        <v>-1.3651862909004099E-4</v>
      </c>
      <c r="X157" s="22"/>
      <c r="Y157" s="29" t="s">
        <v>872</v>
      </c>
      <c r="Z157" s="30">
        <v>257</v>
      </c>
      <c r="AA157" s="31">
        <v>-1.8100000000000002E-2</v>
      </c>
      <c r="AB157" s="32">
        <f t="shared" si="46"/>
        <v>0.9819</v>
      </c>
      <c r="AC157" s="28">
        <f t="shared" si="47"/>
        <v>-3.7963744924767102E-4</v>
      </c>
      <c r="AD157" s="22"/>
      <c r="AE157" s="29" t="s">
        <v>872</v>
      </c>
      <c r="AF157" s="30">
        <v>1083.7</v>
      </c>
      <c r="AG157" s="31">
        <v>2.3400000000000001E-2</v>
      </c>
      <c r="AH157" s="32">
        <f t="shared" si="48"/>
        <v>1.0234000000000001</v>
      </c>
      <c r="AI157" s="28">
        <f t="shared" si="49"/>
        <v>2.1810007165034599E-4</v>
      </c>
      <c r="AJ157" s="22"/>
      <c r="AK157" s="29" t="s">
        <v>872</v>
      </c>
      <c r="AL157" s="30">
        <v>432.3</v>
      </c>
      <c r="AM157" s="31">
        <v>2.8E-3</v>
      </c>
      <c r="AN157" s="32">
        <f t="shared" si="50"/>
        <v>1.0027999999999999</v>
      </c>
      <c r="AO157" s="28">
        <f t="shared" si="51"/>
        <v>2.6508717458800999E-5</v>
      </c>
      <c r="AP157" s="22"/>
      <c r="AQ157" s="22"/>
      <c r="AR157" s="38"/>
      <c r="AT157" s="39">
        <f t="shared" si="35"/>
        <v>0.57667533233819002</v>
      </c>
      <c r="AV157" s="40" t="s">
        <v>162</v>
      </c>
      <c r="AW157" s="47">
        <v>1394.75</v>
      </c>
      <c r="AX157" s="48">
        <f t="shared" si="36"/>
        <v>8.0263896626241605E-3</v>
      </c>
      <c r="AY157" s="43">
        <f t="shared" si="37"/>
        <v>1.00802638966262</v>
      </c>
      <c r="AZ157" s="49"/>
    </row>
    <row r="158" spans="1:52" ht="20.399999999999999">
      <c r="A158" s="12" t="s">
        <v>873</v>
      </c>
      <c r="B158" s="13">
        <v>3807.4</v>
      </c>
      <c r="C158" s="14">
        <v>-8.0000000000000002E-3</v>
      </c>
      <c r="D158" s="15">
        <f t="shared" si="38"/>
        <v>0.99199999999999999</v>
      </c>
      <c r="E158" s="10">
        <f t="shared" si="39"/>
        <v>0.57785717697635497</v>
      </c>
      <c r="F158" s="16"/>
      <c r="G158" s="12" t="s">
        <v>873</v>
      </c>
      <c r="H158" s="13">
        <v>1404.15</v>
      </c>
      <c r="I158" s="14">
        <v>2.0500000000000001E-2</v>
      </c>
      <c r="J158" s="15">
        <f t="shared" si="40"/>
        <v>1.0205</v>
      </c>
      <c r="K158" s="10">
        <f t="shared" si="41"/>
        <v>6.8137652256985903E-3</v>
      </c>
      <c r="L158" s="21"/>
      <c r="M158" s="12" t="s">
        <v>873</v>
      </c>
      <c r="N158" s="13">
        <v>261.64999999999998</v>
      </c>
      <c r="O158" s="14">
        <v>2.8500000000000001E-2</v>
      </c>
      <c r="P158" s="15">
        <f t="shared" si="42"/>
        <v>1.0285</v>
      </c>
      <c r="Q158" s="10">
        <f t="shared" si="43"/>
        <v>2.9459756388822503E-4</v>
      </c>
      <c r="R158" s="21"/>
      <c r="S158" s="12" t="s">
        <v>873</v>
      </c>
      <c r="T158" s="13">
        <v>63.75</v>
      </c>
      <c r="U158" s="14">
        <v>0.04</v>
      </c>
      <c r="V158" s="15">
        <f t="shared" si="44"/>
        <v>1.04</v>
      </c>
      <c r="W158" s="10">
        <f t="shared" si="45"/>
        <v>1.4001910675901601E-3</v>
      </c>
      <c r="X158" s="22"/>
      <c r="Y158" s="29" t="s">
        <v>873</v>
      </c>
      <c r="Z158" s="30">
        <v>261.75</v>
      </c>
      <c r="AA158" s="31">
        <v>7.6899999999999996E-2</v>
      </c>
      <c r="AB158" s="32">
        <f t="shared" si="46"/>
        <v>1.0769</v>
      </c>
      <c r="AC158" s="28">
        <f t="shared" si="47"/>
        <v>1.6129347981848599E-3</v>
      </c>
      <c r="AD158" s="22"/>
      <c r="AE158" s="29" t="s">
        <v>873</v>
      </c>
      <c r="AF158" s="30">
        <v>1058.95</v>
      </c>
      <c r="AG158" s="31">
        <v>6.8199999999999997E-2</v>
      </c>
      <c r="AH158" s="32">
        <f t="shared" si="48"/>
        <v>1.0682</v>
      </c>
      <c r="AI158" s="28">
        <f t="shared" si="49"/>
        <v>6.3565918318605195E-4</v>
      </c>
      <c r="AJ158" s="22"/>
      <c r="AK158" s="29" t="s">
        <v>873</v>
      </c>
      <c r="AL158" s="30">
        <v>431.1</v>
      </c>
      <c r="AM158" s="31">
        <v>-5.8999999999999999E-3</v>
      </c>
      <c r="AN158" s="32">
        <f t="shared" si="50"/>
        <v>0.99409999999999998</v>
      </c>
      <c r="AO158" s="28">
        <f t="shared" si="51"/>
        <v>-5.58576546453308E-5</v>
      </c>
      <c r="AP158" s="22"/>
      <c r="AQ158" s="22"/>
      <c r="AR158" s="38"/>
      <c r="AT158" s="39">
        <f t="shared" si="35"/>
        <v>0.58855846716025795</v>
      </c>
      <c r="AV158" s="40" t="s">
        <v>163</v>
      </c>
      <c r="AW158" s="47">
        <v>1383.6</v>
      </c>
      <c r="AX158" s="48">
        <f t="shared" si="36"/>
        <v>5.6036651535901302E-2</v>
      </c>
      <c r="AY158" s="43">
        <f t="shared" si="37"/>
        <v>1.0560366515359001</v>
      </c>
      <c r="AZ158" s="49"/>
    </row>
    <row r="159" spans="1:52" ht="20.399999999999999">
      <c r="A159" s="12" t="s">
        <v>874</v>
      </c>
      <c r="B159" s="13">
        <v>3838</v>
      </c>
      <c r="C159" s="14">
        <v>1.9699999999999999E-2</v>
      </c>
      <c r="D159" s="15">
        <f t="shared" si="38"/>
        <v>1.0197000000000001</v>
      </c>
      <c r="E159" s="10">
        <f t="shared" si="39"/>
        <v>0.59399290661571502</v>
      </c>
      <c r="F159" s="16"/>
      <c r="G159" s="12" t="s">
        <v>874</v>
      </c>
      <c r="H159" s="13">
        <v>1375.9</v>
      </c>
      <c r="I159" s="14">
        <v>2.5399999999999999E-2</v>
      </c>
      <c r="J159" s="15">
        <f t="shared" si="40"/>
        <v>1.0254000000000001</v>
      </c>
      <c r="K159" s="10">
        <f t="shared" si="41"/>
        <v>8.4424213040362999E-3</v>
      </c>
      <c r="L159" s="21"/>
      <c r="M159" s="12" t="s">
        <v>874</v>
      </c>
      <c r="N159" s="13">
        <v>254.4</v>
      </c>
      <c r="O159" s="14">
        <v>3.2899999999999999E-2</v>
      </c>
      <c r="P159" s="15">
        <f t="shared" si="42"/>
        <v>1.0328999999999999</v>
      </c>
      <c r="Q159" s="10">
        <f t="shared" si="43"/>
        <v>3.4007929304991601E-4</v>
      </c>
      <c r="R159" s="21"/>
      <c r="S159" s="12" t="s">
        <v>874</v>
      </c>
      <c r="T159" s="13">
        <v>61.3</v>
      </c>
      <c r="U159" s="14">
        <v>4.7E-2</v>
      </c>
      <c r="V159" s="15">
        <f t="shared" si="44"/>
        <v>1.0469999999999999</v>
      </c>
      <c r="W159" s="10">
        <f t="shared" si="45"/>
        <v>1.64522450441844E-3</v>
      </c>
      <c r="X159" s="22"/>
      <c r="Y159" s="29" t="s">
        <v>874</v>
      </c>
      <c r="Z159" s="30">
        <v>243.05</v>
      </c>
      <c r="AA159" s="31">
        <v>4.6100000000000002E-2</v>
      </c>
      <c r="AB159" s="32">
        <f t="shared" si="46"/>
        <v>1.0461</v>
      </c>
      <c r="AC159" s="28">
        <f t="shared" si="47"/>
        <v>9.6692190112252201E-4</v>
      </c>
      <c r="AD159" s="22"/>
      <c r="AE159" s="29" t="s">
        <v>874</v>
      </c>
      <c r="AF159" s="30">
        <v>991.35</v>
      </c>
      <c r="AG159" s="31">
        <v>9.0700000000000003E-2</v>
      </c>
      <c r="AH159" s="32">
        <f t="shared" si="48"/>
        <v>1.0907</v>
      </c>
      <c r="AI159" s="28">
        <f t="shared" si="49"/>
        <v>8.45370790542154E-4</v>
      </c>
      <c r="AJ159" s="22"/>
      <c r="AK159" s="29" t="s">
        <v>874</v>
      </c>
      <c r="AL159" s="30">
        <v>433.65</v>
      </c>
      <c r="AM159" s="31">
        <v>-6.1999999999999998E-3</v>
      </c>
      <c r="AN159" s="32">
        <f t="shared" si="50"/>
        <v>0.99380000000000002</v>
      </c>
      <c r="AO159" s="28">
        <f t="shared" si="51"/>
        <v>-5.8697874373059502E-5</v>
      </c>
      <c r="AP159" s="22"/>
      <c r="AQ159" s="22"/>
      <c r="AR159" s="38"/>
      <c r="AT159" s="39">
        <f t="shared" ref="AT159:AT222" si="52">SUM(E159,K159,Q159,W159,AC159,AI159,AO159,)</f>
        <v>0.60617422653451203</v>
      </c>
      <c r="AV159" s="40" t="s">
        <v>164</v>
      </c>
      <c r="AW159" s="47">
        <v>1308.2</v>
      </c>
      <c r="AX159" s="48">
        <f t="shared" si="36"/>
        <v>2.78258603784577E-2</v>
      </c>
      <c r="AY159" s="43">
        <f t="shared" si="37"/>
        <v>1.02782586037846</v>
      </c>
      <c r="AZ159" s="49"/>
    </row>
    <row r="160" spans="1:52" ht="20.399999999999999">
      <c r="A160" s="12" t="s">
        <v>164</v>
      </c>
      <c r="B160" s="13">
        <v>3763.9</v>
      </c>
      <c r="C160" s="14">
        <v>1.55E-2</v>
      </c>
      <c r="D160" s="15">
        <f t="shared" si="38"/>
        <v>1.0155000000000001</v>
      </c>
      <c r="E160" s="10">
        <f t="shared" si="39"/>
        <v>0.59154633389061395</v>
      </c>
      <c r="F160" s="16"/>
      <c r="G160" s="12" t="s">
        <v>164</v>
      </c>
      <c r="H160" s="13">
        <v>1341.85</v>
      </c>
      <c r="I160" s="14">
        <v>1.44E-2</v>
      </c>
      <c r="J160" s="15">
        <f t="shared" si="40"/>
        <v>1.0144</v>
      </c>
      <c r="K160" s="10">
        <f t="shared" si="41"/>
        <v>4.7862545975638901E-3</v>
      </c>
      <c r="L160" s="21"/>
      <c r="M160" s="12" t="s">
        <v>164</v>
      </c>
      <c r="N160" s="13">
        <v>246.3</v>
      </c>
      <c r="O160" s="14">
        <v>-5.3E-3</v>
      </c>
      <c r="P160" s="15">
        <f t="shared" si="42"/>
        <v>0.99470000000000003</v>
      </c>
      <c r="Q160" s="10">
        <f t="shared" si="43"/>
        <v>-5.4784810126582303E-5</v>
      </c>
      <c r="R160" s="21"/>
      <c r="S160" s="12" t="s">
        <v>164</v>
      </c>
      <c r="T160" s="13">
        <v>58.55</v>
      </c>
      <c r="U160" s="14">
        <v>-5.8999999999999999E-3</v>
      </c>
      <c r="V160" s="15">
        <f t="shared" si="44"/>
        <v>0.99409999999999998</v>
      </c>
      <c r="W160" s="10">
        <f t="shared" si="45"/>
        <v>-2.06528182469549E-4</v>
      </c>
      <c r="X160" s="22"/>
      <c r="Y160" s="29" t="s">
        <v>164</v>
      </c>
      <c r="Z160" s="30">
        <v>232.35</v>
      </c>
      <c r="AA160" s="31">
        <v>-3.4299999999999997E-2</v>
      </c>
      <c r="AB160" s="32">
        <f t="shared" si="46"/>
        <v>0.9657</v>
      </c>
      <c r="AC160" s="28">
        <f t="shared" si="47"/>
        <v>-7.1942345354669202E-4</v>
      </c>
      <c r="AD160" s="22"/>
      <c r="AE160" s="29" t="s">
        <v>164</v>
      </c>
      <c r="AF160" s="30">
        <v>908.9</v>
      </c>
      <c r="AG160" s="31">
        <v>1.5E-3</v>
      </c>
      <c r="AH160" s="32">
        <f t="shared" si="48"/>
        <v>1.0015000000000001</v>
      </c>
      <c r="AI160" s="28">
        <f t="shared" si="49"/>
        <v>1.39807738237401E-5</v>
      </c>
      <c r="AJ160" s="22"/>
      <c r="AK160" s="29" t="s">
        <v>164</v>
      </c>
      <c r="AL160" s="30">
        <v>436.35</v>
      </c>
      <c r="AM160" s="31">
        <v>-8.9999999999999998E-4</v>
      </c>
      <c r="AN160" s="32">
        <f t="shared" si="50"/>
        <v>0.99909999999999999</v>
      </c>
      <c r="AO160" s="28">
        <f t="shared" si="51"/>
        <v>-8.5206591831860494E-6</v>
      </c>
      <c r="AP160" s="22"/>
      <c r="AQ160" s="22"/>
      <c r="AR160" s="38"/>
      <c r="AT160" s="39">
        <f t="shared" si="52"/>
        <v>0.59535731215667498</v>
      </c>
      <c r="AV160" s="40" t="s">
        <v>165</v>
      </c>
      <c r="AW160" s="47">
        <v>1272.3</v>
      </c>
      <c r="AX160" s="48">
        <f t="shared" si="36"/>
        <v>-1.41376083868044E-3</v>
      </c>
      <c r="AY160" s="43">
        <f t="shared" si="37"/>
        <v>0.99858623916132006</v>
      </c>
      <c r="AZ160" s="49"/>
    </row>
    <row r="161" spans="1:52" ht="20.399999999999999">
      <c r="A161" s="12" t="s">
        <v>165</v>
      </c>
      <c r="B161" s="13">
        <v>3706.4</v>
      </c>
      <c r="C161" s="14">
        <v>9.9000000000000008E-3</v>
      </c>
      <c r="D161" s="15">
        <f t="shared" si="38"/>
        <v>1.0099</v>
      </c>
      <c r="E161" s="10">
        <f t="shared" si="39"/>
        <v>0.58828423692381204</v>
      </c>
      <c r="F161" s="16"/>
      <c r="G161" s="12" t="s">
        <v>165</v>
      </c>
      <c r="H161" s="13">
        <v>1322.8</v>
      </c>
      <c r="I161" s="14">
        <v>1.43E-2</v>
      </c>
      <c r="J161" s="15">
        <f t="shared" si="40"/>
        <v>1.0143</v>
      </c>
      <c r="K161" s="10">
        <f t="shared" si="41"/>
        <v>4.7530167184141403E-3</v>
      </c>
      <c r="L161" s="21"/>
      <c r="M161" s="12" t="s">
        <v>165</v>
      </c>
      <c r="N161" s="13">
        <v>247.6</v>
      </c>
      <c r="O161" s="14">
        <v>-1.4500000000000001E-2</v>
      </c>
      <c r="P161" s="15">
        <f t="shared" si="42"/>
        <v>0.98550000000000004</v>
      </c>
      <c r="Q161" s="10">
        <f t="shared" si="43"/>
        <v>-1.4988297110102701E-4</v>
      </c>
      <c r="R161" s="21"/>
      <c r="S161" s="12" t="s">
        <v>165</v>
      </c>
      <c r="T161" s="13">
        <v>58.9</v>
      </c>
      <c r="U161" s="14">
        <v>1.03E-2</v>
      </c>
      <c r="V161" s="15">
        <f t="shared" si="44"/>
        <v>1.0103</v>
      </c>
      <c r="W161" s="10">
        <f t="shared" si="45"/>
        <v>3.6054919990446602E-4</v>
      </c>
      <c r="X161" s="22"/>
      <c r="Y161" s="29" t="s">
        <v>165</v>
      </c>
      <c r="Z161" s="30">
        <v>240.6</v>
      </c>
      <c r="AA161" s="31">
        <v>-1.3100000000000001E-2</v>
      </c>
      <c r="AB161" s="32">
        <f t="shared" si="46"/>
        <v>0.9869</v>
      </c>
      <c r="AC161" s="28">
        <f t="shared" si="47"/>
        <v>-2.74765225698591E-4</v>
      </c>
      <c r="AD161" s="22"/>
      <c r="AE161" s="29" t="s">
        <v>165</v>
      </c>
      <c r="AF161" s="30">
        <v>907.55</v>
      </c>
      <c r="AG161" s="31">
        <v>-6.6E-3</v>
      </c>
      <c r="AH161" s="32">
        <f t="shared" si="48"/>
        <v>0.99339999999999995</v>
      </c>
      <c r="AI161" s="28">
        <f t="shared" si="49"/>
        <v>-6.1515404824456695E-5</v>
      </c>
      <c r="AJ161" s="22"/>
      <c r="AK161" s="29" t="s">
        <v>165</v>
      </c>
      <c r="AL161" s="30">
        <v>436.75</v>
      </c>
      <c r="AM161" s="31">
        <v>-6.8999999999999999E-3</v>
      </c>
      <c r="AN161" s="32">
        <f t="shared" si="50"/>
        <v>0.99309999999999998</v>
      </c>
      <c r="AO161" s="28">
        <f t="shared" si="51"/>
        <v>-6.5325053737759701E-5</v>
      </c>
      <c r="AP161" s="22"/>
      <c r="AQ161" s="22"/>
      <c r="AR161" s="38"/>
      <c r="AT161" s="39">
        <f t="shared" si="52"/>
        <v>0.59284631418676803</v>
      </c>
      <c r="AV161" s="40" t="s">
        <v>166</v>
      </c>
      <c r="AW161" s="47">
        <v>1274.0999999999999</v>
      </c>
      <c r="AX161" s="48">
        <f t="shared" si="36"/>
        <v>-2.7596232300994099E-2</v>
      </c>
      <c r="AY161" s="43">
        <f t="shared" si="37"/>
        <v>0.97240376769900605</v>
      </c>
      <c r="AZ161" s="49"/>
    </row>
    <row r="162" spans="1:52" ht="20.399999999999999">
      <c r="A162" s="12" t="s">
        <v>166</v>
      </c>
      <c r="B162" s="13">
        <v>3670.1</v>
      </c>
      <c r="C162" s="14">
        <v>1.4500000000000001E-2</v>
      </c>
      <c r="D162" s="15">
        <f t="shared" si="38"/>
        <v>1.0145</v>
      </c>
      <c r="E162" s="10">
        <f t="shared" si="39"/>
        <v>0.59096381657511299</v>
      </c>
      <c r="F162" s="16"/>
      <c r="G162" s="12" t="s">
        <v>166</v>
      </c>
      <c r="H162" s="13">
        <v>1304.2</v>
      </c>
      <c r="I162" s="14">
        <v>1.7600000000000001E-2</v>
      </c>
      <c r="J162" s="15">
        <f t="shared" si="40"/>
        <v>1.0176000000000001</v>
      </c>
      <c r="K162" s="10">
        <f t="shared" si="41"/>
        <v>5.8498667303558604E-3</v>
      </c>
      <c r="L162" s="21"/>
      <c r="M162" s="12" t="s">
        <v>166</v>
      </c>
      <c r="N162" s="13">
        <v>251.25</v>
      </c>
      <c r="O162" s="14">
        <v>-1.5900000000000001E-2</v>
      </c>
      <c r="P162" s="15">
        <f t="shared" si="42"/>
        <v>0.98409999999999997</v>
      </c>
      <c r="Q162" s="10">
        <f t="shared" si="43"/>
        <v>-1.64354430379747E-4</v>
      </c>
      <c r="R162" s="21"/>
      <c r="S162" s="12" t="s">
        <v>166</v>
      </c>
      <c r="T162" s="13">
        <v>58.3</v>
      </c>
      <c r="U162" s="14">
        <v>-1.8499999999999999E-2</v>
      </c>
      <c r="V162" s="15">
        <f t="shared" si="44"/>
        <v>0.98150000000000004</v>
      </c>
      <c r="W162" s="10">
        <f t="shared" si="45"/>
        <v>-6.4758836876044898E-4</v>
      </c>
      <c r="X162" s="22"/>
      <c r="Y162" s="29" t="s">
        <v>166</v>
      </c>
      <c r="Z162" s="30">
        <v>243.8</v>
      </c>
      <c r="AA162" s="31">
        <v>2.9600000000000001E-2</v>
      </c>
      <c r="AB162" s="32">
        <f t="shared" si="46"/>
        <v>1.0296000000000001</v>
      </c>
      <c r="AC162" s="28">
        <f t="shared" si="47"/>
        <v>6.2084356341055697E-4</v>
      </c>
      <c r="AD162" s="22"/>
      <c r="AE162" s="29" t="s">
        <v>166</v>
      </c>
      <c r="AF162" s="30">
        <v>913.55</v>
      </c>
      <c r="AG162" s="31">
        <v>1.66E-2</v>
      </c>
      <c r="AH162" s="32">
        <f t="shared" si="48"/>
        <v>1.0165999999999999</v>
      </c>
      <c r="AI162" s="28">
        <f t="shared" si="49"/>
        <v>1.5472056364939101E-4</v>
      </c>
      <c r="AJ162" s="22"/>
      <c r="AK162" s="29" t="s">
        <v>166</v>
      </c>
      <c r="AL162" s="30">
        <v>439.8</v>
      </c>
      <c r="AM162" s="31">
        <v>2.3E-2</v>
      </c>
      <c r="AN162" s="32">
        <f t="shared" si="50"/>
        <v>1.0229999999999999</v>
      </c>
      <c r="AO162" s="28">
        <f t="shared" si="51"/>
        <v>2.17750179125866E-4</v>
      </c>
      <c r="AP162" s="22"/>
      <c r="AQ162" s="22"/>
      <c r="AR162" s="38"/>
      <c r="AT162" s="39">
        <f t="shared" si="52"/>
        <v>0.59699505481251502</v>
      </c>
      <c r="AV162" s="40" t="s">
        <v>167</v>
      </c>
      <c r="AW162" s="47">
        <v>1309.75</v>
      </c>
      <c r="AX162" s="48">
        <f t="shared" si="36"/>
        <v>1.8571852275327601E-2</v>
      </c>
      <c r="AY162" s="43">
        <f t="shared" si="37"/>
        <v>1.01857185227533</v>
      </c>
      <c r="AZ162" s="49"/>
    </row>
    <row r="163" spans="1:52" ht="20.399999999999999">
      <c r="A163" s="12" t="s">
        <v>167</v>
      </c>
      <c r="B163" s="13">
        <v>3617.8</v>
      </c>
      <c r="C163" s="14">
        <v>1.6199999999999999E-2</v>
      </c>
      <c r="D163" s="15">
        <f t="shared" si="38"/>
        <v>1.0162</v>
      </c>
      <c r="E163" s="10">
        <f t="shared" si="39"/>
        <v>0.59195409601146398</v>
      </c>
      <c r="F163" s="16"/>
      <c r="G163" s="12" t="s">
        <v>167</v>
      </c>
      <c r="H163" s="13">
        <v>1281.5999999999999</v>
      </c>
      <c r="I163" s="14">
        <v>1.52E-2</v>
      </c>
      <c r="J163" s="15">
        <f t="shared" si="40"/>
        <v>1.0152000000000001</v>
      </c>
      <c r="K163" s="10">
        <f t="shared" si="41"/>
        <v>5.0521576307618801E-3</v>
      </c>
      <c r="L163" s="21"/>
      <c r="M163" s="12" t="s">
        <v>167</v>
      </c>
      <c r="N163" s="13">
        <v>255.3</v>
      </c>
      <c r="O163" s="14">
        <v>-2.0000000000000001E-4</v>
      </c>
      <c r="P163" s="15">
        <f t="shared" si="42"/>
        <v>0.99980000000000002</v>
      </c>
      <c r="Q163" s="10">
        <f t="shared" si="43"/>
        <v>-2.0673513255314101E-6</v>
      </c>
      <c r="R163" s="21"/>
      <c r="S163" s="12" t="s">
        <v>167</v>
      </c>
      <c r="T163" s="13">
        <v>59.4</v>
      </c>
      <c r="U163" s="14">
        <v>8.5000000000000006E-3</v>
      </c>
      <c r="V163" s="15">
        <f t="shared" si="44"/>
        <v>1.0085</v>
      </c>
      <c r="W163" s="10">
        <f t="shared" si="45"/>
        <v>2.9754060186290901E-4</v>
      </c>
      <c r="X163" s="22"/>
      <c r="Y163" s="29" t="s">
        <v>167</v>
      </c>
      <c r="Z163" s="30">
        <v>236.8</v>
      </c>
      <c r="AA163" s="31">
        <v>-2.3E-3</v>
      </c>
      <c r="AB163" s="32">
        <f t="shared" si="46"/>
        <v>0.99770000000000003</v>
      </c>
      <c r="AC163" s="28">
        <f t="shared" si="47"/>
        <v>-4.8241222832576997E-5</v>
      </c>
      <c r="AD163" s="22"/>
      <c r="AE163" s="29" t="s">
        <v>167</v>
      </c>
      <c r="AF163" s="30">
        <v>898.65</v>
      </c>
      <c r="AG163" s="31">
        <v>-3.3999999999999998E-3</v>
      </c>
      <c r="AH163" s="32">
        <f t="shared" si="48"/>
        <v>0.99660000000000004</v>
      </c>
      <c r="AI163" s="28">
        <f t="shared" si="49"/>
        <v>-3.1689754000477703E-5</v>
      </c>
      <c r="AJ163" s="22"/>
      <c r="AK163" s="29" t="s">
        <v>167</v>
      </c>
      <c r="AL163" s="30">
        <v>429.9</v>
      </c>
      <c r="AM163" s="31">
        <v>1.34E-2</v>
      </c>
      <c r="AN163" s="32">
        <f t="shared" si="50"/>
        <v>1.0134000000000001</v>
      </c>
      <c r="AO163" s="28">
        <f t="shared" si="51"/>
        <v>1.26863147838548E-4</v>
      </c>
      <c r="AP163" s="22"/>
      <c r="AQ163" s="22"/>
      <c r="AR163" s="38"/>
      <c r="AT163" s="39">
        <f t="shared" si="52"/>
        <v>0.59734865906376899</v>
      </c>
      <c r="AV163" s="40" t="s">
        <v>168</v>
      </c>
      <c r="AW163" s="47">
        <v>1285.6500000000001</v>
      </c>
      <c r="AX163" s="48">
        <f t="shared" si="36"/>
        <v>1.7695410233072102E-2</v>
      </c>
      <c r="AY163" s="43">
        <f t="shared" si="37"/>
        <v>1.01769541023307</v>
      </c>
      <c r="AZ163" s="49"/>
    </row>
    <row r="164" spans="1:52" ht="20.399999999999999">
      <c r="A164" s="12" t="s">
        <v>168</v>
      </c>
      <c r="B164" s="13">
        <v>3560</v>
      </c>
      <c r="C164" s="14">
        <v>1.43E-2</v>
      </c>
      <c r="D164" s="15">
        <f t="shared" si="38"/>
        <v>1.0143</v>
      </c>
      <c r="E164" s="10">
        <f t="shared" si="39"/>
        <v>0.590847313112013</v>
      </c>
      <c r="F164" s="16"/>
      <c r="G164" s="12" t="s">
        <v>168</v>
      </c>
      <c r="H164" s="13">
        <v>1262.45</v>
      </c>
      <c r="I164" s="14">
        <v>1.37E-2</v>
      </c>
      <c r="J164" s="15">
        <f t="shared" si="40"/>
        <v>1.0137</v>
      </c>
      <c r="K164" s="10">
        <f t="shared" si="41"/>
        <v>4.5535894435156403E-3</v>
      </c>
      <c r="L164" s="21"/>
      <c r="M164" s="12" t="s">
        <v>168</v>
      </c>
      <c r="N164" s="13">
        <v>255.35</v>
      </c>
      <c r="O164" s="14">
        <v>1.8800000000000001E-2</v>
      </c>
      <c r="P164" s="15">
        <f t="shared" si="42"/>
        <v>1.0187999999999999</v>
      </c>
      <c r="Q164" s="10">
        <f t="shared" si="43"/>
        <v>1.9433102459995199E-4</v>
      </c>
      <c r="R164" s="21"/>
      <c r="S164" s="12" t="s">
        <v>168</v>
      </c>
      <c r="T164" s="13">
        <v>58.9</v>
      </c>
      <c r="U164" s="14">
        <v>9.1800000000000007E-2</v>
      </c>
      <c r="V164" s="15">
        <f t="shared" si="44"/>
        <v>1.0918000000000001</v>
      </c>
      <c r="W164" s="10">
        <f t="shared" si="45"/>
        <v>3.2134385001194202E-3</v>
      </c>
      <c r="X164" s="22"/>
      <c r="Y164" s="29" t="s">
        <v>168</v>
      </c>
      <c r="Z164" s="30">
        <v>237.35</v>
      </c>
      <c r="AA164" s="31">
        <v>8.8499999999999995E-2</v>
      </c>
      <c r="AB164" s="32">
        <f t="shared" si="46"/>
        <v>1.0885</v>
      </c>
      <c r="AC164" s="28">
        <f t="shared" si="47"/>
        <v>1.85623835681872E-3</v>
      </c>
      <c r="AD164" s="22"/>
      <c r="AE164" s="29" t="s">
        <v>168</v>
      </c>
      <c r="AF164" s="30">
        <v>901.7</v>
      </c>
      <c r="AG164" s="31">
        <v>9.4000000000000004E-3</v>
      </c>
      <c r="AH164" s="32">
        <f t="shared" si="48"/>
        <v>1.0094000000000001</v>
      </c>
      <c r="AI164" s="28">
        <f t="shared" si="49"/>
        <v>8.7612849295438299E-5</v>
      </c>
      <c r="AJ164" s="22"/>
      <c r="AK164" s="29" t="s">
        <v>168</v>
      </c>
      <c r="AL164" s="30">
        <v>424.2</v>
      </c>
      <c r="AM164" s="31">
        <v>2.87E-2</v>
      </c>
      <c r="AN164" s="32">
        <f t="shared" si="50"/>
        <v>1.0286999999999999</v>
      </c>
      <c r="AO164" s="28">
        <f t="shared" si="51"/>
        <v>2.7171435395271099E-4</v>
      </c>
      <c r="AP164" s="22"/>
      <c r="AQ164" s="22"/>
      <c r="AR164" s="38"/>
      <c r="AT164" s="39">
        <f t="shared" si="52"/>
        <v>0.60102423764031498</v>
      </c>
      <c r="AV164" s="40" t="s">
        <v>169</v>
      </c>
      <c r="AW164" s="47">
        <v>1263.0999999999999</v>
      </c>
      <c r="AX164" s="48">
        <f t="shared" si="36"/>
        <v>2.5763505401836602E-3</v>
      </c>
      <c r="AY164" s="43">
        <f t="shared" si="37"/>
        <v>1.0025763505401799</v>
      </c>
      <c r="AZ164" s="49"/>
    </row>
    <row r="165" spans="1:52" ht="20.399999999999999">
      <c r="A165" s="12" t="s">
        <v>169</v>
      </c>
      <c r="B165" s="13">
        <v>3509.7</v>
      </c>
      <c r="C165" s="14">
        <v>2.3E-3</v>
      </c>
      <c r="D165" s="15">
        <f t="shared" si="38"/>
        <v>1.0023</v>
      </c>
      <c r="E165" s="10">
        <f t="shared" si="39"/>
        <v>0.58385710532600898</v>
      </c>
      <c r="F165" s="16"/>
      <c r="G165" s="12" t="s">
        <v>169</v>
      </c>
      <c r="H165" s="13">
        <v>1245.4000000000001</v>
      </c>
      <c r="I165" s="14">
        <v>3.3999999999999998E-3</v>
      </c>
      <c r="J165" s="15">
        <f t="shared" si="40"/>
        <v>1.0034000000000001</v>
      </c>
      <c r="K165" s="10">
        <f t="shared" si="41"/>
        <v>1.13008789109147E-3</v>
      </c>
      <c r="L165" s="21"/>
      <c r="M165" s="12" t="s">
        <v>169</v>
      </c>
      <c r="N165" s="13">
        <v>250.65</v>
      </c>
      <c r="O165" s="14">
        <v>4.4200000000000003E-2</v>
      </c>
      <c r="P165" s="15">
        <f t="shared" si="42"/>
        <v>1.0442</v>
      </c>
      <c r="Q165" s="10">
        <f t="shared" si="43"/>
        <v>4.56884642942441E-4</v>
      </c>
      <c r="R165" s="21"/>
      <c r="S165" s="12" t="s">
        <v>169</v>
      </c>
      <c r="T165" s="13">
        <v>53.95</v>
      </c>
      <c r="U165" s="14">
        <v>-2.8E-3</v>
      </c>
      <c r="V165" s="15">
        <f t="shared" si="44"/>
        <v>0.99719999999999998</v>
      </c>
      <c r="W165" s="10">
        <f t="shared" si="45"/>
        <v>-9.8013374731311206E-5</v>
      </c>
      <c r="X165" s="22"/>
      <c r="Y165" s="29" t="s">
        <v>169</v>
      </c>
      <c r="Z165" s="30">
        <v>218.05</v>
      </c>
      <c r="AA165" s="31">
        <v>1.9400000000000001E-2</v>
      </c>
      <c r="AB165" s="32">
        <f t="shared" si="46"/>
        <v>1.0194000000000001</v>
      </c>
      <c r="AC165" s="28">
        <f t="shared" si="47"/>
        <v>4.0690422737043198E-4</v>
      </c>
      <c r="AD165" s="22"/>
      <c r="AE165" s="29" t="s">
        <v>169</v>
      </c>
      <c r="AF165" s="30">
        <v>893.3</v>
      </c>
      <c r="AG165" s="31">
        <v>-2.1600000000000001E-2</v>
      </c>
      <c r="AH165" s="32">
        <f t="shared" si="48"/>
        <v>0.97840000000000005</v>
      </c>
      <c r="AI165" s="28">
        <f t="shared" si="49"/>
        <v>-2.0132314306185801E-4</v>
      </c>
      <c r="AJ165" s="22"/>
      <c r="AK165" s="29" t="s">
        <v>169</v>
      </c>
      <c r="AL165" s="30">
        <v>412.35</v>
      </c>
      <c r="AM165" s="31">
        <v>2.69E-2</v>
      </c>
      <c r="AN165" s="32">
        <f t="shared" si="50"/>
        <v>1.0268999999999999</v>
      </c>
      <c r="AO165" s="28">
        <f t="shared" si="51"/>
        <v>2.5467303558633902E-4</v>
      </c>
      <c r="AP165" s="22"/>
      <c r="AQ165" s="22"/>
      <c r="AR165" s="38"/>
      <c r="AT165" s="39">
        <f t="shared" si="52"/>
        <v>0.58580631860520704</v>
      </c>
      <c r="AV165" s="40" t="s">
        <v>170</v>
      </c>
      <c r="AW165" s="47">
        <v>1259.8499999999999</v>
      </c>
      <c r="AX165" s="48">
        <f t="shared" si="36"/>
        <v>3.4587666421061198E-3</v>
      </c>
      <c r="AY165" s="43">
        <f t="shared" si="37"/>
        <v>1.00345876664211</v>
      </c>
      <c r="AZ165" s="49"/>
    </row>
    <row r="166" spans="1:52" ht="20.399999999999999">
      <c r="A166" s="12" t="s">
        <v>170</v>
      </c>
      <c r="B166" s="13">
        <v>3501.7</v>
      </c>
      <c r="C166" s="14">
        <v>-1.67E-2</v>
      </c>
      <c r="D166" s="15">
        <f t="shared" si="38"/>
        <v>0.98329999999999995</v>
      </c>
      <c r="E166" s="10">
        <f t="shared" si="39"/>
        <v>0.57278927633150201</v>
      </c>
      <c r="F166" s="16"/>
      <c r="G166" s="12" t="s">
        <v>170</v>
      </c>
      <c r="H166" s="13">
        <v>1241.2</v>
      </c>
      <c r="I166" s="14">
        <v>-2.01E-2</v>
      </c>
      <c r="J166" s="15">
        <f t="shared" si="40"/>
        <v>0.97989999999999999</v>
      </c>
      <c r="K166" s="10">
        <f t="shared" si="41"/>
        <v>-6.6808137090995897E-3</v>
      </c>
      <c r="L166" s="21"/>
      <c r="M166" s="12" t="s">
        <v>170</v>
      </c>
      <c r="N166" s="13">
        <v>240.05</v>
      </c>
      <c r="O166" s="14">
        <v>6.8999999999999999E-3</v>
      </c>
      <c r="P166" s="15">
        <f t="shared" si="42"/>
        <v>1.0068999999999999</v>
      </c>
      <c r="Q166" s="10">
        <f t="shared" si="43"/>
        <v>7.1323620730833495E-5</v>
      </c>
      <c r="R166" s="21"/>
      <c r="S166" s="12" t="s">
        <v>170</v>
      </c>
      <c r="T166" s="13">
        <v>54.1</v>
      </c>
      <c r="U166" s="14">
        <v>-1.8100000000000002E-2</v>
      </c>
      <c r="V166" s="15">
        <f t="shared" si="44"/>
        <v>0.9819</v>
      </c>
      <c r="W166" s="10">
        <f t="shared" si="45"/>
        <v>-6.3358645808454697E-4</v>
      </c>
      <c r="X166" s="22"/>
      <c r="Y166" s="29" t="s">
        <v>170</v>
      </c>
      <c r="Z166" s="30">
        <v>213.9</v>
      </c>
      <c r="AA166" s="31">
        <v>-4.2500000000000003E-2</v>
      </c>
      <c r="AB166" s="32">
        <f t="shared" si="46"/>
        <v>0.95750000000000002</v>
      </c>
      <c r="AC166" s="28">
        <f t="shared" si="47"/>
        <v>-8.9141390016718404E-4</v>
      </c>
      <c r="AD166" s="22"/>
      <c r="AE166" s="29" t="s">
        <v>170</v>
      </c>
      <c r="AF166" s="30">
        <v>913</v>
      </c>
      <c r="AG166" s="31">
        <v>2.1499999999999998E-2</v>
      </c>
      <c r="AH166" s="32">
        <f t="shared" si="48"/>
        <v>1.0215000000000001</v>
      </c>
      <c r="AI166" s="28">
        <f t="shared" si="49"/>
        <v>2.00391091473609E-4</v>
      </c>
      <c r="AJ166" s="22"/>
      <c r="AK166" s="29" t="s">
        <v>170</v>
      </c>
      <c r="AL166" s="30">
        <v>401.55</v>
      </c>
      <c r="AM166" s="31">
        <v>-2.3099999999999999E-2</v>
      </c>
      <c r="AN166" s="32">
        <f t="shared" si="50"/>
        <v>0.97689999999999999</v>
      </c>
      <c r="AO166" s="28">
        <f t="shared" si="51"/>
        <v>-2.18696919035109E-4</v>
      </c>
      <c r="AP166" s="22"/>
      <c r="AQ166" s="22"/>
      <c r="AR166" s="38"/>
      <c r="AT166" s="39">
        <f t="shared" si="52"/>
        <v>0.56463648005732003</v>
      </c>
      <c r="AV166" s="40" t="s">
        <v>171</v>
      </c>
      <c r="AW166" s="47">
        <v>1255.5</v>
      </c>
      <c r="AX166" s="48">
        <f t="shared" si="36"/>
        <v>1.44406841547944E-2</v>
      </c>
      <c r="AY166" s="43">
        <f t="shared" si="37"/>
        <v>1.0144406841547899</v>
      </c>
      <c r="AZ166" s="49"/>
    </row>
    <row r="167" spans="1:52" ht="20.399999999999999">
      <c r="A167" s="12" t="s">
        <v>171</v>
      </c>
      <c r="B167" s="13">
        <v>3561.2</v>
      </c>
      <c r="C167" s="14">
        <v>6.7999999999999996E-3</v>
      </c>
      <c r="D167" s="15">
        <f t="shared" si="38"/>
        <v>1.0067999999999999</v>
      </c>
      <c r="E167" s="10">
        <f t="shared" si="39"/>
        <v>0.58647843324576099</v>
      </c>
      <c r="F167" s="16"/>
      <c r="G167" s="12" t="s">
        <v>171</v>
      </c>
      <c r="H167" s="13">
        <v>1266.5999999999999</v>
      </c>
      <c r="I167" s="14">
        <v>-1.2800000000000001E-2</v>
      </c>
      <c r="J167" s="15">
        <f t="shared" si="40"/>
        <v>0.98719999999999997</v>
      </c>
      <c r="K167" s="10">
        <f t="shared" si="41"/>
        <v>-4.2544485311678997E-3</v>
      </c>
      <c r="L167" s="21"/>
      <c r="M167" s="12" t="s">
        <v>171</v>
      </c>
      <c r="N167" s="13">
        <v>238.4</v>
      </c>
      <c r="O167" s="14">
        <v>-8.3000000000000001E-3</v>
      </c>
      <c r="P167" s="15">
        <f t="shared" si="42"/>
        <v>0.99170000000000003</v>
      </c>
      <c r="Q167" s="10">
        <f t="shared" si="43"/>
        <v>-8.57950800095534E-5</v>
      </c>
      <c r="R167" s="21"/>
      <c r="S167" s="12" t="s">
        <v>171</v>
      </c>
      <c r="T167" s="13">
        <v>55.1</v>
      </c>
      <c r="U167" s="14">
        <v>-3.8399999999999997E-2</v>
      </c>
      <c r="V167" s="15">
        <f t="shared" si="44"/>
        <v>0.96160000000000001</v>
      </c>
      <c r="W167" s="10">
        <f t="shared" si="45"/>
        <v>-1.3441834248865501E-3</v>
      </c>
      <c r="X167" s="22"/>
      <c r="Y167" s="29" t="s">
        <v>171</v>
      </c>
      <c r="Z167" s="30">
        <v>223.4</v>
      </c>
      <c r="AA167" s="31">
        <v>-4.2200000000000001E-2</v>
      </c>
      <c r="AB167" s="32">
        <f t="shared" si="46"/>
        <v>0.95779999999999998</v>
      </c>
      <c r="AC167" s="28">
        <f t="shared" si="47"/>
        <v>-8.8512156675423902E-4</v>
      </c>
      <c r="AD167" s="22"/>
      <c r="AE167" s="29" t="s">
        <v>171</v>
      </c>
      <c r="AF167" s="30">
        <v>893.75</v>
      </c>
      <c r="AG167" s="31">
        <v>4.3E-3</v>
      </c>
      <c r="AH167" s="32">
        <f t="shared" si="48"/>
        <v>1.0043</v>
      </c>
      <c r="AI167" s="28">
        <f t="shared" si="49"/>
        <v>4.0078218294721802E-5</v>
      </c>
      <c r="AJ167" s="22"/>
      <c r="AK167" s="29" t="s">
        <v>171</v>
      </c>
      <c r="AL167" s="30">
        <v>411.05</v>
      </c>
      <c r="AM167" s="31">
        <v>-7.1000000000000004E-3</v>
      </c>
      <c r="AN167" s="32">
        <f t="shared" si="50"/>
        <v>0.9929</v>
      </c>
      <c r="AO167" s="28">
        <f t="shared" si="51"/>
        <v>-6.7218533556245497E-5</v>
      </c>
      <c r="AP167" s="22"/>
      <c r="AQ167" s="22"/>
      <c r="AR167" s="38"/>
      <c r="AT167" s="39">
        <f t="shared" si="52"/>
        <v>0.57988174432768103</v>
      </c>
      <c r="AV167" s="40" t="s">
        <v>172</v>
      </c>
      <c r="AW167" s="47">
        <v>1237.5</v>
      </c>
      <c r="AX167" s="48">
        <f t="shared" si="36"/>
        <v>8.0729024061879893E-3</v>
      </c>
      <c r="AY167" s="43">
        <f t="shared" si="37"/>
        <v>1.0080729024061901</v>
      </c>
      <c r="AZ167" s="49"/>
    </row>
    <row r="168" spans="1:52" ht="20.399999999999999">
      <c r="A168" s="12" t="s">
        <v>172</v>
      </c>
      <c r="B168" s="13">
        <v>3537.15</v>
      </c>
      <c r="C168" s="14">
        <v>-1.9699999999999999E-2</v>
      </c>
      <c r="D168" s="15">
        <f t="shared" si="38"/>
        <v>0.98029999999999995</v>
      </c>
      <c r="E168" s="10">
        <f t="shared" si="39"/>
        <v>0.571041724385001</v>
      </c>
      <c r="F168" s="16"/>
      <c r="G168" s="12" t="s">
        <v>172</v>
      </c>
      <c r="H168" s="13">
        <v>1283</v>
      </c>
      <c r="I168" s="14">
        <v>1.1900000000000001E-2</v>
      </c>
      <c r="J168" s="15">
        <f t="shared" si="40"/>
        <v>1.0119</v>
      </c>
      <c r="K168" s="10">
        <f t="shared" si="41"/>
        <v>3.95530761882016E-3</v>
      </c>
      <c r="L168" s="21"/>
      <c r="M168" s="12" t="s">
        <v>172</v>
      </c>
      <c r="N168" s="13">
        <v>240.4</v>
      </c>
      <c r="O168" s="14">
        <v>-1.8800000000000001E-2</v>
      </c>
      <c r="P168" s="15">
        <f t="shared" si="42"/>
        <v>0.98119999999999996</v>
      </c>
      <c r="Q168" s="10">
        <f t="shared" si="43"/>
        <v>-1.9433102459995199E-4</v>
      </c>
      <c r="R168" s="21"/>
      <c r="S168" s="12" t="s">
        <v>172</v>
      </c>
      <c r="T168" s="13">
        <v>57.3</v>
      </c>
      <c r="U168" s="14">
        <v>2.3199999999999998E-2</v>
      </c>
      <c r="V168" s="15">
        <f t="shared" si="44"/>
        <v>1.0232000000000001</v>
      </c>
      <c r="W168" s="10">
        <f t="shared" si="45"/>
        <v>8.1211081920229303E-4</v>
      </c>
      <c r="X168" s="22"/>
      <c r="Y168" s="29" t="s">
        <v>172</v>
      </c>
      <c r="Z168" s="30">
        <v>233.25</v>
      </c>
      <c r="AA168" s="31">
        <v>-2.7099999999999999E-2</v>
      </c>
      <c r="AB168" s="32">
        <f t="shared" si="46"/>
        <v>0.97289999999999999</v>
      </c>
      <c r="AC168" s="28">
        <f t="shared" si="47"/>
        <v>-5.6840745163601596E-4</v>
      </c>
      <c r="AD168" s="22"/>
      <c r="AE168" s="29" t="s">
        <v>172</v>
      </c>
      <c r="AF168" s="30">
        <v>889.9</v>
      </c>
      <c r="AG168" s="31">
        <v>-2.5999999999999999E-2</v>
      </c>
      <c r="AH168" s="32">
        <f t="shared" si="48"/>
        <v>0.97399999999999998</v>
      </c>
      <c r="AI168" s="28">
        <f t="shared" si="49"/>
        <v>-2.4233341294482901E-4</v>
      </c>
      <c r="AJ168" s="22"/>
      <c r="AK168" s="29" t="s">
        <v>172</v>
      </c>
      <c r="AL168" s="30">
        <v>414</v>
      </c>
      <c r="AM168" s="31">
        <v>3.0499999999999999E-2</v>
      </c>
      <c r="AN168" s="32">
        <f t="shared" si="50"/>
        <v>1.0305</v>
      </c>
      <c r="AO168" s="28">
        <f t="shared" si="51"/>
        <v>2.8875567231908302E-4</v>
      </c>
      <c r="AP168" s="22"/>
      <c r="AQ168" s="22"/>
      <c r="AR168" s="38"/>
      <c r="AT168" s="39">
        <f t="shared" si="52"/>
        <v>0.57509282660616201</v>
      </c>
      <c r="AV168" s="40" t="s">
        <v>173</v>
      </c>
      <c r="AW168" s="47">
        <v>1227.55</v>
      </c>
      <c r="AX168" s="48">
        <f t="shared" si="36"/>
        <v>1.15527708503117E-2</v>
      </c>
      <c r="AY168" s="43">
        <f t="shared" si="37"/>
        <v>1.01155277085031</v>
      </c>
      <c r="AZ168" s="49"/>
    </row>
    <row r="169" spans="1:52" ht="20.399999999999999">
      <c r="A169" s="12" t="s">
        <v>173</v>
      </c>
      <c r="B169" s="13">
        <v>3608.2</v>
      </c>
      <c r="C169" s="14">
        <v>1.9699999999999999E-2</v>
      </c>
      <c r="D169" s="15">
        <f t="shared" si="38"/>
        <v>1.0197000000000001</v>
      </c>
      <c r="E169" s="10">
        <f t="shared" si="39"/>
        <v>0.59399290661571502</v>
      </c>
      <c r="F169" s="16"/>
      <c r="G169" s="12" t="s">
        <v>173</v>
      </c>
      <c r="H169" s="13">
        <v>1267.8499999999999</v>
      </c>
      <c r="I169" s="14">
        <v>4.82E-2</v>
      </c>
      <c r="J169" s="15">
        <f t="shared" si="40"/>
        <v>1.0482</v>
      </c>
      <c r="K169" s="10">
        <f t="shared" si="41"/>
        <v>1.60206577501791E-2</v>
      </c>
      <c r="L169" s="21"/>
      <c r="M169" s="12" t="s">
        <v>173</v>
      </c>
      <c r="N169" s="13">
        <v>245</v>
      </c>
      <c r="O169" s="14">
        <v>-2.2000000000000001E-3</v>
      </c>
      <c r="P169" s="15">
        <f t="shared" si="42"/>
        <v>0.99780000000000002</v>
      </c>
      <c r="Q169" s="10">
        <f t="shared" si="43"/>
        <v>-2.2740864580845501E-5</v>
      </c>
      <c r="R169" s="21"/>
      <c r="S169" s="12" t="s">
        <v>173</v>
      </c>
      <c r="T169" s="13">
        <v>56</v>
      </c>
      <c r="U169" s="14">
        <v>9.9099999999999994E-2</v>
      </c>
      <c r="V169" s="15">
        <f t="shared" si="44"/>
        <v>1.0991</v>
      </c>
      <c r="W169" s="10">
        <f t="shared" si="45"/>
        <v>3.4689733699546201E-3</v>
      </c>
      <c r="X169" s="22"/>
      <c r="Y169" s="29" t="s">
        <v>173</v>
      </c>
      <c r="Z169" s="30">
        <v>239.75</v>
      </c>
      <c r="AA169" s="31">
        <v>0.1368</v>
      </c>
      <c r="AB169" s="32">
        <f t="shared" si="46"/>
        <v>1.1368</v>
      </c>
      <c r="AC169" s="28">
        <f t="shared" si="47"/>
        <v>2.8693040363028401E-3</v>
      </c>
      <c r="AD169" s="22"/>
      <c r="AE169" s="29" t="s">
        <v>173</v>
      </c>
      <c r="AF169" s="30">
        <v>913.65</v>
      </c>
      <c r="AG169" s="31">
        <v>4.2999999999999997E-2</v>
      </c>
      <c r="AH169" s="32">
        <f t="shared" si="48"/>
        <v>1.0429999999999999</v>
      </c>
      <c r="AI169" s="28">
        <f t="shared" si="49"/>
        <v>4.00782182947218E-4</v>
      </c>
      <c r="AJ169" s="22"/>
      <c r="AK169" s="29" t="s">
        <v>173</v>
      </c>
      <c r="AL169" s="30">
        <v>401.75</v>
      </c>
      <c r="AM169" s="31">
        <v>2.8899999999999999E-2</v>
      </c>
      <c r="AN169" s="32">
        <f t="shared" si="50"/>
        <v>1.0288999999999999</v>
      </c>
      <c r="AO169" s="28">
        <f t="shared" si="51"/>
        <v>2.7360783377119698E-4</v>
      </c>
      <c r="AP169" s="22"/>
      <c r="AQ169" s="22"/>
      <c r="AR169" s="38"/>
      <c r="AT169" s="39">
        <f t="shared" si="52"/>
        <v>0.61700349092428997</v>
      </c>
      <c r="AV169" s="40" t="s">
        <v>174</v>
      </c>
      <c r="AW169" s="47">
        <v>1213.45</v>
      </c>
      <c r="AX169" s="48">
        <f t="shared" si="36"/>
        <v>-2.8915720163592201E-2</v>
      </c>
      <c r="AY169" s="43">
        <f t="shared" si="37"/>
        <v>0.97108427983640799</v>
      </c>
      <c r="AZ169" s="49"/>
    </row>
    <row r="170" spans="1:52" ht="20.399999999999999">
      <c r="A170" s="12" t="s">
        <v>174</v>
      </c>
      <c r="B170" s="13">
        <v>3538.55</v>
      </c>
      <c r="C170" s="14">
        <v>-2.29E-2</v>
      </c>
      <c r="D170" s="15">
        <f t="shared" si="38"/>
        <v>0.97709999999999997</v>
      </c>
      <c r="E170" s="10">
        <f t="shared" si="39"/>
        <v>0.56917766897540001</v>
      </c>
      <c r="F170" s="16"/>
      <c r="G170" s="12" t="s">
        <v>174</v>
      </c>
      <c r="H170" s="13">
        <v>1209.55</v>
      </c>
      <c r="I170" s="14">
        <v>-7.0499999999999993E-2</v>
      </c>
      <c r="J170" s="15">
        <f t="shared" si="40"/>
        <v>0.92949999999999999</v>
      </c>
      <c r="K170" s="10">
        <f t="shared" si="41"/>
        <v>-2.34327048005732E-2</v>
      </c>
      <c r="L170" s="21"/>
      <c r="M170" s="12" t="s">
        <v>174</v>
      </c>
      <c r="N170" s="13">
        <v>245.55</v>
      </c>
      <c r="O170" s="14">
        <v>-7.0599999999999996E-2</v>
      </c>
      <c r="P170" s="15">
        <f t="shared" si="42"/>
        <v>0.9294</v>
      </c>
      <c r="Q170" s="10">
        <f t="shared" si="43"/>
        <v>-7.2977501791258602E-4</v>
      </c>
      <c r="R170" s="21"/>
      <c r="S170" s="12" t="s">
        <v>174</v>
      </c>
      <c r="T170" s="13">
        <v>50.95</v>
      </c>
      <c r="U170" s="14">
        <v>-9.9000000000000005E-2</v>
      </c>
      <c r="V170" s="15">
        <f t="shared" si="44"/>
        <v>0.90100000000000002</v>
      </c>
      <c r="W170" s="10">
        <f t="shared" si="45"/>
        <v>-3.4654728922856501E-3</v>
      </c>
      <c r="X170" s="22"/>
      <c r="Y170" s="29" t="s">
        <v>174</v>
      </c>
      <c r="Z170" s="30">
        <v>210.9</v>
      </c>
      <c r="AA170" s="31">
        <v>-0.1067</v>
      </c>
      <c r="AB170" s="32">
        <f t="shared" si="46"/>
        <v>0.89329999999999998</v>
      </c>
      <c r="AC170" s="28">
        <f t="shared" si="47"/>
        <v>-2.2379732505373802E-3</v>
      </c>
      <c r="AD170" s="22"/>
      <c r="AE170" s="29" t="s">
        <v>174</v>
      </c>
      <c r="AF170" s="30">
        <v>875.95</v>
      </c>
      <c r="AG170" s="31">
        <v>-3.0499999999999999E-2</v>
      </c>
      <c r="AH170" s="32">
        <f t="shared" si="48"/>
        <v>0.96950000000000003</v>
      </c>
      <c r="AI170" s="28">
        <f t="shared" si="49"/>
        <v>-2.8427573441605001E-4</v>
      </c>
      <c r="AJ170" s="22"/>
      <c r="AK170" s="29" t="s">
        <v>174</v>
      </c>
      <c r="AL170" s="30">
        <v>390.45</v>
      </c>
      <c r="AM170" s="31">
        <v>-5.5100000000000003E-2</v>
      </c>
      <c r="AN170" s="32">
        <f t="shared" si="50"/>
        <v>0.94489999999999996</v>
      </c>
      <c r="AO170" s="28">
        <f t="shared" si="51"/>
        <v>-5.2165368999283496E-4</v>
      </c>
      <c r="AP170" s="22"/>
      <c r="AQ170" s="22"/>
      <c r="AR170" s="38"/>
      <c r="AT170" s="39">
        <f t="shared" si="52"/>
        <v>0.53850581358968197</v>
      </c>
      <c r="AV170" s="40" t="s">
        <v>175</v>
      </c>
      <c r="AW170" s="47">
        <v>1249.05</v>
      </c>
      <c r="AX170" s="48">
        <f t="shared" si="36"/>
        <v>5.5797667997901099E-3</v>
      </c>
      <c r="AY170" s="43">
        <f t="shared" si="37"/>
        <v>1.0055797667997901</v>
      </c>
      <c r="AZ170" s="49"/>
    </row>
    <row r="171" spans="1:52" ht="20.399999999999999">
      <c r="A171" s="12" t="s">
        <v>175</v>
      </c>
      <c r="B171" s="13">
        <v>3621.65</v>
      </c>
      <c r="C171" s="14">
        <v>-5.1999999999999998E-3</v>
      </c>
      <c r="D171" s="15">
        <f t="shared" si="38"/>
        <v>0.99480000000000002</v>
      </c>
      <c r="E171" s="10">
        <f t="shared" si="39"/>
        <v>0.57948822545975598</v>
      </c>
      <c r="F171" s="16"/>
      <c r="G171" s="12" t="s">
        <v>175</v>
      </c>
      <c r="H171" s="13">
        <v>1301.3</v>
      </c>
      <c r="I171" s="14">
        <v>-1.9300000000000001E-2</v>
      </c>
      <c r="J171" s="15">
        <f t="shared" si="40"/>
        <v>0.98070000000000002</v>
      </c>
      <c r="K171" s="10">
        <f t="shared" si="41"/>
        <v>-6.4149106759015997E-3</v>
      </c>
      <c r="L171" s="21"/>
      <c r="M171" s="12" t="s">
        <v>175</v>
      </c>
      <c r="N171" s="13">
        <v>264.2</v>
      </c>
      <c r="O171" s="14">
        <v>-3.44E-2</v>
      </c>
      <c r="P171" s="15">
        <f t="shared" si="42"/>
        <v>0.96560000000000001</v>
      </c>
      <c r="Q171" s="10">
        <f t="shared" si="43"/>
        <v>-3.5558442799140202E-4</v>
      </c>
      <c r="R171" s="21"/>
      <c r="S171" s="12" t="s">
        <v>175</v>
      </c>
      <c r="T171" s="13">
        <v>56.55</v>
      </c>
      <c r="U171" s="14">
        <v>-4.48E-2</v>
      </c>
      <c r="V171" s="15">
        <f t="shared" si="44"/>
        <v>0.95520000000000005</v>
      </c>
      <c r="W171" s="10">
        <f t="shared" si="45"/>
        <v>-1.5682139957009799E-3</v>
      </c>
      <c r="X171" s="22"/>
      <c r="Y171" s="29" t="s">
        <v>175</v>
      </c>
      <c r="Z171" s="30">
        <v>236.1</v>
      </c>
      <c r="AA171" s="31">
        <v>-3.2000000000000001E-2</v>
      </c>
      <c r="AB171" s="32">
        <f t="shared" si="46"/>
        <v>0.96799999999999997</v>
      </c>
      <c r="AC171" s="28">
        <f t="shared" si="47"/>
        <v>-6.7118223071411501E-4</v>
      </c>
      <c r="AD171" s="22"/>
      <c r="AE171" s="29" t="s">
        <v>175</v>
      </c>
      <c r="AF171" s="30">
        <v>903.5</v>
      </c>
      <c r="AG171" s="31">
        <v>-8.3000000000000001E-3</v>
      </c>
      <c r="AH171" s="32">
        <f t="shared" si="48"/>
        <v>0.99170000000000003</v>
      </c>
      <c r="AI171" s="28">
        <f t="shared" si="49"/>
        <v>-7.7360281824695503E-5</v>
      </c>
      <c r="AJ171" s="22"/>
      <c r="AK171" s="29" t="s">
        <v>175</v>
      </c>
      <c r="AL171" s="30">
        <v>413.2</v>
      </c>
      <c r="AM171" s="31">
        <v>-4.53E-2</v>
      </c>
      <c r="AN171" s="32">
        <f t="shared" si="50"/>
        <v>0.95469999999999999</v>
      </c>
      <c r="AO171" s="28">
        <f t="shared" si="51"/>
        <v>-4.2887317888703097E-4</v>
      </c>
      <c r="AP171" s="22"/>
      <c r="AQ171" s="22"/>
      <c r="AR171" s="38"/>
      <c r="AT171" s="39">
        <f t="shared" si="52"/>
        <v>0.56997210066873605</v>
      </c>
      <c r="AV171" s="40" t="s">
        <v>176</v>
      </c>
      <c r="AW171" s="47">
        <v>1242.0999999999999</v>
      </c>
      <c r="AX171" s="48">
        <f t="shared" si="36"/>
        <v>-9.3355647259972599E-3</v>
      </c>
      <c r="AY171" s="43">
        <f t="shared" si="37"/>
        <v>0.99066443527400305</v>
      </c>
      <c r="AZ171" s="49"/>
    </row>
    <row r="172" spans="1:52" ht="20.399999999999999">
      <c r="A172" s="12" t="s">
        <v>176</v>
      </c>
      <c r="B172" s="13">
        <v>3640.6</v>
      </c>
      <c r="C172" s="14">
        <v>-9.9000000000000008E-3</v>
      </c>
      <c r="D172" s="15">
        <f t="shared" si="38"/>
        <v>0.99009999999999998</v>
      </c>
      <c r="E172" s="10">
        <f t="shared" si="39"/>
        <v>0.57675039407690498</v>
      </c>
      <c r="F172" s="16"/>
      <c r="G172" s="12" t="s">
        <v>176</v>
      </c>
      <c r="H172" s="13">
        <v>1326.95</v>
      </c>
      <c r="I172" s="14">
        <v>1.1000000000000001E-3</v>
      </c>
      <c r="J172" s="15">
        <f t="shared" si="40"/>
        <v>1.0011000000000001</v>
      </c>
      <c r="K172" s="10">
        <f t="shared" si="41"/>
        <v>3.6561667064724101E-4</v>
      </c>
      <c r="L172" s="21"/>
      <c r="M172" s="12" t="s">
        <v>176</v>
      </c>
      <c r="N172" s="13">
        <v>273.60000000000002</v>
      </c>
      <c r="O172" s="14">
        <v>-1.1599999999999999E-2</v>
      </c>
      <c r="P172" s="15">
        <f t="shared" si="42"/>
        <v>0.98839999999999995</v>
      </c>
      <c r="Q172" s="10">
        <f t="shared" si="43"/>
        <v>-1.19906376880822E-4</v>
      </c>
      <c r="R172" s="21"/>
      <c r="S172" s="12" t="s">
        <v>176</v>
      </c>
      <c r="T172" s="13">
        <v>59.2</v>
      </c>
      <c r="U172" s="14">
        <v>-3.4299999999999997E-2</v>
      </c>
      <c r="V172" s="15">
        <f t="shared" si="44"/>
        <v>0.9657</v>
      </c>
      <c r="W172" s="10">
        <f t="shared" si="45"/>
        <v>-1.20066384045856E-3</v>
      </c>
      <c r="X172" s="22"/>
      <c r="Y172" s="29" t="s">
        <v>176</v>
      </c>
      <c r="Z172" s="30">
        <v>243.9</v>
      </c>
      <c r="AA172" s="31">
        <v>-5.5899999999999998E-2</v>
      </c>
      <c r="AB172" s="32">
        <f t="shared" si="46"/>
        <v>0.94410000000000005</v>
      </c>
      <c r="AC172" s="28">
        <f t="shared" si="47"/>
        <v>-1.1724714592787201E-3</v>
      </c>
      <c r="AD172" s="22"/>
      <c r="AE172" s="29" t="s">
        <v>176</v>
      </c>
      <c r="AF172" s="30">
        <v>911.1</v>
      </c>
      <c r="AG172" s="31">
        <v>2.5999999999999999E-3</v>
      </c>
      <c r="AH172" s="32">
        <f t="shared" si="48"/>
        <v>1.0025999999999999</v>
      </c>
      <c r="AI172" s="28">
        <f t="shared" si="49"/>
        <v>2.4233341294482899E-5</v>
      </c>
      <c r="AJ172" s="22"/>
      <c r="AK172" s="29" t="s">
        <v>176</v>
      </c>
      <c r="AL172" s="30">
        <v>432.8</v>
      </c>
      <c r="AM172" s="31">
        <v>-1.0999999999999999E-2</v>
      </c>
      <c r="AN172" s="32">
        <f t="shared" si="50"/>
        <v>0.98899999999999999</v>
      </c>
      <c r="AO172" s="28">
        <f t="shared" si="51"/>
        <v>-1.04141390016718E-4</v>
      </c>
      <c r="AP172" s="22"/>
      <c r="AQ172" s="22"/>
      <c r="AR172" s="38"/>
      <c r="AT172" s="39">
        <f t="shared" si="52"/>
        <v>0.57454306102221198</v>
      </c>
      <c r="AV172" s="40" t="s">
        <v>177</v>
      </c>
      <c r="AW172" s="47">
        <v>1253.75</v>
      </c>
      <c r="AX172" s="48">
        <f t="shared" si="36"/>
        <v>2.57320359536687E-2</v>
      </c>
      <c r="AY172" s="43">
        <f t="shared" si="37"/>
        <v>1.0257320359536699</v>
      </c>
      <c r="AZ172" s="49"/>
    </row>
    <row r="173" spans="1:52" ht="20.399999999999999">
      <c r="A173" s="12" t="s">
        <v>875</v>
      </c>
      <c r="B173" s="13">
        <v>3676.95</v>
      </c>
      <c r="C173" s="14">
        <v>9.4999999999999998E-3</v>
      </c>
      <c r="D173" s="15">
        <f t="shared" si="38"/>
        <v>1.0095000000000001</v>
      </c>
      <c r="E173" s="10">
        <f t="shared" si="39"/>
        <v>0.58805122999761195</v>
      </c>
      <c r="F173" s="16"/>
      <c r="G173" s="12" t="s">
        <v>875</v>
      </c>
      <c r="H173" s="13">
        <v>1325.45</v>
      </c>
      <c r="I173" s="14">
        <v>5.0000000000000001E-4</v>
      </c>
      <c r="J173" s="15">
        <f t="shared" si="40"/>
        <v>1.0004999999999999</v>
      </c>
      <c r="K173" s="10">
        <f t="shared" si="41"/>
        <v>1.6618939574874599E-4</v>
      </c>
      <c r="L173" s="21"/>
      <c r="M173" s="12" t="s">
        <v>875</v>
      </c>
      <c r="N173" s="13">
        <v>276.8</v>
      </c>
      <c r="O173" s="14">
        <v>1.9900000000000001E-2</v>
      </c>
      <c r="P173" s="15">
        <f t="shared" si="42"/>
        <v>1.0199</v>
      </c>
      <c r="Q173" s="10">
        <f t="shared" si="43"/>
        <v>2.0570145689037501E-4</v>
      </c>
      <c r="R173" s="21"/>
      <c r="S173" s="12" t="s">
        <v>875</v>
      </c>
      <c r="T173" s="13">
        <v>61.3</v>
      </c>
      <c r="U173" s="14">
        <v>9.1000000000000004E-3</v>
      </c>
      <c r="V173" s="15">
        <f t="shared" si="44"/>
        <v>1.0091000000000001</v>
      </c>
      <c r="W173" s="10">
        <f t="shared" si="45"/>
        <v>3.1854346787676101E-4</v>
      </c>
      <c r="X173" s="22"/>
      <c r="Y173" s="29" t="s">
        <v>875</v>
      </c>
      <c r="Z173" s="30">
        <v>258.35000000000002</v>
      </c>
      <c r="AA173" s="31">
        <v>1.5100000000000001E-2</v>
      </c>
      <c r="AB173" s="32">
        <f t="shared" si="46"/>
        <v>1.0150999999999999</v>
      </c>
      <c r="AC173" s="28">
        <f t="shared" si="47"/>
        <v>3.1671411511822301E-4</v>
      </c>
      <c r="AD173" s="22"/>
      <c r="AE173" s="29" t="s">
        <v>875</v>
      </c>
      <c r="AF173" s="30">
        <v>908.7</v>
      </c>
      <c r="AG173" s="31">
        <v>-4.1999999999999997E-3</v>
      </c>
      <c r="AH173" s="32">
        <f t="shared" si="48"/>
        <v>0.99580000000000002</v>
      </c>
      <c r="AI173" s="28">
        <f t="shared" si="49"/>
        <v>-3.9146166706472399E-5</v>
      </c>
      <c r="AJ173" s="22"/>
      <c r="AK173" s="29" t="s">
        <v>875</v>
      </c>
      <c r="AL173" s="30">
        <v>437.6</v>
      </c>
      <c r="AM173" s="31">
        <v>-1.89E-2</v>
      </c>
      <c r="AN173" s="32">
        <f t="shared" si="50"/>
        <v>0.98109999999999997</v>
      </c>
      <c r="AO173" s="28">
        <f t="shared" si="51"/>
        <v>-1.78933842846907E-4</v>
      </c>
      <c r="AP173" s="22"/>
      <c r="AQ173" s="22"/>
      <c r="AR173" s="38"/>
      <c r="AT173" s="39">
        <f t="shared" si="52"/>
        <v>0.58884029842369201</v>
      </c>
      <c r="AV173" s="40" t="s">
        <v>178</v>
      </c>
      <c r="AW173" s="47">
        <v>1221.9000000000001</v>
      </c>
      <c r="AX173" s="48">
        <f t="shared" si="36"/>
        <v>1.3922446047246199E-3</v>
      </c>
      <c r="AY173" s="43">
        <f t="shared" si="37"/>
        <v>1.0013922446047201</v>
      </c>
      <c r="AZ173" s="49"/>
    </row>
    <row r="174" spans="1:52" ht="20.399999999999999">
      <c r="A174" s="12" t="s">
        <v>876</v>
      </c>
      <c r="B174" s="13">
        <v>3642.2</v>
      </c>
      <c r="C174" s="14">
        <v>8.2000000000000007E-3</v>
      </c>
      <c r="D174" s="15">
        <f t="shared" si="38"/>
        <v>1.0082</v>
      </c>
      <c r="E174" s="10">
        <f t="shared" si="39"/>
        <v>0.58729395748746105</v>
      </c>
      <c r="F174" s="16"/>
      <c r="G174" s="12" t="s">
        <v>876</v>
      </c>
      <c r="H174" s="13">
        <v>1324.8</v>
      </c>
      <c r="I174" s="14">
        <v>-1.01E-2</v>
      </c>
      <c r="J174" s="15">
        <f t="shared" si="40"/>
        <v>0.9899</v>
      </c>
      <c r="K174" s="10">
        <f t="shared" si="41"/>
        <v>-3.3570257941246701E-3</v>
      </c>
      <c r="L174" s="21"/>
      <c r="M174" s="12" t="s">
        <v>876</v>
      </c>
      <c r="N174" s="13">
        <v>271.39999999999998</v>
      </c>
      <c r="O174" s="14">
        <v>-3.4700000000000002E-2</v>
      </c>
      <c r="P174" s="15">
        <f t="shared" si="42"/>
        <v>0.96530000000000005</v>
      </c>
      <c r="Q174" s="10">
        <f t="shared" si="43"/>
        <v>-3.5868545497969902E-4</v>
      </c>
      <c r="R174" s="21"/>
      <c r="S174" s="12" t="s">
        <v>876</v>
      </c>
      <c r="T174" s="13">
        <v>60.75</v>
      </c>
      <c r="U174" s="14">
        <v>-2.0199999999999999E-2</v>
      </c>
      <c r="V174" s="15">
        <f t="shared" si="44"/>
        <v>0.9798</v>
      </c>
      <c r="W174" s="10">
        <f t="shared" si="45"/>
        <v>-7.07096489133031E-4</v>
      </c>
      <c r="X174" s="22"/>
      <c r="Y174" s="29" t="s">
        <v>876</v>
      </c>
      <c r="Z174" s="30">
        <v>254.5</v>
      </c>
      <c r="AA174" s="31">
        <v>-2.81E-2</v>
      </c>
      <c r="AB174" s="32">
        <f t="shared" si="46"/>
        <v>0.97189999999999999</v>
      </c>
      <c r="AC174" s="28">
        <f t="shared" si="47"/>
        <v>-5.8938189634583202E-4</v>
      </c>
      <c r="AD174" s="22"/>
      <c r="AE174" s="29" t="s">
        <v>876</v>
      </c>
      <c r="AF174" s="30">
        <v>912.5</v>
      </c>
      <c r="AG174" s="31">
        <v>-1.9300000000000001E-2</v>
      </c>
      <c r="AH174" s="32">
        <f t="shared" si="48"/>
        <v>0.98070000000000002</v>
      </c>
      <c r="AI174" s="28">
        <f t="shared" si="49"/>
        <v>-1.79885956532123E-4</v>
      </c>
      <c r="AJ174" s="22"/>
      <c r="AK174" s="29" t="s">
        <v>876</v>
      </c>
      <c r="AL174" s="30">
        <v>446.05</v>
      </c>
      <c r="AM174" s="31">
        <v>-4.2000000000000003E-2</v>
      </c>
      <c r="AN174" s="32">
        <f t="shared" si="50"/>
        <v>0.95799999999999996</v>
      </c>
      <c r="AO174" s="28">
        <f t="shared" si="51"/>
        <v>-3.9763076188201603E-4</v>
      </c>
      <c r="AP174" s="22"/>
      <c r="AQ174" s="22"/>
      <c r="AR174" s="38"/>
      <c r="AT174" s="39">
        <f t="shared" si="52"/>
        <v>0.581704251134464</v>
      </c>
      <c r="AV174" s="40" t="s">
        <v>179</v>
      </c>
      <c r="AW174" s="47">
        <v>1220.2</v>
      </c>
      <c r="AX174" s="48">
        <f t="shared" si="36"/>
        <v>-1.9076027941943199E-2</v>
      </c>
      <c r="AY174" s="43">
        <f t="shared" si="37"/>
        <v>0.98092397205805704</v>
      </c>
      <c r="AZ174" s="49"/>
    </row>
    <row r="175" spans="1:52" ht="20.399999999999999">
      <c r="A175" s="12" t="s">
        <v>877</v>
      </c>
      <c r="B175" s="13">
        <v>3612.6</v>
      </c>
      <c r="C175" s="14">
        <v>-8.6999999999999994E-3</v>
      </c>
      <c r="D175" s="15">
        <f t="shared" si="38"/>
        <v>0.99129999999999996</v>
      </c>
      <c r="E175" s="10">
        <f t="shared" si="39"/>
        <v>0.57744941485550505</v>
      </c>
      <c r="F175" s="16"/>
      <c r="G175" s="12" t="s">
        <v>877</v>
      </c>
      <c r="H175" s="13">
        <v>1338.3</v>
      </c>
      <c r="I175" s="14">
        <v>-3.2000000000000002E-3</v>
      </c>
      <c r="J175" s="15">
        <f t="shared" si="40"/>
        <v>0.99680000000000002</v>
      </c>
      <c r="K175" s="10">
        <f t="shared" si="41"/>
        <v>-1.0636121327919799E-3</v>
      </c>
      <c r="L175" s="21"/>
      <c r="M175" s="12" t="s">
        <v>877</v>
      </c>
      <c r="N175" s="13">
        <v>281.14999999999998</v>
      </c>
      <c r="O175" s="14">
        <v>-3.2000000000000002E-3</v>
      </c>
      <c r="P175" s="15">
        <f t="shared" si="42"/>
        <v>0.99680000000000002</v>
      </c>
      <c r="Q175" s="10">
        <f t="shared" si="43"/>
        <v>-3.30776212085025E-5</v>
      </c>
      <c r="R175" s="21"/>
      <c r="S175" s="12" t="s">
        <v>877</v>
      </c>
      <c r="T175" s="13">
        <v>62</v>
      </c>
      <c r="U175" s="14">
        <v>-1.04E-2</v>
      </c>
      <c r="V175" s="15">
        <f t="shared" si="44"/>
        <v>0.98960000000000004</v>
      </c>
      <c r="W175" s="10">
        <f t="shared" si="45"/>
        <v>-3.6404967757344199E-4</v>
      </c>
      <c r="X175" s="22"/>
      <c r="Y175" s="29" t="s">
        <v>877</v>
      </c>
      <c r="Z175" s="30">
        <v>261.85000000000002</v>
      </c>
      <c r="AA175" s="31">
        <v>4.6399999999999997E-2</v>
      </c>
      <c r="AB175" s="32">
        <f t="shared" si="46"/>
        <v>1.0464</v>
      </c>
      <c r="AC175" s="28">
        <f t="shared" si="47"/>
        <v>9.7321423453546703E-4</v>
      </c>
      <c r="AD175" s="22"/>
      <c r="AE175" s="29" t="s">
        <v>877</v>
      </c>
      <c r="AF175" s="30">
        <v>930.5</v>
      </c>
      <c r="AG175" s="31">
        <v>6.6E-3</v>
      </c>
      <c r="AH175" s="32">
        <f t="shared" si="48"/>
        <v>1.0065999999999999</v>
      </c>
      <c r="AI175" s="28">
        <f t="shared" si="49"/>
        <v>6.1515404824456695E-5</v>
      </c>
      <c r="AJ175" s="22"/>
      <c r="AK175" s="29" t="s">
        <v>877</v>
      </c>
      <c r="AL175" s="30">
        <v>465.6</v>
      </c>
      <c r="AM175" s="31">
        <v>5.1999999999999998E-3</v>
      </c>
      <c r="AN175" s="32">
        <f t="shared" si="50"/>
        <v>1.0052000000000001</v>
      </c>
      <c r="AO175" s="28">
        <f t="shared" si="51"/>
        <v>4.92304752806305E-5</v>
      </c>
      <c r="AP175" s="22"/>
      <c r="AQ175" s="22"/>
      <c r="AR175" s="38"/>
      <c r="AT175" s="39">
        <f t="shared" si="52"/>
        <v>0.57707263553857202</v>
      </c>
      <c r="AV175" s="40" t="s">
        <v>180</v>
      </c>
      <c r="AW175" s="47">
        <v>1243.7</v>
      </c>
      <c r="AX175" s="48">
        <f t="shared" si="36"/>
        <v>1.30704946230378E-2</v>
      </c>
      <c r="AY175" s="43">
        <f t="shared" si="37"/>
        <v>1.01307049462304</v>
      </c>
      <c r="AZ175" s="49"/>
    </row>
    <row r="176" spans="1:52" ht="20.399999999999999">
      <c r="A176" s="12" t="s">
        <v>878</v>
      </c>
      <c r="B176" s="13">
        <v>3644.45</v>
      </c>
      <c r="C176" s="14">
        <v>-3.0000000000000001E-3</v>
      </c>
      <c r="D176" s="15">
        <f t="shared" si="38"/>
        <v>0.997</v>
      </c>
      <c r="E176" s="10">
        <f t="shared" si="39"/>
        <v>0.58076976355385701</v>
      </c>
      <c r="F176" s="16"/>
      <c r="G176" s="12" t="s">
        <v>878</v>
      </c>
      <c r="H176" s="13">
        <v>1342.6</v>
      </c>
      <c r="I176" s="14">
        <v>3.2000000000000002E-3</v>
      </c>
      <c r="J176" s="15">
        <f t="shared" si="40"/>
        <v>1.0032000000000001</v>
      </c>
      <c r="K176" s="10">
        <f t="shared" si="41"/>
        <v>1.0636121327919799E-3</v>
      </c>
      <c r="L176" s="21"/>
      <c r="M176" s="12" t="s">
        <v>878</v>
      </c>
      <c r="N176" s="13">
        <v>282.05</v>
      </c>
      <c r="O176" s="14">
        <v>3.6799999999999999E-2</v>
      </c>
      <c r="P176" s="15">
        <f t="shared" si="42"/>
        <v>1.0367999999999999</v>
      </c>
      <c r="Q176" s="10">
        <f t="shared" si="43"/>
        <v>3.8039264389777902E-4</v>
      </c>
      <c r="R176" s="21"/>
      <c r="S176" s="12" t="s">
        <v>878</v>
      </c>
      <c r="T176" s="13">
        <v>62.65</v>
      </c>
      <c r="U176" s="14">
        <v>-2.64E-2</v>
      </c>
      <c r="V176" s="15">
        <f t="shared" si="44"/>
        <v>0.97360000000000002</v>
      </c>
      <c r="W176" s="10">
        <f t="shared" si="45"/>
        <v>-9.24126104609506E-4</v>
      </c>
      <c r="X176" s="22"/>
      <c r="Y176" s="29" t="s">
        <v>878</v>
      </c>
      <c r="Z176" s="30">
        <v>250.25</v>
      </c>
      <c r="AA176" s="31">
        <v>-1.9800000000000002E-2</v>
      </c>
      <c r="AB176" s="32">
        <f t="shared" si="46"/>
        <v>0.98019999999999996</v>
      </c>
      <c r="AC176" s="28">
        <f t="shared" si="47"/>
        <v>-4.1529400525435899E-4</v>
      </c>
      <c r="AD176" s="22"/>
      <c r="AE176" s="29" t="s">
        <v>878</v>
      </c>
      <c r="AF176" s="30">
        <v>924.4</v>
      </c>
      <c r="AG176" s="31">
        <v>2.2000000000000001E-3</v>
      </c>
      <c r="AH176" s="32">
        <f t="shared" si="48"/>
        <v>1.0022</v>
      </c>
      <c r="AI176" s="28">
        <f t="shared" si="49"/>
        <v>2.0505134941485599E-5</v>
      </c>
      <c r="AJ176" s="22"/>
      <c r="AK176" s="29" t="s">
        <v>878</v>
      </c>
      <c r="AL176" s="30">
        <v>463.2</v>
      </c>
      <c r="AM176" s="31">
        <v>6.1800000000000001E-2</v>
      </c>
      <c r="AN176" s="32">
        <f t="shared" si="50"/>
        <v>1.0618000000000001</v>
      </c>
      <c r="AO176" s="28">
        <f t="shared" si="51"/>
        <v>5.8508526391210902E-4</v>
      </c>
      <c r="AP176" s="22"/>
      <c r="AQ176" s="22"/>
      <c r="AR176" s="38"/>
      <c r="AT176" s="39">
        <f t="shared" si="52"/>
        <v>0.58147993861953695</v>
      </c>
      <c r="AV176" s="40" t="s">
        <v>181</v>
      </c>
      <c r="AW176" s="47">
        <v>1227.55</v>
      </c>
      <c r="AX176" s="48">
        <f t="shared" si="36"/>
        <v>1.20473510854275E-2</v>
      </c>
      <c r="AY176" s="43">
        <f t="shared" si="37"/>
        <v>1.01204735108543</v>
      </c>
      <c r="AZ176" s="49"/>
    </row>
    <row r="177" spans="1:52" ht="20.399999999999999">
      <c r="A177" s="12" t="s">
        <v>879</v>
      </c>
      <c r="B177" s="13">
        <v>3655.25</v>
      </c>
      <c r="C177" s="14">
        <v>6.0000000000000001E-3</v>
      </c>
      <c r="D177" s="15">
        <f t="shared" si="38"/>
        <v>1.006</v>
      </c>
      <c r="E177" s="10">
        <f t="shared" si="39"/>
        <v>0.58601241939336002</v>
      </c>
      <c r="F177" s="16"/>
      <c r="G177" s="12" t="s">
        <v>879</v>
      </c>
      <c r="H177" s="13">
        <v>1338.3</v>
      </c>
      <c r="I177" s="14">
        <v>1.23E-2</v>
      </c>
      <c r="J177" s="15">
        <f t="shared" si="40"/>
        <v>1.0123</v>
      </c>
      <c r="K177" s="10">
        <f t="shared" si="41"/>
        <v>4.0882591354191502E-3</v>
      </c>
      <c r="L177" s="21"/>
      <c r="M177" s="12" t="s">
        <v>879</v>
      </c>
      <c r="N177" s="13">
        <v>272.05</v>
      </c>
      <c r="O177" s="14">
        <v>4.0000000000000002E-4</v>
      </c>
      <c r="P177" s="15">
        <f t="shared" si="42"/>
        <v>1.0004</v>
      </c>
      <c r="Q177" s="10">
        <f t="shared" si="43"/>
        <v>4.13470265106281E-6</v>
      </c>
      <c r="R177" s="21"/>
      <c r="S177" s="12" t="s">
        <v>879</v>
      </c>
      <c r="T177" s="13">
        <v>64.349999999999994</v>
      </c>
      <c r="U177" s="14">
        <v>7.0000000000000001E-3</v>
      </c>
      <c r="V177" s="15">
        <f t="shared" si="44"/>
        <v>1.0069999999999999</v>
      </c>
      <c r="W177" s="10">
        <f t="shared" si="45"/>
        <v>2.45033436828278E-4</v>
      </c>
      <c r="X177" s="22"/>
      <c r="Y177" s="29" t="s">
        <v>879</v>
      </c>
      <c r="Z177" s="30">
        <v>255.3</v>
      </c>
      <c r="AA177" s="31">
        <v>8.8999999999999999E-3</v>
      </c>
      <c r="AB177" s="32">
        <f t="shared" si="46"/>
        <v>1.0088999999999999</v>
      </c>
      <c r="AC177" s="28">
        <f t="shared" si="47"/>
        <v>1.86672557917363E-4</v>
      </c>
      <c r="AD177" s="22"/>
      <c r="AE177" s="29" t="s">
        <v>879</v>
      </c>
      <c r="AF177" s="30">
        <v>922.4</v>
      </c>
      <c r="AG177" s="31">
        <v>2.4500000000000001E-2</v>
      </c>
      <c r="AH177" s="32">
        <f t="shared" si="48"/>
        <v>1.0245</v>
      </c>
      <c r="AI177" s="28">
        <f t="shared" si="49"/>
        <v>2.28352639121089E-4</v>
      </c>
      <c r="AJ177" s="22"/>
      <c r="AK177" s="29" t="s">
        <v>879</v>
      </c>
      <c r="AL177" s="30">
        <v>436.25</v>
      </c>
      <c r="AM177" s="31">
        <v>2.0799999999999999E-2</v>
      </c>
      <c r="AN177" s="32">
        <f t="shared" si="50"/>
        <v>1.0207999999999999</v>
      </c>
      <c r="AO177" s="28">
        <f t="shared" si="51"/>
        <v>1.96921901122522E-4</v>
      </c>
      <c r="AP177" s="22"/>
      <c r="AQ177" s="22"/>
      <c r="AR177" s="38"/>
      <c r="AT177" s="39">
        <f t="shared" si="52"/>
        <v>0.59096179376642</v>
      </c>
      <c r="AV177" s="40" t="s">
        <v>182</v>
      </c>
      <c r="AW177" s="47">
        <v>1212.8499999999999</v>
      </c>
      <c r="AX177" s="48">
        <f t="shared" si="36"/>
        <v>-1.24952976651082E-2</v>
      </c>
      <c r="AY177" s="43">
        <f t="shared" si="37"/>
        <v>0.98750470233489196</v>
      </c>
      <c r="AZ177" s="49"/>
    </row>
    <row r="178" spans="1:52" ht="20.399999999999999">
      <c r="A178" s="12" t="s">
        <v>880</v>
      </c>
      <c r="B178" s="13">
        <v>3633.5</v>
      </c>
      <c r="C178" s="14">
        <v>4.48E-2</v>
      </c>
      <c r="D178" s="15">
        <f t="shared" si="38"/>
        <v>1.0448</v>
      </c>
      <c r="E178" s="10">
        <f t="shared" si="39"/>
        <v>0.60861409123477395</v>
      </c>
      <c r="F178" s="16"/>
      <c r="G178" s="12" t="s">
        <v>880</v>
      </c>
      <c r="H178" s="13">
        <v>1322.1</v>
      </c>
      <c r="I178" s="14">
        <v>1.1999999999999999E-3</v>
      </c>
      <c r="J178" s="15">
        <f t="shared" si="40"/>
        <v>1.0012000000000001</v>
      </c>
      <c r="K178" s="10">
        <f t="shared" si="41"/>
        <v>3.98854549796991E-4</v>
      </c>
      <c r="L178" s="21"/>
      <c r="M178" s="12" t="s">
        <v>880</v>
      </c>
      <c r="N178" s="13">
        <v>271.95</v>
      </c>
      <c r="O178" s="14">
        <v>1.47E-2</v>
      </c>
      <c r="P178" s="15">
        <f t="shared" si="42"/>
        <v>1.0146999999999999</v>
      </c>
      <c r="Q178" s="10">
        <f t="shared" si="43"/>
        <v>1.5195032242655801E-4</v>
      </c>
      <c r="R178" s="21"/>
      <c r="S178" s="12" t="s">
        <v>880</v>
      </c>
      <c r="T178" s="13">
        <v>63.9</v>
      </c>
      <c r="U178" s="14">
        <v>1.67E-2</v>
      </c>
      <c r="V178" s="15">
        <f t="shared" si="44"/>
        <v>1.0166999999999999</v>
      </c>
      <c r="W178" s="10">
        <f t="shared" si="45"/>
        <v>5.8457977071889203E-4</v>
      </c>
      <c r="X178" s="22"/>
      <c r="Y178" s="29" t="s">
        <v>880</v>
      </c>
      <c r="Z178" s="30">
        <v>253.05</v>
      </c>
      <c r="AA178" s="31">
        <v>2.41E-2</v>
      </c>
      <c r="AB178" s="32">
        <f t="shared" si="46"/>
        <v>1.0241</v>
      </c>
      <c r="AC178" s="28">
        <f t="shared" si="47"/>
        <v>5.0548411750656801E-4</v>
      </c>
      <c r="AD178" s="22"/>
      <c r="AE178" s="29" t="s">
        <v>880</v>
      </c>
      <c r="AF178" s="30">
        <v>900.35</v>
      </c>
      <c r="AG178" s="31">
        <v>2.1999999999999999E-2</v>
      </c>
      <c r="AH178" s="32">
        <f t="shared" si="48"/>
        <v>1.022</v>
      </c>
      <c r="AI178" s="28">
        <f t="shared" si="49"/>
        <v>2.05051349414855E-4</v>
      </c>
      <c r="AJ178" s="22"/>
      <c r="AK178" s="29" t="s">
        <v>880</v>
      </c>
      <c r="AL178" s="30">
        <v>427.35</v>
      </c>
      <c r="AM178" s="31">
        <v>0</v>
      </c>
      <c r="AN178" s="32">
        <f t="shared" si="50"/>
        <v>1</v>
      </c>
      <c r="AO178" s="28">
        <f t="shared" si="51"/>
        <v>0</v>
      </c>
      <c r="AP178" s="22"/>
      <c r="AQ178" s="22"/>
      <c r="AR178" s="38"/>
      <c r="AT178" s="39">
        <f t="shared" si="52"/>
        <v>0.61046001134463801</v>
      </c>
      <c r="AV178" s="40" t="s">
        <v>183</v>
      </c>
      <c r="AW178" s="47">
        <v>1228.0999999999999</v>
      </c>
      <c r="AX178" s="48">
        <f t="shared" si="36"/>
        <v>-3.7124915501321597E-2</v>
      </c>
      <c r="AY178" s="43">
        <f t="shared" si="37"/>
        <v>0.96287508449867798</v>
      </c>
      <c r="AZ178" s="49"/>
    </row>
    <row r="179" spans="1:52" ht="20.399999999999999">
      <c r="A179" s="12" t="s">
        <v>182</v>
      </c>
      <c r="B179" s="13">
        <v>3477.55</v>
      </c>
      <c r="C179" s="14">
        <v>2.0999999999999999E-3</v>
      </c>
      <c r="D179" s="15">
        <f t="shared" si="38"/>
        <v>1.0021</v>
      </c>
      <c r="E179" s="10">
        <f t="shared" si="39"/>
        <v>0.58374060186290899</v>
      </c>
      <c r="F179" s="16"/>
      <c r="G179" s="12" t="s">
        <v>182</v>
      </c>
      <c r="H179" s="13">
        <v>1320.5</v>
      </c>
      <c r="I179" s="14">
        <v>1.6199999999999999E-2</v>
      </c>
      <c r="J179" s="15">
        <f t="shared" si="40"/>
        <v>1.0162</v>
      </c>
      <c r="K179" s="10">
        <f t="shared" si="41"/>
        <v>5.3845364222593704E-3</v>
      </c>
      <c r="L179" s="21"/>
      <c r="M179" s="12" t="s">
        <v>182</v>
      </c>
      <c r="N179" s="13">
        <v>268</v>
      </c>
      <c r="O179" s="14">
        <v>-2.6700000000000002E-2</v>
      </c>
      <c r="P179" s="15">
        <f t="shared" si="42"/>
        <v>0.97330000000000005</v>
      </c>
      <c r="Q179" s="10">
        <f t="shared" si="43"/>
        <v>-2.7599140195844299E-4</v>
      </c>
      <c r="R179" s="21"/>
      <c r="S179" s="12" t="s">
        <v>182</v>
      </c>
      <c r="T179" s="13">
        <v>62.85</v>
      </c>
      <c r="U179" s="14">
        <v>-1.5699999999999999E-2</v>
      </c>
      <c r="V179" s="15">
        <f t="shared" si="44"/>
        <v>0.98429999999999995</v>
      </c>
      <c r="W179" s="10">
        <f t="shared" si="45"/>
        <v>-5.4957499402913802E-4</v>
      </c>
      <c r="X179" s="22"/>
      <c r="Y179" s="29" t="s">
        <v>182</v>
      </c>
      <c r="Z179" s="30">
        <v>247.1</v>
      </c>
      <c r="AA179" s="31">
        <v>-4.7999999999999996E-3</v>
      </c>
      <c r="AB179" s="32">
        <f t="shared" si="46"/>
        <v>0.99519999999999997</v>
      </c>
      <c r="AC179" s="28">
        <f t="shared" si="47"/>
        <v>-1.00677334607117E-4</v>
      </c>
      <c r="AD179" s="22"/>
      <c r="AE179" s="29" t="s">
        <v>182</v>
      </c>
      <c r="AF179" s="30">
        <v>881</v>
      </c>
      <c r="AG179" s="31">
        <v>-6.3E-3</v>
      </c>
      <c r="AH179" s="32">
        <f t="shared" si="48"/>
        <v>0.99370000000000003</v>
      </c>
      <c r="AI179" s="28">
        <f t="shared" si="49"/>
        <v>-5.8719250059708601E-5</v>
      </c>
      <c r="AJ179" s="22"/>
      <c r="AK179" s="29" t="s">
        <v>182</v>
      </c>
      <c r="AL179" s="30">
        <v>427.35</v>
      </c>
      <c r="AM179" s="31">
        <v>-7.7000000000000002E-3</v>
      </c>
      <c r="AN179" s="32">
        <f t="shared" si="50"/>
        <v>0.99229999999999996</v>
      </c>
      <c r="AO179" s="28">
        <f t="shared" si="51"/>
        <v>-7.2898973011702899E-5</v>
      </c>
      <c r="AP179" s="22"/>
      <c r="AQ179" s="22"/>
      <c r="AR179" s="38"/>
      <c r="AT179" s="39">
        <f t="shared" si="52"/>
        <v>0.58806727633150202</v>
      </c>
      <c r="AV179" s="40" t="s">
        <v>184</v>
      </c>
      <c r="AW179" s="47">
        <v>1274.55</v>
      </c>
      <c r="AX179" s="48">
        <f t="shared" si="36"/>
        <v>2.8853703896607099E-2</v>
      </c>
      <c r="AY179" s="43">
        <f t="shared" si="37"/>
        <v>1.0288537038966099</v>
      </c>
      <c r="AZ179" s="49"/>
    </row>
    <row r="180" spans="1:52" ht="20.399999999999999">
      <c r="A180" s="12" t="s">
        <v>183</v>
      </c>
      <c r="B180" s="13">
        <v>3470.2</v>
      </c>
      <c r="C180" s="14">
        <v>-1.03E-2</v>
      </c>
      <c r="D180" s="15">
        <f t="shared" si="38"/>
        <v>0.98970000000000002</v>
      </c>
      <c r="E180" s="10">
        <f t="shared" si="39"/>
        <v>0.576517387150705</v>
      </c>
      <c r="F180" s="16"/>
      <c r="G180" s="12" t="s">
        <v>183</v>
      </c>
      <c r="H180" s="13">
        <v>1299.5</v>
      </c>
      <c r="I180" s="14">
        <v>-2.2499999999999999E-2</v>
      </c>
      <c r="J180" s="15">
        <f t="shared" si="40"/>
        <v>0.97750000000000004</v>
      </c>
      <c r="K180" s="10">
        <f t="shared" si="41"/>
        <v>-7.47852280869357E-3</v>
      </c>
      <c r="L180" s="21"/>
      <c r="M180" s="12" t="s">
        <v>183</v>
      </c>
      <c r="N180" s="13">
        <v>275.35000000000002</v>
      </c>
      <c r="O180" s="14">
        <v>-1.9800000000000002E-2</v>
      </c>
      <c r="P180" s="15">
        <f t="shared" si="42"/>
        <v>0.98019999999999996</v>
      </c>
      <c r="Q180" s="10">
        <f t="shared" si="43"/>
        <v>-2.0466778122760901E-4</v>
      </c>
      <c r="R180" s="21"/>
      <c r="S180" s="12" t="s">
        <v>183</v>
      </c>
      <c r="T180" s="13">
        <v>63.85</v>
      </c>
      <c r="U180" s="14">
        <v>-3.4799999999999998E-2</v>
      </c>
      <c r="V180" s="15">
        <f t="shared" si="44"/>
        <v>0.96519999999999995</v>
      </c>
      <c r="W180" s="10">
        <f t="shared" si="45"/>
        <v>-1.2181662288034401E-3</v>
      </c>
      <c r="X180" s="22"/>
      <c r="Y180" s="29" t="s">
        <v>183</v>
      </c>
      <c r="Z180" s="30">
        <v>248.3</v>
      </c>
      <c r="AA180" s="31">
        <v>-4.4999999999999998E-2</v>
      </c>
      <c r="AB180" s="32">
        <f t="shared" si="46"/>
        <v>0.95499999999999996</v>
      </c>
      <c r="AC180" s="28">
        <f t="shared" si="47"/>
        <v>-9.4385001194172396E-4</v>
      </c>
      <c r="AD180" s="22"/>
      <c r="AE180" s="29" t="s">
        <v>183</v>
      </c>
      <c r="AF180" s="30">
        <v>886.6</v>
      </c>
      <c r="AG180" s="31">
        <v>-1.41E-2</v>
      </c>
      <c r="AH180" s="32">
        <f t="shared" si="48"/>
        <v>0.9859</v>
      </c>
      <c r="AI180" s="28">
        <f t="shared" si="49"/>
        <v>-1.31419273943157E-4</v>
      </c>
      <c r="AJ180" s="22"/>
      <c r="AK180" s="29" t="s">
        <v>183</v>
      </c>
      <c r="AL180" s="30">
        <v>430.65</v>
      </c>
      <c r="AM180" s="31">
        <v>-6.4500000000000002E-2</v>
      </c>
      <c r="AN180" s="32">
        <f t="shared" si="50"/>
        <v>0.9355</v>
      </c>
      <c r="AO180" s="28">
        <f t="shared" si="51"/>
        <v>-6.1064724146166704E-4</v>
      </c>
      <c r="AP180" s="22"/>
      <c r="AQ180" s="22"/>
      <c r="AR180" s="38"/>
      <c r="AT180" s="39">
        <f t="shared" si="52"/>
        <v>0.56593011380463298</v>
      </c>
      <c r="AV180" s="40" t="s">
        <v>185</v>
      </c>
      <c r="AW180" s="47">
        <v>1238.3</v>
      </c>
      <c r="AX180" s="48">
        <f t="shared" si="36"/>
        <v>-2.37408161753466E-2</v>
      </c>
      <c r="AY180" s="43">
        <f t="shared" si="37"/>
        <v>0.97625918382465304</v>
      </c>
      <c r="AZ180" s="49"/>
    </row>
    <row r="181" spans="1:52" ht="20.399999999999999">
      <c r="A181" s="12" t="s">
        <v>184</v>
      </c>
      <c r="B181" s="13">
        <v>3506.45</v>
      </c>
      <c r="C181" s="14">
        <v>1.0500000000000001E-2</v>
      </c>
      <c r="D181" s="15">
        <f t="shared" si="38"/>
        <v>1.0105</v>
      </c>
      <c r="E181" s="10">
        <f t="shared" si="39"/>
        <v>0.58863374731311202</v>
      </c>
      <c r="F181" s="16"/>
      <c r="G181" s="12" t="s">
        <v>184</v>
      </c>
      <c r="H181" s="13">
        <v>1329.45</v>
      </c>
      <c r="I181" s="14">
        <v>-6.4999999999999997E-3</v>
      </c>
      <c r="J181" s="15">
        <f t="shared" si="40"/>
        <v>0.99350000000000005</v>
      </c>
      <c r="K181" s="10">
        <f t="shared" si="41"/>
        <v>-2.1604621447337E-3</v>
      </c>
      <c r="L181" s="21"/>
      <c r="M181" s="12" t="s">
        <v>184</v>
      </c>
      <c r="N181" s="13">
        <v>280.89999999999998</v>
      </c>
      <c r="O181" s="14">
        <v>5.1499999999999997E-2</v>
      </c>
      <c r="P181" s="15">
        <f t="shared" si="42"/>
        <v>1.0515000000000001</v>
      </c>
      <c r="Q181" s="10">
        <f t="shared" si="43"/>
        <v>5.3234296632433695E-4</v>
      </c>
      <c r="R181" s="21"/>
      <c r="S181" s="12" t="s">
        <v>184</v>
      </c>
      <c r="T181" s="13">
        <v>66.150000000000006</v>
      </c>
      <c r="U181" s="14">
        <v>-1.4200000000000001E-2</v>
      </c>
      <c r="V181" s="15">
        <f t="shared" si="44"/>
        <v>0.98580000000000001</v>
      </c>
      <c r="W181" s="10">
        <f t="shared" si="45"/>
        <v>-4.9706782899450695E-4</v>
      </c>
      <c r="X181" s="22"/>
      <c r="Y181" s="29" t="s">
        <v>184</v>
      </c>
      <c r="Z181" s="30">
        <v>260</v>
      </c>
      <c r="AA181" s="31">
        <v>2.58E-2</v>
      </c>
      <c r="AB181" s="32">
        <f t="shared" si="46"/>
        <v>1.0258</v>
      </c>
      <c r="AC181" s="28">
        <f t="shared" si="47"/>
        <v>5.41140673513255E-4</v>
      </c>
      <c r="AD181" s="22"/>
      <c r="AE181" s="29" t="s">
        <v>184</v>
      </c>
      <c r="AF181" s="30">
        <v>899.3</v>
      </c>
      <c r="AG181" s="31">
        <v>-1E-4</v>
      </c>
      <c r="AH181" s="32">
        <f t="shared" si="48"/>
        <v>0.99990000000000001</v>
      </c>
      <c r="AI181" s="28">
        <f t="shared" si="49"/>
        <v>-9.3205158824934297E-7</v>
      </c>
      <c r="AJ181" s="22"/>
      <c r="AK181" s="29" t="s">
        <v>184</v>
      </c>
      <c r="AL181" s="30">
        <v>460.35</v>
      </c>
      <c r="AM181" s="31">
        <v>2.9899999999999999E-2</v>
      </c>
      <c r="AN181" s="32">
        <f t="shared" si="50"/>
        <v>1.0299</v>
      </c>
      <c r="AO181" s="28">
        <f t="shared" si="51"/>
        <v>2.8307523286362599E-4</v>
      </c>
      <c r="AP181" s="22"/>
      <c r="AQ181" s="22"/>
      <c r="AR181" s="38"/>
      <c r="AT181" s="39">
        <f t="shared" si="52"/>
        <v>0.587331844160497</v>
      </c>
      <c r="AV181" s="40" t="s">
        <v>186</v>
      </c>
      <c r="AW181" s="47">
        <v>1268.05</v>
      </c>
      <c r="AX181" s="48">
        <f t="shared" si="36"/>
        <v>-4.3364280339721901E-4</v>
      </c>
      <c r="AY181" s="43">
        <f t="shared" si="37"/>
        <v>0.99956635719660303</v>
      </c>
      <c r="AZ181" s="49"/>
    </row>
    <row r="182" spans="1:52" ht="20.399999999999999">
      <c r="A182" s="12" t="s">
        <v>185</v>
      </c>
      <c r="B182" s="13">
        <v>3470.15</v>
      </c>
      <c r="C182" s="14">
        <v>2.4299999999999999E-2</v>
      </c>
      <c r="D182" s="15">
        <f t="shared" si="38"/>
        <v>1.0243</v>
      </c>
      <c r="E182" s="10">
        <f t="shared" si="39"/>
        <v>0.59667248626701697</v>
      </c>
      <c r="F182" s="16"/>
      <c r="G182" s="12" t="s">
        <v>185</v>
      </c>
      <c r="H182" s="13">
        <v>1338.15</v>
      </c>
      <c r="I182" s="14">
        <v>1.32E-2</v>
      </c>
      <c r="J182" s="15">
        <f t="shared" si="40"/>
        <v>1.0132000000000001</v>
      </c>
      <c r="K182" s="10">
        <f t="shared" si="41"/>
        <v>4.3874000477669003E-3</v>
      </c>
      <c r="L182" s="21"/>
      <c r="M182" s="12" t="s">
        <v>185</v>
      </c>
      <c r="N182" s="13">
        <v>267.14999999999998</v>
      </c>
      <c r="O182" s="14">
        <v>5.7999999999999996E-3</v>
      </c>
      <c r="P182" s="15">
        <f t="shared" si="42"/>
        <v>1.0058</v>
      </c>
      <c r="Q182" s="10">
        <f t="shared" si="43"/>
        <v>5.9953188440410798E-5</v>
      </c>
      <c r="R182" s="21"/>
      <c r="S182" s="12" t="s">
        <v>185</v>
      </c>
      <c r="T182" s="13">
        <v>67.099999999999994</v>
      </c>
      <c r="U182" s="14">
        <v>8.3000000000000001E-3</v>
      </c>
      <c r="V182" s="15">
        <f t="shared" si="44"/>
        <v>1.0083</v>
      </c>
      <c r="W182" s="10">
        <f t="shared" si="45"/>
        <v>2.90539646524958E-4</v>
      </c>
      <c r="X182" s="22"/>
      <c r="Y182" s="29" t="s">
        <v>185</v>
      </c>
      <c r="Z182" s="30">
        <v>253.45</v>
      </c>
      <c r="AA182" s="31">
        <v>-4.8999999999999998E-3</v>
      </c>
      <c r="AB182" s="32">
        <f t="shared" si="46"/>
        <v>0.99509999999999998</v>
      </c>
      <c r="AC182" s="28">
        <f t="shared" si="47"/>
        <v>-1.0277477907809901E-4</v>
      </c>
      <c r="AD182" s="22"/>
      <c r="AE182" s="29" t="s">
        <v>185</v>
      </c>
      <c r="AF182" s="30">
        <v>899.35</v>
      </c>
      <c r="AG182" s="31">
        <v>-3.3E-3</v>
      </c>
      <c r="AH182" s="32">
        <f t="shared" si="48"/>
        <v>0.99670000000000003</v>
      </c>
      <c r="AI182" s="28">
        <f t="shared" si="49"/>
        <v>-3.07577024122283E-5</v>
      </c>
      <c r="AJ182" s="22"/>
      <c r="AK182" s="29" t="s">
        <v>185</v>
      </c>
      <c r="AL182" s="30">
        <v>447</v>
      </c>
      <c r="AM182" s="31">
        <v>5.33E-2</v>
      </c>
      <c r="AN182" s="32">
        <f t="shared" si="50"/>
        <v>1.0532999999999999</v>
      </c>
      <c r="AO182" s="28">
        <f t="shared" si="51"/>
        <v>5.0461237162646299E-4</v>
      </c>
      <c r="AP182" s="22"/>
      <c r="AQ182" s="22"/>
      <c r="AR182" s="38"/>
      <c r="AT182" s="39">
        <f t="shared" si="52"/>
        <v>0.601781459039885</v>
      </c>
      <c r="AV182" s="40" t="s">
        <v>187</v>
      </c>
      <c r="AW182" s="47">
        <v>1268.5999999999999</v>
      </c>
      <c r="AX182" s="48">
        <f t="shared" si="36"/>
        <v>7.0156246984184295E-2</v>
      </c>
      <c r="AY182" s="43">
        <f t="shared" si="37"/>
        <v>1.0701562469841801</v>
      </c>
      <c r="AZ182" s="49"/>
    </row>
    <row r="183" spans="1:52" ht="20.399999999999999">
      <c r="A183" s="12" t="s">
        <v>186</v>
      </c>
      <c r="B183" s="13">
        <v>3387.95</v>
      </c>
      <c r="C183" s="14">
        <v>7.1999999999999998E-3</v>
      </c>
      <c r="D183" s="15">
        <f t="shared" si="38"/>
        <v>1.0072000000000001</v>
      </c>
      <c r="E183" s="10">
        <f t="shared" si="39"/>
        <v>0.58671144017196097</v>
      </c>
      <c r="F183" s="16"/>
      <c r="G183" s="12" t="s">
        <v>186</v>
      </c>
      <c r="H183" s="13">
        <v>1320.7</v>
      </c>
      <c r="I183" s="14">
        <v>7.4000000000000003E-3</v>
      </c>
      <c r="J183" s="15">
        <f t="shared" si="40"/>
        <v>1.0074000000000001</v>
      </c>
      <c r="K183" s="10">
        <f t="shared" si="41"/>
        <v>2.4596030570814401E-3</v>
      </c>
      <c r="L183" s="21"/>
      <c r="M183" s="12" t="s">
        <v>186</v>
      </c>
      <c r="N183" s="13">
        <v>265.60000000000002</v>
      </c>
      <c r="O183" s="14">
        <v>8.2000000000000007E-3</v>
      </c>
      <c r="P183" s="15">
        <f t="shared" si="42"/>
        <v>1.0082</v>
      </c>
      <c r="Q183" s="10">
        <f t="shared" si="43"/>
        <v>8.4761404346787698E-5</v>
      </c>
      <c r="R183" s="21"/>
      <c r="S183" s="12" t="s">
        <v>186</v>
      </c>
      <c r="T183" s="13">
        <v>66.55</v>
      </c>
      <c r="U183" s="14">
        <v>-8.8999999999999999E-3</v>
      </c>
      <c r="V183" s="15">
        <f t="shared" si="44"/>
        <v>0.99109999999999998</v>
      </c>
      <c r="W183" s="10">
        <f t="shared" si="45"/>
        <v>-3.1154251253881097E-4</v>
      </c>
      <c r="X183" s="22"/>
      <c r="Y183" s="29" t="s">
        <v>186</v>
      </c>
      <c r="Z183" s="30">
        <v>254.7</v>
      </c>
      <c r="AA183" s="31">
        <v>4.7899999999999998E-2</v>
      </c>
      <c r="AB183" s="32">
        <f t="shared" si="46"/>
        <v>1.0479000000000001</v>
      </c>
      <c r="AC183" s="28">
        <f t="shared" si="47"/>
        <v>1.0046759016001899E-3</v>
      </c>
      <c r="AD183" s="22"/>
      <c r="AE183" s="29" t="s">
        <v>186</v>
      </c>
      <c r="AF183" s="30">
        <v>902.3</v>
      </c>
      <c r="AG183" s="31">
        <v>-1.37E-2</v>
      </c>
      <c r="AH183" s="32">
        <f t="shared" si="48"/>
        <v>0.98629999999999995</v>
      </c>
      <c r="AI183" s="28">
        <f t="shared" si="49"/>
        <v>-1.2769106759016001E-4</v>
      </c>
      <c r="AJ183" s="22"/>
      <c r="AK183" s="29" t="s">
        <v>186</v>
      </c>
      <c r="AL183" s="30">
        <v>424.4</v>
      </c>
      <c r="AM183" s="31">
        <v>3.6299999999999999E-2</v>
      </c>
      <c r="AN183" s="32">
        <f t="shared" si="50"/>
        <v>1.0363</v>
      </c>
      <c r="AO183" s="28">
        <f t="shared" si="51"/>
        <v>3.4366658705517098E-4</v>
      </c>
      <c r="AP183" s="22"/>
      <c r="AQ183" s="22"/>
      <c r="AR183" s="38"/>
      <c r="AT183" s="39">
        <f t="shared" si="52"/>
        <v>0.59016491354191503</v>
      </c>
      <c r="AV183" s="40" t="s">
        <v>188</v>
      </c>
      <c r="AW183" s="47">
        <v>1182.6500000000001</v>
      </c>
      <c r="AX183" s="48">
        <f t="shared" si="36"/>
        <v>-4.6494918097769901E-4</v>
      </c>
      <c r="AY183" s="43">
        <f t="shared" si="37"/>
        <v>0.99953505081902205</v>
      </c>
      <c r="AZ183" s="49"/>
    </row>
    <row r="184" spans="1:52" ht="20.399999999999999">
      <c r="A184" s="12" t="s">
        <v>187</v>
      </c>
      <c r="B184" s="13">
        <v>3363.75</v>
      </c>
      <c r="C184" s="14">
        <v>2.0400000000000001E-2</v>
      </c>
      <c r="D184" s="15">
        <f t="shared" si="38"/>
        <v>1.0204</v>
      </c>
      <c r="E184" s="10">
        <f t="shared" si="39"/>
        <v>0.59440066873656505</v>
      </c>
      <c r="F184" s="16"/>
      <c r="G184" s="12" t="s">
        <v>187</v>
      </c>
      <c r="H184" s="13">
        <v>1310.95</v>
      </c>
      <c r="I184" s="14">
        <v>1.55E-2</v>
      </c>
      <c r="J184" s="15">
        <f t="shared" si="40"/>
        <v>1.0155000000000001</v>
      </c>
      <c r="K184" s="10">
        <f t="shared" si="41"/>
        <v>5.1518712682111301E-3</v>
      </c>
      <c r="L184" s="21"/>
      <c r="M184" s="12" t="s">
        <v>187</v>
      </c>
      <c r="N184" s="13">
        <v>263.45</v>
      </c>
      <c r="O184" s="14">
        <v>-1.1299999999999999E-2</v>
      </c>
      <c r="P184" s="15">
        <f t="shared" si="42"/>
        <v>0.98870000000000002</v>
      </c>
      <c r="Q184" s="10">
        <f t="shared" si="43"/>
        <v>-1.16805349892524E-4</v>
      </c>
      <c r="R184" s="21"/>
      <c r="S184" s="12" t="s">
        <v>187</v>
      </c>
      <c r="T184" s="13">
        <v>67.150000000000006</v>
      </c>
      <c r="U184" s="14">
        <v>2.3599999999999999E-2</v>
      </c>
      <c r="V184" s="15">
        <f t="shared" si="44"/>
        <v>1.0236000000000001</v>
      </c>
      <c r="W184" s="10">
        <f t="shared" si="45"/>
        <v>8.2611272987819396E-4</v>
      </c>
      <c r="X184" s="22"/>
      <c r="Y184" s="29" t="s">
        <v>187</v>
      </c>
      <c r="Z184" s="30">
        <v>243.05</v>
      </c>
      <c r="AA184" s="31">
        <v>7.2800000000000004E-2</v>
      </c>
      <c r="AB184" s="32">
        <f t="shared" si="46"/>
        <v>1.0728</v>
      </c>
      <c r="AC184" s="28">
        <f t="shared" si="47"/>
        <v>1.5269395748746101E-3</v>
      </c>
      <c r="AD184" s="22"/>
      <c r="AE184" s="29" t="s">
        <v>187</v>
      </c>
      <c r="AF184" s="30">
        <v>914.8</v>
      </c>
      <c r="AG184" s="31">
        <v>-1.01E-2</v>
      </c>
      <c r="AH184" s="32">
        <f t="shared" si="48"/>
        <v>0.9899</v>
      </c>
      <c r="AI184" s="28">
        <f t="shared" si="49"/>
        <v>-9.41372104131837E-5</v>
      </c>
      <c r="AJ184" s="22"/>
      <c r="AK184" s="29" t="s">
        <v>187</v>
      </c>
      <c r="AL184" s="30">
        <v>409.55</v>
      </c>
      <c r="AM184" s="31">
        <v>-9.1999999999999998E-3</v>
      </c>
      <c r="AN184" s="32">
        <f t="shared" si="50"/>
        <v>0.99080000000000001</v>
      </c>
      <c r="AO184" s="28">
        <f t="shared" si="51"/>
        <v>-8.7100071650346304E-5</v>
      </c>
      <c r="AP184" s="22"/>
      <c r="AQ184" s="22"/>
      <c r="AR184" s="38"/>
      <c r="AT184" s="39">
        <f t="shared" si="52"/>
        <v>0.60160754967757302</v>
      </c>
      <c r="AV184" s="40" t="s">
        <v>189</v>
      </c>
      <c r="AW184" s="47">
        <v>1183.2</v>
      </c>
      <c r="AX184" s="48">
        <f t="shared" si="36"/>
        <v>-1.0676407578171799E-2</v>
      </c>
      <c r="AY184" s="43">
        <f t="shared" si="37"/>
        <v>0.98932359242182799</v>
      </c>
      <c r="AZ184" s="49"/>
    </row>
    <row r="185" spans="1:52" ht="20.399999999999999">
      <c r="A185" s="12" t="s">
        <v>188</v>
      </c>
      <c r="B185" s="13">
        <v>3296.4</v>
      </c>
      <c r="C185" s="14">
        <v>-1.7999999999999999E-2</v>
      </c>
      <c r="D185" s="15">
        <f t="shared" si="38"/>
        <v>0.98199999999999998</v>
      </c>
      <c r="E185" s="10">
        <f t="shared" si="39"/>
        <v>0.572032003821352</v>
      </c>
      <c r="F185" s="16"/>
      <c r="G185" s="12" t="s">
        <v>188</v>
      </c>
      <c r="H185" s="13">
        <v>1291</v>
      </c>
      <c r="I185" s="14">
        <v>-7.3000000000000001E-3</v>
      </c>
      <c r="J185" s="15">
        <f t="shared" si="40"/>
        <v>0.99270000000000003</v>
      </c>
      <c r="K185" s="10">
        <f t="shared" si="41"/>
        <v>-2.42636517793169E-3</v>
      </c>
      <c r="L185" s="21"/>
      <c r="M185" s="12" t="s">
        <v>188</v>
      </c>
      <c r="N185" s="13">
        <v>266.45</v>
      </c>
      <c r="O185" s="14">
        <v>-1.5699999999999999E-2</v>
      </c>
      <c r="P185" s="15">
        <f t="shared" si="42"/>
        <v>0.98429999999999995</v>
      </c>
      <c r="Q185" s="10">
        <f t="shared" si="43"/>
        <v>-1.62287079054215E-4</v>
      </c>
      <c r="R185" s="21"/>
      <c r="S185" s="12" t="s">
        <v>188</v>
      </c>
      <c r="T185" s="13">
        <v>65.599999999999994</v>
      </c>
      <c r="U185" s="14">
        <v>-3.8E-3</v>
      </c>
      <c r="V185" s="15">
        <f t="shared" si="44"/>
        <v>0.99619999999999997</v>
      </c>
      <c r="W185" s="10">
        <f t="shared" si="45"/>
        <v>-1.33018151421065E-4</v>
      </c>
      <c r="X185" s="22"/>
      <c r="Y185" s="29" t="s">
        <v>188</v>
      </c>
      <c r="Z185" s="30">
        <v>226.55</v>
      </c>
      <c r="AA185" s="31">
        <v>1.5E-3</v>
      </c>
      <c r="AB185" s="32">
        <f t="shared" si="46"/>
        <v>1.0015000000000001</v>
      </c>
      <c r="AC185" s="28">
        <f t="shared" si="47"/>
        <v>3.1461667064724099E-5</v>
      </c>
      <c r="AD185" s="22"/>
      <c r="AE185" s="29" t="s">
        <v>188</v>
      </c>
      <c r="AF185" s="30">
        <v>924.15</v>
      </c>
      <c r="AG185" s="31">
        <v>-1.3899999999999999E-2</v>
      </c>
      <c r="AH185" s="32">
        <f t="shared" si="48"/>
        <v>0.98609999999999998</v>
      </c>
      <c r="AI185" s="28">
        <f t="shared" si="49"/>
        <v>-1.2955517076665901E-4</v>
      </c>
      <c r="AJ185" s="22"/>
      <c r="AK185" s="29" t="s">
        <v>188</v>
      </c>
      <c r="AL185" s="30">
        <v>413.35</v>
      </c>
      <c r="AM185" s="31">
        <v>6.7999999999999996E-3</v>
      </c>
      <c r="AN185" s="32">
        <f t="shared" si="50"/>
        <v>1.0067999999999999</v>
      </c>
      <c r="AO185" s="28">
        <f t="shared" si="51"/>
        <v>6.4378313828516802E-5</v>
      </c>
      <c r="AP185" s="22"/>
      <c r="AQ185" s="22"/>
      <c r="AR185" s="38"/>
      <c r="AT185" s="39">
        <f t="shared" si="52"/>
        <v>0.56927661822307096</v>
      </c>
      <c r="AV185" s="40" t="s">
        <v>190</v>
      </c>
      <c r="AW185" s="47">
        <v>1195.9000000000001</v>
      </c>
      <c r="AX185" s="48">
        <f t="shared" si="36"/>
        <v>7.6384305580951299E-3</v>
      </c>
      <c r="AY185" s="43">
        <f t="shared" si="37"/>
        <v>1.0076384305581001</v>
      </c>
      <c r="AZ185" s="49"/>
    </row>
    <row r="186" spans="1:52" ht="20.399999999999999">
      <c r="A186" s="12" t="s">
        <v>189</v>
      </c>
      <c r="B186" s="13">
        <v>3356.75</v>
      </c>
      <c r="C186" s="14">
        <v>5.1000000000000004E-3</v>
      </c>
      <c r="D186" s="15">
        <f t="shared" si="38"/>
        <v>1.0051000000000001</v>
      </c>
      <c r="E186" s="10">
        <f t="shared" si="39"/>
        <v>0.58548815380940999</v>
      </c>
      <c r="F186" s="16"/>
      <c r="G186" s="12" t="s">
        <v>189</v>
      </c>
      <c r="H186" s="13">
        <v>1300.5</v>
      </c>
      <c r="I186" s="14">
        <v>-5.0000000000000001E-3</v>
      </c>
      <c r="J186" s="15">
        <f t="shared" si="40"/>
        <v>0.995</v>
      </c>
      <c r="K186" s="10">
        <f t="shared" si="41"/>
        <v>-1.66189395748746E-3</v>
      </c>
      <c r="L186" s="21"/>
      <c r="M186" s="12" t="s">
        <v>189</v>
      </c>
      <c r="N186" s="13">
        <v>270.7</v>
      </c>
      <c r="O186" s="14">
        <v>-1.8499999999999999E-2</v>
      </c>
      <c r="P186" s="15">
        <f t="shared" si="42"/>
        <v>0.98150000000000004</v>
      </c>
      <c r="Q186" s="10">
        <f t="shared" si="43"/>
        <v>-1.91229997611655E-4</v>
      </c>
      <c r="R186" s="21"/>
      <c r="S186" s="12" t="s">
        <v>189</v>
      </c>
      <c r="T186" s="13">
        <v>65.849999999999994</v>
      </c>
      <c r="U186" s="14">
        <v>-9.7999999999999997E-3</v>
      </c>
      <c r="V186" s="15">
        <f t="shared" si="44"/>
        <v>0.99019999999999997</v>
      </c>
      <c r="W186" s="10">
        <f t="shared" si="45"/>
        <v>-3.4304681155958902E-4</v>
      </c>
      <c r="X186" s="22"/>
      <c r="Y186" s="29" t="s">
        <v>189</v>
      </c>
      <c r="Z186" s="30">
        <v>226.2</v>
      </c>
      <c r="AA186" s="31">
        <v>-2.0400000000000001E-2</v>
      </c>
      <c r="AB186" s="32">
        <f t="shared" si="46"/>
        <v>0.97960000000000003</v>
      </c>
      <c r="AC186" s="28">
        <f t="shared" si="47"/>
        <v>-4.2787867208024798E-4</v>
      </c>
      <c r="AD186" s="22"/>
      <c r="AE186" s="29" t="s">
        <v>189</v>
      </c>
      <c r="AF186" s="30">
        <v>937.15</v>
      </c>
      <c r="AG186" s="31">
        <v>-5.5999999999999999E-3</v>
      </c>
      <c r="AH186" s="32">
        <f t="shared" si="48"/>
        <v>0.99439999999999995</v>
      </c>
      <c r="AI186" s="28">
        <f t="shared" si="49"/>
        <v>-5.21948889419632E-5</v>
      </c>
      <c r="AJ186" s="22"/>
      <c r="AK186" s="29" t="s">
        <v>189</v>
      </c>
      <c r="AL186" s="30">
        <v>410.55</v>
      </c>
      <c r="AM186" s="31">
        <v>-3.8999999999999998E-3</v>
      </c>
      <c r="AN186" s="32">
        <f t="shared" si="50"/>
        <v>0.99609999999999999</v>
      </c>
      <c r="AO186" s="28">
        <f t="shared" si="51"/>
        <v>-3.6922856460472899E-5</v>
      </c>
      <c r="AP186" s="22"/>
      <c r="AQ186" s="22"/>
      <c r="AR186" s="38"/>
      <c r="AT186" s="39">
        <f t="shared" si="52"/>
        <v>0.58277498662526905</v>
      </c>
      <c r="AV186" s="40" t="s">
        <v>191</v>
      </c>
      <c r="AW186" s="47">
        <v>1186.8</v>
      </c>
      <c r="AX186" s="48">
        <f t="shared" si="36"/>
        <v>-2.1836020527383398E-2</v>
      </c>
      <c r="AY186" s="43">
        <f t="shared" si="37"/>
        <v>0.97816397947261702</v>
      </c>
      <c r="AZ186" s="49"/>
    </row>
    <row r="187" spans="1:52" ht="20.399999999999999">
      <c r="A187" s="12" t="s">
        <v>190</v>
      </c>
      <c r="B187" s="13">
        <v>3339.85</v>
      </c>
      <c r="C187" s="14">
        <v>-1.38E-2</v>
      </c>
      <c r="D187" s="15">
        <f t="shared" si="38"/>
        <v>0.98619999999999997</v>
      </c>
      <c r="E187" s="10">
        <f t="shared" si="39"/>
        <v>0.57447857654645296</v>
      </c>
      <c r="F187" s="16"/>
      <c r="G187" s="12" t="s">
        <v>190</v>
      </c>
      <c r="H187" s="13">
        <v>1307</v>
      </c>
      <c r="I187" s="14">
        <v>1E-4</v>
      </c>
      <c r="J187" s="15">
        <f t="shared" si="40"/>
        <v>1.0001</v>
      </c>
      <c r="K187" s="10">
        <f t="shared" si="41"/>
        <v>3.3237879149749203E-5</v>
      </c>
      <c r="L187" s="21"/>
      <c r="M187" s="12" t="s">
        <v>190</v>
      </c>
      <c r="N187" s="13">
        <v>275.8</v>
      </c>
      <c r="O187" s="14">
        <v>2.0899999999999998E-2</v>
      </c>
      <c r="P187" s="15">
        <f t="shared" si="42"/>
        <v>1.0208999999999999</v>
      </c>
      <c r="Q187" s="10">
        <f t="shared" si="43"/>
        <v>2.16038213518032E-4</v>
      </c>
      <c r="R187" s="21"/>
      <c r="S187" s="12" t="s">
        <v>190</v>
      </c>
      <c r="T187" s="13">
        <v>66.5</v>
      </c>
      <c r="U187" s="14">
        <v>-8.8999999999999999E-3</v>
      </c>
      <c r="V187" s="15">
        <f t="shared" si="44"/>
        <v>0.99109999999999998</v>
      </c>
      <c r="W187" s="10">
        <f t="shared" si="45"/>
        <v>-3.1154251253881097E-4</v>
      </c>
      <c r="X187" s="22"/>
      <c r="Y187" s="29" t="s">
        <v>190</v>
      </c>
      <c r="Z187" s="30">
        <v>230.9</v>
      </c>
      <c r="AA187" s="31">
        <v>2.3699999999999999E-2</v>
      </c>
      <c r="AB187" s="32">
        <f t="shared" si="46"/>
        <v>1.0237000000000001</v>
      </c>
      <c r="AC187" s="28">
        <f t="shared" si="47"/>
        <v>4.97094339622641E-4</v>
      </c>
      <c r="AD187" s="22"/>
      <c r="AE187" s="29" t="s">
        <v>190</v>
      </c>
      <c r="AF187" s="30">
        <v>942.45</v>
      </c>
      <c r="AG187" s="31">
        <v>0.02</v>
      </c>
      <c r="AH187" s="32">
        <f t="shared" si="48"/>
        <v>1.02</v>
      </c>
      <c r="AI187" s="28">
        <f t="shared" si="49"/>
        <v>1.86410317649869E-4</v>
      </c>
      <c r="AJ187" s="22"/>
      <c r="AK187" s="29" t="s">
        <v>190</v>
      </c>
      <c r="AL187" s="30">
        <v>412.15</v>
      </c>
      <c r="AM187" s="31">
        <v>-3.3999999999999998E-3</v>
      </c>
      <c r="AN187" s="32">
        <f t="shared" si="50"/>
        <v>0.99660000000000004</v>
      </c>
      <c r="AO187" s="28">
        <f t="shared" si="51"/>
        <v>-3.2189156914258401E-5</v>
      </c>
      <c r="AP187" s="22"/>
      <c r="AQ187" s="22"/>
      <c r="AR187" s="38"/>
      <c r="AT187" s="39">
        <f t="shared" si="52"/>
        <v>0.57506762562694003</v>
      </c>
      <c r="AV187" s="40" t="s">
        <v>192</v>
      </c>
      <c r="AW187" s="47">
        <v>1213</v>
      </c>
      <c r="AX187" s="48">
        <f t="shared" si="36"/>
        <v>1.9815817820107499E-2</v>
      </c>
      <c r="AY187" s="43">
        <f t="shared" si="37"/>
        <v>1.01981581782011</v>
      </c>
      <c r="AZ187" s="49"/>
    </row>
    <row r="188" spans="1:52" ht="20.399999999999999">
      <c r="A188" s="12" t="s">
        <v>191</v>
      </c>
      <c r="B188" s="13">
        <v>3386.75</v>
      </c>
      <c r="C188" s="14">
        <v>2.6200000000000001E-2</v>
      </c>
      <c r="D188" s="15">
        <f t="shared" si="38"/>
        <v>1.0262</v>
      </c>
      <c r="E188" s="10">
        <f t="shared" si="39"/>
        <v>0.59777926916646795</v>
      </c>
      <c r="F188" s="16"/>
      <c r="G188" s="12" t="s">
        <v>191</v>
      </c>
      <c r="H188" s="13">
        <v>1306.8499999999999</v>
      </c>
      <c r="I188" s="14">
        <v>3.1399999999999997E-2</v>
      </c>
      <c r="J188" s="15">
        <f t="shared" si="40"/>
        <v>1.0314000000000001</v>
      </c>
      <c r="K188" s="10">
        <f t="shared" si="41"/>
        <v>1.0436694053021301E-2</v>
      </c>
      <c r="L188" s="21"/>
      <c r="M188" s="12" t="s">
        <v>191</v>
      </c>
      <c r="N188" s="13">
        <v>270.14999999999998</v>
      </c>
      <c r="O188" s="14">
        <v>-3.5000000000000001E-3</v>
      </c>
      <c r="P188" s="15">
        <f t="shared" si="42"/>
        <v>0.99650000000000005</v>
      </c>
      <c r="Q188" s="10">
        <f t="shared" si="43"/>
        <v>-3.6178648196799599E-5</v>
      </c>
      <c r="R188" s="21"/>
      <c r="S188" s="12" t="s">
        <v>191</v>
      </c>
      <c r="T188" s="13">
        <v>67.099999999999994</v>
      </c>
      <c r="U188" s="14">
        <v>1.5900000000000001E-2</v>
      </c>
      <c r="V188" s="15">
        <f t="shared" si="44"/>
        <v>1.0159</v>
      </c>
      <c r="W188" s="10">
        <f t="shared" si="45"/>
        <v>5.5657594936708897E-4</v>
      </c>
      <c r="X188" s="22"/>
      <c r="Y188" s="29" t="s">
        <v>191</v>
      </c>
      <c r="Z188" s="30">
        <v>225.55</v>
      </c>
      <c r="AA188" s="31">
        <v>1.01E-2</v>
      </c>
      <c r="AB188" s="32">
        <f t="shared" si="46"/>
        <v>1.0101</v>
      </c>
      <c r="AC188" s="28">
        <f t="shared" si="47"/>
        <v>2.11841891569143E-4</v>
      </c>
      <c r="AD188" s="22"/>
      <c r="AE188" s="29" t="s">
        <v>191</v>
      </c>
      <c r="AF188" s="30">
        <v>924</v>
      </c>
      <c r="AG188" s="31">
        <v>9.5999999999999992E-3</v>
      </c>
      <c r="AH188" s="32">
        <f t="shared" si="48"/>
        <v>1.0096000000000001</v>
      </c>
      <c r="AI188" s="28">
        <f t="shared" si="49"/>
        <v>8.9476952471936901E-5</v>
      </c>
      <c r="AJ188" s="22"/>
      <c r="AK188" s="29" t="s">
        <v>191</v>
      </c>
      <c r="AL188" s="30">
        <v>413.55</v>
      </c>
      <c r="AM188" s="31">
        <v>5.0000000000000001E-4</v>
      </c>
      <c r="AN188" s="32">
        <f t="shared" si="50"/>
        <v>1.0004999999999999</v>
      </c>
      <c r="AO188" s="28">
        <f t="shared" si="51"/>
        <v>4.7336995462144704E-6</v>
      </c>
      <c r="AP188" s="22"/>
      <c r="AQ188" s="22"/>
      <c r="AR188" s="38"/>
      <c r="AT188" s="39">
        <f t="shared" si="52"/>
        <v>0.609042413064247</v>
      </c>
      <c r="AV188" s="40" t="s">
        <v>193</v>
      </c>
      <c r="AW188" s="47">
        <v>1189.2</v>
      </c>
      <c r="AX188" s="48">
        <f t="shared" si="36"/>
        <v>-1.19116197438321E-2</v>
      </c>
      <c r="AY188" s="43">
        <f t="shared" si="37"/>
        <v>0.98808838025616796</v>
      </c>
      <c r="AZ188" s="49"/>
    </row>
    <row r="189" spans="1:52" ht="20.399999999999999">
      <c r="A189" s="12" t="s">
        <v>192</v>
      </c>
      <c r="B189" s="13">
        <v>3300.3</v>
      </c>
      <c r="C189" s="14">
        <v>-2.5999999999999999E-3</v>
      </c>
      <c r="D189" s="15">
        <f t="shared" si="38"/>
        <v>0.99739999999999995</v>
      </c>
      <c r="E189" s="10">
        <f t="shared" si="39"/>
        <v>0.581002770480057</v>
      </c>
      <c r="F189" s="16"/>
      <c r="G189" s="12" t="s">
        <v>192</v>
      </c>
      <c r="H189" s="13">
        <v>1267.05</v>
      </c>
      <c r="I189" s="14">
        <v>-5.9999999999999995E-4</v>
      </c>
      <c r="J189" s="15">
        <f t="shared" si="40"/>
        <v>0.99939999999999996</v>
      </c>
      <c r="K189" s="10">
        <f t="shared" si="41"/>
        <v>-1.9942727489849501E-4</v>
      </c>
      <c r="L189" s="21"/>
      <c r="M189" s="12" t="s">
        <v>192</v>
      </c>
      <c r="N189" s="13">
        <v>271.10000000000002</v>
      </c>
      <c r="O189" s="14">
        <v>1.5E-3</v>
      </c>
      <c r="P189" s="15">
        <f t="shared" si="42"/>
        <v>1.0015000000000001</v>
      </c>
      <c r="Q189" s="10">
        <f t="shared" si="43"/>
        <v>1.5505134941485501E-5</v>
      </c>
      <c r="R189" s="21"/>
      <c r="S189" s="12" t="s">
        <v>192</v>
      </c>
      <c r="T189" s="13">
        <v>66.05</v>
      </c>
      <c r="U189" s="14">
        <v>-8.9999999999999993E-3</v>
      </c>
      <c r="V189" s="15">
        <f t="shared" si="44"/>
        <v>0.99099999999999999</v>
      </c>
      <c r="W189" s="10">
        <f t="shared" si="45"/>
        <v>-3.1504299020778602E-4</v>
      </c>
      <c r="X189" s="22"/>
      <c r="Y189" s="29" t="s">
        <v>192</v>
      </c>
      <c r="Z189" s="30">
        <v>223.3</v>
      </c>
      <c r="AA189" s="31">
        <v>5.0000000000000001E-3</v>
      </c>
      <c r="AB189" s="32">
        <f t="shared" si="46"/>
        <v>1.0049999999999999</v>
      </c>
      <c r="AC189" s="28">
        <f t="shared" si="47"/>
        <v>1.0487222354908E-4</v>
      </c>
      <c r="AD189" s="22"/>
      <c r="AE189" s="29" t="s">
        <v>192</v>
      </c>
      <c r="AF189" s="30">
        <v>915.2</v>
      </c>
      <c r="AG189" s="31">
        <v>5.9999999999999995E-4</v>
      </c>
      <c r="AH189" s="32">
        <f t="shared" si="48"/>
        <v>1.0005999999999999</v>
      </c>
      <c r="AI189" s="28">
        <f t="shared" si="49"/>
        <v>5.5923095294960597E-6</v>
      </c>
      <c r="AJ189" s="22"/>
      <c r="AK189" s="29" t="s">
        <v>192</v>
      </c>
      <c r="AL189" s="30">
        <v>413.35</v>
      </c>
      <c r="AM189" s="31">
        <v>-5.9999999999999995E-4</v>
      </c>
      <c r="AN189" s="32">
        <f t="shared" si="50"/>
        <v>0.99939999999999996</v>
      </c>
      <c r="AO189" s="28">
        <f t="shared" si="51"/>
        <v>-5.6804394554573702E-6</v>
      </c>
      <c r="AP189" s="22"/>
      <c r="AQ189" s="22"/>
      <c r="AR189" s="38"/>
      <c r="AT189" s="39">
        <f t="shared" si="52"/>
        <v>0.58060858944351601</v>
      </c>
      <c r="AV189" s="40" t="s">
        <v>194</v>
      </c>
      <c r="AW189" s="47">
        <v>1203.45</v>
      </c>
      <c r="AX189" s="48">
        <f t="shared" si="36"/>
        <v>-2.0723573761946001E-2</v>
      </c>
      <c r="AY189" s="43">
        <f t="shared" si="37"/>
        <v>0.979276426238054</v>
      </c>
      <c r="AZ189" s="49"/>
    </row>
    <row r="190" spans="1:52" ht="20.399999999999999">
      <c r="A190" s="12" t="s">
        <v>193</v>
      </c>
      <c r="B190" s="13">
        <v>3309</v>
      </c>
      <c r="C190" s="14">
        <v>-3.8E-3</v>
      </c>
      <c r="D190" s="15">
        <f t="shared" si="38"/>
        <v>0.99619999999999997</v>
      </c>
      <c r="E190" s="10">
        <f t="shared" si="39"/>
        <v>0.58030374970145704</v>
      </c>
      <c r="F190" s="16"/>
      <c r="G190" s="12" t="s">
        <v>193</v>
      </c>
      <c r="H190" s="13">
        <v>1267.8499999999999</v>
      </c>
      <c r="I190" s="14">
        <v>2.3999999999999998E-3</v>
      </c>
      <c r="J190" s="15">
        <f t="shared" si="40"/>
        <v>1.0024</v>
      </c>
      <c r="K190" s="10">
        <f t="shared" si="41"/>
        <v>7.9770909959398103E-4</v>
      </c>
      <c r="L190" s="21"/>
      <c r="M190" s="12" t="s">
        <v>193</v>
      </c>
      <c r="N190" s="13">
        <v>270.7</v>
      </c>
      <c r="O190" s="14">
        <v>4.1599999999999998E-2</v>
      </c>
      <c r="P190" s="15">
        <f t="shared" si="42"/>
        <v>1.0416000000000001</v>
      </c>
      <c r="Q190" s="10">
        <f t="shared" si="43"/>
        <v>4.3000907571053303E-4</v>
      </c>
      <c r="R190" s="21"/>
      <c r="S190" s="12" t="s">
        <v>193</v>
      </c>
      <c r="T190" s="13">
        <v>66.650000000000006</v>
      </c>
      <c r="U190" s="14">
        <v>9.98E-2</v>
      </c>
      <c r="V190" s="15">
        <f t="shared" si="44"/>
        <v>1.0998000000000001</v>
      </c>
      <c r="W190" s="10">
        <f t="shared" si="45"/>
        <v>3.49347671363745E-3</v>
      </c>
      <c r="X190" s="22"/>
      <c r="Y190" s="29" t="s">
        <v>193</v>
      </c>
      <c r="Z190" s="30">
        <v>222.2</v>
      </c>
      <c r="AA190" s="31">
        <v>1.7899999999999999E-2</v>
      </c>
      <c r="AB190" s="32">
        <f t="shared" si="46"/>
        <v>1.0179</v>
      </c>
      <c r="AC190" s="28">
        <f t="shared" si="47"/>
        <v>3.75442560305708E-4</v>
      </c>
      <c r="AD190" s="22"/>
      <c r="AE190" s="29" t="s">
        <v>193</v>
      </c>
      <c r="AF190" s="30">
        <v>914.65</v>
      </c>
      <c r="AG190" s="31">
        <v>2.07E-2</v>
      </c>
      <c r="AH190" s="32">
        <f t="shared" si="48"/>
        <v>1.0206999999999999</v>
      </c>
      <c r="AI190" s="28">
        <f t="shared" si="49"/>
        <v>1.9293467876761399E-4</v>
      </c>
      <c r="AJ190" s="22"/>
      <c r="AK190" s="29" t="s">
        <v>193</v>
      </c>
      <c r="AL190" s="30">
        <v>413.6</v>
      </c>
      <c r="AM190" s="31">
        <v>3.27E-2</v>
      </c>
      <c r="AN190" s="32">
        <f t="shared" si="50"/>
        <v>1.0327</v>
      </c>
      <c r="AO190" s="28">
        <f t="shared" si="51"/>
        <v>3.0958395032242697E-4</v>
      </c>
      <c r="AP190" s="22"/>
      <c r="AQ190" s="22"/>
      <c r="AR190" s="38"/>
      <c r="AT190" s="39">
        <f t="shared" si="52"/>
        <v>0.58590290577979498</v>
      </c>
      <c r="AV190" s="40" t="s">
        <v>195</v>
      </c>
      <c r="AW190" s="47">
        <v>1228.6500000000001</v>
      </c>
      <c r="AX190" s="48">
        <f t="shared" si="36"/>
        <v>-4.9810895562645903E-2</v>
      </c>
      <c r="AY190" s="43">
        <f t="shared" si="37"/>
        <v>0.95018910443735405</v>
      </c>
      <c r="AZ190" s="49"/>
    </row>
    <row r="191" spans="1:52" ht="20.399999999999999">
      <c r="A191" s="12" t="s">
        <v>194</v>
      </c>
      <c r="B191" s="13">
        <v>3321.5</v>
      </c>
      <c r="C191" s="14">
        <v>6.7000000000000002E-3</v>
      </c>
      <c r="D191" s="15">
        <f t="shared" si="38"/>
        <v>1.0066999999999999</v>
      </c>
      <c r="E191" s="10">
        <f t="shared" si="39"/>
        <v>0.58642018151421105</v>
      </c>
      <c r="F191" s="16"/>
      <c r="G191" s="12" t="s">
        <v>194</v>
      </c>
      <c r="H191" s="13">
        <v>1264.8</v>
      </c>
      <c r="I191" s="14">
        <v>1.24E-2</v>
      </c>
      <c r="J191" s="15">
        <f t="shared" si="40"/>
        <v>1.0124</v>
      </c>
      <c r="K191" s="10">
        <f t="shared" si="41"/>
        <v>4.1214970145688999E-3</v>
      </c>
      <c r="L191" s="21"/>
      <c r="M191" s="12" t="s">
        <v>194</v>
      </c>
      <c r="N191" s="13">
        <v>259.89999999999998</v>
      </c>
      <c r="O191" s="14">
        <v>-7.6E-3</v>
      </c>
      <c r="P191" s="15">
        <f t="shared" si="42"/>
        <v>0.99239999999999995</v>
      </c>
      <c r="Q191" s="10">
        <f t="shared" si="43"/>
        <v>-7.8559350370193393E-5</v>
      </c>
      <c r="R191" s="21"/>
      <c r="S191" s="12" t="s">
        <v>194</v>
      </c>
      <c r="T191" s="13">
        <v>60.6</v>
      </c>
      <c r="U191" s="14">
        <v>-1.6199999999999999E-2</v>
      </c>
      <c r="V191" s="15">
        <f t="shared" si="44"/>
        <v>0.98380000000000001</v>
      </c>
      <c r="W191" s="10">
        <f t="shared" si="45"/>
        <v>-5.6707738237401497E-4</v>
      </c>
      <c r="X191" s="22"/>
      <c r="Y191" s="29" t="s">
        <v>194</v>
      </c>
      <c r="Z191" s="30">
        <v>218.3</v>
      </c>
      <c r="AA191" s="31">
        <v>2.63E-2</v>
      </c>
      <c r="AB191" s="32">
        <f t="shared" si="46"/>
        <v>1.0263</v>
      </c>
      <c r="AC191" s="28">
        <f t="shared" si="47"/>
        <v>5.5162789586816303E-4</v>
      </c>
      <c r="AD191" s="22"/>
      <c r="AE191" s="29" t="s">
        <v>194</v>
      </c>
      <c r="AF191" s="30">
        <v>896.1</v>
      </c>
      <c r="AG191" s="31">
        <v>5.4000000000000003E-3</v>
      </c>
      <c r="AH191" s="32">
        <f t="shared" si="48"/>
        <v>1.0054000000000001</v>
      </c>
      <c r="AI191" s="28">
        <f t="shared" si="49"/>
        <v>5.0330785765464503E-5</v>
      </c>
      <c r="AJ191" s="22"/>
      <c r="AK191" s="29" t="s">
        <v>194</v>
      </c>
      <c r="AL191" s="30">
        <v>400.5</v>
      </c>
      <c r="AM191" s="31">
        <v>1.44E-2</v>
      </c>
      <c r="AN191" s="32">
        <f t="shared" si="50"/>
        <v>1.0144</v>
      </c>
      <c r="AO191" s="28">
        <f t="shared" si="51"/>
        <v>1.3633054693097701E-4</v>
      </c>
      <c r="AP191" s="22"/>
      <c r="AQ191" s="22"/>
      <c r="AR191" s="38"/>
      <c r="AT191" s="39">
        <f t="shared" si="52"/>
        <v>0.59063433102459995</v>
      </c>
      <c r="AV191" s="40" t="s">
        <v>196</v>
      </c>
      <c r="AW191" s="47">
        <v>1291.4000000000001</v>
      </c>
      <c r="AX191" s="48">
        <f t="shared" si="36"/>
        <v>-1.8907924892117699E-2</v>
      </c>
      <c r="AY191" s="43">
        <f t="shared" si="37"/>
        <v>0.98109207510788199</v>
      </c>
      <c r="AZ191" s="49"/>
    </row>
    <row r="192" spans="1:52" ht="20.399999999999999">
      <c r="A192" s="12" t="s">
        <v>195</v>
      </c>
      <c r="B192" s="13">
        <v>3299.55</v>
      </c>
      <c r="C192" s="14">
        <v>-7.4999999999999997E-3</v>
      </c>
      <c r="D192" s="15">
        <f t="shared" si="38"/>
        <v>0.99250000000000005</v>
      </c>
      <c r="E192" s="10">
        <f t="shared" si="39"/>
        <v>0.57814843563410601</v>
      </c>
      <c r="F192" s="16"/>
      <c r="G192" s="12" t="s">
        <v>195</v>
      </c>
      <c r="H192" s="13">
        <v>1249.3499999999999</v>
      </c>
      <c r="I192" s="14">
        <v>-1.7399999999999999E-2</v>
      </c>
      <c r="J192" s="15">
        <f t="shared" si="40"/>
        <v>0.98260000000000003</v>
      </c>
      <c r="K192" s="10">
        <f t="shared" si="41"/>
        <v>-5.7833909720563601E-3</v>
      </c>
      <c r="L192" s="21"/>
      <c r="M192" s="12" t="s">
        <v>195</v>
      </c>
      <c r="N192" s="13">
        <v>261.89999999999998</v>
      </c>
      <c r="O192" s="14">
        <v>-3.7699999999999997E-2</v>
      </c>
      <c r="P192" s="15">
        <f t="shared" si="42"/>
        <v>0.96230000000000004</v>
      </c>
      <c r="Q192" s="10">
        <f t="shared" si="43"/>
        <v>-3.8969572486267001E-4</v>
      </c>
      <c r="R192" s="21"/>
      <c r="S192" s="12" t="s">
        <v>195</v>
      </c>
      <c r="T192" s="13">
        <v>61.6</v>
      </c>
      <c r="U192" s="14">
        <v>-0.10009999999999999</v>
      </c>
      <c r="V192" s="15">
        <f t="shared" si="44"/>
        <v>0.89990000000000003</v>
      </c>
      <c r="W192" s="10">
        <f t="shared" si="45"/>
        <v>-3.5039781466443798E-3</v>
      </c>
      <c r="X192" s="22"/>
      <c r="Y192" s="29" t="s">
        <v>195</v>
      </c>
      <c r="Z192" s="30">
        <v>212.7</v>
      </c>
      <c r="AA192" s="31">
        <v>-5.5100000000000003E-2</v>
      </c>
      <c r="AB192" s="32">
        <f t="shared" si="46"/>
        <v>0.94489999999999996</v>
      </c>
      <c r="AC192" s="28">
        <f t="shared" si="47"/>
        <v>-1.15569190351087E-3</v>
      </c>
      <c r="AD192" s="22"/>
      <c r="AE192" s="29" t="s">
        <v>195</v>
      </c>
      <c r="AF192" s="30">
        <v>891.25</v>
      </c>
      <c r="AG192" s="31">
        <v>-3.73E-2</v>
      </c>
      <c r="AH192" s="32">
        <f t="shared" si="48"/>
        <v>0.9627</v>
      </c>
      <c r="AI192" s="28">
        <f t="shared" si="49"/>
        <v>-3.4765524241700503E-4</v>
      </c>
      <c r="AJ192" s="22"/>
      <c r="AK192" s="29" t="s">
        <v>195</v>
      </c>
      <c r="AL192" s="30">
        <v>394.8</v>
      </c>
      <c r="AM192" s="31">
        <v>-7.6499999999999999E-2</v>
      </c>
      <c r="AN192" s="32">
        <f t="shared" si="50"/>
        <v>0.92349999999999999</v>
      </c>
      <c r="AO192" s="28">
        <f t="shared" si="51"/>
        <v>-7.2425603057081395E-4</v>
      </c>
      <c r="AP192" s="22"/>
      <c r="AQ192" s="22"/>
      <c r="AR192" s="38"/>
      <c r="AT192" s="39">
        <f t="shared" si="52"/>
        <v>0.56624376761404305</v>
      </c>
      <c r="AV192" s="40" t="s">
        <v>197</v>
      </c>
      <c r="AW192" s="47">
        <v>1316.05</v>
      </c>
      <c r="AX192" s="48">
        <f t="shared" si="36"/>
        <v>-1.93026405119416E-2</v>
      </c>
      <c r="AY192" s="43">
        <f t="shared" si="37"/>
        <v>0.98069735948805803</v>
      </c>
      <c r="AZ192" s="49"/>
    </row>
    <row r="193" spans="1:52" ht="20.399999999999999">
      <c r="A193" s="12" t="s">
        <v>881</v>
      </c>
      <c r="B193" s="13">
        <v>3324.55</v>
      </c>
      <c r="C193" s="14">
        <v>-3.3E-3</v>
      </c>
      <c r="D193" s="15">
        <f t="shared" si="38"/>
        <v>0.99670000000000003</v>
      </c>
      <c r="E193" s="10">
        <f t="shared" si="39"/>
        <v>0.58059500835920697</v>
      </c>
      <c r="F193" s="16"/>
      <c r="G193" s="12" t="s">
        <v>881</v>
      </c>
      <c r="H193" s="13">
        <v>1271.5</v>
      </c>
      <c r="I193" s="14">
        <v>2.1100000000000001E-2</v>
      </c>
      <c r="J193" s="15">
        <f t="shared" si="40"/>
        <v>1.0210999999999999</v>
      </c>
      <c r="K193" s="10">
        <f t="shared" si="41"/>
        <v>7.0131925005970904E-3</v>
      </c>
      <c r="L193" s="21"/>
      <c r="M193" s="12" t="s">
        <v>881</v>
      </c>
      <c r="N193" s="13">
        <v>272.14999999999998</v>
      </c>
      <c r="O193" s="14">
        <v>-4.6300000000000001E-2</v>
      </c>
      <c r="P193" s="15">
        <f t="shared" si="42"/>
        <v>0.95369999999999999</v>
      </c>
      <c r="Q193" s="10">
        <f t="shared" si="43"/>
        <v>-4.78591831860521E-4</v>
      </c>
      <c r="R193" s="21"/>
      <c r="S193" s="12" t="s">
        <v>881</v>
      </c>
      <c r="T193" s="13">
        <v>68.45</v>
      </c>
      <c r="U193" s="14">
        <v>-0.02</v>
      </c>
      <c r="V193" s="15">
        <f t="shared" si="44"/>
        <v>0.98</v>
      </c>
      <c r="W193" s="10">
        <f t="shared" si="45"/>
        <v>-7.0009553379508005E-4</v>
      </c>
      <c r="X193" s="22"/>
      <c r="Y193" s="29" t="s">
        <v>881</v>
      </c>
      <c r="Z193" s="30">
        <v>225.1</v>
      </c>
      <c r="AA193" s="31">
        <v>2.69E-2</v>
      </c>
      <c r="AB193" s="32">
        <f t="shared" si="46"/>
        <v>1.0268999999999999</v>
      </c>
      <c r="AC193" s="28">
        <f t="shared" si="47"/>
        <v>5.6421256269405305E-4</v>
      </c>
      <c r="AD193" s="22"/>
      <c r="AE193" s="29" t="s">
        <v>881</v>
      </c>
      <c r="AF193" s="30">
        <v>925.75</v>
      </c>
      <c r="AG193" s="31">
        <v>-4.0000000000000002E-4</v>
      </c>
      <c r="AH193" s="32">
        <f t="shared" si="48"/>
        <v>0.99960000000000004</v>
      </c>
      <c r="AI193" s="28">
        <f t="shared" si="49"/>
        <v>-3.7282063529973702E-6</v>
      </c>
      <c r="AJ193" s="22"/>
      <c r="AK193" s="29" t="s">
        <v>881</v>
      </c>
      <c r="AL193" s="30">
        <v>427.5</v>
      </c>
      <c r="AM193" s="31">
        <v>-3.6900000000000002E-2</v>
      </c>
      <c r="AN193" s="32">
        <f t="shared" si="50"/>
        <v>0.96309999999999996</v>
      </c>
      <c r="AO193" s="28">
        <f t="shared" si="51"/>
        <v>-3.4934702651062802E-4</v>
      </c>
      <c r="AP193" s="22"/>
      <c r="AQ193" s="22"/>
      <c r="AR193" s="38"/>
      <c r="AT193" s="39">
        <f t="shared" si="52"/>
        <v>0.58664065082397898</v>
      </c>
      <c r="AV193" s="40" t="s">
        <v>198</v>
      </c>
      <c r="AW193" s="47">
        <v>1341.7</v>
      </c>
      <c r="AX193" s="48">
        <f t="shared" si="36"/>
        <v>1.2678526514689899E-3</v>
      </c>
      <c r="AY193" s="43">
        <f t="shared" si="37"/>
        <v>1.00126785265147</v>
      </c>
      <c r="AZ193" s="49"/>
    </row>
    <row r="194" spans="1:52" ht="20.399999999999999">
      <c r="A194" s="12" t="s">
        <v>882</v>
      </c>
      <c r="B194" s="13">
        <v>3335.5</v>
      </c>
      <c r="C194" s="14">
        <v>-1.7399999999999999E-2</v>
      </c>
      <c r="D194" s="15">
        <f t="shared" si="38"/>
        <v>0.98260000000000003</v>
      </c>
      <c r="E194" s="10">
        <f t="shared" si="39"/>
        <v>0.57238151421065198</v>
      </c>
      <c r="F194" s="16"/>
      <c r="G194" s="12" t="s">
        <v>882</v>
      </c>
      <c r="H194" s="13">
        <v>1245.2</v>
      </c>
      <c r="I194" s="14">
        <v>-8.3000000000000001E-3</v>
      </c>
      <c r="J194" s="15">
        <f t="shared" si="40"/>
        <v>0.99170000000000003</v>
      </c>
      <c r="K194" s="10">
        <f t="shared" si="41"/>
        <v>-2.7587439694291898E-3</v>
      </c>
      <c r="L194" s="21"/>
      <c r="M194" s="12" t="s">
        <v>882</v>
      </c>
      <c r="N194" s="13">
        <v>285.35000000000002</v>
      </c>
      <c r="O194" s="14">
        <v>2.3E-3</v>
      </c>
      <c r="P194" s="15">
        <f t="shared" si="42"/>
        <v>1.0023</v>
      </c>
      <c r="Q194" s="10">
        <f t="shared" si="43"/>
        <v>2.3774540243611199E-5</v>
      </c>
      <c r="R194" s="21"/>
      <c r="S194" s="12" t="s">
        <v>882</v>
      </c>
      <c r="T194" s="13">
        <v>69.849999999999994</v>
      </c>
      <c r="U194" s="14">
        <v>1.38E-2</v>
      </c>
      <c r="V194" s="15">
        <f t="shared" si="44"/>
        <v>1.0138</v>
      </c>
      <c r="W194" s="10">
        <f t="shared" si="45"/>
        <v>4.8306591831860499E-4</v>
      </c>
      <c r="X194" s="22"/>
      <c r="Y194" s="29" t="s">
        <v>882</v>
      </c>
      <c r="Z194" s="30">
        <v>219.2</v>
      </c>
      <c r="AA194" s="31">
        <v>-5.0000000000000001E-3</v>
      </c>
      <c r="AB194" s="32">
        <f t="shared" si="46"/>
        <v>0.995</v>
      </c>
      <c r="AC194" s="28">
        <f t="shared" si="47"/>
        <v>-1.0487222354908E-4</v>
      </c>
      <c r="AD194" s="22"/>
      <c r="AE194" s="29" t="s">
        <v>882</v>
      </c>
      <c r="AF194" s="30">
        <v>926.15</v>
      </c>
      <c r="AG194" s="31">
        <v>-2.8999999999999998E-3</v>
      </c>
      <c r="AH194" s="32">
        <f t="shared" si="48"/>
        <v>0.99709999999999999</v>
      </c>
      <c r="AI194" s="28">
        <f t="shared" si="49"/>
        <v>-2.7029496059231E-5</v>
      </c>
      <c r="AJ194" s="22"/>
      <c r="AK194" s="29" t="s">
        <v>882</v>
      </c>
      <c r="AL194" s="30">
        <v>443.9</v>
      </c>
      <c r="AM194" s="31">
        <v>1.2E-2</v>
      </c>
      <c r="AN194" s="32">
        <f t="shared" si="50"/>
        <v>1.012</v>
      </c>
      <c r="AO194" s="28">
        <f t="shared" si="51"/>
        <v>1.13608789109147E-4</v>
      </c>
      <c r="AP194" s="22"/>
      <c r="AQ194" s="22"/>
      <c r="AR194" s="38"/>
      <c r="AT194" s="39">
        <f t="shared" si="52"/>
        <v>0.57011131776928603</v>
      </c>
      <c r="AV194" s="40" t="s">
        <v>199</v>
      </c>
      <c r="AW194" s="47">
        <v>1340</v>
      </c>
      <c r="AX194" s="48">
        <f t="shared" si="36"/>
        <v>1.9137177115481199E-2</v>
      </c>
      <c r="AY194" s="43">
        <f t="shared" si="37"/>
        <v>1.01913717711548</v>
      </c>
      <c r="AZ194" s="49"/>
    </row>
    <row r="195" spans="1:52" ht="20.399999999999999">
      <c r="A195" s="12" t="s">
        <v>883</v>
      </c>
      <c r="B195" s="13">
        <v>3394.7</v>
      </c>
      <c r="C195" s="14">
        <v>-8.6E-3</v>
      </c>
      <c r="D195" s="15">
        <f t="shared" si="38"/>
        <v>0.99139999999999995</v>
      </c>
      <c r="E195" s="10">
        <f t="shared" si="39"/>
        <v>0.57750766658705499</v>
      </c>
      <c r="F195" s="16"/>
      <c r="G195" s="12" t="s">
        <v>883</v>
      </c>
      <c r="H195" s="13">
        <v>1255.6500000000001</v>
      </c>
      <c r="I195" s="14">
        <v>-1.37E-2</v>
      </c>
      <c r="J195" s="15">
        <f t="shared" si="40"/>
        <v>0.98629999999999995</v>
      </c>
      <c r="K195" s="10">
        <f t="shared" si="41"/>
        <v>-4.5535894435156403E-3</v>
      </c>
      <c r="L195" s="21"/>
      <c r="M195" s="12" t="s">
        <v>883</v>
      </c>
      <c r="N195" s="13">
        <v>284.7</v>
      </c>
      <c r="O195" s="14">
        <v>-7.7999999999999996E-3</v>
      </c>
      <c r="P195" s="15">
        <f t="shared" si="42"/>
        <v>0.99219999999999997</v>
      </c>
      <c r="Q195" s="10">
        <f t="shared" si="43"/>
        <v>-8.0626701695724905E-5</v>
      </c>
      <c r="R195" s="21"/>
      <c r="S195" s="12" t="s">
        <v>883</v>
      </c>
      <c r="T195" s="13">
        <v>68.900000000000006</v>
      </c>
      <c r="U195" s="14">
        <v>-1.6400000000000001E-2</v>
      </c>
      <c r="V195" s="15">
        <f t="shared" si="44"/>
        <v>0.98360000000000003</v>
      </c>
      <c r="W195" s="10">
        <f t="shared" si="45"/>
        <v>-5.7407833771196603E-4</v>
      </c>
      <c r="X195" s="22"/>
      <c r="Y195" s="29" t="s">
        <v>883</v>
      </c>
      <c r="Z195" s="30">
        <v>220.3</v>
      </c>
      <c r="AA195" s="31">
        <v>4.5999999999999999E-3</v>
      </c>
      <c r="AB195" s="32">
        <f t="shared" si="46"/>
        <v>1.0045999999999999</v>
      </c>
      <c r="AC195" s="28">
        <f t="shared" si="47"/>
        <v>9.6482445665153994E-5</v>
      </c>
      <c r="AD195" s="22"/>
      <c r="AE195" s="29" t="s">
        <v>883</v>
      </c>
      <c r="AF195" s="30">
        <v>928.8</v>
      </c>
      <c r="AG195" s="31">
        <v>-1.9900000000000001E-2</v>
      </c>
      <c r="AH195" s="32">
        <f t="shared" si="48"/>
        <v>0.98009999999999997</v>
      </c>
      <c r="AI195" s="28">
        <f t="shared" si="49"/>
        <v>-1.8547826606161899E-4</v>
      </c>
      <c r="AJ195" s="22"/>
      <c r="AK195" s="29" t="s">
        <v>883</v>
      </c>
      <c r="AL195" s="30">
        <v>438.65</v>
      </c>
      <c r="AM195" s="31">
        <v>-1.2699999999999999E-2</v>
      </c>
      <c r="AN195" s="32">
        <f t="shared" si="50"/>
        <v>0.98729999999999996</v>
      </c>
      <c r="AO195" s="28">
        <f t="shared" si="51"/>
        <v>-1.20235968473848E-4</v>
      </c>
      <c r="AP195" s="22"/>
      <c r="AQ195" s="22"/>
      <c r="AR195" s="38"/>
      <c r="AT195" s="39">
        <f t="shared" si="52"/>
        <v>0.57209014031526095</v>
      </c>
      <c r="AV195" s="40" t="s">
        <v>200</v>
      </c>
      <c r="AW195" s="47">
        <v>1314.6</v>
      </c>
      <c r="AX195" s="48">
        <f t="shared" si="36"/>
        <v>3.8144159116691702E-2</v>
      </c>
      <c r="AY195" s="43">
        <f t="shared" si="37"/>
        <v>1.03814415911669</v>
      </c>
      <c r="AZ195" s="49"/>
    </row>
    <row r="196" spans="1:52" ht="20.399999999999999">
      <c r="A196" s="12" t="s">
        <v>884</v>
      </c>
      <c r="B196" s="13">
        <v>3424.25</v>
      </c>
      <c r="C196" s="14">
        <v>2.47E-2</v>
      </c>
      <c r="D196" s="15">
        <f t="shared" si="38"/>
        <v>1.0246999999999999</v>
      </c>
      <c r="E196" s="10">
        <f t="shared" si="39"/>
        <v>0.59690549319321695</v>
      </c>
      <c r="F196" s="16"/>
      <c r="G196" s="12" t="s">
        <v>884</v>
      </c>
      <c r="H196" s="13">
        <v>1273.0999999999999</v>
      </c>
      <c r="I196" s="14">
        <v>1.1599999999999999E-2</v>
      </c>
      <c r="J196" s="15">
        <f t="shared" si="40"/>
        <v>1.0116000000000001</v>
      </c>
      <c r="K196" s="10">
        <f t="shared" si="41"/>
        <v>3.8555939813709099E-3</v>
      </c>
      <c r="L196" s="21"/>
      <c r="M196" s="12" t="s">
        <v>884</v>
      </c>
      <c r="N196" s="13">
        <v>286.95</v>
      </c>
      <c r="O196" s="14">
        <v>1.38E-2</v>
      </c>
      <c r="P196" s="15">
        <f t="shared" si="42"/>
        <v>1.0138</v>
      </c>
      <c r="Q196" s="10">
        <f t="shared" si="43"/>
        <v>1.4264724146166699E-4</v>
      </c>
      <c r="R196" s="21"/>
      <c r="S196" s="12" t="s">
        <v>884</v>
      </c>
      <c r="T196" s="13">
        <v>70.05</v>
      </c>
      <c r="U196" s="14">
        <v>0</v>
      </c>
      <c r="V196" s="15">
        <f t="shared" si="44"/>
        <v>1</v>
      </c>
      <c r="W196" s="10">
        <f t="shared" si="45"/>
        <v>0</v>
      </c>
      <c r="X196" s="22"/>
      <c r="Y196" s="29" t="s">
        <v>884</v>
      </c>
      <c r="Z196" s="30">
        <v>219.3</v>
      </c>
      <c r="AA196" s="31">
        <v>1.15E-2</v>
      </c>
      <c r="AB196" s="32">
        <f t="shared" si="46"/>
        <v>1.0115000000000001</v>
      </c>
      <c r="AC196" s="28">
        <f t="shared" si="47"/>
        <v>2.41206114162885E-4</v>
      </c>
      <c r="AD196" s="22"/>
      <c r="AE196" s="29" t="s">
        <v>884</v>
      </c>
      <c r="AF196" s="30">
        <v>947.65</v>
      </c>
      <c r="AG196" s="31">
        <v>-1.2500000000000001E-2</v>
      </c>
      <c r="AH196" s="32">
        <f t="shared" si="48"/>
        <v>0.98750000000000004</v>
      </c>
      <c r="AI196" s="28">
        <f t="shared" si="49"/>
        <v>-1.16506448531168E-4</v>
      </c>
      <c r="AJ196" s="22"/>
      <c r="AK196" s="29" t="s">
        <v>884</v>
      </c>
      <c r="AL196" s="30">
        <v>444.3</v>
      </c>
      <c r="AM196" s="31">
        <v>9.7999999999999997E-3</v>
      </c>
      <c r="AN196" s="32">
        <f t="shared" si="50"/>
        <v>1.0098</v>
      </c>
      <c r="AO196" s="28">
        <f t="shared" si="51"/>
        <v>9.2780511105803706E-5</v>
      </c>
      <c r="AP196" s="22"/>
      <c r="AQ196" s="22"/>
      <c r="AR196" s="38"/>
      <c r="AT196" s="39">
        <f t="shared" si="52"/>
        <v>0.601121214592787</v>
      </c>
      <c r="AV196" s="40" t="s">
        <v>201</v>
      </c>
      <c r="AW196" s="47">
        <v>1265.4000000000001</v>
      </c>
      <c r="AX196" s="48">
        <f t="shared" si="36"/>
        <v>2.6789997858473E-2</v>
      </c>
      <c r="AY196" s="43">
        <f t="shared" si="37"/>
        <v>1.02678999785847</v>
      </c>
      <c r="AZ196" s="49"/>
    </row>
    <row r="197" spans="1:52" ht="20.399999999999999">
      <c r="A197" s="12" t="s">
        <v>885</v>
      </c>
      <c r="B197" s="13">
        <v>3341.75</v>
      </c>
      <c r="C197" s="14">
        <v>-1.0200000000000001E-2</v>
      </c>
      <c r="D197" s="15">
        <f t="shared" si="38"/>
        <v>0.98980000000000001</v>
      </c>
      <c r="E197" s="10">
        <f t="shared" si="39"/>
        <v>0.57657563888225505</v>
      </c>
      <c r="F197" s="16"/>
      <c r="G197" s="12" t="s">
        <v>885</v>
      </c>
      <c r="H197" s="13">
        <v>1258.55</v>
      </c>
      <c r="I197" s="14">
        <v>-2.3E-3</v>
      </c>
      <c r="J197" s="15">
        <f t="shared" si="40"/>
        <v>0.99770000000000003</v>
      </c>
      <c r="K197" s="10">
        <f t="shared" si="41"/>
        <v>-7.6447122044423195E-4</v>
      </c>
      <c r="L197" s="21"/>
      <c r="M197" s="12" t="s">
        <v>885</v>
      </c>
      <c r="N197" s="13">
        <v>283.05</v>
      </c>
      <c r="O197" s="14">
        <v>-5.0000000000000001E-4</v>
      </c>
      <c r="P197" s="15">
        <f t="shared" si="42"/>
        <v>0.99950000000000006</v>
      </c>
      <c r="Q197" s="10">
        <f t="shared" si="43"/>
        <v>-5.1683783138285201E-6</v>
      </c>
      <c r="R197" s="21"/>
      <c r="S197" s="12" t="s">
        <v>885</v>
      </c>
      <c r="T197" s="13">
        <v>70.05</v>
      </c>
      <c r="U197" s="14">
        <v>4.9399999999999999E-2</v>
      </c>
      <c r="V197" s="15">
        <f t="shared" si="44"/>
        <v>1.0494000000000001</v>
      </c>
      <c r="W197" s="10">
        <f t="shared" si="45"/>
        <v>1.7292359684738499E-3</v>
      </c>
      <c r="X197" s="22"/>
      <c r="Y197" s="29" t="s">
        <v>885</v>
      </c>
      <c r="Z197" s="30">
        <v>216.8</v>
      </c>
      <c r="AA197" s="31">
        <v>7.7000000000000002E-3</v>
      </c>
      <c r="AB197" s="32">
        <f t="shared" si="46"/>
        <v>1.0077</v>
      </c>
      <c r="AC197" s="28">
        <f t="shared" si="47"/>
        <v>1.6150322426558401E-4</v>
      </c>
      <c r="AD197" s="22"/>
      <c r="AE197" s="29" t="s">
        <v>885</v>
      </c>
      <c r="AF197" s="30">
        <v>959.65</v>
      </c>
      <c r="AG197" s="31">
        <v>7.4999999999999997E-3</v>
      </c>
      <c r="AH197" s="32">
        <f t="shared" si="48"/>
        <v>1.0075000000000001</v>
      </c>
      <c r="AI197" s="28">
        <f t="shared" si="49"/>
        <v>6.9903869118700699E-5</v>
      </c>
      <c r="AJ197" s="22"/>
      <c r="AK197" s="29" t="s">
        <v>885</v>
      </c>
      <c r="AL197" s="30">
        <v>440</v>
      </c>
      <c r="AM197" s="31">
        <v>-1.1900000000000001E-2</v>
      </c>
      <c r="AN197" s="32">
        <f t="shared" si="50"/>
        <v>0.98809999999999998</v>
      </c>
      <c r="AO197" s="28">
        <f t="shared" si="51"/>
        <v>-1.12662049199904E-4</v>
      </c>
      <c r="AP197" s="22"/>
      <c r="AQ197" s="22"/>
      <c r="AR197" s="38"/>
      <c r="AT197" s="39">
        <f t="shared" si="52"/>
        <v>0.577653980296155</v>
      </c>
      <c r="AV197" s="40" t="s">
        <v>202</v>
      </c>
      <c r="AW197" s="47">
        <v>1231.95</v>
      </c>
      <c r="AX197" s="48">
        <f t="shared" si="36"/>
        <v>1.3895356189814301E-2</v>
      </c>
      <c r="AY197" s="43">
        <f t="shared" si="37"/>
        <v>1.0138953561898101</v>
      </c>
      <c r="AZ197" s="49"/>
    </row>
    <row r="198" spans="1:52" ht="20.399999999999999">
      <c r="A198" s="12" t="s">
        <v>886</v>
      </c>
      <c r="B198" s="13">
        <v>3376.05</v>
      </c>
      <c r="C198" s="14">
        <v>-6.4999999999999997E-3</v>
      </c>
      <c r="D198" s="15">
        <f t="shared" si="38"/>
        <v>0.99350000000000005</v>
      </c>
      <c r="E198" s="10">
        <f t="shared" si="39"/>
        <v>0.57873095294960597</v>
      </c>
      <c r="F198" s="16"/>
      <c r="G198" s="12" t="s">
        <v>886</v>
      </c>
      <c r="H198" s="13">
        <v>1261.45</v>
      </c>
      <c r="I198" s="14">
        <v>3.5000000000000003E-2</v>
      </c>
      <c r="J198" s="15">
        <f t="shared" si="40"/>
        <v>1.0349999999999999</v>
      </c>
      <c r="K198" s="10">
        <f t="shared" si="41"/>
        <v>1.1633257702412201E-2</v>
      </c>
      <c r="L198" s="21"/>
      <c r="M198" s="12" t="s">
        <v>886</v>
      </c>
      <c r="N198" s="13">
        <v>283.2</v>
      </c>
      <c r="O198" s="14">
        <v>2.7E-2</v>
      </c>
      <c r="P198" s="15">
        <f t="shared" si="42"/>
        <v>1.0269999999999999</v>
      </c>
      <c r="Q198" s="10">
        <f t="shared" si="43"/>
        <v>2.7909242894673999E-4</v>
      </c>
      <c r="R198" s="21"/>
      <c r="S198" s="12" t="s">
        <v>886</v>
      </c>
      <c r="T198" s="13">
        <v>66.75</v>
      </c>
      <c r="U198" s="14">
        <v>2.53E-2</v>
      </c>
      <c r="V198" s="15">
        <f t="shared" si="44"/>
        <v>1.0253000000000001</v>
      </c>
      <c r="W198" s="10">
        <f t="shared" si="45"/>
        <v>8.8562085025077598E-4</v>
      </c>
      <c r="X198" s="22"/>
      <c r="Y198" s="29" t="s">
        <v>886</v>
      </c>
      <c r="Z198" s="30">
        <v>215.15</v>
      </c>
      <c r="AA198" s="31">
        <v>3.39E-2</v>
      </c>
      <c r="AB198" s="32">
        <f t="shared" si="46"/>
        <v>1.0339</v>
      </c>
      <c r="AC198" s="28">
        <f t="shared" si="47"/>
        <v>7.1103367566276599E-4</v>
      </c>
      <c r="AD198" s="22"/>
      <c r="AE198" s="29" t="s">
        <v>886</v>
      </c>
      <c r="AF198" s="30">
        <v>952.55</v>
      </c>
      <c r="AG198" s="31">
        <v>1.5900000000000001E-2</v>
      </c>
      <c r="AH198" s="32">
        <f t="shared" si="48"/>
        <v>1.0159</v>
      </c>
      <c r="AI198" s="28">
        <f t="shared" si="49"/>
        <v>1.4819620253164601E-4</v>
      </c>
      <c r="AJ198" s="22"/>
      <c r="AK198" s="29" t="s">
        <v>886</v>
      </c>
      <c r="AL198" s="30">
        <v>445.3</v>
      </c>
      <c r="AM198" s="31">
        <v>1.29E-2</v>
      </c>
      <c r="AN198" s="32">
        <f t="shared" si="50"/>
        <v>1.0128999999999999</v>
      </c>
      <c r="AO198" s="28">
        <f t="shared" si="51"/>
        <v>1.2212944829233301E-4</v>
      </c>
      <c r="AP198" s="22"/>
      <c r="AQ198" s="22"/>
      <c r="AR198" s="38"/>
      <c r="AT198" s="39">
        <f t="shared" si="52"/>
        <v>0.59251028325770205</v>
      </c>
      <c r="AV198" s="40" t="s">
        <v>203</v>
      </c>
      <c r="AW198" s="47">
        <v>1214.95</v>
      </c>
      <c r="AX198" s="48">
        <f t="shared" ref="AX198:AX261" si="53">LN(AW198/AW199)</f>
        <v>2.6987519277767401E-2</v>
      </c>
      <c r="AY198" s="43">
        <f t="shared" ref="AY198:AY261" si="54">AX198+1</f>
        <v>1.02698751927777</v>
      </c>
      <c r="AZ198" s="49"/>
    </row>
    <row r="199" spans="1:52" ht="20.399999999999999">
      <c r="A199" s="12" t="s">
        <v>887</v>
      </c>
      <c r="B199" s="13">
        <v>3398</v>
      </c>
      <c r="C199" s="14">
        <v>-2.35E-2</v>
      </c>
      <c r="D199" s="15">
        <f t="shared" ref="D199:D262" si="55">SUM(C199,1)</f>
        <v>0.97650000000000003</v>
      </c>
      <c r="E199" s="10">
        <f t="shared" ref="E199:E262" si="56">D199*$C$4</f>
        <v>0.56882815858610003</v>
      </c>
      <c r="F199" s="16"/>
      <c r="G199" s="12" t="s">
        <v>887</v>
      </c>
      <c r="H199" s="13">
        <v>1218.8499999999999</v>
      </c>
      <c r="I199" s="14">
        <v>9.2999999999999992E-3</v>
      </c>
      <c r="J199" s="15">
        <f t="shared" ref="J199:J262" si="57">SUM(I199,1)</f>
        <v>1.0093000000000001</v>
      </c>
      <c r="K199" s="10">
        <f t="shared" ref="K199:K262" si="58">I199*$I$4</f>
        <v>3.0911227609266801E-3</v>
      </c>
      <c r="L199" s="21"/>
      <c r="M199" s="12" t="s">
        <v>887</v>
      </c>
      <c r="N199" s="13">
        <v>275.75</v>
      </c>
      <c r="O199" s="14">
        <v>-3.0999999999999999E-3</v>
      </c>
      <c r="P199" s="15">
        <f t="shared" ref="P199:P262" si="59">SUM(O199,1)</f>
        <v>0.99690000000000001</v>
      </c>
      <c r="Q199" s="10">
        <f t="shared" ref="Q199:Q262" si="60">O199*$O$4</f>
        <v>-3.2043945545736799E-5</v>
      </c>
      <c r="R199" s="21"/>
      <c r="S199" s="12" t="s">
        <v>887</v>
      </c>
      <c r="T199" s="13">
        <v>65.099999999999994</v>
      </c>
      <c r="U199" s="14">
        <v>-1.5100000000000001E-2</v>
      </c>
      <c r="V199" s="15">
        <f t="shared" ref="V199:V262" si="61">SUM(U199,1)</f>
        <v>0.9849</v>
      </c>
      <c r="W199" s="10">
        <f t="shared" ref="W199:W262" si="62">U199*$U$4</f>
        <v>-5.2857212801528505E-4</v>
      </c>
      <c r="X199" s="22"/>
      <c r="Y199" s="29" t="s">
        <v>887</v>
      </c>
      <c r="Z199" s="30">
        <v>208.1</v>
      </c>
      <c r="AA199" s="31">
        <v>-3.4099999999999998E-2</v>
      </c>
      <c r="AB199" s="32">
        <f t="shared" ref="AB199:AB262" si="63">SUM(AA199,1)</f>
        <v>0.96589999999999998</v>
      </c>
      <c r="AC199" s="28">
        <f t="shared" ref="AC199:AC262" si="64">AA199*$AA$4</f>
        <v>-7.1522856460472901E-4</v>
      </c>
      <c r="AD199" s="22"/>
      <c r="AE199" s="29" t="s">
        <v>887</v>
      </c>
      <c r="AF199" s="30">
        <v>937.65</v>
      </c>
      <c r="AG199" s="31">
        <v>5.7000000000000002E-3</v>
      </c>
      <c r="AH199" s="32">
        <f t="shared" ref="AH199:AH262" si="65">SUM(AG199,1)</f>
        <v>1.0057</v>
      </c>
      <c r="AI199" s="28">
        <f t="shared" ref="AI199:AI262" si="66">AG199*$AG$4</f>
        <v>5.3126940530212603E-5</v>
      </c>
      <c r="AJ199" s="22"/>
      <c r="AK199" s="29" t="s">
        <v>887</v>
      </c>
      <c r="AL199" s="30">
        <v>439.65</v>
      </c>
      <c r="AM199" s="31">
        <v>-3.9199999999999999E-2</v>
      </c>
      <c r="AN199" s="32">
        <f t="shared" ref="AN199:AN262" si="67">SUM(AM199,1)</f>
        <v>0.96079999999999999</v>
      </c>
      <c r="AO199" s="28">
        <f t="shared" ref="AO199:AO262" si="68">AM199*$AM$4</f>
        <v>-3.7112204442321499E-4</v>
      </c>
      <c r="AP199" s="22"/>
      <c r="AQ199" s="22"/>
      <c r="AR199" s="38"/>
      <c r="AT199" s="39">
        <f t="shared" si="52"/>
        <v>0.57032544160496801</v>
      </c>
      <c r="AV199" s="40" t="s">
        <v>204</v>
      </c>
      <c r="AW199" s="47">
        <v>1182.5999999999999</v>
      </c>
      <c r="AX199" s="48">
        <f t="shared" si="53"/>
        <v>-1.6053402121106999E-3</v>
      </c>
      <c r="AY199" s="43">
        <f t="shared" si="54"/>
        <v>0.99839465978788899</v>
      </c>
      <c r="AZ199" s="49"/>
    </row>
    <row r="200" spans="1:52" ht="20.399999999999999">
      <c r="A200" s="12" t="s">
        <v>203</v>
      </c>
      <c r="B200" s="13">
        <v>3479.75</v>
      </c>
      <c r="C200" s="14">
        <v>-4.2299999999999997E-2</v>
      </c>
      <c r="D200" s="15">
        <f t="shared" si="55"/>
        <v>0.9577</v>
      </c>
      <c r="E200" s="10">
        <f t="shared" si="56"/>
        <v>0.55787683305469304</v>
      </c>
      <c r="F200" s="16"/>
      <c r="G200" s="12" t="s">
        <v>203</v>
      </c>
      <c r="H200" s="13">
        <v>1207.6500000000001</v>
      </c>
      <c r="I200" s="14">
        <v>1.7100000000000001E-2</v>
      </c>
      <c r="J200" s="15">
        <f t="shared" si="57"/>
        <v>1.0170999999999999</v>
      </c>
      <c r="K200" s="10">
        <f t="shared" si="58"/>
        <v>5.6836773346071196E-3</v>
      </c>
      <c r="L200" s="21"/>
      <c r="M200" s="12" t="s">
        <v>203</v>
      </c>
      <c r="N200" s="13">
        <v>276.60000000000002</v>
      </c>
      <c r="O200" s="14">
        <v>2.1000000000000001E-2</v>
      </c>
      <c r="P200" s="15">
        <f t="shared" si="59"/>
        <v>1.0209999999999999</v>
      </c>
      <c r="Q200" s="10">
        <f t="shared" si="60"/>
        <v>2.17071889180798E-4</v>
      </c>
      <c r="R200" s="21"/>
      <c r="S200" s="12" t="s">
        <v>203</v>
      </c>
      <c r="T200" s="13">
        <v>66.099999999999994</v>
      </c>
      <c r="U200" s="14">
        <v>-2.7900000000000001E-2</v>
      </c>
      <c r="V200" s="15">
        <f t="shared" si="61"/>
        <v>0.97209999999999996</v>
      </c>
      <c r="W200" s="10">
        <f t="shared" si="62"/>
        <v>-9.7663326964413707E-4</v>
      </c>
      <c r="X200" s="22"/>
      <c r="Y200" s="29" t="s">
        <v>203</v>
      </c>
      <c r="Z200" s="30">
        <v>215.45</v>
      </c>
      <c r="AA200" s="31">
        <v>2.1600000000000001E-2</v>
      </c>
      <c r="AB200" s="32">
        <f t="shared" si="63"/>
        <v>1.0216000000000001</v>
      </c>
      <c r="AC200" s="28">
        <f t="shared" si="64"/>
        <v>4.5304800573202797E-4</v>
      </c>
      <c r="AD200" s="22"/>
      <c r="AE200" s="29" t="s">
        <v>203</v>
      </c>
      <c r="AF200" s="30">
        <v>932.3</v>
      </c>
      <c r="AG200" s="31">
        <v>1.0800000000000001E-2</v>
      </c>
      <c r="AH200" s="32">
        <f t="shared" si="65"/>
        <v>1.0107999999999999</v>
      </c>
      <c r="AI200" s="28">
        <f t="shared" si="66"/>
        <v>1.0066157153092901E-4</v>
      </c>
      <c r="AJ200" s="22"/>
      <c r="AK200" s="29" t="s">
        <v>203</v>
      </c>
      <c r="AL200" s="30">
        <v>457.6</v>
      </c>
      <c r="AM200" s="31">
        <v>1.7999999999999999E-2</v>
      </c>
      <c r="AN200" s="32">
        <f t="shared" si="67"/>
        <v>1.018</v>
      </c>
      <c r="AO200" s="28">
        <f t="shared" si="68"/>
        <v>1.7041318366372099E-4</v>
      </c>
      <c r="AP200" s="22"/>
      <c r="AQ200" s="22"/>
      <c r="AR200" s="38"/>
      <c r="AT200" s="39">
        <f t="shared" si="52"/>
        <v>0.56352507176976296</v>
      </c>
      <c r="AV200" s="40" t="s">
        <v>205</v>
      </c>
      <c r="AW200" s="47">
        <v>1184.5</v>
      </c>
      <c r="AX200" s="48">
        <f t="shared" si="53"/>
        <v>1.8317871080175799E-2</v>
      </c>
      <c r="AY200" s="43">
        <f t="shared" si="54"/>
        <v>1.0183178710801799</v>
      </c>
      <c r="AZ200" s="49"/>
    </row>
    <row r="201" spans="1:52" ht="20.399999999999999">
      <c r="A201" s="12" t="s">
        <v>204</v>
      </c>
      <c r="B201" s="13">
        <v>3633.3</v>
      </c>
      <c r="C201" s="14">
        <v>-2.01E-2</v>
      </c>
      <c r="D201" s="15">
        <f t="shared" si="55"/>
        <v>0.97989999999999999</v>
      </c>
      <c r="E201" s="10">
        <f t="shared" si="56"/>
        <v>0.57080871745880102</v>
      </c>
      <c r="F201" s="16"/>
      <c r="G201" s="12" t="s">
        <v>204</v>
      </c>
      <c r="H201" s="13">
        <v>1187.3499999999999</v>
      </c>
      <c r="I201" s="14">
        <v>-7.7999999999999996E-3</v>
      </c>
      <c r="J201" s="15">
        <f t="shared" si="57"/>
        <v>0.99219999999999997</v>
      </c>
      <c r="K201" s="10">
        <f t="shared" si="58"/>
        <v>-2.5925545736804399E-3</v>
      </c>
      <c r="L201" s="21"/>
      <c r="M201" s="12" t="s">
        <v>204</v>
      </c>
      <c r="N201" s="13">
        <v>270.89999999999998</v>
      </c>
      <c r="O201" s="14">
        <v>1.2699999999999999E-2</v>
      </c>
      <c r="P201" s="15">
        <f t="shared" si="59"/>
        <v>1.0126999999999999</v>
      </c>
      <c r="Q201" s="10">
        <f t="shared" si="60"/>
        <v>1.31276809171244E-4</v>
      </c>
      <c r="R201" s="21"/>
      <c r="S201" s="12" t="s">
        <v>204</v>
      </c>
      <c r="T201" s="13">
        <v>68</v>
      </c>
      <c r="U201" s="14">
        <v>0.1343</v>
      </c>
      <c r="V201" s="15">
        <f t="shared" si="61"/>
        <v>1.1343000000000001</v>
      </c>
      <c r="W201" s="10">
        <f t="shared" si="62"/>
        <v>4.7011415094339601E-3</v>
      </c>
      <c r="X201" s="22"/>
      <c r="Y201" s="29" t="s">
        <v>204</v>
      </c>
      <c r="Z201" s="30">
        <v>210.9</v>
      </c>
      <c r="AA201" s="31">
        <v>-6.1000000000000004E-3</v>
      </c>
      <c r="AB201" s="32">
        <f t="shared" si="63"/>
        <v>0.99390000000000001</v>
      </c>
      <c r="AC201" s="28">
        <f t="shared" si="64"/>
        <v>-1.2794411272987801E-4</v>
      </c>
      <c r="AD201" s="22"/>
      <c r="AE201" s="29" t="s">
        <v>204</v>
      </c>
      <c r="AF201" s="30">
        <v>922.35</v>
      </c>
      <c r="AG201" s="31">
        <v>-1.54E-2</v>
      </c>
      <c r="AH201" s="32">
        <f t="shared" si="65"/>
        <v>0.98460000000000003</v>
      </c>
      <c r="AI201" s="28">
        <f t="shared" si="66"/>
        <v>-1.4353594459039901E-4</v>
      </c>
      <c r="AJ201" s="22"/>
      <c r="AK201" s="29" t="s">
        <v>204</v>
      </c>
      <c r="AL201" s="30">
        <v>449.5</v>
      </c>
      <c r="AM201" s="31">
        <v>3.5400000000000001E-2</v>
      </c>
      <c r="AN201" s="32">
        <f t="shared" si="67"/>
        <v>1.0354000000000001</v>
      </c>
      <c r="AO201" s="28">
        <f t="shared" si="68"/>
        <v>3.3514592787198499E-4</v>
      </c>
      <c r="AP201" s="22"/>
      <c r="AQ201" s="22"/>
      <c r="AR201" s="38"/>
      <c r="AT201" s="39">
        <f t="shared" si="52"/>
        <v>0.57311224707427799</v>
      </c>
      <c r="AV201" s="40" t="s">
        <v>206</v>
      </c>
      <c r="AW201" s="47">
        <v>1163</v>
      </c>
      <c r="AX201" s="48">
        <f t="shared" si="53"/>
        <v>-5.6161859050542296E-3</v>
      </c>
      <c r="AY201" s="43">
        <f t="shared" si="54"/>
        <v>0.99438381409494603</v>
      </c>
      <c r="AZ201" s="49"/>
    </row>
    <row r="202" spans="1:52" ht="20.399999999999999">
      <c r="A202" s="12" t="s">
        <v>205</v>
      </c>
      <c r="B202" s="13">
        <v>3708</v>
      </c>
      <c r="C202" s="14">
        <v>3.1899999999999998E-2</v>
      </c>
      <c r="D202" s="15">
        <f t="shared" si="55"/>
        <v>1.0319</v>
      </c>
      <c r="E202" s="10">
        <f t="shared" si="56"/>
        <v>0.60109961786482002</v>
      </c>
      <c r="F202" s="16"/>
      <c r="G202" s="12" t="s">
        <v>205</v>
      </c>
      <c r="H202" s="13">
        <v>1196.6500000000001</v>
      </c>
      <c r="I202" s="14">
        <v>4.3900000000000002E-2</v>
      </c>
      <c r="J202" s="15">
        <f t="shared" si="57"/>
        <v>1.0439000000000001</v>
      </c>
      <c r="K202" s="10">
        <f t="shared" si="58"/>
        <v>1.45914289467399E-2</v>
      </c>
      <c r="L202" s="21"/>
      <c r="M202" s="12" t="s">
        <v>205</v>
      </c>
      <c r="N202" s="13">
        <v>267.5</v>
      </c>
      <c r="O202" s="14">
        <v>1.6500000000000001E-2</v>
      </c>
      <c r="P202" s="15">
        <f t="shared" si="59"/>
        <v>1.0165</v>
      </c>
      <c r="Q202" s="10">
        <f t="shared" si="60"/>
        <v>1.7055648435634099E-4</v>
      </c>
      <c r="R202" s="21"/>
      <c r="S202" s="12" t="s">
        <v>205</v>
      </c>
      <c r="T202" s="13">
        <v>59.95</v>
      </c>
      <c r="U202" s="14">
        <v>0.18240000000000001</v>
      </c>
      <c r="V202" s="15">
        <f t="shared" si="61"/>
        <v>1.1823999999999999</v>
      </c>
      <c r="W202" s="10">
        <f t="shared" si="62"/>
        <v>6.3848712682111298E-3</v>
      </c>
      <c r="X202" s="22"/>
      <c r="Y202" s="29" t="s">
        <v>205</v>
      </c>
      <c r="Z202" s="30">
        <v>212.2</v>
      </c>
      <c r="AA202" s="31">
        <v>9.0999999999999998E-2</v>
      </c>
      <c r="AB202" s="32">
        <f t="shared" si="63"/>
        <v>1.091</v>
      </c>
      <c r="AC202" s="28">
        <f t="shared" si="64"/>
        <v>1.9086744685932601E-3</v>
      </c>
      <c r="AD202" s="22"/>
      <c r="AE202" s="29" t="s">
        <v>205</v>
      </c>
      <c r="AF202" s="30">
        <v>936.75</v>
      </c>
      <c r="AG202" s="31">
        <v>1.7999999999999999E-2</v>
      </c>
      <c r="AH202" s="32">
        <f t="shared" si="65"/>
        <v>1.018</v>
      </c>
      <c r="AI202" s="28">
        <f t="shared" si="66"/>
        <v>1.67769285884882E-4</v>
      </c>
      <c r="AJ202" s="22"/>
      <c r="AK202" s="29" t="s">
        <v>205</v>
      </c>
      <c r="AL202" s="30">
        <v>434.15</v>
      </c>
      <c r="AM202" s="31">
        <v>4.6600000000000003E-2</v>
      </c>
      <c r="AN202" s="32">
        <f t="shared" si="67"/>
        <v>1.0466</v>
      </c>
      <c r="AO202" s="28">
        <f t="shared" si="68"/>
        <v>4.4118079770718899E-4</v>
      </c>
      <c r="AP202" s="22"/>
      <c r="AQ202" s="22"/>
      <c r="AR202" s="38"/>
      <c r="AT202" s="39">
        <f t="shared" si="52"/>
        <v>0.62476409911631203</v>
      </c>
      <c r="AV202" s="40" t="s">
        <v>207</v>
      </c>
      <c r="AW202" s="47">
        <v>1169.55</v>
      </c>
      <c r="AX202" s="48">
        <f t="shared" si="53"/>
        <v>3.5109642044384298E-2</v>
      </c>
      <c r="AY202" s="43">
        <f t="shared" si="54"/>
        <v>1.0351096420443799</v>
      </c>
      <c r="AZ202" s="49"/>
    </row>
    <row r="203" spans="1:52" ht="20.399999999999999">
      <c r="A203" s="12" t="s">
        <v>206</v>
      </c>
      <c r="B203" s="13">
        <v>3593.45</v>
      </c>
      <c r="C203" s="14">
        <v>1.1999999999999999E-3</v>
      </c>
      <c r="D203" s="15">
        <f t="shared" si="55"/>
        <v>1.0012000000000001</v>
      </c>
      <c r="E203" s="10">
        <f t="shared" si="56"/>
        <v>0.58321633627895897</v>
      </c>
      <c r="F203" s="16"/>
      <c r="G203" s="12" t="s">
        <v>206</v>
      </c>
      <c r="H203" s="13">
        <v>1146.3</v>
      </c>
      <c r="I203" s="14">
        <v>2.29E-2</v>
      </c>
      <c r="J203" s="15">
        <f t="shared" si="57"/>
        <v>1.0228999999999999</v>
      </c>
      <c r="K203" s="10">
        <f t="shared" si="58"/>
        <v>7.6114743252925698E-3</v>
      </c>
      <c r="L203" s="21"/>
      <c r="M203" s="12" t="s">
        <v>206</v>
      </c>
      <c r="N203" s="13">
        <v>263.14999999999998</v>
      </c>
      <c r="O203" s="14">
        <v>1.2999999999999999E-3</v>
      </c>
      <c r="P203" s="15">
        <f t="shared" si="59"/>
        <v>1.0013000000000001</v>
      </c>
      <c r="Q203" s="10">
        <f t="shared" si="60"/>
        <v>1.3437783615954099E-5</v>
      </c>
      <c r="R203" s="21"/>
      <c r="S203" s="12" t="s">
        <v>206</v>
      </c>
      <c r="T203" s="13">
        <v>50.7</v>
      </c>
      <c r="U203" s="14">
        <v>3.15E-2</v>
      </c>
      <c r="V203" s="15">
        <f t="shared" si="61"/>
        <v>1.0315000000000001</v>
      </c>
      <c r="W203" s="10">
        <f t="shared" si="62"/>
        <v>1.1026504657272499E-3</v>
      </c>
      <c r="X203" s="22"/>
      <c r="Y203" s="29" t="s">
        <v>206</v>
      </c>
      <c r="Z203" s="30">
        <v>194.5</v>
      </c>
      <c r="AA203" s="31">
        <v>-1.0699999999999999E-2</v>
      </c>
      <c r="AB203" s="32">
        <f t="shared" si="63"/>
        <v>0.98929999999999996</v>
      </c>
      <c r="AC203" s="28">
        <f t="shared" si="64"/>
        <v>-2.2442655839503199E-4</v>
      </c>
      <c r="AD203" s="22"/>
      <c r="AE203" s="29" t="s">
        <v>206</v>
      </c>
      <c r="AF203" s="30">
        <v>920.15</v>
      </c>
      <c r="AG203" s="31">
        <v>-1.5E-3</v>
      </c>
      <c r="AH203" s="32">
        <f t="shared" si="65"/>
        <v>0.99850000000000005</v>
      </c>
      <c r="AI203" s="28">
        <f t="shared" si="66"/>
        <v>-1.39807738237401E-5</v>
      </c>
      <c r="AJ203" s="22"/>
      <c r="AK203" s="29" t="s">
        <v>206</v>
      </c>
      <c r="AL203" s="30">
        <v>414.8</v>
      </c>
      <c r="AM203" s="31">
        <v>3.61E-2</v>
      </c>
      <c r="AN203" s="32">
        <f t="shared" si="67"/>
        <v>1.0361</v>
      </c>
      <c r="AO203" s="28">
        <f t="shared" si="68"/>
        <v>3.4177310723668499E-4</v>
      </c>
      <c r="AP203" s="22"/>
      <c r="AQ203" s="22"/>
      <c r="AR203" s="38"/>
      <c r="AT203" s="39">
        <f t="shared" si="52"/>
        <v>0.59204726462861201</v>
      </c>
      <c r="AV203" s="40" t="s">
        <v>208</v>
      </c>
      <c r="AW203" s="47">
        <v>1129.2</v>
      </c>
      <c r="AX203" s="48">
        <f t="shared" si="53"/>
        <v>-1.9556022881405601E-2</v>
      </c>
      <c r="AY203" s="43">
        <f t="shared" si="54"/>
        <v>0.98044397711859399</v>
      </c>
      <c r="AZ203" s="49"/>
    </row>
    <row r="204" spans="1:52" ht="20.399999999999999">
      <c r="A204" s="12" t="s">
        <v>207</v>
      </c>
      <c r="B204" s="13">
        <v>3589.2</v>
      </c>
      <c r="C204" s="14">
        <v>1.0800000000000001E-2</v>
      </c>
      <c r="D204" s="15">
        <f t="shared" si="55"/>
        <v>1.0107999999999999</v>
      </c>
      <c r="E204" s="10">
        <f t="shared" si="56"/>
        <v>0.58880850250776195</v>
      </c>
      <c r="F204" s="16"/>
      <c r="G204" s="12" t="s">
        <v>207</v>
      </c>
      <c r="H204" s="13">
        <v>1120.5999999999999</v>
      </c>
      <c r="I204" s="14">
        <v>-1.4500000000000001E-2</v>
      </c>
      <c r="J204" s="15">
        <f t="shared" si="57"/>
        <v>0.98550000000000004</v>
      </c>
      <c r="K204" s="10">
        <f t="shared" si="58"/>
        <v>-4.8194924767136398E-3</v>
      </c>
      <c r="L204" s="21"/>
      <c r="M204" s="12" t="s">
        <v>207</v>
      </c>
      <c r="N204" s="13">
        <v>262.8</v>
      </c>
      <c r="O204" s="14">
        <v>3.0999999999999999E-3</v>
      </c>
      <c r="P204" s="15">
        <f t="shared" si="59"/>
        <v>1.0031000000000001</v>
      </c>
      <c r="Q204" s="10">
        <f t="shared" si="60"/>
        <v>3.2043945545736799E-5</v>
      </c>
      <c r="R204" s="21"/>
      <c r="S204" s="12" t="s">
        <v>207</v>
      </c>
      <c r="T204" s="13">
        <v>49.15</v>
      </c>
      <c r="U204" s="14">
        <v>2.6100000000000002E-2</v>
      </c>
      <c r="V204" s="15">
        <f t="shared" si="61"/>
        <v>1.0261</v>
      </c>
      <c r="W204" s="10">
        <f t="shared" si="62"/>
        <v>9.1362467160257903E-4</v>
      </c>
      <c r="X204" s="22"/>
      <c r="Y204" s="29" t="s">
        <v>207</v>
      </c>
      <c r="Z204" s="30">
        <v>196.6</v>
      </c>
      <c r="AA204" s="31">
        <v>0.02</v>
      </c>
      <c r="AB204" s="32">
        <f t="shared" si="63"/>
        <v>1.02</v>
      </c>
      <c r="AC204" s="28">
        <f t="shared" si="64"/>
        <v>4.19488894196322E-4</v>
      </c>
      <c r="AD204" s="22"/>
      <c r="AE204" s="29" t="s">
        <v>207</v>
      </c>
      <c r="AF204" s="30">
        <v>921.55</v>
      </c>
      <c r="AG204" s="31">
        <v>-1.14E-2</v>
      </c>
      <c r="AH204" s="32">
        <f t="shared" si="65"/>
        <v>0.98860000000000003</v>
      </c>
      <c r="AI204" s="28">
        <f t="shared" si="66"/>
        <v>-1.06253881060425E-4</v>
      </c>
      <c r="AJ204" s="22"/>
      <c r="AK204" s="29" t="s">
        <v>207</v>
      </c>
      <c r="AL204" s="30">
        <v>400.35</v>
      </c>
      <c r="AM204" s="31">
        <v>3.7999999999999999E-2</v>
      </c>
      <c r="AN204" s="32">
        <f t="shared" si="67"/>
        <v>1.038</v>
      </c>
      <c r="AO204" s="28">
        <f t="shared" si="68"/>
        <v>3.5976116551229999E-4</v>
      </c>
      <c r="AP204" s="22"/>
      <c r="AQ204" s="22"/>
      <c r="AR204" s="38"/>
      <c r="AT204" s="39">
        <f t="shared" si="52"/>
        <v>0.58560767482684495</v>
      </c>
      <c r="AV204" s="40" t="s">
        <v>209</v>
      </c>
      <c r="AW204" s="47">
        <v>1151.5</v>
      </c>
      <c r="AX204" s="48">
        <f t="shared" si="53"/>
        <v>2.60869713158702E-3</v>
      </c>
      <c r="AY204" s="43">
        <f t="shared" si="54"/>
        <v>1.00260869713159</v>
      </c>
      <c r="AZ204" s="49"/>
    </row>
    <row r="205" spans="1:52" ht="20.399999999999999">
      <c r="A205" s="12" t="s">
        <v>208</v>
      </c>
      <c r="B205" s="13">
        <v>3551</v>
      </c>
      <c r="C205" s="14">
        <v>-2.3E-2</v>
      </c>
      <c r="D205" s="15">
        <f t="shared" si="55"/>
        <v>0.97699999999999998</v>
      </c>
      <c r="E205" s="10">
        <f t="shared" si="56"/>
        <v>0.56911941724384996</v>
      </c>
      <c r="F205" s="16"/>
      <c r="G205" s="12" t="s">
        <v>208</v>
      </c>
      <c r="H205" s="13">
        <v>1137.0999999999999</v>
      </c>
      <c r="I205" s="14">
        <v>-4.6899999999999997E-2</v>
      </c>
      <c r="J205" s="15">
        <f t="shared" si="57"/>
        <v>0.95309999999999995</v>
      </c>
      <c r="K205" s="10">
        <f t="shared" si="58"/>
        <v>-1.55885653212324E-2</v>
      </c>
      <c r="L205" s="21"/>
      <c r="M205" s="12" t="s">
        <v>208</v>
      </c>
      <c r="N205" s="13">
        <v>262</v>
      </c>
      <c r="O205" s="14">
        <v>-3.39E-2</v>
      </c>
      <c r="P205" s="15">
        <f t="shared" si="59"/>
        <v>0.96609999999999996</v>
      </c>
      <c r="Q205" s="10">
        <f t="shared" si="60"/>
        <v>-3.5041604967757302E-4</v>
      </c>
      <c r="R205" s="21"/>
      <c r="S205" s="12" t="s">
        <v>208</v>
      </c>
      <c r="T205" s="13">
        <v>47.9</v>
      </c>
      <c r="U205" s="14">
        <v>-2.7400000000000001E-2</v>
      </c>
      <c r="V205" s="15">
        <f t="shared" si="61"/>
        <v>0.97260000000000002</v>
      </c>
      <c r="W205" s="10">
        <f t="shared" si="62"/>
        <v>-9.5913088129926001E-4</v>
      </c>
      <c r="X205" s="22"/>
      <c r="Y205" s="29" t="s">
        <v>208</v>
      </c>
      <c r="Z205" s="30">
        <v>192.75</v>
      </c>
      <c r="AA205" s="31">
        <v>-5.79E-2</v>
      </c>
      <c r="AB205" s="32">
        <f t="shared" si="63"/>
        <v>0.94210000000000005</v>
      </c>
      <c r="AC205" s="28">
        <f t="shared" si="64"/>
        <v>-1.2144203486983501E-3</v>
      </c>
      <c r="AD205" s="22"/>
      <c r="AE205" s="29" t="s">
        <v>208</v>
      </c>
      <c r="AF205" s="30">
        <v>932.15</v>
      </c>
      <c r="AG205" s="31">
        <v>1.32E-2</v>
      </c>
      <c r="AH205" s="32">
        <f t="shared" si="65"/>
        <v>1.0132000000000001</v>
      </c>
      <c r="AI205" s="28">
        <f t="shared" si="66"/>
        <v>1.2303080964891301E-4</v>
      </c>
      <c r="AJ205" s="22"/>
      <c r="AK205" s="29" t="s">
        <v>208</v>
      </c>
      <c r="AL205" s="30">
        <v>385.7</v>
      </c>
      <c r="AM205" s="31">
        <v>-3.8199999999999998E-2</v>
      </c>
      <c r="AN205" s="32">
        <f t="shared" si="67"/>
        <v>0.96179999999999999</v>
      </c>
      <c r="AO205" s="28">
        <f t="shared" si="68"/>
        <v>-3.6165464533078598E-4</v>
      </c>
      <c r="AP205" s="22"/>
      <c r="AQ205" s="22"/>
      <c r="AR205" s="38"/>
      <c r="AT205" s="39">
        <f t="shared" si="52"/>
        <v>0.55076826080726005</v>
      </c>
      <c r="AV205" s="40" t="s">
        <v>210</v>
      </c>
      <c r="AW205" s="47">
        <v>1148.5</v>
      </c>
      <c r="AX205" s="48">
        <f t="shared" si="53"/>
        <v>-2.9126023155091798E-3</v>
      </c>
      <c r="AY205" s="43">
        <f t="shared" si="54"/>
        <v>0.99708739768449095</v>
      </c>
      <c r="AZ205" s="49"/>
    </row>
    <row r="206" spans="1:52" ht="20.399999999999999">
      <c r="A206" s="12" t="s">
        <v>888</v>
      </c>
      <c r="B206" s="13">
        <v>3634.5</v>
      </c>
      <c r="C206" s="14">
        <v>-3.2000000000000002E-3</v>
      </c>
      <c r="D206" s="15">
        <f t="shared" si="55"/>
        <v>0.99680000000000002</v>
      </c>
      <c r="E206" s="10">
        <f t="shared" si="56"/>
        <v>0.58065326009075702</v>
      </c>
      <c r="F206" s="16"/>
      <c r="G206" s="12" t="s">
        <v>888</v>
      </c>
      <c r="H206" s="13">
        <v>1193</v>
      </c>
      <c r="I206" s="14">
        <v>3.5200000000000002E-2</v>
      </c>
      <c r="J206" s="15">
        <f t="shared" si="57"/>
        <v>1.0351999999999999</v>
      </c>
      <c r="K206" s="10">
        <f t="shared" si="58"/>
        <v>1.16997334607117E-2</v>
      </c>
      <c r="L206" s="21"/>
      <c r="M206" s="12" t="s">
        <v>888</v>
      </c>
      <c r="N206" s="13">
        <v>271.2</v>
      </c>
      <c r="O206" s="14">
        <v>3.5700000000000003E-2</v>
      </c>
      <c r="P206" s="15">
        <f t="shared" si="59"/>
        <v>1.0357000000000001</v>
      </c>
      <c r="Q206" s="10">
        <f t="shared" si="60"/>
        <v>3.6902221160735598E-4</v>
      </c>
      <c r="R206" s="21"/>
      <c r="S206" s="12" t="s">
        <v>888</v>
      </c>
      <c r="T206" s="13">
        <v>49.25</v>
      </c>
      <c r="U206" s="14">
        <v>4.2299999999999997E-2</v>
      </c>
      <c r="V206" s="15">
        <f t="shared" si="61"/>
        <v>1.0423</v>
      </c>
      <c r="W206" s="10">
        <f t="shared" si="62"/>
        <v>1.4807020539765901E-3</v>
      </c>
      <c r="X206" s="22"/>
      <c r="Y206" s="29" t="s">
        <v>888</v>
      </c>
      <c r="Z206" s="30">
        <v>204.6</v>
      </c>
      <c r="AA206" s="31">
        <v>5.1999999999999998E-3</v>
      </c>
      <c r="AB206" s="32">
        <f t="shared" si="63"/>
        <v>1.0052000000000001</v>
      </c>
      <c r="AC206" s="28">
        <f t="shared" si="64"/>
        <v>1.09067112491044E-4</v>
      </c>
      <c r="AD206" s="22"/>
      <c r="AE206" s="29" t="s">
        <v>888</v>
      </c>
      <c r="AF206" s="30">
        <v>920</v>
      </c>
      <c r="AG206" s="31">
        <v>-1.5599999999999999E-2</v>
      </c>
      <c r="AH206" s="32">
        <f t="shared" si="65"/>
        <v>0.98440000000000005</v>
      </c>
      <c r="AI206" s="28">
        <f t="shared" si="66"/>
        <v>-1.4540004776689801E-4</v>
      </c>
      <c r="AJ206" s="22"/>
      <c r="AK206" s="29" t="s">
        <v>888</v>
      </c>
      <c r="AL206" s="30">
        <v>401</v>
      </c>
      <c r="AM206" s="31">
        <v>-1.5100000000000001E-2</v>
      </c>
      <c r="AN206" s="32">
        <f t="shared" si="67"/>
        <v>0.9849</v>
      </c>
      <c r="AO206" s="28">
        <f t="shared" si="68"/>
        <v>-1.4295772629567701E-4</v>
      </c>
      <c r="AP206" s="22"/>
      <c r="AQ206" s="22"/>
      <c r="AR206" s="38"/>
      <c r="AT206" s="39">
        <f t="shared" si="52"/>
        <v>0.59402342715548095</v>
      </c>
      <c r="AV206" s="40" t="s">
        <v>211</v>
      </c>
      <c r="AW206" s="47">
        <v>1151.8499999999999</v>
      </c>
      <c r="AX206" s="48">
        <f t="shared" si="53"/>
        <v>1.08675373983669E-2</v>
      </c>
      <c r="AY206" s="43">
        <f t="shared" si="54"/>
        <v>1.01086753739837</v>
      </c>
      <c r="AZ206" s="49"/>
    </row>
    <row r="207" spans="1:52" ht="20.399999999999999">
      <c r="A207" s="12" t="s">
        <v>209</v>
      </c>
      <c r="B207" s="13">
        <v>3646</v>
      </c>
      <c r="C207" s="14">
        <v>1.3899999999999999E-2</v>
      </c>
      <c r="D207" s="15">
        <f t="shared" si="55"/>
        <v>1.0139</v>
      </c>
      <c r="E207" s="10">
        <f t="shared" si="56"/>
        <v>0.59061430618581301</v>
      </c>
      <c r="F207" s="16"/>
      <c r="G207" s="12" t="s">
        <v>209</v>
      </c>
      <c r="H207" s="13">
        <v>1152.45</v>
      </c>
      <c r="I207" s="14">
        <v>-1.4E-3</v>
      </c>
      <c r="J207" s="15">
        <f t="shared" si="57"/>
        <v>0.99860000000000004</v>
      </c>
      <c r="K207" s="10">
        <f t="shared" si="58"/>
        <v>-4.6533030809648899E-4</v>
      </c>
      <c r="L207" s="21"/>
      <c r="M207" s="12" t="s">
        <v>209</v>
      </c>
      <c r="N207" s="13">
        <v>261.85000000000002</v>
      </c>
      <c r="O207" s="14">
        <v>1.7299999999999999E-2</v>
      </c>
      <c r="P207" s="15">
        <f t="shared" si="59"/>
        <v>1.0173000000000001</v>
      </c>
      <c r="Q207" s="10">
        <f t="shared" si="60"/>
        <v>1.7882588965846701E-4</v>
      </c>
      <c r="R207" s="21"/>
      <c r="S207" s="12" t="s">
        <v>209</v>
      </c>
      <c r="T207" s="13">
        <v>47.25</v>
      </c>
      <c r="U207" s="14">
        <v>7.4999999999999997E-3</v>
      </c>
      <c r="V207" s="15">
        <f t="shared" si="61"/>
        <v>1.0075000000000001</v>
      </c>
      <c r="W207" s="10">
        <f t="shared" si="62"/>
        <v>2.62535825173155E-4</v>
      </c>
      <c r="X207" s="22"/>
      <c r="Y207" s="29" t="s">
        <v>209</v>
      </c>
      <c r="Z207" s="30">
        <v>203.55</v>
      </c>
      <c r="AA207" s="31">
        <v>3.5099999999999999E-2</v>
      </c>
      <c r="AB207" s="32">
        <f t="shared" si="63"/>
        <v>1.0350999999999999</v>
      </c>
      <c r="AC207" s="28">
        <f t="shared" si="64"/>
        <v>7.3620300931454496E-4</v>
      </c>
      <c r="AD207" s="22"/>
      <c r="AE207" s="29" t="s">
        <v>209</v>
      </c>
      <c r="AF207" s="30">
        <v>934.6</v>
      </c>
      <c r="AG207" s="31">
        <v>1.3899999999999999E-2</v>
      </c>
      <c r="AH207" s="32">
        <f t="shared" si="65"/>
        <v>1.0139</v>
      </c>
      <c r="AI207" s="28">
        <f t="shared" si="66"/>
        <v>1.2955517076665901E-4</v>
      </c>
      <c r="AJ207" s="22"/>
      <c r="AK207" s="29" t="s">
        <v>209</v>
      </c>
      <c r="AL207" s="30">
        <v>407.15</v>
      </c>
      <c r="AM207" s="31">
        <v>-9.7999999999999997E-3</v>
      </c>
      <c r="AN207" s="32">
        <f t="shared" si="67"/>
        <v>0.99019999999999997</v>
      </c>
      <c r="AO207" s="28">
        <f t="shared" si="68"/>
        <v>-9.2780511105803706E-5</v>
      </c>
      <c r="AP207" s="22"/>
      <c r="AQ207" s="22"/>
      <c r="AR207" s="38"/>
      <c r="AT207" s="39">
        <f t="shared" si="52"/>
        <v>0.59136331526152397</v>
      </c>
      <c r="AV207" s="40" t="s">
        <v>212</v>
      </c>
      <c r="AW207" s="47">
        <v>1139.4000000000001</v>
      </c>
      <c r="AX207" s="48">
        <f t="shared" si="53"/>
        <v>9.3909823151002107E-3</v>
      </c>
      <c r="AY207" s="43">
        <f t="shared" si="54"/>
        <v>1.0093909823150999</v>
      </c>
      <c r="AZ207" s="49"/>
    </row>
    <row r="208" spans="1:52" ht="20.399999999999999">
      <c r="A208" s="12" t="s">
        <v>210</v>
      </c>
      <c r="B208" s="13">
        <v>3596</v>
      </c>
      <c r="C208" s="14">
        <v>7.0000000000000001E-3</v>
      </c>
      <c r="D208" s="15">
        <f t="shared" si="55"/>
        <v>1.0069999999999999</v>
      </c>
      <c r="E208" s="10">
        <f t="shared" si="56"/>
        <v>0.58659493670886098</v>
      </c>
      <c r="F208" s="16"/>
      <c r="G208" s="12" t="s">
        <v>210</v>
      </c>
      <c r="H208" s="13">
        <v>1154.05</v>
      </c>
      <c r="I208" s="14">
        <v>-1.0999999999999999E-2</v>
      </c>
      <c r="J208" s="15">
        <f t="shared" si="57"/>
        <v>0.98899999999999999</v>
      </c>
      <c r="K208" s="10">
        <f t="shared" si="58"/>
        <v>-3.6561667064724098E-3</v>
      </c>
      <c r="L208" s="21"/>
      <c r="M208" s="12" t="s">
        <v>210</v>
      </c>
      <c r="N208" s="13">
        <v>257.39999999999998</v>
      </c>
      <c r="O208" s="14">
        <v>3.0999999999999999E-3</v>
      </c>
      <c r="P208" s="15">
        <f t="shared" si="59"/>
        <v>1.0031000000000001</v>
      </c>
      <c r="Q208" s="10">
        <f t="shared" si="60"/>
        <v>3.2043945545736799E-5</v>
      </c>
      <c r="R208" s="21"/>
      <c r="S208" s="12" t="s">
        <v>210</v>
      </c>
      <c r="T208" s="13">
        <v>46.9</v>
      </c>
      <c r="U208" s="14">
        <v>3.0800000000000001E-2</v>
      </c>
      <c r="V208" s="15">
        <f t="shared" si="61"/>
        <v>1.0307999999999999</v>
      </c>
      <c r="W208" s="10">
        <f t="shared" si="62"/>
        <v>1.0781471220444199E-3</v>
      </c>
      <c r="X208" s="22"/>
      <c r="Y208" s="29" t="s">
        <v>210</v>
      </c>
      <c r="Z208" s="30">
        <v>196.65</v>
      </c>
      <c r="AA208" s="31">
        <v>1.9199999999999998E-2</v>
      </c>
      <c r="AB208" s="32">
        <f t="shared" si="63"/>
        <v>1.0192000000000001</v>
      </c>
      <c r="AC208" s="28">
        <f t="shared" si="64"/>
        <v>4.0270933842846902E-4</v>
      </c>
      <c r="AD208" s="22"/>
      <c r="AE208" s="29" t="s">
        <v>210</v>
      </c>
      <c r="AF208" s="30">
        <v>921.8</v>
      </c>
      <c r="AG208" s="31">
        <v>1.17E-2</v>
      </c>
      <c r="AH208" s="32">
        <f t="shared" si="65"/>
        <v>1.0117</v>
      </c>
      <c r="AI208" s="28">
        <f t="shared" si="66"/>
        <v>1.09050035825173E-4</v>
      </c>
      <c r="AJ208" s="22"/>
      <c r="AK208" s="29" t="s">
        <v>210</v>
      </c>
      <c r="AL208" s="30">
        <v>411.2</v>
      </c>
      <c r="AM208" s="31">
        <v>-6.4000000000000003E-3</v>
      </c>
      <c r="AN208" s="32">
        <f t="shared" si="67"/>
        <v>0.99360000000000004</v>
      </c>
      <c r="AO208" s="28">
        <f t="shared" si="68"/>
        <v>-6.0591354191545298E-5</v>
      </c>
      <c r="AP208" s="22"/>
      <c r="AQ208" s="22"/>
      <c r="AR208" s="38"/>
      <c r="AT208" s="39">
        <f t="shared" si="52"/>
        <v>0.58450012909004101</v>
      </c>
      <c r="AV208" s="40" t="s">
        <v>213</v>
      </c>
      <c r="AW208" s="47">
        <v>1128.75</v>
      </c>
      <c r="AX208" s="48">
        <f t="shared" si="53"/>
        <v>0</v>
      </c>
      <c r="AY208" s="43">
        <f t="shared" si="54"/>
        <v>1</v>
      </c>
      <c r="AZ208" s="49"/>
    </row>
    <row r="209" spans="1:52" ht="20.399999999999999">
      <c r="A209" s="12" t="s">
        <v>211</v>
      </c>
      <c r="B209" s="13">
        <v>3570.95</v>
      </c>
      <c r="C209" s="14">
        <v>-6.9999999999999999E-4</v>
      </c>
      <c r="D209" s="15">
        <f t="shared" si="55"/>
        <v>0.99929999999999997</v>
      </c>
      <c r="E209" s="10">
        <f t="shared" si="56"/>
        <v>0.58210955337950798</v>
      </c>
      <c r="F209" s="16"/>
      <c r="G209" s="12" t="s">
        <v>211</v>
      </c>
      <c r="H209" s="13">
        <v>1166.8499999999999</v>
      </c>
      <c r="I209" s="14">
        <v>-2.2200000000000001E-2</v>
      </c>
      <c r="J209" s="15">
        <f t="shared" si="57"/>
        <v>0.9778</v>
      </c>
      <c r="K209" s="10">
        <f t="shared" si="58"/>
        <v>-7.3788091712443304E-3</v>
      </c>
      <c r="L209" s="21"/>
      <c r="M209" s="12" t="s">
        <v>211</v>
      </c>
      <c r="N209" s="13">
        <v>256.60000000000002</v>
      </c>
      <c r="O209" s="14">
        <v>-1.21E-2</v>
      </c>
      <c r="P209" s="15">
        <f t="shared" si="59"/>
        <v>0.9879</v>
      </c>
      <c r="Q209" s="10">
        <f t="shared" si="60"/>
        <v>-1.2507475519465001E-4</v>
      </c>
      <c r="R209" s="21"/>
      <c r="S209" s="12" t="s">
        <v>211</v>
      </c>
      <c r="T209" s="13">
        <v>45.5</v>
      </c>
      <c r="U209" s="14">
        <v>-1.7299999999999999E-2</v>
      </c>
      <c r="V209" s="15">
        <f t="shared" si="61"/>
        <v>0.98270000000000002</v>
      </c>
      <c r="W209" s="10">
        <f t="shared" si="62"/>
        <v>-6.0558263673274402E-4</v>
      </c>
      <c r="X209" s="22"/>
      <c r="Y209" s="29" t="s">
        <v>211</v>
      </c>
      <c r="Z209" s="30">
        <v>192.95</v>
      </c>
      <c r="AA209" s="31">
        <v>-3.1899999999999998E-2</v>
      </c>
      <c r="AB209" s="32">
        <f t="shared" si="63"/>
        <v>0.96809999999999996</v>
      </c>
      <c r="AC209" s="28">
        <f t="shared" si="64"/>
        <v>-6.6908478624313301E-4</v>
      </c>
      <c r="AD209" s="22"/>
      <c r="AE209" s="29" t="s">
        <v>211</v>
      </c>
      <c r="AF209" s="30">
        <v>911.15</v>
      </c>
      <c r="AG209" s="31">
        <v>1.09E-2</v>
      </c>
      <c r="AH209" s="32">
        <f t="shared" si="65"/>
        <v>1.0108999999999999</v>
      </c>
      <c r="AI209" s="28">
        <f t="shared" si="66"/>
        <v>1.01593623119178E-4</v>
      </c>
      <c r="AJ209" s="22"/>
      <c r="AK209" s="29" t="s">
        <v>211</v>
      </c>
      <c r="AL209" s="30">
        <v>413.85</v>
      </c>
      <c r="AM209" s="31">
        <v>2.1499999999999998E-2</v>
      </c>
      <c r="AN209" s="32">
        <f t="shared" si="67"/>
        <v>1.0215000000000001</v>
      </c>
      <c r="AO209" s="28">
        <f t="shared" si="68"/>
        <v>2.03549080487222E-4</v>
      </c>
      <c r="AP209" s="22"/>
      <c r="AQ209" s="22"/>
      <c r="AR209" s="38"/>
      <c r="AT209" s="39">
        <f t="shared" si="52"/>
        <v>0.57363614473369995</v>
      </c>
      <c r="AV209" s="40" t="s">
        <v>214</v>
      </c>
      <c r="AW209" s="47">
        <v>1128.75</v>
      </c>
      <c r="AX209" s="48">
        <f t="shared" si="53"/>
        <v>1.10803335436186E-3</v>
      </c>
      <c r="AY209" s="43">
        <f t="shared" si="54"/>
        <v>1.00110803335436</v>
      </c>
      <c r="AZ209" s="49"/>
    </row>
    <row r="210" spans="1:52" ht="20.399999999999999">
      <c r="A210" s="12" t="s">
        <v>212</v>
      </c>
      <c r="B210" s="13">
        <v>3573.5</v>
      </c>
      <c r="C210" s="14">
        <v>8.6E-3</v>
      </c>
      <c r="D210" s="15">
        <f t="shared" si="55"/>
        <v>1.0085999999999999</v>
      </c>
      <c r="E210" s="10">
        <f t="shared" si="56"/>
        <v>0.58752696441366103</v>
      </c>
      <c r="F210" s="16"/>
      <c r="G210" s="12" t="s">
        <v>212</v>
      </c>
      <c r="H210" s="13">
        <v>1193.3499999999999</v>
      </c>
      <c r="I210" s="14">
        <v>-8.0999999999999996E-3</v>
      </c>
      <c r="J210" s="15">
        <f t="shared" si="57"/>
        <v>0.9919</v>
      </c>
      <c r="K210" s="10">
        <f t="shared" si="58"/>
        <v>-2.69226821112969E-3</v>
      </c>
      <c r="L210" s="21"/>
      <c r="M210" s="12" t="s">
        <v>212</v>
      </c>
      <c r="N210" s="13">
        <v>259.75</v>
      </c>
      <c r="O210" s="14">
        <v>-4.0000000000000001E-3</v>
      </c>
      <c r="P210" s="15">
        <f t="shared" si="59"/>
        <v>0.996</v>
      </c>
      <c r="Q210" s="10">
        <f t="shared" si="60"/>
        <v>-4.13470265106281E-5</v>
      </c>
      <c r="R210" s="21"/>
      <c r="S210" s="12" t="s">
        <v>212</v>
      </c>
      <c r="T210" s="13">
        <v>46.3</v>
      </c>
      <c r="U210" s="14">
        <v>-6.4000000000000003E-3</v>
      </c>
      <c r="V210" s="15">
        <f t="shared" si="61"/>
        <v>0.99360000000000004</v>
      </c>
      <c r="W210" s="10">
        <f t="shared" si="62"/>
        <v>-2.2403057081442601E-4</v>
      </c>
      <c r="X210" s="22"/>
      <c r="Y210" s="29" t="s">
        <v>212</v>
      </c>
      <c r="Z210" s="30">
        <v>199.3</v>
      </c>
      <c r="AA210" s="31">
        <v>2.2599999999999999E-2</v>
      </c>
      <c r="AB210" s="32">
        <f t="shared" si="63"/>
        <v>1.0226</v>
      </c>
      <c r="AC210" s="28">
        <f t="shared" si="64"/>
        <v>4.7402245044184398E-4</v>
      </c>
      <c r="AD210" s="22"/>
      <c r="AE210" s="29" t="s">
        <v>212</v>
      </c>
      <c r="AF210" s="30">
        <v>901.3</v>
      </c>
      <c r="AG210" s="31">
        <v>-1.4200000000000001E-2</v>
      </c>
      <c r="AH210" s="32">
        <f t="shared" si="65"/>
        <v>0.98580000000000001</v>
      </c>
      <c r="AI210" s="28">
        <f t="shared" si="66"/>
        <v>-1.3235132553140699E-4</v>
      </c>
      <c r="AJ210" s="22"/>
      <c r="AK210" s="29" t="s">
        <v>212</v>
      </c>
      <c r="AL210" s="30">
        <v>405.15</v>
      </c>
      <c r="AM210" s="31">
        <v>4.7199999999999999E-2</v>
      </c>
      <c r="AN210" s="32">
        <f t="shared" si="67"/>
        <v>1.0471999999999999</v>
      </c>
      <c r="AO210" s="28">
        <f t="shared" si="68"/>
        <v>4.4686123716264602E-4</v>
      </c>
      <c r="AP210" s="22"/>
      <c r="AQ210" s="22"/>
      <c r="AR210" s="38"/>
      <c r="AT210" s="39">
        <f t="shared" si="52"/>
        <v>0.58535785096727999</v>
      </c>
      <c r="AV210" s="40" t="s">
        <v>215</v>
      </c>
      <c r="AW210" s="47">
        <v>1127.5</v>
      </c>
      <c r="AX210" s="48">
        <f t="shared" si="53"/>
        <v>-2.2590871382589602E-3</v>
      </c>
      <c r="AY210" s="43">
        <f t="shared" si="54"/>
        <v>0.99774091286174105</v>
      </c>
      <c r="AZ210" s="49"/>
    </row>
    <row r="211" spans="1:52" ht="20.399999999999999">
      <c r="A211" s="12" t="s">
        <v>213</v>
      </c>
      <c r="B211" s="13">
        <v>3543.05</v>
      </c>
      <c r="C211" s="14">
        <v>-7.1999999999999998E-3</v>
      </c>
      <c r="D211" s="15">
        <f t="shared" si="55"/>
        <v>0.99280000000000002</v>
      </c>
      <c r="E211" s="10">
        <f t="shared" si="56"/>
        <v>0.57832319082875605</v>
      </c>
      <c r="F211" s="16"/>
      <c r="G211" s="12" t="s">
        <v>213</v>
      </c>
      <c r="H211" s="13">
        <v>1203.0999999999999</v>
      </c>
      <c r="I211" s="14">
        <v>-3.3E-3</v>
      </c>
      <c r="J211" s="15">
        <f t="shared" si="57"/>
        <v>0.99670000000000003</v>
      </c>
      <c r="K211" s="10">
        <f t="shared" si="58"/>
        <v>-1.0968500119417201E-3</v>
      </c>
      <c r="L211" s="21"/>
      <c r="M211" s="12" t="s">
        <v>213</v>
      </c>
      <c r="N211" s="13">
        <v>260.8</v>
      </c>
      <c r="O211" s="14">
        <v>-4.0000000000000001E-3</v>
      </c>
      <c r="P211" s="15">
        <f t="shared" si="59"/>
        <v>0.996</v>
      </c>
      <c r="Q211" s="10">
        <f t="shared" si="60"/>
        <v>-4.13470265106281E-5</v>
      </c>
      <c r="R211" s="21"/>
      <c r="S211" s="12" t="s">
        <v>213</v>
      </c>
      <c r="T211" s="13">
        <v>46.6</v>
      </c>
      <c r="U211" s="14">
        <v>1.1900000000000001E-2</v>
      </c>
      <c r="V211" s="15">
        <f t="shared" si="61"/>
        <v>1.0119</v>
      </c>
      <c r="W211" s="10">
        <f t="shared" si="62"/>
        <v>4.16556842608073E-4</v>
      </c>
      <c r="X211" s="22"/>
      <c r="Y211" s="29" t="s">
        <v>213</v>
      </c>
      <c r="Z211" s="30">
        <v>194.9</v>
      </c>
      <c r="AA211" s="31">
        <v>-8.3999999999999995E-3</v>
      </c>
      <c r="AB211" s="32">
        <f t="shared" si="63"/>
        <v>0.99160000000000004</v>
      </c>
      <c r="AC211" s="28">
        <f t="shared" si="64"/>
        <v>-1.76185335562455E-4</v>
      </c>
      <c r="AD211" s="22"/>
      <c r="AE211" s="29" t="s">
        <v>213</v>
      </c>
      <c r="AF211" s="30">
        <v>914.3</v>
      </c>
      <c r="AG211" s="31">
        <v>1.18E-2</v>
      </c>
      <c r="AH211" s="32">
        <f t="shared" si="65"/>
        <v>1.0118</v>
      </c>
      <c r="AI211" s="28">
        <f t="shared" si="66"/>
        <v>1.0998208741342201E-4</v>
      </c>
      <c r="AJ211" s="22"/>
      <c r="AK211" s="29" t="s">
        <v>213</v>
      </c>
      <c r="AL211" s="30">
        <v>386.9</v>
      </c>
      <c r="AM211" s="31">
        <v>2.35E-2</v>
      </c>
      <c r="AN211" s="32">
        <f t="shared" si="67"/>
        <v>1.0235000000000001</v>
      </c>
      <c r="AO211" s="28">
        <f t="shared" si="68"/>
        <v>2.2248387867207999E-4</v>
      </c>
      <c r="AP211" s="22"/>
      <c r="AQ211" s="22"/>
      <c r="AR211" s="38"/>
      <c r="AT211" s="39">
        <f t="shared" si="52"/>
        <v>0.57775783126343505</v>
      </c>
      <c r="AV211" s="40" t="s">
        <v>216</v>
      </c>
      <c r="AW211" s="47">
        <v>1130.05</v>
      </c>
      <c r="AX211" s="48">
        <f t="shared" si="53"/>
        <v>4.4788438765717602E-3</v>
      </c>
      <c r="AY211" s="43">
        <f t="shared" si="54"/>
        <v>1.0044788438765699</v>
      </c>
      <c r="AZ211" s="49"/>
    </row>
    <row r="212" spans="1:52" ht="20.399999999999999">
      <c r="A212" s="12" t="s">
        <v>214</v>
      </c>
      <c r="B212" s="13">
        <v>3568.8</v>
      </c>
      <c r="C212" s="14">
        <v>1.8200000000000001E-2</v>
      </c>
      <c r="D212" s="15">
        <f t="shared" si="55"/>
        <v>1.0182</v>
      </c>
      <c r="E212" s="10">
        <f t="shared" si="56"/>
        <v>0.59311913064246502</v>
      </c>
      <c r="F212" s="16"/>
      <c r="G212" s="12" t="s">
        <v>214</v>
      </c>
      <c r="H212" s="13">
        <v>1207.0999999999999</v>
      </c>
      <c r="I212" s="14">
        <v>3.3999999999999998E-3</v>
      </c>
      <c r="J212" s="15">
        <f t="shared" si="57"/>
        <v>1.0034000000000001</v>
      </c>
      <c r="K212" s="10">
        <f t="shared" si="58"/>
        <v>1.13008789109147E-3</v>
      </c>
      <c r="L212" s="21"/>
      <c r="M212" s="12" t="s">
        <v>214</v>
      </c>
      <c r="N212" s="13">
        <v>261.85000000000002</v>
      </c>
      <c r="O212" s="14">
        <v>-3.0000000000000001E-3</v>
      </c>
      <c r="P212" s="15">
        <f t="shared" si="59"/>
        <v>0.997</v>
      </c>
      <c r="Q212" s="10">
        <f t="shared" si="60"/>
        <v>-3.1010269882971097E-5</v>
      </c>
      <c r="R212" s="21"/>
      <c r="S212" s="12" t="s">
        <v>214</v>
      </c>
      <c r="T212" s="13">
        <v>46.05</v>
      </c>
      <c r="U212" s="14">
        <v>-1.1000000000000001E-3</v>
      </c>
      <c r="V212" s="15">
        <f t="shared" si="61"/>
        <v>0.99890000000000001</v>
      </c>
      <c r="W212" s="10">
        <f t="shared" si="62"/>
        <v>-3.8505254358729403E-5</v>
      </c>
      <c r="X212" s="22"/>
      <c r="Y212" s="29" t="s">
        <v>214</v>
      </c>
      <c r="Z212" s="30">
        <v>196.55</v>
      </c>
      <c r="AA212" s="31">
        <v>0</v>
      </c>
      <c r="AB212" s="32">
        <f t="shared" si="63"/>
        <v>1</v>
      </c>
      <c r="AC212" s="28">
        <f t="shared" si="64"/>
        <v>0</v>
      </c>
      <c r="AD212" s="22"/>
      <c r="AE212" s="29" t="s">
        <v>214</v>
      </c>
      <c r="AF212" s="30">
        <v>903.6</v>
      </c>
      <c r="AG212" s="31">
        <v>2.07E-2</v>
      </c>
      <c r="AH212" s="32">
        <f t="shared" si="65"/>
        <v>1.0206999999999999</v>
      </c>
      <c r="AI212" s="28">
        <f t="shared" si="66"/>
        <v>1.9293467876761399E-4</v>
      </c>
      <c r="AJ212" s="22"/>
      <c r="AK212" s="29" t="s">
        <v>214</v>
      </c>
      <c r="AL212" s="30">
        <v>378</v>
      </c>
      <c r="AM212" s="31">
        <v>3.8999999999999998E-3</v>
      </c>
      <c r="AN212" s="32">
        <f t="shared" si="67"/>
        <v>1.0039</v>
      </c>
      <c r="AO212" s="28">
        <f t="shared" si="68"/>
        <v>3.6922856460472899E-5</v>
      </c>
      <c r="AP212" s="22"/>
      <c r="AQ212" s="22"/>
      <c r="AR212" s="38"/>
      <c r="AT212" s="39">
        <f t="shared" si="52"/>
        <v>0.59440956054454297</v>
      </c>
      <c r="AV212" s="40" t="s">
        <v>217</v>
      </c>
      <c r="AW212" s="47">
        <v>1125</v>
      </c>
      <c r="AX212" s="48">
        <f t="shared" si="53"/>
        <v>2.35643604174018E-2</v>
      </c>
      <c r="AY212" s="43">
        <f t="shared" si="54"/>
        <v>1.0235643604174001</v>
      </c>
      <c r="AZ212" s="49"/>
    </row>
    <row r="213" spans="1:52" ht="20.399999999999999">
      <c r="A213" s="12" t="s">
        <v>215</v>
      </c>
      <c r="B213" s="13">
        <v>3504.85</v>
      </c>
      <c r="C213" s="14">
        <v>-1.15E-2</v>
      </c>
      <c r="D213" s="15">
        <f t="shared" si="55"/>
        <v>0.98850000000000005</v>
      </c>
      <c r="E213" s="10">
        <f t="shared" si="56"/>
        <v>0.57581836637210404</v>
      </c>
      <c r="F213" s="16"/>
      <c r="G213" s="12" t="s">
        <v>215</v>
      </c>
      <c r="H213" s="13">
        <v>1202.95</v>
      </c>
      <c r="I213" s="14">
        <v>-9.4000000000000004E-3</v>
      </c>
      <c r="J213" s="15">
        <f t="shared" si="57"/>
        <v>0.99060000000000004</v>
      </c>
      <c r="K213" s="10">
        <f t="shared" si="58"/>
        <v>-3.1243606400764299E-3</v>
      </c>
      <c r="L213" s="21"/>
      <c r="M213" s="12" t="s">
        <v>215</v>
      </c>
      <c r="N213" s="13">
        <v>262.64999999999998</v>
      </c>
      <c r="O213" s="14">
        <v>9.4000000000000004E-3</v>
      </c>
      <c r="P213" s="15">
        <f t="shared" si="59"/>
        <v>1.0094000000000001</v>
      </c>
      <c r="Q213" s="10">
        <f t="shared" si="60"/>
        <v>9.7165512299976105E-5</v>
      </c>
      <c r="R213" s="21"/>
      <c r="S213" s="12" t="s">
        <v>215</v>
      </c>
      <c r="T213" s="13">
        <v>46.1</v>
      </c>
      <c r="U213" s="14">
        <v>6.6E-3</v>
      </c>
      <c r="V213" s="15">
        <f t="shared" si="61"/>
        <v>1.0065999999999999</v>
      </c>
      <c r="W213" s="10">
        <f t="shared" si="62"/>
        <v>2.3103152615237601E-4</v>
      </c>
      <c r="X213" s="22"/>
      <c r="Y213" s="29" t="s">
        <v>215</v>
      </c>
      <c r="Z213" s="30">
        <v>196.55</v>
      </c>
      <c r="AA213" s="31">
        <v>1.7100000000000001E-2</v>
      </c>
      <c r="AB213" s="32">
        <f t="shared" si="63"/>
        <v>1.0170999999999999</v>
      </c>
      <c r="AC213" s="28">
        <f t="shared" si="64"/>
        <v>3.5866300453785501E-4</v>
      </c>
      <c r="AD213" s="22"/>
      <c r="AE213" s="29" t="s">
        <v>215</v>
      </c>
      <c r="AF213" s="30">
        <v>885.25</v>
      </c>
      <c r="AG213" s="31">
        <v>2.3E-2</v>
      </c>
      <c r="AH213" s="32">
        <f t="shared" si="65"/>
        <v>1.0229999999999999</v>
      </c>
      <c r="AI213" s="28">
        <f t="shared" si="66"/>
        <v>2.14371865297349E-4</v>
      </c>
      <c r="AJ213" s="22"/>
      <c r="AK213" s="29" t="s">
        <v>215</v>
      </c>
      <c r="AL213" s="30">
        <v>376.55</v>
      </c>
      <c r="AM213" s="31">
        <v>2.3099999999999999E-2</v>
      </c>
      <c r="AN213" s="32">
        <f t="shared" si="67"/>
        <v>1.0230999999999999</v>
      </c>
      <c r="AO213" s="28">
        <f t="shared" si="68"/>
        <v>2.18696919035109E-4</v>
      </c>
      <c r="AP213" s="22"/>
      <c r="AQ213" s="22"/>
      <c r="AR213" s="38"/>
      <c r="AT213" s="39">
        <f t="shared" si="52"/>
        <v>0.57381393455935004</v>
      </c>
      <c r="AV213" s="40" t="s">
        <v>218</v>
      </c>
      <c r="AW213" s="47">
        <v>1098.8</v>
      </c>
      <c r="AX213" s="48">
        <f t="shared" si="53"/>
        <v>-5.7171533736176802E-3</v>
      </c>
      <c r="AY213" s="43">
        <f t="shared" si="54"/>
        <v>0.994282846626382</v>
      </c>
      <c r="AZ213" s="49"/>
    </row>
    <row r="214" spans="1:52" ht="20.399999999999999">
      <c r="A214" s="12" t="s">
        <v>216</v>
      </c>
      <c r="B214" s="13">
        <v>3545.5</v>
      </c>
      <c r="C214" s="14">
        <v>-2.8999999999999998E-3</v>
      </c>
      <c r="D214" s="15">
        <f t="shared" si="55"/>
        <v>0.99709999999999999</v>
      </c>
      <c r="E214" s="10">
        <f t="shared" si="56"/>
        <v>0.58082801528540695</v>
      </c>
      <c r="F214" s="16"/>
      <c r="G214" s="12" t="s">
        <v>216</v>
      </c>
      <c r="H214" s="13">
        <v>1214.3499999999999</v>
      </c>
      <c r="I214" s="14">
        <v>1.44E-2</v>
      </c>
      <c r="J214" s="15">
        <f t="shared" si="57"/>
        <v>1.0144</v>
      </c>
      <c r="K214" s="10">
        <f t="shared" si="58"/>
        <v>4.7862545975638901E-3</v>
      </c>
      <c r="L214" s="21"/>
      <c r="M214" s="12" t="s">
        <v>216</v>
      </c>
      <c r="N214" s="13">
        <v>260.2</v>
      </c>
      <c r="O214" s="14">
        <v>3.7000000000000002E-3</v>
      </c>
      <c r="P214" s="15">
        <f t="shared" si="59"/>
        <v>1.0037</v>
      </c>
      <c r="Q214" s="10">
        <f t="shared" si="60"/>
        <v>3.8245999522331002E-5</v>
      </c>
      <c r="R214" s="21"/>
      <c r="S214" s="12" t="s">
        <v>216</v>
      </c>
      <c r="T214" s="13">
        <v>45.8</v>
      </c>
      <c r="U214" s="14">
        <v>-4.3E-3</v>
      </c>
      <c r="V214" s="15">
        <f t="shared" si="61"/>
        <v>0.99570000000000003</v>
      </c>
      <c r="W214" s="10">
        <f t="shared" si="62"/>
        <v>-1.50520539765942E-4</v>
      </c>
      <c r="X214" s="22"/>
      <c r="Y214" s="29" t="s">
        <v>216</v>
      </c>
      <c r="Z214" s="30">
        <v>193.25</v>
      </c>
      <c r="AA214" s="31">
        <v>9.5200000000000007E-2</v>
      </c>
      <c r="AB214" s="32">
        <f t="shared" si="63"/>
        <v>1.0952</v>
      </c>
      <c r="AC214" s="28">
        <f t="shared" si="64"/>
        <v>1.9967671363744898E-3</v>
      </c>
      <c r="AD214" s="22"/>
      <c r="AE214" s="29" t="s">
        <v>216</v>
      </c>
      <c r="AF214" s="30">
        <v>865.35</v>
      </c>
      <c r="AG214" s="31">
        <v>2E-3</v>
      </c>
      <c r="AH214" s="32">
        <f t="shared" si="65"/>
        <v>1.002</v>
      </c>
      <c r="AI214" s="28">
        <f t="shared" si="66"/>
        <v>1.8641031764986901E-5</v>
      </c>
      <c r="AJ214" s="22"/>
      <c r="AK214" s="29" t="s">
        <v>216</v>
      </c>
      <c r="AL214" s="30">
        <v>368.05</v>
      </c>
      <c r="AM214" s="31">
        <v>5.9400000000000001E-2</v>
      </c>
      <c r="AN214" s="32">
        <f t="shared" si="67"/>
        <v>1.0593999999999999</v>
      </c>
      <c r="AO214" s="28">
        <f t="shared" si="68"/>
        <v>5.6236350609027903E-4</v>
      </c>
      <c r="AP214" s="22"/>
      <c r="AQ214" s="22"/>
      <c r="AR214" s="38"/>
      <c r="AT214" s="39">
        <f t="shared" si="52"/>
        <v>0.58807976701695697</v>
      </c>
      <c r="AV214" s="40" t="s">
        <v>219</v>
      </c>
      <c r="AW214" s="47">
        <v>1105.0999999999999</v>
      </c>
      <c r="AX214" s="48">
        <f t="shared" si="53"/>
        <v>1.6560219691548399E-2</v>
      </c>
      <c r="AY214" s="43">
        <f t="shared" si="54"/>
        <v>1.01656021969155</v>
      </c>
      <c r="AZ214" s="49"/>
    </row>
    <row r="215" spans="1:52" ht="20.399999999999999">
      <c r="A215" s="12" t="s">
        <v>889</v>
      </c>
      <c r="B215" s="13">
        <v>3555.95</v>
      </c>
      <c r="C215" s="14">
        <v>1.5699999999999999E-2</v>
      </c>
      <c r="D215" s="15">
        <f t="shared" si="55"/>
        <v>1.0157</v>
      </c>
      <c r="E215" s="10">
        <f t="shared" si="56"/>
        <v>0.59166283735371406</v>
      </c>
      <c r="F215" s="16"/>
      <c r="G215" s="12" t="s">
        <v>889</v>
      </c>
      <c r="H215" s="13">
        <v>1197.0999999999999</v>
      </c>
      <c r="I215" s="14">
        <v>2.4199999999999999E-2</v>
      </c>
      <c r="J215" s="15">
        <f t="shared" si="57"/>
        <v>1.0242</v>
      </c>
      <c r="K215" s="10">
        <f t="shared" si="58"/>
        <v>8.0435667542393102E-3</v>
      </c>
      <c r="L215" s="21"/>
      <c r="M215" s="12" t="s">
        <v>889</v>
      </c>
      <c r="N215" s="13">
        <v>259.25</v>
      </c>
      <c r="O215" s="14">
        <v>-2.5000000000000001E-3</v>
      </c>
      <c r="P215" s="15">
        <f t="shared" si="59"/>
        <v>0.99750000000000005</v>
      </c>
      <c r="Q215" s="10">
        <f t="shared" si="60"/>
        <v>-2.5841891569142599E-5</v>
      </c>
      <c r="R215" s="21"/>
      <c r="S215" s="12" t="s">
        <v>889</v>
      </c>
      <c r="T215" s="13">
        <v>46</v>
      </c>
      <c r="U215" s="14">
        <v>9.1300000000000006E-2</v>
      </c>
      <c r="V215" s="15">
        <f t="shared" si="61"/>
        <v>1.0912999999999999</v>
      </c>
      <c r="W215" s="10">
        <f t="shared" si="62"/>
        <v>3.1959361117745401E-3</v>
      </c>
      <c r="X215" s="22"/>
      <c r="Y215" s="29" t="s">
        <v>889</v>
      </c>
      <c r="Z215" s="30">
        <v>176.45</v>
      </c>
      <c r="AA215" s="31">
        <v>1.15E-2</v>
      </c>
      <c r="AB215" s="32">
        <f t="shared" si="63"/>
        <v>1.0115000000000001</v>
      </c>
      <c r="AC215" s="28">
        <f t="shared" si="64"/>
        <v>2.41206114162885E-4</v>
      </c>
      <c r="AD215" s="22"/>
      <c r="AE215" s="29" t="s">
        <v>889</v>
      </c>
      <c r="AF215" s="30">
        <v>863.65</v>
      </c>
      <c r="AG215" s="31">
        <v>2.3999999999999998E-3</v>
      </c>
      <c r="AH215" s="32">
        <f t="shared" si="65"/>
        <v>1.0024</v>
      </c>
      <c r="AI215" s="28">
        <f t="shared" si="66"/>
        <v>2.2369238117984202E-5</v>
      </c>
      <c r="AJ215" s="22"/>
      <c r="AK215" s="29" t="s">
        <v>889</v>
      </c>
      <c r="AL215" s="30">
        <v>347.4</v>
      </c>
      <c r="AM215" s="31">
        <v>5.4000000000000003E-3</v>
      </c>
      <c r="AN215" s="32">
        <f t="shared" si="67"/>
        <v>1.0054000000000001</v>
      </c>
      <c r="AO215" s="28">
        <f t="shared" si="68"/>
        <v>5.1123955099116303E-5</v>
      </c>
      <c r="AP215" s="22"/>
      <c r="AQ215" s="22"/>
      <c r="AR215" s="38"/>
      <c r="AT215" s="39">
        <f t="shared" si="52"/>
        <v>0.60319119763553797</v>
      </c>
      <c r="AV215" s="40" t="s">
        <v>220</v>
      </c>
      <c r="AW215" s="47">
        <v>1086.95</v>
      </c>
      <c r="AX215" s="48">
        <f t="shared" si="53"/>
        <v>-9.0668264685083606E-3</v>
      </c>
      <c r="AY215" s="43">
        <f t="shared" si="54"/>
        <v>0.99093317353149202</v>
      </c>
      <c r="AZ215" s="49"/>
    </row>
    <row r="216" spans="1:52" ht="20.399999999999999">
      <c r="A216" s="12" t="s">
        <v>890</v>
      </c>
      <c r="B216" s="13">
        <v>3501.1</v>
      </c>
      <c r="C216" s="14">
        <v>-5.8999999999999999E-3</v>
      </c>
      <c r="D216" s="15">
        <f t="shared" si="55"/>
        <v>0.99409999999999998</v>
      </c>
      <c r="E216" s="10">
        <f t="shared" si="56"/>
        <v>0.57908046333890595</v>
      </c>
      <c r="F216" s="16"/>
      <c r="G216" s="12" t="s">
        <v>890</v>
      </c>
      <c r="H216" s="13">
        <v>1168.8499999999999</v>
      </c>
      <c r="I216" s="14">
        <v>1.26E-2</v>
      </c>
      <c r="J216" s="15">
        <f t="shared" si="57"/>
        <v>1.0125999999999999</v>
      </c>
      <c r="K216" s="10">
        <f t="shared" si="58"/>
        <v>4.1879727728684002E-3</v>
      </c>
      <c r="L216" s="21"/>
      <c r="M216" s="12" t="s">
        <v>890</v>
      </c>
      <c r="N216" s="13">
        <v>259.89999999999998</v>
      </c>
      <c r="O216" s="14">
        <v>-2.0400000000000001E-2</v>
      </c>
      <c r="P216" s="15">
        <f t="shared" si="59"/>
        <v>0.97960000000000003</v>
      </c>
      <c r="Q216" s="10">
        <f t="shared" si="60"/>
        <v>-2.10869835204203E-4</v>
      </c>
      <c r="R216" s="21"/>
      <c r="S216" s="12" t="s">
        <v>890</v>
      </c>
      <c r="T216" s="13">
        <v>42.15</v>
      </c>
      <c r="U216" s="14">
        <v>-7.1000000000000004E-3</v>
      </c>
      <c r="V216" s="15">
        <f t="shared" si="61"/>
        <v>0.9929</v>
      </c>
      <c r="W216" s="10">
        <f t="shared" si="62"/>
        <v>-2.4853391449725299E-4</v>
      </c>
      <c r="X216" s="22"/>
      <c r="Y216" s="29" t="s">
        <v>890</v>
      </c>
      <c r="Z216" s="30">
        <v>174.45</v>
      </c>
      <c r="AA216" s="31">
        <v>-2.9999999999999997E-4</v>
      </c>
      <c r="AB216" s="32">
        <f t="shared" si="63"/>
        <v>0.99970000000000003</v>
      </c>
      <c r="AC216" s="28">
        <f t="shared" si="64"/>
        <v>-6.2923334129448301E-6</v>
      </c>
      <c r="AD216" s="22"/>
      <c r="AE216" s="29" t="s">
        <v>890</v>
      </c>
      <c r="AF216" s="30">
        <v>861.55</v>
      </c>
      <c r="AG216" s="31">
        <v>1.1299999999999999E-2</v>
      </c>
      <c r="AH216" s="32">
        <f t="shared" si="65"/>
        <v>1.0113000000000001</v>
      </c>
      <c r="AI216" s="28">
        <f t="shared" si="66"/>
        <v>1.0532182947217599E-4</v>
      </c>
      <c r="AJ216" s="22"/>
      <c r="AK216" s="29" t="s">
        <v>890</v>
      </c>
      <c r="AL216" s="30">
        <v>345.55</v>
      </c>
      <c r="AM216" s="31">
        <v>-1.52E-2</v>
      </c>
      <c r="AN216" s="32">
        <f t="shared" si="67"/>
        <v>0.98480000000000001</v>
      </c>
      <c r="AO216" s="28">
        <f t="shared" si="68"/>
        <v>-1.4390446620492E-4</v>
      </c>
      <c r="AP216" s="22"/>
      <c r="AQ216" s="22"/>
      <c r="AR216" s="38"/>
      <c r="AT216" s="39">
        <f t="shared" si="52"/>
        <v>0.582764157391927</v>
      </c>
      <c r="AV216" s="40" t="s">
        <v>221</v>
      </c>
      <c r="AW216" s="47">
        <v>1096.8499999999999</v>
      </c>
      <c r="AX216" s="48">
        <f t="shared" si="53"/>
        <v>-1.2457974435810299E-2</v>
      </c>
      <c r="AY216" s="43">
        <f t="shared" si="54"/>
        <v>0.98754202556419002</v>
      </c>
      <c r="AZ216" s="49"/>
    </row>
    <row r="217" spans="1:52" ht="20.399999999999999">
      <c r="A217" s="12" t="s">
        <v>891</v>
      </c>
      <c r="B217" s="13">
        <v>3521.9</v>
      </c>
      <c r="C217" s="14">
        <v>1.83E-2</v>
      </c>
      <c r="D217" s="15">
        <f t="shared" si="55"/>
        <v>1.0183</v>
      </c>
      <c r="E217" s="10">
        <f t="shared" si="56"/>
        <v>0.59317738237401496</v>
      </c>
      <c r="F217" s="16"/>
      <c r="G217" s="12" t="s">
        <v>891</v>
      </c>
      <c r="H217" s="13">
        <v>1154.25</v>
      </c>
      <c r="I217" s="14">
        <v>2.76E-2</v>
      </c>
      <c r="J217" s="15">
        <f t="shared" si="57"/>
        <v>1.0276000000000001</v>
      </c>
      <c r="K217" s="10">
        <f t="shared" si="58"/>
        <v>9.1736546453307904E-3</v>
      </c>
      <c r="L217" s="21"/>
      <c r="M217" s="12" t="s">
        <v>891</v>
      </c>
      <c r="N217" s="13">
        <v>265.3</v>
      </c>
      <c r="O217" s="14">
        <v>2.24E-2</v>
      </c>
      <c r="P217" s="15">
        <f t="shared" si="59"/>
        <v>1.0224</v>
      </c>
      <c r="Q217" s="10">
        <f t="shared" si="60"/>
        <v>2.3154334845951801E-4</v>
      </c>
      <c r="R217" s="21"/>
      <c r="S217" s="12" t="s">
        <v>891</v>
      </c>
      <c r="T217" s="13">
        <v>42.45</v>
      </c>
      <c r="U217" s="14">
        <v>-1.6199999999999999E-2</v>
      </c>
      <c r="V217" s="15">
        <f t="shared" si="61"/>
        <v>0.98380000000000001</v>
      </c>
      <c r="W217" s="10">
        <f t="shared" si="62"/>
        <v>-5.6707738237401497E-4</v>
      </c>
      <c r="X217" s="22"/>
      <c r="Y217" s="29" t="s">
        <v>891</v>
      </c>
      <c r="Z217" s="30">
        <v>174.5</v>
      </c>
      <c r="AA217" s="31">
        <v>-7.1000000000000004E-3</v>
      </c>
      <c r="AB217" s="32">
        <f t="shared" si="63"/>
        <v>0.9929</v>
      </c>
      <c r="AC217" s="28">
        <f t="shared" si="64"/>
        <v>-1.4891855743969401E-4</v>
      </c>
      <c r="AD217" s="22"/>
      <c r="AE217" s="29" t="s">
        <v>891</v>
      </c>
      <c r="AF217" s="30">
        <v>851.9</v>
      </c>
      <c r="AG217" s="31">
        <v>-1.0800000000000001E-2</v>
      </c>
      <c r="AH217" s="32">
        <f t="shared" si="65"/>
        <v>0.98919999999999997</v>
      </c>
      <c r="AI217" s="28">
        <f t="shared" si="66"/>
        <v>-1.0066157153092901E-4</v>
      </c>
      <c r="AJ217" s="22"/>
      <c r="AK217" s="29" t="s">
        <v>891</v>
      </c>
      <c r="AL217" s="30">
        <v>350.9</v>
      </c>
      <c r="AM217" s="31">
        <v>-4.1000000000000003E-3</v>
      </c>
      <c r="AN217" s="32">
        <f t="shared" si="67"/>
        <v>0.99590000000000001</v>
      </c>
      <c r="AO217" s="28">
        <f t="shared" si="68"/>
        <v>-3.8816336278958702E-5</v>
      </c>
      <c r="AP217" s="22"/>
      <c r="AQ217" s="22"/>
      <c r="AR217" s="38"/>
      <c r="AT217" s="39">
        <f t="shared" si="52"/>
        <v>0.60172710652018102</v>
      </c>
      <c r="AV217" s="40" t="s">
        <v>222</v>
      </c>
      <c r="AW217" s="47">
        <v>1110.5999999999999</v>
      </c>
      <c r="AX217" s="48">
        <f t="shared" si="53"/>
        <v>-2.0233320931396001E-2</v>
      </c>
      <c r="AY217" s="43">
        <f t="shared" si="54"/>
        <v>0.97976667906860404</v>
      </c>
      <c r="AZ217" s="49"/>
    </row>
    <row r="218" spans="1:52" ht="20.399999999999999">
      <c r="A218" s="12" t="s">
        <v>892</v>
      </c>
      <c r="B218" s="13">
        <v>3458.7</v>
      </c>
      <c r="C218" s="14">
        <v>5.3E-3</v>
      </c>
      <c r="D218" s="15">
        <f t="shared" si="55"/>
        <v>1.0053000000000001</v>
      </c>
      <c r="E218" s="10">
        <f t="shared" si="56"/>
        <v>0.58560465727250999</v>
      </c>
      <c r="F218" s="16"/>
      <c r="G218" s="12" t="s">
        <v>892</v>
      </c>
      <c r="H218" s="13">
        <v>1123.2</v>
      </c>
      <c r="I218" s="14">
        <v>2.6499999999999999E-2</v>
      </c>
      <c r="J218" s="15">
        <f t="shared" si="57"/>
        <v>1.0265</v>
      </c>
      <c r="K218" s="10">
        <f t="shared" si="58"/>
        <v>8.8080379746835399E-3</v>
      </c>
      <c r="L218" s="21"/>
      <c r="M218" s="12" t="s">
        <v>892</v>
      </c>
      <c r="N218" s="13">
        <v>259.5</v>
      </c>
      <c r="O218" s="14">
        <v>-4.0000000000000002E-4</v>
      </c>
      <c r="P218" s="15">
        <f t="shared" si="59"/>
        <v>0.99960000000000004</v>
      </c>
      <c r="Q218" s="10">
        <f t="shared" si="60"/>
        <v>-4.13470265106281E-6</v>
      </c>
      <c r="R218" s="21"/>
      <c r="S218" s="12" t="s">
        <v>892</v>
      </c>
      <c r="T218" s="13">
        <v>43.15</v>
      </c>
      <c r="U218" s="14">
        <v>3.85E-2</v>
      </c>
      <c r="V218" s="15">
        <f t="shared" si="61"/>
        <v>1.0385</v>
      </c>
      <c r="W218" s="10">
        <f t="shared" si="62"/>
        <v>1.34768390255553E-3</v>
      </c>
      <c r="X218" s="22"/>
      <c r="Y218" s="29" t="s">
        <v>892</v>
      </c>
      <c r="Z218" s="30">
        <v>175.75</v>
      </c>
      <c r="AA218" s="31">
        <v>2.9899999999999999E-2</v>
      </c>
      <c r="AB218" s="32">
        <f t="shared" si="63"/>
        <v>1.0299</v>
      </c>
      <c r="AC218" s="28">
        <f t="shared" si="64"/>
        <v>6.2713589682350101E-4</v>
      </c>
      <c r="AD218" s="22"/>
      <c r="AE218" s="29" t="s">
        <v>892</v>
      </c>
      <c r="AF218" s="30">
        <v>861.2</v>
      </c>
      <c r="AG218" s="31">
        <v>7.3000000000000001E-3</v>
      </c>
      <c r="AH218" s="32">
        <f t="shared" si="65"/>
        <v>1.0073000000000001</v>
      </c>
      <c r="AI218" s="28">
        <f t="shared" si="66"/>
        <v>6.8039765942202096E-5</v>
      </c>
      <c r="AJ218" s="22"/>
      <c r="AK218" s="29" t="s">
        <v>892</v>
      </c>
      <c r="AL218" s="30">
        <v>352.35</v>
      </c>
      <c r="AM218" s="31">
        <v>9.9000000000000008E-3</v>
      </c>
      <c r="AN218" s="32">
        <f t="shared" si="67"/>
        <v>1.0099</v>
      </c>
      <c r="AO218" s="28">
        <f t="shared" si="68"/>
        <v>9.3727251015046604E-5</v>
      </c>
      <c r="AP218" s="22"/>
      <c r="AQ218" s="22"/>
      <c r="AR218" s="38"/>
      <c r="AT218" s="39">
        <f t="shared" si="52"/>
        <v>0.59654514736087905</v>
      </c>
      <c r="AV218" s="40" t="s">
        <v>223</v>
      </c>
      <c r="AW218" s="47">
        <v>1133.3</v>
      </c>
      <c r="AX218" s="48">
        <f t="shared" si="53"/>
        <v>-9.5719720955256601E-3</v>
      </c>
      <c r="AY218" s="43">
        <f t="shared" si="54"/>
        <v>0.99042802790447404</v>
      </c>
      <c r="AZ218" s="49"/>
    </row>
    <row r="219" spans="1:52" ht="20.399999999999999">
      <c r="A219" s="12" t="s">
        <v>893</v>
      </c>
      <c r="B219" s="13">
        <v>3440.35</v>
      </c>
      <c r="C219" s="14">
        <v>6.9999999999999999E-4</v>
      </c>
      <c r="D219" s="15">
        <f t="shared" si="55"/>
        <v>1.0006999999999999</v>
      </c>
      <c r="E219" s="10">
        <f t="shared" si="56"/>
        <v>0.58292507762120804</v>
      </c>
      <c r="F219" s="16"/>
      <c r="G219" s="12" t="s">
        <v>893</v>
      </c>
      <c r="H219" s="13">
        <v>1094.25</v>
      </c>
      <c r="I219" s="14">
        <v>1.47E-2</v>
      </c>
      <c r="J219" s="15">
        <f t="shared" si="57"/>
        <v>1.0146999999999999</v>
      </c>
      <c r="K219" s="10">
        <f t="shared" si="58"/>
        <v>4.8859682350131401E-3</v>
      </c>
      <c r="L219" s="21"/>
      <c r="M219" s="12" t="s">
        <v>893</v>
      </c>
      <c r="N219" s="13">
        <v>259.60000000000002</v>
      </c>
      <c r="O219" s="14">
        <v>-9.1999999999999998E-3</v>
      </c>
      <c r="P219" s="15">
        <f t="shared" si="59"/>
        <v>0.99080000000000001</v>
      </c>
      <c r="Q219" s="10">
        <f t="shared" si="60"/>
        <v>-9.5098160974444701E-5</v>
      </c>
      <c r="R219" s="21"/>
      <c r="S219" s="12" t="s">
        <v>893</v>
      </c>
      <c r="T219" s="13">
        <v>41.55</v>
      </c>
      <c r="U219" s="14">
        <v>6.1000000000000004E-3</v>
      </c>
      <c r="V219" s="15">
        <f t="shared" si="61"/>
        <v>1.0061</v>
      </c>
      <c r="W219" s="10">
        <f t="shared" si="62"/>
        <v>2.1352913780749901E-4</v>
      </c>
      <c r="X219" s="22"/>
      <c r="Y219" s="29" t="s">
        <v>893</v>
      </c>
      <c r="Z219" s="30">
        <v>170.65</v>
      </c>
      <c r="AA219" s="31">
        <v>2.2499999999999999E-2</v>
      </c>
      <c r="AB219" s="32">
        <f t="shared" si="63"/>
        <v>1.0225</v>
      </c>
      <c r="AC219" s="28">
        <f t="shared" si="64"/>
        <v>4.7192500597086198E-4</v>
      </c>
      <c r="AD219" s="22"/>
      <c r="AE219" s="29" t="s">
        <v>893</v>
      </c>
      <c r="AF219" s="30">
        <v>854.95</v>
      </c>
      <c r="AG219" s="31">
        <v>-7.0000000000000001E-3</v>
      </c>
      <c r="AH219" s="32">
        <f t="shared" si="65"/>
        <v>0.99299999999999999</v>
      </c>
      <c r="AI219" s="28">
        <f t="shared" si="66"/>
        <v>-6.5243611177453995E-5</v>
      </c>
      <c r="AJ219" s="22"/>
      <c r="AK219" s="29" t="s">
        <v>893</v>
      </c>
      <c r="AL219" s="30">
        <v>348.9</v>
      </c>
      <c r="AM219" s="31">
        <v>-8.9999999999999998E-4</v>
      </c>
      <c r="AN219" s="32">
        <f t="shared" si="67"/>
        <v>0.99909999999999999</v>
      </c>
      <c r="AO219" s="28">
        <f t="shared" si="68"/>
        <v>-8.5206591831860494E-6</v>
      </c>
      <c r="AP219" s="22"/>
      <c r="AQ219" s="22"/>
      <c r="AR219" s="38"/>
      <c r="AT219" s="39">
        <f t="shared" si="52"/>
        <v>0.58832763756866502</v>
      </c>
      <c r="AV219" s="40" t="s">
        <v>224</v>
      </c>
      <c r="AW219" s="47">
        <v>1144.2</v>
      </c>
      <c r="AX219" s="48">
        <f t="shared" si="53"/>
        <v>-8.3984741161596509E-3</v>
      </c>
      <c r="AY219" s="43">
        <f t="shared" si="54"/>
        <v>0.99160152588383998</v>
      </c>
      <c r="AZ219" s="49"/>
    </row>
    <row r="220" spans="1:52" ht="20.399999999999999">
      <c r="A220" s="12" t="s">
        <v>894</v>
      </c>
      <c r="B220" s="13">
        <v>3438.1</v>
      </c>
      <c r="C220" s="14">
        <v>-2.4799999999999999E-2</v>
      </c>
      <c r="D220" s="15">
        <f t="shared" si="55"/>
        <v>0.97519999999999996</v>
      </c>
      <c r="E220" s="10">
        <f t="shared" si="56"/>
        <v>0.56807088607594902</v>
      </c>
      <c r="F220" s="16"/>
      <c r="G220" s="12" t="s">
        <v>894</v>
      </c>
      <c r="H220" s="13">
        <v>1078.4000000000001</v>
      </c>
      <c r="I220" s="14">
        <v>2.92E-2</v>
      </c>
      <c r="J220" s="15">
        <f t="shared" si="57"/>
        <v>1.0291999999999999</v>
      </c>
      <c r="K220" s="10">
        <f t="shared" si="58"/>
        <v>9.7054607117267704E-3</v>
      </c>
      <c r="L220" s="21"/>
      <c r="M220" s="12" t="s">
        <v>894</v>
      </c>
      <c r="N220" s="13">
        <v>262</v>
      </c>
      <c r="O220" s="14">
        <v>1.5900000000000001E-2</v>
      </c>
      <c r="P220" s="15">
        <f t="shared" si="59"/>
        <v>1.0159</v>
      </c>
      <c r="Q220" s="10">
        <f t="shared" si="60"/>
        <v>1.64354430379747E-4</v>
      </c>
      <c r="R220" s="21"/>
      <c r="S220" s="12" t="s">
        <v>894</v>
      </c>
      <c r="T220" s="13">
        <v>41.3</v>
      </c>
      <c r="U220" s="14">
        <v>-1.3100000000000001E-2</v>
      </c>
      <c r="V220" s="15">
        <f t="shared" si="61"/>
        <v>0.9869</v>
      </c>
      <c r="W220" s="10">
        <f t="shared" si="62"/>
        <v>-4.5856257463577698E-4</v>
      </c>
      <c r="X220" s="22"/>
      <c r="Y220" s="29" t="s">
        <v>894</v>
      </c>
      <c r="Z220" s="30">
        <v>166.9</v>
      </c>
      <c r="AA220" s="31">
        <v>2.0999999999999999E-3</v>
      </c>
      <c r="AB220" s="32">
        <f t="shared" si="63"/>
        <v>1.0021</v>
      </c>
      <c r="AC220" s="28">
        <f t="shared" si="64"/>
        <v>4.4046333890613798E-5</v>
      </c>
      <c r="AD220" s="22"/>
      <c r="AE220" s="29" t="s">
        <v>894</v>
      </c>
      <c r="AF220" s="30">
        <v>860.95</v>
      </c>
      <c r="AG220" s="31">
        <v>1.4800000000000001E-2</v>
      </c>
      <c r="AH220" s="32">
        <f t="shared" si="65"/>
        <v>1.0147999999999999</v>
      </c>
      <c r="AI220" s="28">
        <f t="shared" si="66"/>
        <v>1.37943635060903E-4</v>
      </c>
      <c r="AJ220" s="22"/>
      <c r="AK220" s="29" t="s">
        <v>894</v>
      </c>
      <c r="AL220" s="30">
        <v>349.2</v>
      </c>
      <c r="AM220" s="31">
        <v>-1.6999999999999999E-3</v>
      </c>
      <c r="AN220" s="32">
        <f t="shared" si="67"/>
        <v>0.99829999999999997</v>
      </c>
      <c r="AO220" s="28">
        <f t="shared" si="68"/>
        <v>-1.6094578457129201E-5</v>
      </c>
      <c r="AP220" s="22"/>
      <c r="AQ220" s="22"/>
      <c r="AR220" s="38"/>
      <c r="AT220" s="39">
        <f t="shared" si="52"/>
        <v>0.57764803403391496</v>
      </c>
      <c r="AV220" s="40" t="s">
        <v>225</v>
      </c>
      <c r="AW220" s="47">
        <v>1153.8499999999999</v>
      </c>
      <c r="AX220" s="48">
        <f t="shared" si="53"/>
        <v>-6.3497761998867596E-3</v>
      </c>
      <c r="AY220" s="43">
        <f t="shared" si="54"/>
        <v>0.99365022380011303</v>
      </c>
      <c r="AZ220" s="49"/>
    </row>
    <row r="221" spans="1:52" ht="20.399999999999999">
      <c r="A221" s="12" t="s">
        <v>895</v>
      </c>
      <c r="B221" s="13">
        <v>3525.45</v>
      </c>
      <c r="C221" s="14">
        <v>-2.0000000000000001E-4</v>
      </c>
      <c r="D221" s="15">
        <f t="shared" si="55"/>
        <v>0.99980000000000002</v>
      </c>
      <c r="E221" s="10">
        <f t="shared" si="56"/>
        <v>0.58240081203725802</v>
      </c>
      <c r="F221" s="16"/>
      <c r="G221" s="12" t="s">
        <v>895</v>
      </c>
      <c r="H221" s="13">
        <v>1047.8499999999999</v>
      </c>
      <c r="I221" s="14">
        <v>2.29E-2</v>
      </c>
      <c r="J221" s="15">
        <f t="shared" si="57"/>
        <v>1.0228999999999999</v>
      </c>
      <c r="K221" s="10">
        <f t="shared" si="58"/>
        <v>7.6114743252925698E-3</v>
      </c>
      <c r="L221" s="21"/>
      <c r="M221" s="12" t="s">
        <v>895</v>
      </c>
      <c r="N221" s="13">
        <v>257.89999999999998</v>
      </c>
      <c r="O221" s="14">
        <v>5.7000000000000002E-3</v>
      </c>
      <c r="P221" s="15">
        <f t="shared" si="59"/>
        <v>1.0057</v>
      </c>
      <c r="Q221" s="10">
        <f t="shared" si="60"/>
        <v>5.8919512777645103E-5</v>
      </c>
      <c r="R221" s="21"/>
      <c r="S221" s="12" t="s">
        <v>895</v>
      </c>
      <c r="T221" s="13">
        <v>41.85</v>
      </c>
      <c r="U221" s="14">
        <v>7.1999999999999998E-3</v>
      </c>
      <c r="V221" s="15">
        <f t="shared" si="61"/>
        <v>1.0072000000000001</v>
      </c>
      <c r="W221" s="10">
        <f t="shared" si="62"/>
        <v>2.5203439216622901E-4</v>
      </c>
      <c r="X221" s="22"/>
      <c r="Y221" s="29" t="s">
        <v>895</v>
      </c>
      <c r="Z221" s="30">
        <v>166.55</v>
      </c>
      <c r="AA221" s="31">
        <v>-1.1999999999999999E-3</v>
      </c>
      <c r="AB221" s="32">
        <f t="shared" si="63"/>
        <v>0.99880000000000002</v>
      </c>
      <c r="AC221" s="28">
        <f t="shared" si="64"/>
        <v>-2.51693336517793E-5</v>
      </c>
      <c r="AD221" s="22"/>
      <c r="AE221" s="29" t="s">
        <v>895</v>
      </c>
      <c r="AF221" s="30">
        <v>848.4</v>
      </c>
      <c r="AG221" s="31">
        <v>1E-3</v>
      </c>
      <c r="AH221" s="32">
        <f t="shared" si="65"/>
        <v>1.0009999999999999</v>
      </c>
      <c r="AI221" s="28">
        <f t="shared" si="66"/>
        <v>9.3205158824934303E-6</v>
      </c>
      <c r="AJ221" s="22"/>
      <c r="AK221" s="29" t="s">
        <v>895</v>
      </c>
      <c r="AL221" s="30">
        <v>349.8</v>
      </c>
      <c r="AM221" s="31">
        <v>-4.7000000000000002E-3</v>
      </c>
      <c r="AN221" s="32">
        <f t="shared" si="67"/>
        <v>0.99529999999999996</v>
      </c>
      <c r="AO221" s="28">
        <f t="shared" si="68"/>
        <v>-4.4496775734416002E-5</v>
      </c>
      <c r="AP221" s="22"/>
      <c r="AQ221" s="22"/>
      <c r="AR221" s="38"/>
      <c r="AT221" s="39">
        <f t="shared" si="52"/>
        <v>0.59026289467399096</v>
      </c>
      <c r="AV221" s="40" t="s">
        <v>226</v>
      </c>
      <c r="AW221" s="47">
        <v>1161.2</v>
      </c>
      <c r="AX221" s="48">
        <f t="shared" si="53"/>
        <v>-2.0288821418756701E-2</v>
      </c>
      <c r="AY221" s="43">
        <f t="shared" si="54"/>
        <v>0.97971117858124301</v>
      </c>
      <c r="AZ221" s="49"/>
    </row>
    <row r="222" spans="1:52" ht="20.399999999999999">
      <c r="A222" s="12" t="s">
        <v>224</v>
      </c>
      <c r="B222" s="13">
        <v>3526</v>
      </c>
      <c r="C222" s="14">
        <v>2.3E-3</v>
      </c>
      <c r="D222" s="15">
        <f t="shared" si="55"/>
        <v>1.0023</v>
      </c>
      <c r="E222" s="10">
        <f t="shared" si="56"/>
        <v>0.58385710532600898</v>
      </c>
      <c r="F222" s="16"/>
      <c r="G222" s="12" t="s">
        <v>224</v>
      </c>
      <c r="H222" s="13">
        <v>1024.3499999999999</v>
      </c>
      <c r="I222" s="14">
        <v>7.3000000000000001E-3</v>
      </c>
      <c r="J222" s="15">
        <f t="shared" si="57"/>
        <v>1.0073000000000001</v>
      </c>
      <c r="K222" s="10">
        <f t="shared" si="58"/>
        <v>2.42636517793169E-3</v>
      </c>
      <c r="L222" s="21"/>
      <c r="M222" s="12" t="s">
        <v>224</v>
      </c>
      <c r="N222" s="13">
        <v>256.45</v>
      </c>
      <c r="O222" s="14">
        <v>-5.4000000000000003E-3</v>
      </c>
      <c r="P222" s="15">
        <f t="shared" si="59"/>
        <v>0.99460000000000004</v>
      </c>
      <c r="Q222" s="10">
        <f t="shared" si="60"/>
        <v>-5.5818485789347998E-5</v>
      </c>
      <c r="R222" s="21"/>
      <c r="S222" s="12" t="s">
        <v>224</v>
      </c>
      <c r="T222" s="13">
        <v>41.55</v>
      </c>
      <c r="U222" s="14">
        <v>4.7999999999999996E-3</v>
      </c>
      <c r="V222" s="15">
        <f t="shared" si="61"/>
        <v>1.0047999999999999</v>
      </c>
      <c r="W222" s="10">
        <f t="shared" si="62"/>
        <v>1.68022928110819E-4</v>
      </c>
      <c r="X222" s="22"/>
      <c r="Y222" s="29" t="s">
        <v>224</v>
      </c>
      <c r="Z222" s="30">
        <v>166.75</v>
      </c>
      <c r="AA222" s="31">
        <v>0</v>
      </c>
      <c r="AB222" s="32">
        <f t="shared" si="63"/>
        <v>1</v>
      </c>
      <c r="AC222" s="28">
        <f t="shared" si="64"/>
        <v>0</v>
      </c>
      <c r="AD222" s="22"/>
      <c r="AE222" s="29" t="s">
        <v>224</v>
      </c>
      <c r="AF222" s="30">
        <v>847.55</v>
      </c>
      <c r="AG222" s="31">
        <v>-2.9999999999999997E-4</v>
      </c>
      <c r="AH222" s="32">
        <f t="shared" si="65"/>
        <v>0.99970000000000003</v>
      </c>
      <c r="AI222" s="28">
        <f t="shared" si="66"/>
        <v>-2.7961547647480299E-6</v>
      </c>
      <c r="AJ222" s="22"/>
      <c r="AK222" s="29" t="s">
        <v>224</v>
      </c>
      <c r="AL222" s="30">
        <v>351.45</v>
      </c>
      <c r="AM222" s="31">
        <v>1.09E-2</v>
      </c>
      <c r="AN222" s="32">
        <f t="shared" si="67"/>
        <v>1.0108999999999999</v>
      </c>
      <c r="AO222" s="28">
        <f t="shared" si="68"/>
        <v>1.0319465010747601E-4</v>
      </c>
      <c r="AP222" s="22"/>
      <c r="AQ222" s="22"/>
      <c r="AR222" s="38"/>
      <c r="AT222" s="39">
        <f t="shared" si="52"/>
        <v>0.58649607344160504</v>
      </c>
      <c r="AV222" s="40" t="s">
        <v>227</v>
      </c>
      <c r="AW222" s="47">
        <v>1185</v>
      </c>
      <c r="AX222" s="48">
        <f t="shared" si="53"/>
        <v>-4.54661050959595E-3</v>
      </c>
      <c r="AY222" s="43">
        <f t="shared" si="54"/>
        <v>0.99545338949040396</v>
      </c>
      <c r="AZ222" s="49"/>
    </row>
    <row r="223" spans="1:52" ht="20.399999999999999">
      <c r="A223" s="12" t="s">
        <v>225</v>
      </c>
      <c r="B223" s="13">
        <v>3518.05</v>
      </c>
      <c r="C223" s="14">
        <v>-7.3000000000000001E-3</v>
      </c>
      <c r="D223" s="15">
        <f t="shared" si="55"/>
        <v>0.99270000000000003</v>
      </c>
      <c r="E223" s="10">
        <f t="shared" si="56"/>
        <v>0.578264939097206</v>
      </c>
      <c r="F223" s="16"/>
      <c r="G223" s="12" t="s">
        <v>225</v>
      </c>
      <c r="H223" s="13">
        <v>1016.95</v>
      </c>
      <c r="I223" s="14">
        <v>-7.3000000000000001E-3</v>
      </c>
      <c r="J223" s="15">
        <f t="shared" si="57"/>
        <v>0.99270000000000003</v>
      </c>
      <c r="K223" s="10">
        <f t="shared" si="58"/>
        <v>-2.42636517793169E-3</v>
      </c>
      <c r="L223" s="21"/>
      <c r="M223" s="12" t="s">
        <v>225</v>
      </c>
      <c r="N223" s="13">
        <v>257.85000000000002</v>
      </c>
      <c r="O223" s="14">
        <v>-8.8000000000000005E-3</v>
      </c>
      <c r="P223" s="15">
        <f t="shared" si="59"/>
        <v>0.99119999999999997</v>
      </c>
      <c r="Q223" s="10">
        <f t="shared" si="60"/>
        <v>-9.0963458323381895E-5</v>
      </c>
      <c r="R223" s="21"/>
      <c r="S223" s="12" t="s">
        <v>225</v>
      </c>
      <c r="T223" s="13">
        <v>41.35</v>
      </c>
      <c r="U223" s="14">
        <v>-9.5999999999999992E-3</v>
      </c>
      <c r="V223" s="15">
        <f t="shared" si="61"/>
        <v>0.99039999999999995</v>
      </c>
      <c r="W223" s="10">
        <f t="shared" si="62"/>
        <v>-3.3604585622163801E-4</v>
      </c>
      <c r="X223" s="22"/>
      <c r="Y223" s="29" t="s">
        <v>225</v>
      </c>
      <c r="Z223" s="30">
        <v>166.75</v>
      </c>
      <c r="AA223" s="31">
        <v>-9.7999999999999997E-3</v>
      </c>
      <c r="AB223" s="32">
        <f t="shared" si="63"/>
        <v>0.99019999999999997</v>
      </c>
      <c r="AC223" s="28">
        <f t="shared" si="64"/>
        <v>-2.0554955815619801E-4</v>
      </c>
      <c r="AD223" s="22"/>
      <c r="AE223" s="29" t="s">
        <v>225</v>
      </c>
      <c r="AF223" s="30">
        <v>847.8</v>
      </c>
      <c r="AG223" s="31">
        <v>4.3900000000000002E-2</v>
      </c>
      <c r="AH223" s="32">
        <f t="shared" si="65"/>
        <v>1.0439000000000001</v>
      </c>
      <c r="AI223" s="28">
        <f t="shared" si="66"/>
        <v>4.0917064724146202E-4</v>
      </c>
      <c r="AJ223" s="22"/>
      <c r="AK223" s="29" t="s">
        <v>225</v>
      </c>
      <c r="AL223" s="30">
        <v>347.65</v>
      </c>
      <c r="AM223" s="31">
        <v>-8.3000000000000001E-3</v>
      </c>
      <c r="AN223" s="32">
        <f t="shared" si="67"/>
        <v>0.99170000000000003</v>
      </c>
      <c r="AO223" s="28">
        <f t="shared" si="68"/>
        <v>-7.8579412467160207E-5</v>
      </c>
      <c r="AP223" s="22"/>
      <c r="AQ223" s="22"/>
      <c r="AR223" s="38"/>
      <c r="AT223" s="39">
        <f t="shared" ref="AT223:AT286" si="69">SUM(E223,K223,Q223,W223,AC223,AI223,AO223,)</f>
        <v>0.57553660628134695</v>
      </c>
      <c r="AV223" s="40" t="s">
        <v>228</v>
      </c>
      <c r="AW223" s="47">
        <v>1190.4000000000001</v>
      </c>
      <c r="AX223" s="48">
        <f t="shared" si="53"/>
        <v>-7.5576272648797405E-4</v>
      </c>
      <c r="AY223" s="43">
        <f t="shared" si="54"/>
        <v>0.99924423727351197</v>
      </c>
      <c r="AZ223" s="49"/>
    </row>
    <row r="224" spans="1:52" ht="20.399999999999999">
      <c r="A224" s="12" t="s">
        <v>226</v>
      </c>
      <c r="B224" s="13">
        <v>3544</v>
      </c>
      <c r="C224" s="14">
        <v>1.55E-2</v>
      </c>
      <c r="D224" s="15">
        <f t="shared" si="55"/>
        <v>1.0155000000000001</v>
      </c>
      <c r="E224" s="10">
        <f t="shared" si="56"/>
        <v>0.59154633389061395</v>
      </c>
      <c r="F224" s="16"/>
      <c r="G224" s="12" t="s">
        <v>226</v>
      </c>
      <c r="H224" s="13">
        <v>1024.4000000000001</v>
      </c>
      <c r="I224" s="14">
        <v>-4.1999999999999997E-3</v>
      </c>
      <c r="J224" s="15">
        <f t="shared" si="57"/>
        <v>0.99580000000000002</v>
      </c>
      <c r="K224" s="10">
        <f t="shared" si="58"/>
        <v>-1.39599092428947E-3</v>
      </c>
      <c r="L224" s="21"/>
      <c r="M224" s="12" t="s">
        <v>226</v>
      </c>
      <c r="N224" s="13">
        <v>260.14999999999998</v>
      </c>
      <c r="O224" s="14">
        <v>-2.1299999999999999E-2</v>
      </c>
      <c r="P224" s="15">
        <f t="shared" si="59"/>
        <v>0.97870000000000001</v>
      </c>
      <c r="Q224" s="10">
        <f t="shared" si="60"/>
        <v>-2.2017291616909499E-4</v>
      </c>
      <c r="R224" s="21"/>
      <c r="S224" s="12" t="s">
        <v>226</v>
      </c>
      <c r="T224" s="13">
        <v>41.75</v>
      </c>
      <c r="U224" s="14">
        <v>-2.3999999999999998E-3</v>
      </c>
      <c r="V224" s="15">
        <f t="shared" si="61"/>
        <v>0.99760000000000004</v>
      </c>
      <c r="W224" s="10">
        <f t="shared" si="62"/>
        <v>-8.4011464055409597E-5</v>
      </c>
      <c r="X224" s="22"/>
      <c r="Y224" s="29" t="s">
        <v>226</v>
      </c>
      <c r="Z224" s="30">
        <v>168.4</v>
      </c>
      <c r="AA224" s="31">
        <v>5.4000000000000003E-3</v>
      </c>
      <c r="AB224" s="32">
        <f t="shared" si="63"/>
        <v>1.0054000000000001</v>
      </c>
      <c r="AC224" s="28">
        <f t="shared" si="64"/>
        <v>1.1326200143300699E-4</v>
      </c>
      <c r="AD224" s="22"/>
      <c r="AE224" s="29" t="s">
        <v>226</v>
      </c>
      <c r="AF224" s="30">
        <v>812.15</v>
      </c>
      <c r="AG224" s="31">
        <v>1E-3</v>
      </c>
      <c r="AH224" s="32">
        <f t="shared" si="65"/>
        <v>1.0009999999999999</v>
      </c>
      <c r="AI224" s="28">
        <f t="shared" si="66"/>
        <v>9.3205158824934303E-6</v>
      </c>
      <c r="AJ224" s="22"/>
      <c r="AK224" s="29" t="s">
        <v>226</v>
      </c>
      <c r="AL224" s="30">
        <v>350.55</v>
      </c>
      <c r="AM224" s="31">
        <v>-2.7000000000000001E-3</v>
      </c>
      <c r="AN224" s="32">
        <f t="shared" si="67"/>
        <v>0.99729999999999996</v>
      </c>
      <c r="AO224" s="28">
        <f t="shared" si="68"/>
        <v>-2.5561977549558199E-5</v>
      </c>
      <c r="AP224" s="22"/>
      <c r="AQ224" s="22"/>
      <c r="AR224" s="38"/>
      <c r="AT224" s="39">
        <f t="shared" si="69"/>
        <v>0.58994317912586602</v>
      </c>
      <c r="AV224" s="40" t="s">
        <v>229</v>
      </c>
      <c r="AW224" s="47">
        <v>1191.3</v>
      </c>
      <c r="AX224" s="48">
        <f t="shared" si="53"/>
        <v>2.5462026283689501E-2</v>
      </c>
      <c r="AY224" s="43">
        <f t="shared" si="54"/>
        <v>1.02546202628369</v>
      </c>
      <c r="AZ224" s="49"/>
    </row>
    <row r="225" spans="1:52" ht="20.399999999999999">
      <c r="A225" s="12" t="s">
        <v>227</v>
      </c>
      <c r="B225" s="13">
        <v>3490.05</v>
      </c>
      <c r="C225" s="14">
        <v>3.5000000000000001E-3</v>
      </c>
      <c r="D225" s="15">
        <f t="shared" si="55"/>
        <v>1.0035000000000001</v>
      </c>
      <c r="E225" s="10">
        <f t="shared" si="56"/>
        <v>0.58455612610460905</v>
      </c>
      <c r="F225" s="16"/>
      <c r="G225" s="12" t="s">
        <v>227</v>
      </c>
      <c r="H225" s="13">
        <v>1028.75</v>
      </c>
      <c r="I225" s="14">
        <v>1.1999999999999999E-3</v>
      </c>
      <c r="J225" s="15">
        <f t="shared" si="57"/>
        <v>1.0012000000000001</v>
      </c>
      <c r="K225" s="10">
        <f t="shared" si="58"/>
        <v>3.98854549796991E-4</v>
      </c>
      <c r="L225" s="21"/>
      <c r="M225" s="12" t="s">
        <v>227</v>
      </c>
      <c r="N225" s="13">
        <v>265.8</v>
      </c>
      <c r="O225" s="14">
        <v>2.0299999999999999E-2</v>
      </c>
      <c r="P225" s="15">
        <f t="shared" si="59"/>
        <v>1.0203</v>
      </c>
      <c r="Q225" s="10">
        <f t="shared" si="60"/>
        <v>2.09836159541438E-4</v>
      </c>
      <c r="R225" s="21"/>
      <c r="S225" s="12" t="s">
        <v>227</v>
      </c>
      <c r="T225" s="13">
        <v>41.85</v>
      </c>
      <c r="U225" s="14">
        <v>4.7999999999999996E-3</v>
      </c>
      <c r="V225" s="15">
        <f t="shared" si="61"/>
        <v>1.0047999999999999</v>
      </c>
      <c r="W225" s="10">
        <f t="shared" si="62"/>
        <v>1.68022928110819E-4</v>
      </c>
      <c r="X225" s="22"/>
      <c r="Y225" s="29" t="s">
        <v>227</v>
      </c>
      <c r="Z225" s="30">
        <v>167.5</v>
      </c>
      <c r="AA225" s="31">
        <v>2.1299999999999999E-2</v>
      </c>
      <c r="AB225" s="32">
        <f t="shared" si="63"/>
        <v>1.0213000000000001</v>
      </c>
      <c r="AC225" s="28">
        <f t="shared" si="64"/>
        <v>4.4675567231908302E-4</v>
      </c>
      <c r="AD225" s="22"/>
      <c r="AE225" s="29" t="s">
        <v>227</v>
      </c>
      <c r="AF225" s="30">
        <v>811.35</v>
      </c>
      <c r="AG225" s="31">
        <v>-9.7999999999999997E-3</v>
      </c>
      <c r="AH225" s="32">
        <f t="shared" si="65"/>
        <v>0.99019999999999997</v>
      </c>
      <c r="AI225" s="28">
        <f t="shared" si="66"/>
        <v>-9.1341055648435599E-5</v>
      </c>
      <c r="AJ225" s="22"/>
      <c r="AK225" s="29" t="s">
        <v>227</v>
      </c>
      <c r="AL225" s="30">
        <v>351.5</v>
      </c>
      <c r="AM225" s="31">
        <v>1.7999999999999999E-2</v>
      </c>
      <c r="AN225" s="32">
        <f t="shared" si="67"/>
        <v>1.018</v>
      </c>
      <c r="AO225" s="28">
        <f t="shared" si="68"/>
        <v>1.7041318366372099E-4</v>
      </c>
      <c r="AP225" s="22"/>
      <c r="AQ225" s="22"/>
      <c r="AR225" s="38"/>
      <c r="AT225" s="39">
        <f t="shared" si="69"/>
        <v>0.58585866754239302</v>
      </c>
      <c r="AV225" s="40" t="s">
        <v>230</v>
      </c>
      <c r="AW225" s="47">
        <v>1161.3499999999999</v>
      </c>
      <c r="AX225" s="48">
        <f t="shared" si="53"/>
        <v>-5.7999991656665098E-2</v>
      </c>
      <c r="AY225" s="43">
        <f t="shared" si="54"/>
        <v>0.94200000834333497</v>
      </c>
      <c r="AZ225" s="49"/>
    </row>
    <row r="226" spans="1:52" ht="20.399999999999999">
      <c r="A226" s="12" t="s">
        <v>228</v>
      </c>
      <c r="B226" s="13">
        <v>3477.95</v>
      </c>
      <c r="C226" s="14">
        <v>1.5699999999999999E-2</v>
      </c>
      <c r="D226" s="15">
        <f t="shared" si="55"/>
        <v>1.0157</v>
      </c>
      <c r="E226" s="10">
        <f t="shared" si="56"/>
        <v>0.59166283735371406</v>
      </c>
      <c r="F226" s="16"/>
      <c r="G226" s="12" t="s">
        <v>228</v>
      </c>
      <c r="H226" s="13">
        <v>1027.5</v>
      </c>
      <c r="I226" s="14">
        <v>8.3999999999999995E-3</v>
      </c>
      <c r="J226" s="15">
        <f t="shared" si="57"/>
        <v>1.0084</v>
      </c>
      <c r="K226" s="10">
        <f t="shared" si="58"/>
        <v>2.79198184857893E-3</v>
      </c>
      <c r="L226" s="21"/>
      <c r="M226" s="12" t="s">
        <v>228</v>
      </c>
      <c r="N226" s="13">
        <v>260.5</v>
      </c>
      <c r="O226" s="14">
        <v>2.5000000000000001E-3</v>
      </c>
      <c r="P226" s="15">
        <f t="shared" si="59"/>
        <v>1.0024999999999999</v>
      </c>
      <c r="Q226" s="10">
        <f t="shared" si="60"/>
        <v>2.5841891569142599E-5</v>
      </c>
      <c r="R226" s="21"/>
      <c r="S226" s="12" t="s">
        <v>228</v>
      </c>
      <c r="T226" s="13">
        <v>41.65</v>
      </c>
      <c r="U226" s="14">
        <v>2.3999999999999998E-3</v>
      </c>
      <c r="V226" s="15">
        <f t="shared" si="61"/>
        <v>1.0024</v>
      </c>
      <c r="W226" s="10">
        <f t="shared" si="62"/>
        <v>8.4011464055409597E-5</v>
      </c>
      <c r="X226" s="22"/>
      <c r="Y226" s="29" t="s">
        <v>228</v>
      </c>
      <c r="Z226" s="30">
        <v>164</v>
      </c>
      <c r="AA226" s="31">
        <v>4.0000000000000001E-3</v>
      </c>
      <c r="AB226" s="32">
        <f t="shared" si="63"/>
        <v>1.004</v>
      </c>
      <c r="AC226" s="28">
        <f t="shared" si="64"/>
        <v>8.3897778839264403E-5</v>
      </c>
      <c r="AD226" s="22"/>
      <c r="AE226" s="29" t="s">
        <v>228</v>
      </c>
      <c r="AF226" s="30">
        <v>819.4</v>
      </c>
      <c r="AG226" s="31">
        <v>-3.0800000000000001E-2</v>
      </c>
      <c r="AH226" s="32">
        <f t="shared" si="65"/>
        <v>0.96919999999999995</v>
      </c>
      <c r="AI226" s="28">
        <f t="shared" si="66"/>
        <v>-2.8707188918079802E-4</v>
      </c>
      <c r="AJ226" s="22"/>
      <c r="AK226" s="29" t="s">
        <v>228</v>
      </c>
      <c r="AL226" s="30">
        <v>345.3</v>
      </c>
      <c r="AM226" s="31">
        <v>5.4000000000000003E-3</v>
      </c>
      <c r="AN226" s="32">
        <f t="shared" si="67"/>
        <v>1.0054000000000001</v>
      </c>
      <c r="AO226" s="28">
        <f t="shared" si="68"/>
        <v>5.1123955099116303E-5</v>
      </c>
      <c r="AP226" s="22"/>
      <c r="AQ226" s="22"/>
      <c r="AR226" s="38"/>
      <c r="AT226" s="39">
        <f t="shared" si="69"/>
        <v>0.59441262240267501</v>
      </c>
      <c r="AV226" s="40" t="s">
        <v>231</v>
      </c>
      <c r="AW226" s="47">
        <v>1230.7</v>
      </c>
      <c r="AX226" s="48">
        <f t="shared" si="53"/>
        <v>-1.3718743238684701E-2</v>
      </c>
      <c r="AY226" s="43">
        <f t="shared" si="54"/>
        <v>0.98628125676131495</v>
      </c>
      <c r="AZ226" s="49"/>
    </row>
    <row r="227" spans="1:52" ht="20.399999999999999">
      <c r="A227" s="12" t="s">
        <v>229</v>
      </c>
      <c r="B227" s="13">
        <v>3424.15</v>
      </c>
      <c r="C227" s="14">
        <v>1.6999999999999999E-3</v>
      </c>
      <c r="D227" s="15">
        <f t="shared" si="55"/>
        <v>1.0017</v>
      </c>
      <c r="E227" s="10">
        <f t="shared" si="56"/>
        <v>0.58350759493670901</v>
      </c>
      <c r="F227" s="16"/>
      <c r="G227" s="12" t="s">
        <v>229</v>
      </c>
      <c r="H227" s="13">
        <v>1018.95</v>
      </c>
      <c r="I227" s="14">
        <v>6.7000000000000002E-3</v>
      </c>
      <c r="J227" s="15">
        <f t="shared" si="57"/>
        <v>1.0066999999999999</v>
      </c>
      <c r="K227" s="10">
        <f t="shared" si="58"/>
        <v>2.2269379030331999E-3</v>
      </c>
      <c r="L227" s="21"/>
      <c r="M227" s="12" t="s">
        <v>229</v>
      </c>
      <c r="N227" s="13">
        <v>259.85000000000002</v>
      </c>
      <c r="O227" s="14">
        <v>7.4000000000000003E-3</v>
      </c>
      <c r="P227" s="15">
        <f t="shared" si="59"/>
        <v>1.0074000000000001</v>
      </c>
      <c r="Q227" s="10">
        <f t="shared" si="60"/>
        <v>7.6491999044662004E-5</v>
      </c>
      <c r="R227" s="21"/>
      <c r="S227" s="12" t="s">
        <v>229</v>
      </c>
      <c r="T227" s="13">
        <v>41.55</v>
      </c>
      <c r="U227" s="14">
        <v>6.8099999999999994E-2</v>
      </c>
      <c r="V227" s="15">
        <f t="shared" si="61"/>
        <v>1.0681</v>
      </c>
      <c r="W227" s="10">
        <f t="shared" si="62"/>
        <v>2.3838252925722499E-3</v>
      </c>
      <c r="X227" s="22"/>
      <c r="Y227" s="29" t="s">
        <v>229</v>
      </c>
      <c r="Z227" s="30">
        <v>163.35</v>
      </c>
      <c r="AA227" s="31">
        <v>1.7399999999999999E-2</v>
      </c>
      <c r="AB227" s="32">
        <f t="shared" si="63"/>
        <v>1.0174000000000001</v>
      </c>
      <c r="AC227" s="28">
        <f t="shared" si="64"/>
        <v>3.6495533795080003E-4</v>
      </c>
      <c r="AD227" s="22"/>
      <c r="AE227" s="29" t="s">
        <v>229</v>
      </c>
      <c r="AF227" s="30">
        <v>845.4</v>
      </c>
      <c r="AG227" s="31">
        <v>-3.7000000000000002E-3</v>
      </c>
      <c r="AH227" s="32">
        <f t="shared" si="65"/>
        <v>0.99629999999999996</v>
      </c>
      <c r="AI227" s="28">
        <f t="shared" si="66"/>
        <v>-3.4485908765225702E-5</v>
      </c>
      <c r="AJ227" s="22"/>
      <c r="AK227" s="29" t="s">
        <v>229</v>
      </c>
      <c r="AL227" s="30">
        <v>343.45</v>
      </c>
      <c r="AM227" s="31">
        <v>1.6899999999999998E-2</v>
      </c>
      <c r="AN227" s="32">
        <f t="shared" si="67"/>
        <v>1.0168999999999999</v>
      </c>
      <c r="AO227" s="28">
        <f t="shared" si="68"/>
        <v>1.5999904466204901E-4</v>
      </c>
      <c r="AP227" s="22"/>
      <c r="AQ227" s="22"/>
      <c r="AR227" s="38"/>
      <c r="AT227" s="39">
        <f t="shared" si="69"/>
        <v>0.58868531860520701</v>
      </c>
      <c r="AV227" s="40" t="s">
        <v>232</v>
      </c>
      <c r="AW227" s="47">
        <v>1247.7</v>
      </c>
      <c r="AX227" s="48">
        <f t="shared" si="53"/>
        <v>9.7856413616084093E-3</v>
      </c>
      <c r="AY227" s="43">
        <f t="shared" si="54"/>
        <v>1.00978564136161</v>
      </c>
      <c r="AZ227" s="49"/>
    </row>
    <row r="228" spans="1:52" ht="20.399999999999999">
      <c r="A228" s="12" t="s">
        <v>230</v>
      </c>
      <c r="B228" s="13">
        <v>3418.5</v>
      </c>
      <c r="C228" s="14">
        <v>-2.3E-2</v>
      </c>
      <c r="D228" s="15">
        <f t="shared" si="55"/>
        <v>0.97699999999999998</v>
      </c>
      <c r="E228" s="10">
        <f t="shared" si="56"/>
        <v>0.56911941724384996</v>
      </c>
      <c r="F228" s="16"/>
      <c r="G228" s="12" t="s">
        <v>230</v>
      </c>
      <c r="H228" s="13">
        <v>1012.15</v>
      </c>
      <c r="I228" s="14">
        <v>-5.7599999999999998E-2</v>
      </c>
      <c r="J228" s="15">
        <f t="shared" si="57"/>
        <v>0.94240000000000002</v>
      </c>
      <c r="K228" s="10">
        <f t="shared" si="58"/>
        <v>-1.9145018390255501E-2</v>
      </c>
      <c r="L228" s="21"/>
      <c r="M228" s="12" t="s">
        <v>230</v>
      </c>
      <c r="N228" s="13">
        <v>257.95</v>
      </c>
      <c r="O228" s="14">
        <v>-3.2800000000000003E-2</v>
      </c>
      <c r="P228" s="15">
        <f t="shared" si="59"/>
        <v>0.96719999999999995</v>
      </c>
      <c r="Q228" s="10">
        <f t="shared" si="60"/>
        <v>-3.3904561738715101E-4</v>
      </c>
      <c r="R228" s="21"/>
      <c r="S228" s="12" t="s">
        <v>230</v>
      </c>
      <c r="T228" s="13">
        <v>38.9</v>
      </c>
      <c r="U228" s="14">
        <v>-7.0499999999999993E-2</v>
      </c>
      <c r="V228" s="15">
        <f t="shared" si="61"/>
        <v>0.92949999999999999</v>
      </c>
      <c r="W228" s="10">
        <f t="shared" si="62"/>
        <v>-2.46783675662766E-3</v>
      </c>
      <c r="X228" s="22"/>
      <c r="Y228" s="29" t="s">
        <v>230</v>
      </c>
      <c r="Z228" s="30">
        <v>160.55000000000001</v>
      </c>
      <c r="AA228" s="31">
        <v>-3.3099999999999997E-2</v>
      </c>
      <c r="AB228" s="32">
        <f t="shared" si="63"/>
        <v>0.96689999999999998</v>
      </c>
      <c r="AC228" s="28">
        <f t="shared" si="64"/>
        <v>-6.9425411989491295E-4</v>
      </c>
      <c r="AD228" s="22"/>
      <c r="AE228" s="29" t="s">
        <v>230</v>
      </c>
      <c r="AF228" s="30">
        <v>848.5</v>
      </c>
      <c r="AG228" s="31">
        <v>-2.47E-2</v>
      </c>
      <c r="AH228" s="32">
        <f t="shared" si="65"/>
        <v>0.97529999999999994</v>
      </c>
      <c r="AI228" s="28">
        <f t="shared" si="66"/>
        <v>-2.30216742297588E-4</v>
      </c>
      <c r="AJ228" s="22"/>
      <c r="AK228" s="29" t="s">
        <v>230</v>
      </c>
      <c r="AL228" s="30">
        <v>337.75</v>
      </c>
      <c r="AM228" s="31">
        <v>-3.32E-2</v>
      </c>
      <c r="AN228" s="32">
        <f t="shared" si="67"/>
        <v>0.96679999999999999</v>
      </c>
      <c r="AO228" s="28">
        <f t="shared" si="68"/>
        <v>-3.1431764986864099E-4</v>
      </c>
      <c r="AP228" s="22"/>
      <c r="AQ228" s="22"/>
      <c r="AR228" s="38"/>
      <c r="AT228" s="39">
        <f t="shared" si="69"/>
        <v>0.54592872796751801</v>
      </c>
      <c r="AV228" s="40" t="s">
        <v>233</v>
      </c>
      <c r="AW228" s="47">
        <v>1235.55</v>
      </c>
      <c r="AX228" s="48">
        <f t="shared" si="53"/>
        <v>1.5661643996691399E-2</v>
      </c>
      <c r="AY228" s="43">
        <f t="shared" si="54"/>
        <v>1.0156616439966899</v>
      </c>
      <c r="AZ228" s="49"/>
    </row>
    <row r="229" spans="1:52" ht="20.399999999999999">
      <c r="A229" s="12" t="s">
        <v>231</v>
      </c>
      <c r="B229" s="13">
        <v>3498.95</v>
      </c>
      <c r="C229" s="14">
        <v>2.0999999999999999E-3</v>
      </c>
      <c r="D229" s="15">
        <f t="shared" si="55"/>
        <v>1.0021</v>
      </c>
      <c r="E229" s="10">
        <f t="shared" si="56"/>
        <v>0.58374060186290899</v>
      </c>
      <c r="F229" s="16"/>
      <c r="G229" s="12" t="s">
        <v>231</v>
      </c>
      <c r="H229" s="13">
        <v>1074</v>
      </c>
      <c r="I229" s="14">
        <v>-1.8599999999999998E-2</v>
      </c>
      <c r="J229" s="15">
        <f t="shared" si="57"/>
        <v>0.98140000000000005</v>
      </c>
      <c r="K229" s="10">
        <f t="shared" si="58"/>
        <v>-6.1822455218533603E-3</v>
      </c>
      <c r="L229" s="21"/>
      <c r="M229" s="12" t="s">
        <v>231</v>
      </c>
      <c r="N229" s="13">
        <v>266.7</v>
      </c>
      <c r="O229" s="14">
        <v>-1.2E-2</v>
      </c>
      <c r="P229" s="15">
        <f t="shared" si="59"/>
        <v>0.98799999999999999</v>
      </c>
      <c r="Q229" s="10">
        <f t="shared" si="60"/>
        <v>-1.2404107953188401E-4</v>
      </c>
      <c r="R229" s="21"/>
      <c r="S229" s="12" t="s">
        <v>231</v>
      </c>
      <c r="T229" s="13">
        <v>41.85</v>
      </c>
      <c r="U229" s="14">
        <v>-1.41E-2</v>
      </c>
      <c r="V229" s="15">
        <f t="shared" si="61"/>
        <v>0.9859</v>
      </c>
      <c r="W229" s="10">
        <f t="shared" si="62"/>
        <v>-4.9356735132553104E-4</v>
      </c>
      <c r="X229" s="22"/>
      <c r="Y229" s="29" t="s">
        <v>231</v>
      </c>
      <c r="Z229" s="30">
        <v>166.05</v>
      </c>
      <c r="AA229" s="31">
        <v>-2.3199999999999998E-2</v>
      </c>
      <c r="AB229" s="32">
        <f t="shared" si="63"/>
        <v>0.9768</v>
      </c>
      <c r="AC229" s="28">
        <f t="shared" si="64"/>
        <v>-4.8660711726773303E-4</v>
      </c>
      <c r="AD229" s="22"/>
      <c r="AE229" s="29" t="s">
        <v>231</v>
      </c>
      <c r="AF229" s="30">
        <v>870</v>
      </c>
      <c r="AG229" s="31">
        <v>3.5000000000000001E-3</v>
      </c>
      <c r="AH229" s="32">
        <f t="shared" si="65"/>
        <v>1.0035000000000001</v>
      </c>
      <c r="AI229" s="28">
        <f t="shared" si="66"/>
        <v>3.2621805588726998E-5</v>
      </c>
      <c r="AJ229" s="22"/>
      <c r="AK229" s="29" t="s">
        <v>231</v>
      </c>
      <c r="AL229" s="30">
        <v>349.35</v>
      </c>
      <c r="AM229" s="31">
        <v>1.8700000000000001E-2</v>
      </c>
      <c r="AN229" s="32">
        <f t="shared" si="67"/>
        <v>1.0186999999999999</v>
      </c>
      <c r="AO229" s="28">
        <f t="shared" si="68"/>
        <v>1.7704036302842099E-4</v>
      </c>
      <c r="AP229" s="22"/>
      <c r="AQ229" s="22"/>
      <c r="AR229" s="38"/>
      <c r="AT229" s="39">
        <f t="shared" si="69"/>
        <v>0.57666380296154796</v>
      </c>
      <c r="AV229" s="40" t="s">
        <v>234</v>
      </c>
      <c r="AW229" s="47">
        <v>1216.3499999999999</v>
      </c>
      <c r="AX229" s="48">
        <f t="shared" si="53"/>
        <v>2.9874139495703399E-2</v>
      </c>
      <c r="AY229" s="43">
        <f t="shared" si="54"/>
        <v>1.0298741394957001</v>
      </c>
      <c r="AZ229" s="49"/>
    </row>
    <row r="230" spans="1:52" ht="20.399999999999999">
      <c r="A230" s="12" t="s">
        <v>232</v>
      </c>
      <c r="B230" s="13">
        <v>3491.6</v>
      </c>
      <c r="C230" s="14">
        <v>1E-3</v>
      </c>
      <c r="D230" s="15">
        <f t="shared" si="55"/>
        <v>1.0009999999999999</v>
      </c>
      <c r="E230" s="10">
        <f t="shared" si="56"/>
        <v>0.58309983281585898</v>
      </c>
      <c r="F230" s="16"/>
      <c r="G230" s="12" t="s">
        <v>232</v>
      </c>
      <c r="H230" s="13">
        <v>1094.3</v>
      </c>
      <c r="I230" s="14">
        <v>1.46E-2</v>
      </c>
      <c r="J230" s="15">
        <f t="shared" si="57"/>
        <v>1.0145999999999999</v>
      </c>
      <c r="K230" s="10">
        <f t="shared" si="58"/>
        <v>4.8527303558633904E-3</v>
      </c>
      <c r="L230" s="21"/>
      <c r="M230" s="12" t="s">
        <v>232</v>
      </c>
      <c r="N230" s="13">
        <v>269.95</v>
      </c>
      <c r="O230" s="14">
        <v>4.0000000000000002E-4</v>
      </c>
      <c r="P230" s="15">
        <f t="shared" si="59"/>
        <v>1.0004</v>
      </c>
      <c r="Q230" s="10">
        <f t="shared" si="60"/>
        <v>4.13470265106281E-6</v>
      </c>
      <c r="R230" s="21"/>
      <c r="S230" s="12" t="s">
        <v>232</v>
      </c>
      <c r="T230" s="13">
        <v>42.45</v>
      </c>
      <c r="U230" s="14">
        <v>4.0399999999999998E-2</v>
      </c>
      <c r="V230" s="15">
        <f t="shared" si="61"/>
        <v>1.0404</v>
      </c>
      <c r="W230" s="10">
        <f t="shared" si="62"/>
        <v>1.4141929782660601E-3</v>
      </c>
      <c r="X230" s="22"/>
      <c r="Y230" s="29" t="s">
        <v>232</v>
      </c>
      <c r="Z230" s="30">
        <v>170</v>
      </c>
      <c r="AA230" s="31">
        <v>-1.8499999999999999E-2</v>
      </c>
      <c r="AB230" s="32">
        <f t="shared" si="63"/>
        <v>0.98150000000000004</v>
      </c>
      <c r="AC230" s="28">
        <f t="shared" si="64"/>
        <v>-3.8802722713159802E-4</v>
      </c>
      <c r="AD230" s="22"/>
      <c r="AE230" s="29" t="s">
        <v>232</v>
      </c>
      <c r="AF230" s="30">
        <v>867</v>
      </c>
      <c r="AG230" s="31">
        <v>2.2499999999999999E-2</v>
      </c>
      <c r="AH230" s="32">
        <f t="shared" si="65"/>
        <v>1.0225</v>
      </c>
      <c r="AI230" s="28">
        <f t="shared" si="66"/>
        <v>2.09711607356102E-4</v>
      </c>
      <c r="AJ230" s="22"/>
      <c r="AK230" s="29" t="s">
        <v>232</v>
      </c>
      <c r="AL230" s="30">
        <v>342.95</v>
      </c>
      <c r="AM230" s="31">
        <v>-8.9999999999999998E-4</v>
      </c>
      <c r="AN230" s="32">
        <f t="shared" si="67"/>
        <v>0.99909999999999999</v>
      </c>
      <c r="AO230" s="28">
        <f t="shared" si="68"/>
        <v>-8.5206591831860494E-6</v>
      </c>
      <c r="AP230" s="22"/>
      <c r="AQ230" s="22"/>
      <c r="AR230" s="38"/>
      <c r="AT230" s="39">
        <f t="shared" si="69"/>
        <v>0.58918405457367995</v>
      </c>
      <c r="AV230" s="40" t="s">
        <v>235</v>
      </c>
      <c r="AW230" s="47">
        <v>1180.55</v>
      </c>
      <c r="AX230" s="48">
        <f t="shared" si="53"/>
        <v>-1.1663535662008199E-2</v>
      </c>
      <c r="AY230" s="43">
        <f t="shared" si="54"/>
        <v>0.98833646433799205</v>
      </c>
      <c r="AZ230" s="49"/>
    </row>
    <row r="231" spans="1:52" ht="20.399999999999999">
      <c r="A231" s="12" t="s">
        <v>233</v>
      </c>
      <c r="B231" s="13">
        <v>3488</v>
      </c>
      <c r="C231" s="14">
        <v>1.6E-2</v>
      </c>
      <c r="D231" s="15">
        <f t="shared" si="55"/>
        <v>1.016</v>
      </c>
      <c r="E231" s="10">
        <f t="shared" si="56"/>
        <v>0.59183759254836399</v>
      </c>
      <c r="F231" s="16"/>
      <c r="G231" s="12" t="s">
        <v>233</v>
      </c>
      <c r="H231" s="13">
        <v>1078.55</v>
      </c>
      <c r="I231" s="14">
        <v>3.5999999999999999E-3</v>
      </c>
      <c r="J231" s="15">
        <f t="shared" si="57"/>
        <v>1.0036</v>
      </c>
      <c r="K231" s="10">
        <f t="shared" si="58"/>
        <v>1.1965636493909699E-3</v>
      </c>
      <c r="L231" s="21"/>
      <c r="M231" s="12" t="s">
        <v>233</v>
      </c>
      <c r="N231" s="13">
        <v>269.85000000000002</v>
      </c>
      <c r="O231" s="14">
        <v>-1.1900000000000001E-2</v>
      </c>
      <c r="P231" s="15">
        <f t="shared" si="59"/>
        <v>0.98809999999999998</v>
      </c>
      <c r="Q231" s="10">
        <f t="shared" si="60"/>
        <v>-1.2300740386911901E-4</v>
      </c>
      <c r="R231" s="21"/>
      <c r="S231" s="12" t="s">
        <v>233</v>
      </c>
      <c r="T231" s="13">
        <v>40.799999999999997</v>
      </c>
      <c r="U231" s="14">
        <v>-6.1000000000000004E-3</v>
      </c>
      <c r="V231" s="15">
        <f t="shared" si="61"/>
        <v>0.99390000000000001</v>
      </c>
      <c r="W231" s="10">
        <f t="shared" si="62"/>
        <v>-2.1352913780749901E-4</v>
      </c>
      <c r="X231" s="22"/>
      <c r="Y231" s="29" t="s">
        <v>233</v>
      </c>
      <c r="Z231" s="30">
        <v>173.2</v>
      </c>
      <c r="AA231" s="31">
        <v>-4.0000000000000001E-3</v>
      </c>
      <c r="AB231" s="32">
        <f t="shared" si="63"/>
        <v>0.996</v>
      </c>
      <c r="AC231" s="28">
        <f t="shared" si="64"/>
        <v>-8.3897778839264403E-5</v>
      </c>
      <c r="AD231" s="22"/>
      <c r="AE231" s="29" t="s">
        <v>233</v>
      </c>
      <c r="AF231" s="30">
        <v>847.95</v>
      </c>
      <c r="AG231" s="31">
        <v>1.3899999999999999E-2</v>
      </c>
      <c r="AH231" s="32">
        <f t="shared" si="65"/>
        <v>1.0139</v>
      </c>
      <c r="AI231" s="28">
        <f t="shared" si="66"/>
        <v>1.2955517076665901E-4</v>
      </c>
      <c r="AJ231" s="22"/>
      <c r="AK231" s="29" t="s">
        <v>233</v>
      </c>
      <c r="AL231" s="30">
        <v>343.25</v>
      </c>
      <c r="AM231" s="31">
        <v>-9.7999999999999997E-3</v>
      </c>
      <c r="AN231" s="32">
        <f t="shared" si="67"/>
        <v>0.99019999999999997</v>
      </c>
      <c r="AO231" s="28">
        <f t="shared" si="68"/>
        <v>-9.2780511105803706E-5</v>
      </c>
      <c r="AP231" s="22"/>
      <c r="AQ231" s="22"/>
      <c r="AR231" s="38"/>
      <c r="AT231" s="39">
        <f t="shared" si="69"/>
        <v>0.59265049653690005</v>
      </c>
      <c r="AV231" s="40" t="s">
        <v>236</v>
      </c>
      <c r="AW231" s="47">
        <v>1194.4000000000001</v>
      </c>
      <c r="AX231" s="48">
        <f t="shared" si="53"/>
        <v>-2.8719584031348899E-2</v>
      </c>
      <c r="AY231" s="43">
        <f t="shared" si="54"/>
        <v>0.971280415968651</v>
      </c>
      <c r="AZ231" s="49"/>
    </row>
    <row r="232" spans="1:52" ht="20.399999999999999">
      <c r="A232" s="12" t="s">
        <v>234</v>
      </c>
      <c r="B232" s="13">
        <v>3433.1</v>
      </c>
      <c r="C232" s="14">
        <v>9.7999999999999997E-3</v>
      </c>
      <c r="D232" s="15">
        <f t="shared" si="55"/>
        <v>1.0098</v>
      </c>
      <c r="E232" s="10">
        <f t="shared" si="56"/>
        <v>0.58822598519226199</v>
      </c>
      <c r="F232" s="16"/>
      <c r="G232" s="12" t="s">
        <v>234</v>
      </c>
      <c r="H232" s="13">
        <v>1074.7</v>
      </c>
      <c r="I232" s="14">
        <v>1.0500000000000001E-2</v>
      </c>
      <c r="J232" s="15">
        <f t="shared" si="57"/>
        <v>1.0105</v>
      </c>
      <c r="K232" s="10">
        <f t="shared" si="58"/>
        <v>3.4899773107236699E-3</v>
      </c>
      <c r="L232" s="21"/>
      <c r="M232" s="12" t="s">
        <v>234</v>
      </c>
      <c r="N232" s="13">
        <v>273.10000000000002</v>
      </c>
      <c r="O232" s="14">
        <v>-1.5699999999999999E-2</v>
      </c>
      <c r="P232" s="15">
        <f t="shared" si="59"/>
        <v>0.98429999999999995</v>
      </c>
      <c r="Q232" s="10">
        <f t="shared" si="60"/>
        <v>-1.62287079054215E-4</v>
      </c>
      <c r="R232" s="21"/>
      <c r="S232" s="12" t="s">
        <v>234</v>
      </c>
      <c r="T232" s="13">
        <v>41.05</v>
      </c>
      <c r="U232" s="14">
        <v>2.5000000000000001E-2</v>
      </c>
      <c r="V232" s="15">
        <f t="shared" si="61"/>
        <v>1.0249999999999999</v>
      </c>
      <c r="W232" s="10">
        <f t="shared" si="62"/>
        <v>8.7511941724384998E-4</v>
      </c>
      <c r="X232" s="22"/>
      <c r="Y232" s="29" t="s">
        <v>234</v>
      </c>
      <c r="Z232" s="30">
        <v>173.9</v>
      </c>
      <c r="AA232" s="31">
        <v>1.0800000000000001E-2</v>
      </c>
      <c r="AB232" s="32">
        <f t="shared" si="63"/>
        <v>1.0107999999999999</v>
      </c>
      <c r="AC232" s="28">
        <f t="shared" si="64"/>
        <v>2.2652400286601399E-4</v>
      </c>
      <c r="AD232" s="22"/>
      <c r="AE232" s="29" t="s">
        <v>234</v>
      </c>
      <c r="AF232" s="30">
        <v>836.3</v>
      </c>
      <c r="AG232" s="31">
        <v>2.5000000000000001E-3</v>
      </c>
      <c r="AH232" s="32">
        <f t="shared" si="65"/>
        <v>1.0024999999999999</v>
      </c>
      <c r="AI232" s="28">
        <f t="shared" si="66"/>
        <v>2.3301289706233601E-5</v>
      </c>
      <c r="AJ232" s="22"/>
      <c r="AK232" s="29" t="s">
        <v>234</v>
      </c>
      <c r="AL232" s="30">
        <v>346.65</v>
      </c>
      <c r="AM232" s="31">
        <v>2.1499999999999998E-2</v>
      </c>
      <c r="AN232" s="32">
        <f t="shared" si="67"/>
        <v>1.0215000000000001</v>
      </c>
      <c r="AO232" s="28">
        <f t="shared" si="68"/>
        <v>2.03549080487222E-4</v>
      </c>
      <c r="AP232" s="22"/>
      <c r="AQ232" s="22"/>
      <c r="AR232" s="38"/>
      <c r="AT232" s="39">
        <f t="shared" si="69"/>
        <v>0.59288216921423498</v>
      </c>
      <c r="AV232" s="40" t="s">
        <v>237</v>
      </c>
      <c r="AW232" s="47">
        <v>1229.2</v>
      </c>
      <c r="AX232" s="48">
        <f t="shared" si="53"/>
        <v>-1.21956192196136E-3</v>
      </c>
      <c r="AY232" s="43">
        <f t="shared" si="54"/>
        <v>0.99878043807803896</v>
      </c>
      <c r="AZ232" s="49"/>
    </row>
    <row r="233" spans="1:52" ht="20.399999999999999">
      <c r="A233" s="12" t="s">
        <v>235</v>
      </c>
      <c r="B233" s="13">
        <v>3399.8</v>
      </c>
      <c r="C233" s="14">
        <v>1.72E-2</v>
      </c>
      <c r="D233" s="15">
        <f t="shared" si="55"/>
        <v>1.0172000000000001</v>
      </c>
      <c r="E233" s="10">
        <f t="shared" si="56"/>
        <v>0.59253661332696494</v>
      </c>
      <c r="F233" s="16"/>
      <c r="G233" s="12" t="s">
        <v>235</v>
      </c>
      <c r="H233" s="13">
        <v>1063.5</v>
      </c>
      <c r="I233" s="14">
        <v>2.07E-2</v>
      </c>
      <c r="J233" s="15">
        <f t="shared" si="57"/>
        <v>1.0206999999999999</v>
      </c>
      <c r="K233" s="10">
        <f t="shared" si="58"/>
        <v>6.8802409839980897E-3</v>
      </c>
      <c r="L233" s="21"/>
      <c r="M233" s="12" t="s">
        <v>235</v>
      </c>
      <c r="N233" s="13">
        <v>277.45</v>
      </c>
      <c r="O233" s="14">
        <v>2.87E-2</v>
      </c>
      <c r="P233" s="15">
        <f t="shared" si="59"/>
        <v>1.0286999999999999</v>
      </c>
      <c r="Q233" s="10">
        <f t="shared" si="60"/>
        <v>2.9666491521375703E-4</v>
      </c>
      <c r="R233" s="21"/>
      <c r="S233" s="12" t="s">
        <v>235</v>
      </c>
      <c r="T233" s="13">
        <v>40.049999999999997</v>
      </c>
      <c r="U233" s="14">
        <v>-1.11E-2</v>
      </c>
      <c r="V233" s="15">
        <f t="shared" si="61"/>
        <v>0.9889</v>
      </c>
      <c r="W233" s="10">
        <f t="shared" si="62"/>
        <v>-3.8855302125626902E-4</v>
      </c>
      <c r="X233" s="22"/>
      <c r="Y233" s="29" t="s">
        <v>235</v>
      </c>
      <c r="Z233" s="30">
        <v>172.05</v>
      </c>
      <c r="AA233" s="31">
        <v>-1.26E-2</v>
      </c>
      <c r="AB233" s="32">
        <f t="shared" si="63"/>
        <v>0.98740000000000006</v>
      </c>
      <c r="AC233" s="28">
        <f t="shared" si="64"/>
        <v>-2.6427800334368298E-4</v>
      </c>
      <c r="AD233" s="22"/>
      <c r="AE233" s="29" t="s">
        <v>235</v>
      </c>
      <c r="AF233" s="30">
        <v>834.2</v>
      </c>
      <c r="AG233" s="31">
        <v>-1.9E-3</v>
      </c>
      <c r="AH233" s="32">
        <f t="shared" si="65"/>
        <v>0.99809999999999999</v>
      </c>
      <c r="AI233" s="28">
        <f t="shared" si="66"/>
        <v>-1.7708980176737498E-5</v>
      </c>
      <c r="AJ233" s="22"/>
      <c r="AK233" s="29" t="s">
        <v>235</v>
      </c>
      <c r="AL233" s="30">
        <v>339.35</v>
      </c>
      <c r="AM233" s="31">
        <v>3.32E-2</v>
      </c>
      <c r="AN233" s="32">
        <f t="shared" si="67"/>
        <v>1.0331999999999999</v>
      </c>
      <c r="AO233" s="28">
        <f t="shared" si="68"/>
        <v>3.1431764986864099E-4</v>
      </c>
      <c r="AP233" s="22"/>
      <c r="AQ233" s="22"/>
      <c r="AR233" s="38"/>
      <c r="AT233" s="39">
        <f t="shared" si="69"/>
        <v>0.59935729687126804</v>
      </c>
      <c r="AV233" s="40" t="s">
        <v>238</v>
      </c>
      <c r="AW233" s="47">
        <v>1230.7</v>
      </c>
      <c r="AX233" s="48">
        <f t="shared" si="53"/>
        <v>4.1933903688052901E-3</v>
      </c>
      <c r="AY233" s="43">
        <f t="shared" si="54"/>
        <v>1.0041933903688101</v>
      </c>
      <c r="AZ233" s="49"/>
    </row>
    <row r="234" spans="1:52" ht="20.399999999999999">
      <c r="A234" s="12" t="s">
        <v>236</v>
      </c>
      <c r="B234" s="13">
        <v>3342.4</v>
      </c>
      <c r="C234" s="14">
        <v>-1.2800000000000001E-2</v>
      </c>
      <c r="D234" s="15">
        <f t="shared" si="55"/>
        <v>0.98719999999999997</v>
      </c>
      <c r="E234" s="10">
        <f t="shared" si="56"/>
        <v>0.57506109386195403</v>
      </c>
      <c r="F234" s="16"/>
      <c r="G234" s="12" t="s">
        <v>236</v>
      </c>
      <c r="H234" s="13">
        <v>1041.95</v>
      </c>
      <c r="I234" s="14">
        <v>9.7000000000000003E-3</v>
      </c>
      <c r="J234" s="15">
        <f t="shared" si="57"/>
        <v>1.0097</v>
      </c>
      <c r="K234" s="10">
        <f t="shared" si="58"/>
        <v>3.2240742775256699E-3</v>
      </c>
      <c r="L234" s="21"/>
      <c r="M234" s="12" t="s">
        <v>236</v>
      </c>
      <c r="N234" s="13">
        <v>269.7</v>
      </c>
      <c r="O234" s="14">
        <v>1.95E-2</v>
      </c>
      <c r="P234" s="15">
        <f t="shared" si="59"/>
        <v>1.0195000000000001</v>
      </c>
      <c r="Q234" s="10">
        <f t="shared" si="60"/>
        <v>2.0156675423931201E-4</v>
      </c>
      <c r="R234" s="21"/>
      <c r="S234" s="12" t="s">
        <v>236</v>
      </c>
      <c r="T234" s="13">
        <v>40.5</v>
      </c>
      <c r="U234" s="14">
        <v>-1.1999999999999999E-3</v>
      </c>
      <c r="V234" s="15">
        <f t="shared" si="61"/>
        <v>0.99880000000000002</v>
      </c>
      <c r="W234" s="10">
        <f t="shared" si="62"/>
        <v>-4.2005732027704799E-5</v>
      </c>
      <c r="X234" s="22"/>
      <c r="Y234" s="29" t="s">
        <v>236</v>
      </c>
      <c r="Z234" s="30">
        <v>174.25</v>
      </c>
      <c r="AA234" s="31">
        <v>-1.2200000000000001E-2</v>
      </c>
      <c r="AB234" s="32">
        <f t="shared" si="63"/>
        <v>0.98780000000000001</v>
      </c>
      <c r="AC234" s="28">
        <f t="shared" si="64"/>
        <v>-2.5588822545975602E-4</v>
      </c>
      <c r="AD234" s="22"/>
      <c r="AE234" s="29" t="s">
        <v>236</v>
      </c>
      <c r="AF234" s="30">
        <v>835.8</v>
      </c>
      <c r="AG234" s="31">
        <v>-6.4999999999999997E-3</v>
      </c>
      <c r="AH234" s="32">
        <f t="shared" si="65"/>
        <v>0.99350000000000005</v>
      </c>
      <c r="AI234" s="28">
        <f t="shared" si="66"/>
        <v>-6.0583353236207299E-5</v>
      </c>
      <c r="AJ234" s="22"/>
      <c r="AK234" s="29" t="s">
        <v>236</v>
      </c>
      <c r="AL234" s="30">
        <v>328.45</v>
      </c>
      <c r="AM234" s="31">
        <v>-2.3599999999999999E-2</v>
      </c>
      <c r="AN234" s="32">
        <f t="shared" si="67"/>
        <v>0.97640000000000005</v>
      </c>
      <c r="AO234" s="28">
        <f t="shared" si="68"/>
        <v>-2.2343061858132301E-4</v>
      </c>
      <c r="AP234" s="22"/>
      <c r="AQ234" s="22"/>
      <c r="AR234" s="38"/>
      <c r="AT234" s="39">
        <f t="shared" si="69"/>
        <v>0.57790482696441403</v>
      </c>
      <c r="AV234" s="40" t="s">
        <v>239</v>
      </c>
      <c r="AW234" s="47">
        <v>1225.55</v>
      </c>
      <c r="AX234" s="48">
        <f t="shared" si="53"/>
        <v>9.1395951681202906E-3</v>
      </c>
      <c r="AY234" s="43">
        <f t="shared" si="54"/>
        <v>1.0091395951681199</v>
      </c>
      <c r="AZ234" s="49"/>
    </row>
    <row r="235" spans="1:52" ht="20.399999999999999">
      <c r="A235" s="12" t="s">
        <v>237</v>
      </c>
      <c r="B235" s="13">
        <v>3385.8</v>
      </c>
      <c r="C235" s="14">
        <v>2.2000000000000001E-3</v>
      </c>
      <c r="D235" s="15">
        <f t="shared" si="55"/>
        <v>1.0022</v>
      </c>
      <c r="E235" s="10">
        <f t="shared" si="56"/>
        <v>0.58379885359445904</v>
      </c>
      <c r="F235" s="16"/>
      <c r="G235" s="12" t="s">
        <v>237</v>
      </c>
      <c r="H235" s="13">
        <v>1031.9000000000001</v>
      </c>
      <c r="I235" s="14">
        <v>8.6999999999999994E-3</v>
      </c>
      <c r="J235" s="15">
        <f t="shared" si="57"/>
        <v>1.0086999999999999</v>
      </c>
      <c r="K235" s="10">
        <f t="shared" si="58"/>
        <v>2.8916954860281801E-3</v>
      </c>
      <c r="L235" s="21"/>
      <c r="M235" s="12" t="s">
        <v>237</v>
      </c>
      <c r="N235" s="13">
        <v>264.55</v>
      </c>
      <c r="O235" s="14">
        <v>-1.2E-2</v>
      </c>
      <c r="P235" s="15">
        <f t="shared" si="59"/>
        <v>0.98799999999999999</v>
      </c>
      <c r="Q235" s="10">
        <f t="shared" si="60"/>
        <v>-1.2404107953188401E-4</v>
      </c>
      <c r="R235" s="21"/>
      <c r="S235" s="12" t="s">
        <v>237</v>
      </c>
      <c r="T235" s="13">
        <v>40.549999999999997</v>
      </c>
      <c r="U235" s="14">
        <v>1.6299999999999999E-2</v>
      </c>
      <c r="V235" s="15">
        <f t="shared" si="61"/>
        <v>1.0163</v>
      </c>
      <c r="W235" s="10">
        <f t="shared" si="62"/>
        <v>5.7057786004299001E-4</v>
      </c>
      <c r="X235" s="22"/>
      <c r="Y235" s="29" t="s">
        <v>237</v>
      </c>
      <c r="Z235" s="30">
        <v>176.4</v>
      </c>
      <c r="AA235" s="31">
        <v>9.7000000000000003E-3</v>
      </c>
      <c r="AB235" s="32">
        <f t="shared" si="63"/>
        <v>1.0097</v>
      </c>
      <c r="AC235" s="28">
        <f t="shared" si="64"/>
        <v>2.0345211368521599E-4</v>
      </c>
      <c r="AD235" s="22"/>
      <c r="AE235" s="29" t="s">
        <v>237</v>
      </c>
      <c r="AF235" s="30">
        <v>841.3</v>
      </c>
      <c r="AG235" s="31">
        <v>-4.7000000000000002E-3</v>
      </c>
      <c r="AH235" s="32">
        <f t="shared" si="65"/>
        <v>0.99529999999999996</v>
      </c>
      <c r="AI235" s="28">
        <f t="shared" si="66"/>
        <v>-4.3806424647719102E-5</v>
      </c>
      <c r="AJ235" s="22"/>
      <c r="AK235" s="29" t="s">
        <v>237</v>
      </c>
      <c r="AL235" s="30">
        <v>336.4</v>
      </c>
      <c r="AM235" s="31">
        <v>-1.03E-2</v>
      </c>
      <c r="AN235" s="32">
        <f t="shared" si="67"/>
        <v>0.98970000000000002</v>
      </c>
      <c r="AO235" s="28">
        <f t="shared" si="68"/>
        <v>-9.7514210652018102E-5</v>
      </c>
      <c r="AP235" s="22"/>
      <c r="AQ235" s="22"/>
      <c r="AR235" s="38"/>
      <c r="AT235" s="39">
        <f t="shared" si="69"/>
        <v>0.58719921733938396</v>
      </c>
      <c r="AV235" s="40" t="s">
        <v>240</v>
      </c>
      <c r="AW235" s="47">
        <v>1214.4000000000001</v>
      </c>
      <c r="AX235" s="48">
        <f t="shared" si="53"/>
        <v>7.4646528013396399E-2</v>
      </c>
      <c r="AY235" s="43">
        <f t="shared" si="54"/>
        <v>1.0746465280134001</v>
      </c>
      <c r="AZ235" s="49"/>
    </row>
    <row r="236" spans="1:52" ht="20.399999999999999">
      <c r="A236" s="12" t="s">
        <v>896</v>
      </c>
      <c r="B236" s="13">
        <v>3378.45</v>
      </c>
      <c r="C236" s="14">
        <v>6.7999999999999996E-3</v>
      </c>
      <c r="D236" s="15">
        <f t="shared" si="55"/>
        <v>1.0067999999999999</v>
      </c>
      <c r="E236" s="10">
        <f t="shared" si="56"/>
        <v>0.58647843324576099</v>
      </c>
      <c r="F236" s="16"/>
      <c r="G236" s="12" t="s">
        <v>896</v>
      </c>
      <c r="H236" s="13">
        <v>1022.95</v>
      </c>
      <c r="I236" s="14">
        <v>-1.61E-2</v>
      </c>
      <c r="J236" s="15">
        <f t="shared" si="57"/>
        <v>0.9839</v>
      </c>
      <c r="K236" s="10">
        <f t="shared" si="58"/>
        <v>-5.3512985431096198E-3</v>
      </c>
      <c r="L236" s="21"/>
      <c r="M236" s="12" t="s">
        <v>896</v>
      </c>
      <c r="N236" s="13">
        <v>267.75</v>
      </c>
      <c r="O236" s="14">
        <v>8.9999999999999998E-4</v>
      </c>
      <c r="P236" s="15">
        <f t="shared" si="59"/>
        <v>1.0008999999999999</v>
      </c>
      <c r="Q236" s="10">
        <f t="shared" si="60"/>
        <v>9.3030809648913301E-6</v>
      </c>
      <c r="R236" s="21"/>
      <c r="S236" s="12" t="s">
        <v>896</v>
      </c>
      <c r="T236" s="13">
        <v>39.9</v>
      </c>
      <c r="U236" s="14">
        <v>3.7699999999999997E-2</v>
      </c>
      <c r="V236" s="15">
        <f t="shared" si="61"/>
        <v>1.0377000000000001</v>
      </c>
      <c r="W236" s="10">
        <f t="shared" si="62"/>
        <v>1.3196800812037301E-3</v>
      </c>
      <c r="X236" s="22"/>
      <c r="Y236" s="29" t="s">
        <v>896</v>
      </c>
      <c r="Z236" s="30">
        <v>174.7</v>
      </c>
      <c r="AA236" s="31">
        <v>0</v>
      </c>
      <c r="AB236" s="32">
        <f t="shared" si="63"/>
        <v>1</v>
      </c>
      <c r="AC236" s="28">
        <f t="shared" si="64"/>
        <v>0</v>
      </c>
      <c r="AD236" s="22"/>
      <c r="AE236" s="29" t="s">
        <v>896</v>
      </c>
      <c r="AF236" s="30">
        <v>845.3</v>
      </c>
      <c r="AG236" s="31">
        <v>-4.1000000000000003E-3</v>
      </c>
      <c r="AH236" s="32">
        <f t="shared" si="65"/>
        <v>0.99590000000000001</v>
      </c>
      <c r="AI236" s="28">
        <f t="shared" si="66"/>
        <v>-3.8214115118223097E-5</v>
      </c>
      <c r="AJ236" s="22"/>
      <c r="AK236" s="29" t="s">
        <v>896</v>
      </c>
      <c r="AL236" s="30">
        <v>339.9</v>
      </c>
      <c r="AM236" s="31">
        <v>-2.3300000000000001E-2</v>
      </c>
      <c r="AN236" s="32">
        <f t="shared" si="67"/>
        <v>0.97670000000000001</v>
      </c>
      <c r="AO236" s="28">
        <f t="shared" si="68"/>
        <v>-2.2059039885359401E-4</v>
      </c>
      <c r="AP236" s="22"/>
      <c r="AQ236" s="22"/>
      <c r="AR236" s="38"/>
      <c r="AT236" s="39">
        <f t="shared" si="69"/>
        <v>0.58219731335084801</v>
      </c>
      <c r="AV236" s="40" t="s">
        <v>241</v>
      </c>
      <c r="AW236" s="47">
        <v>1127.05</v>
      </c>
      <c r="AX236" s="48">
        <f t="shared" si="53"/>
        <v>4.7748162545404101E-2</v>
      </c>
      <c r="AY236" s="43">
        <f t="shared" si="54"/>
        <v>1.0477481625453999</v>
      </c>
      <c r="AZ236" s="49"/>
    </row>
    <row r="237" spans="1:52" ht="20.399999999999999">
      <c r="A237" s="12" t="s">
        <v>897</v>
      </c>
      <c r="B237" s="13">
        <v>3355.6</v>
      </c>
      <c r="C237" s="14">
        <v>-1.0800000000000001E-2</v>
      </c>
      <c r="D237" s="15">
        <f t="shared" si="55"/>
        <v>0.98919999999999997</v>
      </c>
      <c r="E237" s="10">
        <f t="shared" si="56"/>
        <v>0.57622612849295396</v>
      </c>
      <c r="F237" s="16"/>
      <c r="G237" s="12" t="s">
        <v>897</v>
      </c>
      <c r="H237" s="13">
        <v>1039.6500000000001</v>
      </c>
      <c r="I237" s="14">
        <v>2.1299999999999999E-2</v>
      </c>
      <c r="J237" s="15">
        <f t="shared" si="57"/>
        <v>1.0213000000000001</v>
      </c>
      <c r="K237" s="10">
        <f t="shared" si="58"/>
        <v>7.0796682588965803E-3</v>
      </c>
      <c r="L237" s="21"/>
      <c r="M237" s="12" t="s">
        <v>897</v>
      </c>
      <c r="N237" s="13">
        <v>267.5</v>
      </c>
      <c r="O237" s="14">
        <v>-2.2700000000000001E-2</v>
      </c>
      <c r="P237" s="15">
        <f t="shared" si="59"/>
        <v>0.97729999999999995</v>
      </c>
      <c r="Q237" s="10">
        <f t="shared" si="60"/>
        <v>-2.3464437544781501E-4</v>
      </c>
      <c r="R237" s="21"/>
      <c r="S237" s="12" t="s">
        <v>897</v>
      </c>
      <c r="T237" s="13">
        <v>38.450000000000003</v>
      </c>
      <c r="U237" s="14">
        <v>3.2199999999999999E-2</v>
      </c>
      <c r="V237" s="15">
        <f t="shared" si="61"/>
        <v>1.0322</v>
      </c>
      <c r="W237" s="10">
        <f t="shared" si="62"/>
        <v>1.1271538094100801E-3</v>
      </c>
      <c r="X237" s="22"/>
      <c r="Y237" s="29" t="s">
        <v>897</v>
      </c>
      <c r="Z237" s="30">
        <v>174.7</v>
      </c>
      <c r="AA237" s="31">
        <v>2.6700000000000002E-2</v>
      </c>
      <c r="AB237" s="32">
        <f t="shared" si="63"/>
        <v>1.0266999999999999</v>
      </c>
      <c r="AC237" s="28">
        <f t="shared" si="64"/>
        <v>5.6001767375209004E-4</v>
      </c>
      <c r="AD237" s="22"/>
      <c r="AE237" s="29" t="s">
        <v>897</v>
      </c>
      <c r="AF237" s="30">
        <v>848.75</v>
      </c>
      <c r="AG237" s="31">
        <v>4.5999999999999999E-3</v>
      </c>
      <c r="AH237" s="32">
        <f t="shared" si="65"/>
        <v>1.0045999999999999</v>
      </c>
      <c r="AI237" s="28">
        <f t="shared" si="66"/>
        <v>4.2874373059469801E-5</v>
      </c>
      <c r="AJ237" s="22"/>
      <c r="AK237" s="29" t="s">
        <v>897</v>
      </c>
      <c r="AL237" s="30">
        <v>348</v>
      </c>
      <c r="AM237" s="31">
        <v>-1.09E-2</v>
      </c>
      <c r="AN237" s="32">
        <f t="shared" si="67"/>
        <v>0.98909999999999998</v>
      </c>
      <c r="AO237" s="28">
        <f t="shared" si="68"/>
        <v>-1.0319465010747601E-4</v>
      </c>
      <c r="AP237" s="22"/>
      <c r="AQ237" s="22"/>
      <c r="AR237" s="38"/>
      <c r="AT237" s="39">
        <f t="shared" si="69"/>
        <v>0.584698003582517</v>
      </c>
      <c r="AV237" s="40" t="s">
        <v>242</v>
      </c>
      <c r="AW237" s="47">
        <v>1074.5</v>
      </c>
      <c r="AX237" s="48">
        <f t="shared" si="53"/>
        <v>2.69298737474356E-2</v>
      </c>
      <c r="AY237" s="43">
        <f t="shared" si="54"/>
        <v>1.0269298737474399</v>
      </c>
      <c r="AZ237" s="49"/>
    </row>
    <row r="238" spans="1:52" ht="20.399999999999999">
      <c r="A238" s="12" t="s">
        <v>898</v>
      </c>
      <c r="B238" s="13">
        <v>3392.3</v>
      </c>
      <c r="C238" s="14">
        <v>2.3199999999999998E-2</v>
      </c>
      <c r="D238" s="15">
        <f t="shared" si="55"/>
        <v>1.0232000000000001</v>
      </c>
      <c r="E238" s="10">
        <f t="shared" si="56"/>
        <v>0.59603171721996695</v>
      </c>
      <c r="F238" s="16"/>
      <c r="G238" s="12" t="s">
        <v>898</v>
      </c>
      <c r="H238" s="13">
        <v>1017.95</v>
      </c>
      <c r="I238" s="14">
        <v>4.7999999999999996E-3</v>
      </c>
      <c r="J238" s="15">
        <f t="shared" si="57"/>
        <v>1.0047999999999999</v>
      </c>
      <c r="K238" s="10">
        <f t="shared" si="58"/>
        <v>1.5954181991879601E-3</v>
      </c>
      <c r="L238" s="21"/>
      <c r="M238" s="12" t="s">
        <v>898</v>
      </c>
      <c r="N238" s="13">
        <v>273.7</v>
      </c>
      <c r="O238" s="14">
        <v>1.9599999999999999E-2</v>
      </c>
      <c r="P238" s="15">
        <f t="shared" si="59"/>
        <v>1.0196000000000001</v>
      </c>
      <c r="Q238" s="10">
        <f t="shared" si="60"/>
        <v>2.0260042990207801E-4</v>
      </c>
      <c r="R238" s="21"/>
      <c r="S238" s="12" t="s">
        <v>898</v>
      </c>
      <c r="T238" s="13">
        <v>37.25</v>
      </c>
      <c r="U238" s="14">
        <v>-1.2999999999999999E-3</v>
      </c>
      <c r="V238" s="15">
        <f t="shared" si="61"/>
        <v>0.99870000000000003</v>
      </c>
      <c r="W238" s="10">
        <f t="shared" si="62"/>
        <v>-4.5506209696680201E-5</v>
      </c>
      <c r="X238" s="22"/>
      <c r="Y238" s="29" t="s">
        <v>898</v>
      </c>
      <c r="Z238" s="30">
        <v>170.15</v>
      </c>
      <c r="AA238" s="31">
        <v>-8.9999999999999998E-4</v>
      </c>
      <c r="AB238" s="32">
        <f t="shared" si="63"/>
        <v>0.99909999999999999</v>
      </c>
      <c r="AC238" s="28">
        <f t="shared" si="64"/>
        <v>-1.8877000238834501E-5</v>
      </c>
      <c r="AD238" s="22"/>
      <c r="AE238" s="29" t="s">
        <v>898</v>
      </c>
      <c r="AF238" s="30">
        <v>844.9</v>
      </c>
      <c r="AG238" s="31">
        <v>-8.3999999999999995E-3</v>
      </c>
      <c r="AH238" s="32">
        <f t="shared" si="65"/>
        <v>0.99160000000000004</v>
      </c>
      <c r="AI238" s="28">
        <f t="shared" si="66"/>
        <v>-7.8292333412944797E-5</v>
      </c>
      <c r="AJ238" s="22"/>
      <c r="AK238" s="29" t="s">
        <v>898</v>
      </c>
      <c r="AL238" s="30">
        <v>351.85</v>
      </c>
      <c r="AM238" s="31">
        <v>3.3E-3</v>
      </c>
      <c r="AN238" s="32">
        <f t="shared" si="67"/>
        <v>1.0033000000000001</v>
      </c>
      <c r="AO238" s="28">
        <f t="shared" si="68"/>
        <v>3.1242417005015503E-5</v>
      </c>
      <c r="AP238" s="22"/>
      <c r="AQ238" s="22"/>
      <c r="AR238" s="38"/>
      <c r="AT238" s="39">
        <f t="shared" si="69"/>
        <v>0.59771830272271298</v>
      </c>
      <c r="AV238" s="40" t="s">
        <v>243</v>
      </c>
      <c r="AW238" s="47">
        <v>1045.95</v>
      </c>
      <c r="AX238" s="48">
        <f t="shared" si="53"/>
        <v>9.5584195157011904E-3</v>
      </c>
      <c r="AY238" s="43">
        <f t="shared" si="54"/>
        <v>1.0095584195156999</v>
      </c>
      <c r="AZ238" s="49"/>
    </row>
    <row r="239" spans="1:52" ht="20.399999999999999">
      <c r="A239" s="12" t="s">
        <v>899</v>
      </c>
      <c r="B239" s="13">
        <v>3315.45</v>
      </c>
      <c r="C239" s="14">
        <v>5.9999999999999995E-4</v>
      </c>
      <c r="D239" s="15">
        <f t="shared" si="55"/>
        <v>1.0005999999999999</v>
      </c>
      <c r="E239" s="10">
        <f t="shared" si="56"/>
        <v>0.58286682588965799</v>
      </c>
      <c r="F239" s="16"/>
      <c r="G239" s="12" t="s">
        <v>899</v>
      </c>
      <c r="H239" s="13">
        <v>1013.1</v>
      </c>
      <c r="I239" s="14">
        <v>0.153</v>
      </c>
      <c r="J239" s="15">
        <f t="shared" si="57"/>
        <v>1.153</v>
      </c>
      <c r="K239" s="10">
        <f t="shared" si="58"/>
        <v>5.0853955099116298E-2</v>
      </c>
      <c r="L239" s="21"/>
      <c r="M239" s="12" t="s">
        <v>899</v>
      </c>
      <c r="N239" s="13">
        <v>268.45</v>
      </c>
      <c r="O239" s="14">
        <v>-5.1999999999999998E-3</v>
      </c>
      <c r="P239" s="15">
        <f t="shared" si="59"/>
        <v>0.99480000000000002</v>
      </c>
      <c r="Q239" s="10">
        <f t="shared" si="60"/>
        <v>-5.3751134463816601E-5</v>
      </c>
      <c r="R239" s="21"/>
      <c r="S239" s="12" t="s">
        <v>899</v>
      </c>
      <c r="T239" s="13">
        <v>37.299999999999997</v>
      </c>
      <c r="U239" s="14">
        <v>-1.4500000000000001E-2</v>
      </c>
      <c r="V239" s="15">
        <f t="shared" si="61"/>
        <v>0.98550000000000004</v>
      </c>
      <c r="W239" s="10">
        <f t="shared" si="62"/>
        <v>-5.0756926200143295E-4</v>
      </c>
      <c r="X239" s="22"/>
      <c r="Y239" s="29" t="s">
        <v>899</v>
      </c>
      <c r="Z239" s="30">
        <v>170.3</v>
      </c>
      <c r="AA239" s="31">
        <v>1.1999999999999999E-3</v>
      </c>
      <c r="AB239" s="32">
        <f t="shared" si="63"/>
        <v>1.0012000000000001</v>
      </c>
      <c r="AC239" s="28">
        <f t="shared" si="64"/>
        <v>2.51693336517793E-5</v>
      </c>
      <c r="AD239" s="22"/>
      <c r="AE239" s="29" t="s">
        <v>899</v>
      </c>
      <c r="AF239" s="30">
        <v>852.05</v>
      </c>
      <c r="AG239" s="31">
        <v>8.0999999999999996E-3</v>
      </c>
      <c r="AH239" s="32">
        <f t="shared" si="65"/>
        <v>1.0081</v>
      </c>
      <c r="AI239" s="28">
        <f t="shared" si="66"/>
        <v>7.5496178648196805E-5</v>
      </c>
      <c r="AJ239" s="22"/>
      <c r="AK239" s="29" t="s">
        <v>899</v>
      </c>
      <c r="AL239" s="30">
        <v>350.7</v>
      </c>
      <c r="AM239" s="31">
        <v>1.9300000000000001E-2</v>
      </c>
      <c r="AN239" s="32">
        <f t="shared" si="67"/>
        <v>1.0193000000000001</v>
      </c>
      <c r="AO239" s="28">
        <f t="shared" si="68"/>
        <v>1.82720802483879E-4</v>
      </c>
      <c r="AP239" s="22"/>
      <c r="AQ239" s="22"/>
      <c r="AR239" s="38"/>
      <c r="AT239" s="39">
        <f t="shared" si="69"/>
        <v>0.63344284690709296</v>
      </c>
      <c r="AV239" s="40" t="s">
        <v>244</v>
      </c>
      <c r="AW239" s="47">
        <v>1036</v>
      </c>
      <c r="AX239" s="48">
        <f t="shared" si="53"/>
        <v>-1.48505723233261E-2</v>
      </c>
      <c r="AY239" s="43">
        <f t="shared" si="54"/>
        <v>0.98514942767667402</v>
      </c>
      <c r="AZ239" s="49"/>
    </row>
    <row r="240" spans="1:52" ht="20.399999999999999">
      <c r="A240" s="12" t="s">
        <v>900</v>
      </c>
      <c r="B240" s="13">
        <v>3313.55</v>
      </c>
      <c r="C240" s="14">
        <v>3.85E-2</v>
      </c>
      <c r="D240" s="15">
        <f t="shared" si="55"/>
        <v>1.0385</v>
      </c>
      <c r="E240" s="10">
        <f t="shared" si="56"/>
        <v>0.60494423214712201</v>
      </c>
      <c r="F240" s="16"/>
      <c r="G240" s="12" t="s">
        <v>900</v>
      </c>
      <c r="H240" s="13">
        <v>878.65</v>
      </c>
      <c r="I240" s="14">
        <v>6.1400000000000003E-2</v>
      </c>
      <c r="J240" s="15">
        <f t="shared" si="57"/>
        <v>1.0613999999999999</v>
      </c>
      <c r="K240" s="10">
        <f t="shared" si="58"/>
        <v>2.0408057797946001E-2</v>
      </c>
      <c r="L240" s="21"/>
      <c r="M240" s="12" t="s">
        <v>900</v>
      </c>
      <c r="N240" s="13">
        <v>269.85000000000002</v>
      </c>
      <c r="O240" s="14">
        <v>-5.5100000000000003E-2</v>
      </c>
      <c r="P240" s="15">
        <f t="shared" si="59"/>
        <v>0.94489999999999996</v>
      </c>
      <c r="Q240" s="10">
        <f t="shared" si="60"/>
        <v>-5.6955529018390297E-4</v>
      </c>
      <c r="R240" s="21"/>
      <c r="S240" s="12" t="s">
        <v>900</v>
      </c>
      <c r="T240" s="13">
        <v>37.85</v>
      </c>
      <c r="U240" s="14">
        <v>1.2E-2</v>
      </c>
      <c r="V240" s="15">
        <f t="shared" si="61"/>
        <v>1.012</v>
      </c>
      <c r="W240" s="10">
        <f t="shared" si="62"/>
        <v>4.2005732027704799E-4</v>
      </c>
      <c r="X240" s="22"/>
      <c r="Y240" s="29" t="s">
        <v>900</v>
      </c>
      <c r="Z240" s="30">
        <v>170.1</v>
      </c>
      <c r="AA240" s="31">
        <v>2.81E-2</v>
      </c>
      <c r="AB240" s="32">
        <f t="shared" si="63"/>
        <v>1.0281</v>
      </c>
      <c r="AC240" s="28">
        <f t="shared" si="64"/>
        <v>5.8938189634583202E-4</v>
      </c>
      <c r="AD240" s="22"/>
      <c r="AE240" s="29" t="s">
        <v>900</v>
      </c>
      <c r="AF240" s="30">
        <v>845.2</v>
      </c>
      <c r="AG240" s="31">
        <v>-1.9900000000000001E-2</v>
      </c>
      <c r="AH240" s="32">
        <f t="shared" si="65"/>
        <v>0.98009999999999997</v>
      </c>
      <c r="AI240" s="28">
        <f t="shared" si="66"/>
        <v>-1.8547826606161899E-4</v>
      </c>
      <c r="AJ240" s="22"/>
      <c r="AK240" s="29" t="s">
        <v>900</v>
      </c>
      <c r="AL240" s="30">
        <v>344.05</v>
      </c>
      <c r="AM240" s="31">
        <v>2.98E-2</v>
      </c>
      <c r="AN240" s="32">
        <f t="shared" si="67"/>
        <v>1.0298</v>
      </c>
      <c r="AO240" s="28">
        <f t="shared" si="68"/>
        <v>2.8212849295438302E-4</v>
      </c>
      <c r="AP240" s="22"/>
      <c r="AQ240" s="22"/>
      <c r="AR240" s="38"/>
      <c r="AT240" s="39">
        <f t="shared" si="69"/>
        <v>0.62588882409839997</v>
      </c>
      <c r="AV240" s="40" t="s">
        <v>245</v>
      </c>
      <c r="AW240" s="47">
        <v>1051.5</v>
      </c>
      <c r="AX240" s="48">
        <f t="shared" si="53"/>
        <v>-1.2099589904244101E-2</v>
      </c>
      <c r="AY240" s="43">
        <f t="shared" si="54"/>
        <v>0.98790041009575602</v>
      </c>
      <c r="AZ240" s="49"/>
    </row>
    <row r="241" spans="1:52" ht="20.399999999999999">
      <c r="A241" s="12" t="s">
        <v>901</v>
      </c>
      <c r="B241" s="13">
        <v>3190.65</v>
      </c>
      <c r="C241" s="14">
        <v>2.6200000000000001E-2</v>
      </c>
      <c r="D241" s="15">
        <f t="shared" si="55"/>
        <v>1.0262</v>
      </c>
      <c r="E241" s="10">
        <f t="shared" si="56"/>
        <v>0.59777926916646795</v>
      </c>
      <c r="F241" s="16"/>
      <c r="G241" s="12" t="s">
        <v>901</v>
      </c>
      <c r="H241" s="13">
        <v>827.8</v>
      </c>
      <c r="I241" s="14">
        <v>2.8E-3</v>
      </c>
      <c r="J241" s="15">
        <f t="shared" si="57"/>
        <v>1.0027999999999999</v>
      </c>
      <c r="K241" s="10">
        <f t="shared" si="58"/>
        <v>9.3066061619297797E-4</v>
      </c>
      <c r="L241" s="21"/>
      <c r="M241" s="12" t="s">
        <v>901</v>
      </c>
      <c r="N241" s="13">
        <v>285.60000000000002</v>
      </c>
      <c r="O241" s="14">
        <v>-2.07E-2</v>
      </c>
      <c r="P241" s="15">
        <f t="shared" si="59"/>
        <v>0.97929999999999995</v>
      </c>
      <c r="Q241" s="10">
        <f t="shared" si="60"/>
        <v>-2.13970862192501E-4</v>
      </c>
      <c r="R241" s="21"/>
      <c r="S241" s="12" t="s">
        <v>901</v>
      </c>
      <c r="T241" s="13">
        <v>37.4</v>
      </c>
      <c r="U241" s="14">
        <v>6.7000000000000002E-3</v>
      </c>
      <c r="V241" s="15">
        <f t="shared" si="61"/>
        <v>1.0066999999999999</v>
      </c>
      <c r="W241" s="10">
        <f t="shared" si="62"/>
        <v>2.34532003821352E-4</v>
      </c>
      <c r="X241" s="22"/>
      <c r="Y241" s="29" t="s">
        <v>901</v>
      </c>
      <c r="Z241" s="30">
        <v>165.45</v>
      </c>
      <c r="AA241" s="31">
        <v>-6.6E-3</v>
      </c>
      <c r="AB241" s="32">
        <f t="shared" si="63"/>
        <v>0.99339999999999995</v>
      </c>
      <c r="AC241" s="28">
        <f t="shared" si="64"/>
        <v>-1.3843133508478601E-4</v>
      </c>
      <c r="AD241" s="22"/>
      <c r="AE241" s="29" t="s">
        <v>901</v>
      </c>
      <c r="AF241" s="30">
        <v>862.35</v>
      </c>
      <c r="AG241" s="31">
        <v>1.46E-2</v>
      </c>
      <c r="AH241" s="32">
        <f t="shared" si="65"/>
        <v>1.0145999999999999</v>
      </c>
      <c r="AI241" s="28">
        <f t="shared" si="66"/>
        <v>1.36079531884404E-4</v>
      </c>
      <c r="AJ241" s="22"/>
      <c r="AK241" s="29" t="s">
        <v>901</v>
      </c>
      <c r="AL241" s="30">
        <v>334.1</v>
      </c>
      <c r="AM241" s="31">
        <v>-1.2999999999999999E-2</v>
      </c>
      <c r="AN241" s="32">
        <f t="shared" si="67"/>
        <v>0.98699999999999999</v>
      </c>
      <c r="AO241" s="28">
        <f t="shared" si="68"/>
        <v>-1.23076188201576E-4</v>
      </c>
      <c r="AP241" s="22"/>
      <c r="AQ241" s="22"/>
      <c r="AR241" s="38"/>
      <c r="AT241" s="39">
        <f t="shared" si="69"/>
        <v>0.59860506293288795</v>
      </c>
      <c r="AV241" s="40" t="s">
        <v>246</v>
      </c>
      <c r="AW241" s="47">
        <v>1064.3</v>
      </c>
      <c r="AX241" s="48">
        <f t="shared" si="53"/>
        <v>5.1811146940523196E-3</v>
      </c>
      <c r="AY241" s="43">
        <f t="shared" si="54"/>
        <v>1.0051811146940499</v>
      </c>
      <c r="AZ241" s="49"/>
    </row>
    <row r="242" spans="1:52" ht="20.399999999999999">
      <c r="A242" s="12" t="s">
        <v>244</v>
      </c>
      <c r="B242" s="13">
        <v>3109.2</v>
      </c>
      <c r="C242" s="14">
        <v>8.3000000000000001E-3</v>
      </c>
      <c r="D242" s="15">
        <f t="shared" si="55"/>
        <v>1.0083</v>
      </c>
      <c r="E242" s="10">
        <f t="shared" si="56"/>
        <v>0.58735220921901099</v>
      </c>
      <c r="F242" s="16"/>
      <c r="G242" s="12" t="s">
        <v>244</v>
      </c>
      <c r="H242" s="13">
        <v>825.5</v>
      </c>
      <c r="I242" s="14">
        <v>-1.2E-2</v>
      </c>
      <c r="J242" s="15">
        <f t="shared" si="57"/>
        <v>0.98799999999999999</v>
      </c>
      <c r="K242" s="10">
        <f t="shared" si="58"/>
        <v>-3.9885454979699097E-3</v>
      </c>
      <c r="L242" s="21"/>
      <c r="M242" s="12" t="s">
        <v>244</v>
      </c>
      <c r="N242" s="13">
        <v>291.64999999999998</v>
      </c>
      <c r="O242" s="14">
        <v>1.04E-2</v>
      </c>
      <c r="P242" s="15">
        <f t="shared" si="59"/>
        <v>1.0104</v>
      </c>
      <c r="Q242" s="10">
        <f t="shared" si="60"/>
        <v>1.07502268927633E-4</v>
      </c>
      <c r="R242" s="21"/>
      <c r="S242" s="12" t="s">
        <v>244</v>
      </c>
      <c r="T242" s="13">
        <v>37.15</v>
      </c>
      <c r="U242" s="14">
        <v>-1.3299999999999999E-2</v>
      </c>
      <c r="V242" s="15">
        <f t="shared" si="61"/>
        <v>0.98670000000000002</v>
      </c>
      <c r="W242" s="10">
        <f t="shared" si="62"/>
        <v>-4.6556352997372799E-4</v>
      </c>
      <c r="X242" s="22"/>
      <c r="Y242" s="29" t="s">
        <v>244</v>
      </c>
      <c r="Z242" s="30">
        <v>166.55</v>
      </c>
      <c r="AA242" s="31">
        <v>4.7999999999999996E-3</v>
      </c>
      <c r="AB242" s="32">
        <f t="shared" si="63"/>
        <v>1.0047999999999999</v>
      </c>
      <c r="AC242" s="28">
        <f t="shared" si="64"/>
        <v>1.00677334607117E-4</v>
      </c>
      <c r="AD242" s="22"/>
      <c r="AE242" s="29" t="s">
        <v>244</v>
      </c>
      <c r="AF242" s="30">
        <v>849.9</v>
      </c>
      <c r="AG242" s="31">
        <v>-8.9999999999999993E-3</v>
      </c>
      <c r="AH242" s="32">
        <f t="shared" si="65"/>
        <v>0.99099999999999999</v>
      </c>
      <c r="AI242" s="28">
        <f t="shared" si="66"/>
        <v>-8.3884642942440903E-5</v>
      </c>
      <c r="AJ242" s="22"/>
      <c r="AK242" s="29" t="s">
        <v>244</v>
      </c>
      <c r="AL242" s="30">
        <v>338.5</v>
      </c>
      <c r="AM242" s="31">
        <v>9.7000000000000003E-3</v>
      </c>
      <c r="AN242" s="32">
        <f t="shared" si="67"/>
        <v>1.0097</v>
      </c>
      <c r="AO242" s="28">
        <f t="shared" si="68"/>
        <v>9.1833771196560794E-5</v>
      </c>
      <c r="AP242" s="22"/>
      <c r="AQ242" s="22"/>
      <c r="AR242" s="38"/>
      <c r="AT242" s="39">
        <f t="shared" si="69"/>
        <v>0.58311422892285703</v>
      </c>
      <c r="AV242" s="40" t="s">
        <v>247</v>
      </c>
      <c r="AW242" s="47">
        <v>1058.8</v>
      </c>
      <c r="AX242" s="48">
        <f t="shared" si="53"/>
        <v>9.4491172106656897E-4</v>
      </c>
      <c r="AY242" s="43">
        <f t="shared" si="54"/>
        <v>1.00094491172107</v>
      </c>
      <c r="AZ242" s="49"/>
    </row>
    <row r="243" spans="1:52" ht="20.399999999999999">
      <c r="A243" s="12" t="s">
        <v>245</v>
      </c>
      <c r="B243" s="13">
        <v>3083.75</v>
      </c>
      <c r="C243" s="14">
        <v>1.11E-2</v>
      </c>
      <c r="D243" s="15">
        <f t="shared" si="55"/>
        <v>1.0111000000000001</v>
      </c>
      <c r="E243" s="10">
        <f t="shared" si="56"/>
        <v>0.588983257702412</v>
      </c>
      <c r="F243" s="16"/>
      <c r="G243" s="12" t="s">
        <v>245</v>
      </c>
      <c r="H243" s="13">
        <v>835.55</v>
      </c>
      <c r="I243" s="14">
        <v>-2.5999999999999999E-3</v>
      </c>
      <c r="J243" s="15">
        <f t="shared" si="57"/>
        <v>0.99739999999999995</v>
      </c>
      <c r="K243" s="10">
        <f t="shared" si="58"/>
        <v>-8.6418485789348004E-4</v>
      </c>
      <c r="L243" s="21"/>
      <c r="M243" s="12" t="s">
        <v>245</v>
      </c>
      <c r="N243" s="13">
        <v>288.64999999999998</v>
      </c>
      <c r="O243" s="14">
        <v>-2.5999999999999999E-3</v>
      </c>
      <c r="P243" s="15">
        <f t="shared" si="59"/>
        <v>0.99739999999999995</v>
      </c>
      <c r="Q243" s="10">
        <f t="shared" si="60"/>
        <v>-2.6875567231908301E-5</v>
      </c>
      <c r="R243" s="21"/>
      <c r="S243" s="12" t="s">
        <v>245</v>
      </c>
      <c r="T243" s="13">
        <v>37.65</v>
      </c>
      <c r="U243" s="14">
        <v>-6.6E-3</v>
      </c>
      <c r="V243" s="15">
        <f t="shared" si="61"/>
        <v>0.99339999999999995</v>
      </c>
      <c r="W243" s="10">
        <f t="shared" si="62"/>
        <v>-2.3103152615237601E-4</v>
      </c>
      <c r="X243" s="22"/>
      <c r="Y243" s="29" t="s">
        <v>245</v>
      </c>
      <c r="Z243" s="30">
        <v>165.75</v>
      </c>
      <c r="AA243" s="31">
        <v>3.0000000000000001E-3</v>
      </c>
      <c r="AB243" s="32">
        <f t="shared" si="63"/>
        <v>1.0029999999999999</v>
      </c>
      <c r="AC243" s="28">
        <f t="shared" si="64"/>
        <v>6.2923334129448306E-5</v>
      </c>
      <c r="AD243" s="22"/>
      <c r="AE243" s="29" t="s">
        <v>245</v>
      </c>
      <c r="AF243" s="30">
        <v>857.6</v>
      </c>
      <c r="AG243" s="31">
        <v>-7.4999999999999997E-3</v>
      </c>
      <c r="AH243" s="32">
        <f t="shared" si="65"/>
        <v>0.99250000000000005</v>
      </c>
      <c r="AI243" s="28">
        <f t="shared" si="66"/>
        <v>-6.9903869118700699E-5</v>
      </c>
      <c r="AJ243" s="22"/>
      <c r="AK243" s="29" t="s">
        <v>245</v>
      </c>
      <c r="AL243" s="30">
        <v>335.25</v>
      </c>
      <c r="AM243" s="31">
        <v>5.4000000000000003E-3</v>
      </c>
      <c r="AN243" s="32">
        <f t="shared" si="67"/>
        <v>1.0054000000000001</v>
      </c>
      <c r="AO243" s="28">
        <f t="shared" si="68"/>
        <v>5.1123955099116303E-5</v>
      </c>
      <c r="AP243" s="22"/>
      <c r="AQ243" s="22"/>
      <c r="AR243" s="38"/>
      <c r="AT243" s="39">
        <f t="shared" si="69"/>
        <v>0.58790530917124395</v>
      </c>
      <c r="AV243" s="40" t="s">
        <v>248</v>
      </c>
      <c r="AW243" s="47">
        <v>1057.8</v>
      </c>
      <c r="AX243" s="48">
        <f t="shared" si="53"/>
        <v>-8.5191017190130308E-3</v>
      </c>
      <c r="AY243" s="43">
        <f t="shared" si="54"/>
        <v>0.99148089828098696</v>
      </c>
      <c r="AZ243" s="49"/>
    </row>
    <row r="244" spans="1:52" ht="20.399999999999999">
      <c r="A244" s="12" t="s">
        <v>246</v>
      </c>
      <c r="B244" s="13">
        <v>3050</v>
      </c>
      <c r="C244" s="14">
        <v>-1.4E-3</v>
      </c>
      <c r="D244" s="15">
        <f t="shared" si="55"/>
        <v>0.99860000000000004</v>
      </c>
      <c r="E244" s="10">
        <f t="shared" si="56"/>
        <v>0.58170179125865795</v>
      </c>
      <c r="F244" s="16"/>
      <c r="G244" s="12" t="s">
        <v>246</v>
      </c>
      <c r="H244" s="13">
        <v>837.7</v>
      </c>
      <c r="I244" s="14">
        <v>5.2999999999999999E-2</v>
      </c>
      <c r="J244" s="15">
        <f t="shared" si="57"/>
        <v>1.0529999999999999</v>
      </c>
      <c r="K244" s="10">
        <f t="shared" si="58"/>
        <v>1.7616075949367101E-2</v>
      </c>
      <c r="L244" s="21"/>
      <c r="M244" s="12" t="s">
        <v>246</v>
      </c>
      <c r="N244" s="13">
        <v>289.39999999999998</v>
      </c>
      <c r="O244" s="14">
        <v>4.0000000000000001E-3</v>
      </c>
      <c r="P244" s="15">
        <f t="shared" si="59"/>
        <v>1.004</v>
      </c>
      <c r="Q244" s="10">
        <f t="shared" si="60"/>
        <v>4.13470265106281E-5</v>
      </c>
      <c r="R244" s="21"/>
      <c r="S244" s="12" t="s">
        <v>246</v>
      </c>
      <c r="T244" s="13">
        <v>37.9</v>
      </c>
      <c r="U244" s="14">
        <v>-2.9399999999999999E-2</v>
      </c>
      <c r="V244" s="15">
        <f t="shared" si="61"/>
        <v>0.97060000000000002</v>
      </c>
      <c r="W244" s="10">
        <f t="shared" si="62"/>
        <v>-1.02914043467877E-3</v>
      </c>
      <c r="X244" s="22"/>
      <c r="Y244" s="29" t="s">
        <v>246</v>
      </c>
      <c r="Z244" s="30">
        <v>165.25</v>
      </c>
      <c r="AA244" s="31">
        <v>1.1599999999999999E-2</v>
      </c>
      <c r="AB244" s="32">
        <f t="shared" si="63"/>
        <v>1.0116000000000001</v>
      </c>
      <c r="AC244" s="28">
        <f t="shared" si="64"/>
        <v>2.43303558633867E-4</v>
      </c>
      <c r="AD244" s="22"/>
      <c r="AE244" s="29" t="s">
        <v>246</v>
      </c>
      <c r="AF244" s="30">
        <v>864.1</v>
      </c>
      <c r="AG244" s="31">
        <v>-1E-4</v>
      </c>
      <c r="AH244" s="32">
        <f t="shared" si="65"/>
        <v>0.99990000000000001</v>
      </c>
      <c r="AI244" s="28">
        <f t="shared" si="66"/>
        <v>-9.3205158824934297E-7</v>
      </c>
      <c r="AJ244" s="22"/>
      <c r="AK244" s="29" t="s">
        <v>246</v>
      </c>
      <c r="AL244" s="30">
        <v>333.45</v>
      </c>
      <c r="AM244" s="31">
        <v>2.0199999999999999E-2</v>
      </c>
      <c r="AN244" s="32">
        <f t="shared" si="67"/>
        <v>1.0202</v>
      </c>
      <c r="AO244" s="28">
        <f t="shared" si="68"/>
        <v>1.9124146166706499E-4</v>
      </c>
      <c r="AP244" s="22"/>
      <c r="AQ244" s="22"/>
      <c r="AR244" s="38"/>
      <c r="AT244" s="39">
        <f t="shared" si="69"/>
        <v>0.59876368676856895</v>
      </c>
      <c r="AV244" s="40" t="s">
        <v>249</v>
      </c>
      <c r="AW244" s="47">
        <v>1066.8499999999999</v>
      </c>
      <c r="AX244" s="48">
        <f t="shared" si="53"/>
        <v>-1.1231622206401899E-2</v>
      </c>
      <c r="AY244" s="43">
        <f t="shared" si="54"/>
        <v>0.98876837779359805</v>
      </c>
      <c r="AZ244" s="49"/>
    </row>
    <row r="245" spans="1:52" ht="20.399999999999999">
      <c r="A245" s="12" t="s">
        <v>247</v>
      </c>
      <c r="B245" s="13">
        <v>3054.25</v>
      </c>
      <c r="C245" s="14">
        <v>2.8E-3</v>
      </c>
      <c r="D245" s="15">
        <f t="shared" si="55"/>
        <v>1.0027999999999999</v>
      </c>
      <c r="E245" s="10">
        <f t="shared" si="56"/>
        <v>0.58414836398375902</v>
      </c>
      <c r="F245" s="16"/>
      <c r="G245" s="12" t="s">
        <v>247</v>
      </c>
      <c r="H245" s="13">
        <v>795.55</v>
      </c>
      <c r="I245" s="14">
        <v>3.0999999999999999E-3</v>
      </c>
      <c r="J245" s="15">
        <f t="shared" si="57"/>
        <v>1.0031000000000001</v>
      </c>
      <c r="K245" s="10">
        <f t="shared" si="58"/>
        <v>1.03037425364223E-3</v>
      </c>
      <c r="L245" s="21"/>
      <c r="M245" s="12" t="s">
        <v>247</v>
      </c>
      <c r="N245" s="13">
        <v>288.25</v>
      </c>
      <c r="O245" s="14">
        <v>-1.01E-2</v>
      </c>
      <c r="P245" s="15">
        <f t="shared" si="59"/>
        <v>0.9899</v>
      </c>
      <c r="Q245" s="10">
        <f t="shared" si="60"/>
        <v>-1.04401241939336E-4</v>
      </c>
      <c r="R245" s="21"/>
      <c r="S245" s="12" t="s">
        <v>247</v>
      </c>
      <c r="T245" s="13">
        <v>39.049999999999997</v>
      </c>
      <c r="U245" s="14">
        <v>3.44E-2</v>
      </c>
      <c r="V245" s="15">
        <f t="shared" si="61"/>
        <v>1.0344</v>
      </c>
      <c r="W245" s="10">
        <f t="shared" si="62"/>
        <v>1.2041643181275399E-3</v>
      </c>
      <c r="X245" s="22"/>
      <c r="Y245" s="29" t="s">
        <v>247</v>
      </c>
      <c r="Z245" s="30">
        <v>163.35</v>
      </c>
      <c r="AA245" s="31">
        <v>2.8E-3</v>
      </c>
      <c r="AB245" s="32">
        <f t="shared" si="63"/>
        <v>1.0027999999999999</v>
      </c>
      <c r="AC245" s="28">
        <f t="shared" si="64"/>
        <v>5.87284451874851E-5</v>
      </c>
      <c r="AD245" s="22"/>
      <c r="AE245" s="29" t="s">
        <v>247</v>
      </c>
      <c r="AF245" s="30">
        <v>864.2</v>
      </c>
      <c r="AG245" s="31">
        <v>-8.0000000000000002E-3</v>
      </c>
      <c r="AH245" s="32">
        <f t="shared" si="65"/>
        <v>0.99199999999999999</v>
      </c>
      <c r="AI245" s="28">
        <f t="shared" si="66"/>
        <v>-7.4564127059947497E-5</v>
      </c>
      <c r="AJ245" s="22"/>
      <c r="AK245" s="29" t="s">
        <v>247</v>
      </c>
      <c r="AL245" s="30">
        <v>326.85000000000002</v>
      </c>
      <c r="AM245" s="31">
        <v>1.18E-2</v>
      </c>
      <c r="AN245" s="32">
        <f t="shared" si="67"/>
        <v>1.0118</v>
      </c>
      <c r="AO245" s="28">
        <f t="shared" si="68"/>
        <v>1.1171530929066199E-4</v>
      </c>
      <c r="AP245" s="22"/>
      <c r="AQ245" s="22"/>
      <c r="AR245" s="38"/>
      <c r="AT245" s="39">
        <f t="shared" si="69"/>
        <v>0.58637438094100802</v>
      </c>
      <c r="AV245" s="40" t="s">
        <v>250</v>
      </c>
      <c r="AW245" s="47">
        <v>1078.9000000000001</v>
      </c>
      <c r="AX245" s="48">
        <f t="shared" si="53"/>
        <v>-4.4852455374570603E-3</v>
      </c>
      <c r="AY245" s="43">
        <f t="shared" si="54"/>
        <v>0.99551475446254301</v>
      </c>
      <c r="AZ245" s="49"/>
    </row>
    <row r="246" spans="1:52" ht="20.399999999999999">
      <c r="A246" s="12" t="s">
        <v>248</v>
      </c>
      <c r="B246" s="13">
        <v>3045.65</v>
      </c>
      <c r="C246" s="14">
        <v>-1.1900000000000001E-2</v>
      </c>
      <c r="D246" s="15">
        <f t="shared" si="55"/>
        <v>0.98809999999999998</v>
      </c>
      <c r="E246" s="10">
        <f t="shared" si="56"/>
        <v>0.57558535944590405</v>
      </c>
      <c r="F246" s="16"/>
      <c r="G246" s="12" t="s">
        <v>248</v>
      </c>
      <c r="H246" s="13">
        <v>793.1</v>
      </c>
      <c r="I246" s="14">
        <v>1.5E-3</v>
      </c>
      <c r="J246" s="15">
        <f t="shared" si="57"/>
        <v>1.0015000000000001</v>
      </c>
      <c r="K246" s="10">
        <f t="shared" si="58"/>
        <v>4.9856818724623795E-4</v>
      </c>
      <c r="L246" s="21"/>
      <c r="M246" s="12" t="s">
        <v>248</v>
      </c>
      <c r="N246" s="13">
        <v>291.2</v>
      </c>
      <c r="O246" s="14">
        <v>-7.7000000000000002E-3</v>
      </c>
      <c r="P246" s="15">
        <f t="shared" si="59"/>
        <v>0.99229999999999996</v>
      </c>
      <c r="Q246" s="10">
        <f t="shared" si="60"/>
        <v>-7.9593026032959203E-5</v>
      </c>
      <c r="R246" s="21"/>
      <c r="S246" s="12" t="s">
        <v>248</v>
      </c>
      <c r="T246" s="13">
        <v>37.75</v>
      </c>
      <c r="U246" s="14">
        <v>1.34E-2</v>
      </c>
      <c r="V246" s="15">
        <f t="shared" si="61"/>
        <v>1.0134000000000001</v>
      </c>
      <c r="W246" s="10">
        <f t="shared" si="62"/>
        <v>4.6906400764270401E-4</v>
      </c>
      <c r="X246" s="22"/>
      <c r="Y246" s="29" t="s">
        <v>248</v>
      </c>
      <c r="Z246" s="30">
        <v>162.9</v>
      </c>
      <c r="AA246" s="31">
        <v>-7.6E-3</v>
      </c>
      <c r="AB246" s="32">
        <f t="shared" si="63"/>
        <v>0.99239999999999995</v>
      </c>
      <c r="AC246" s="28">
        <f t="shared" si="64"/>
        <v>-1.5940577979460199E-4</v>
      </c>
      <c r="AD246" s="22"/>
      <c r="AE246" s="29" t="s">
        <v>248</v>
      </c>
      <c r="AF246" s="30">
        <v>871.2</v>
      </c>
      <c r="AG246" s="31">
        <v>-8.6E-3</v>
      </c>
      <c r="AH246" s="32">
        <f t="shared" si="65"/>
        <v>0.99139999999999995</v>
      </c>
      <c r="AI246" s="28">
        <f t="shared" si="66"/>
        <v>-8.0156436589443495E-5</v>
      </c>
      <c r="AJ246" s="22"/>
      <c r="AK246" s="29" t="s">
        <v>248</v>
      </c>
      <c r="AL246" s="30">
        <v>323.05</v>
      </c>
      <c r="AM246" s="31">
        <v>-8.6999999999999994E-3</v>
      </c>
      <c r="AN246" s="32">
        <f t="shared" si="67"/>
        <v>0.99129999999999996</v>
      </c>
      <c r="AO246" s="28">
        <f t="shared" si="68"/>
        <v>-8.2366372104131799E-5</v>
      </c>
      <c r="AP246" s="22"/>
      <c r="AQ246" s="22"/>
      <c r="AR246" s="38"/>
      <c r="AT246" s="39">
        <f t="shared" si="69"/>
        <v>0.57615147002627198</v>
      </c>
      <c r="AV246" s="40" t="s">
        <v>251</v>
      </c>
      <c r="AW246" s="47">
        <v>1083.75</v>
      </c>
      <c r="AX246" s="48">
        <f t="shared" si="53"/>
        <v>-1.7055804259077101E-3</v>
      </c>
      <c r="AY246" s="43">
        <f t="shared" si="54"/>
        <v>0.99829441957409204</v>
      </c>
      <c r="AZ246" s="49"/>
    </row>
    <row r="247" spans="1:52" ht="20.399999999999999">
      <c r="A247" s="12" t="s">
        <v>249</v>
      </c>
      <c r="B247" s="13">
        <v>3082.3</v>
      </c>
      <c r="C247" s="14">
        <v>2.3999999999999998E-3</v>
      </c>
      <c r="D247" s="15">
        <f t="shared" si="55"/>
        <v>1.0024</v>
      </c>
      <c r="E247" s="10">
        <f t="shared" si="56"/>
        <v>0.58391535705755904</v>
      </c>
      <c r="F247" s="16"/>
      <c r="G247" s="12" t="s">
        <v>249</v>
      </c>
      <c r="H247" s="13">
        <v>791.9</v>
      </c>
      <c r="I247" s="14">
        <v>-1.18E-2</v>
      </c>
      <c r="J247" s="15">
        <f t="shared" si="57"/>
        <v>0.98819999999999997</v>
      </c>
      <c r="K247" s="10">
        <f t="shared" si="58"/>
        <v>-3.9220697396704102E-3</v>
      </c>
      <c r="L247" s="21"/>
      <c r="M247" s="12" t="s">
        <v>249</v>
      </c>
      <c r="N247" s="13">
        <v>293.45</v>
      </c>
      <c r="O247" s="14">
        <v>-1.6799999999999999E-2</v>
      </c>
      <c r="P247" s="15">
        <f t="shared" si="59"/>
        <v>0.98319999999999996</v>
      </c>
      <c r="Q247" s="10">
        <f t="shared" si="60"/>
        <v>-1.7365751134463801E-4</v>
      </c>
      <c r="R247" s="21"/>
      <c r="S247" s="12" t="s">
        <v>249</v>
      </c>
      <c r="T247" s="13">
        <v>37.25</v>
      </c>
      <c r="U247" s="14">
        <v>2.7000000000000001E-3</v>
      </c>
      <c r="V247" s="15">
        <f t="shared" si="61"/>
        <v>1.0026999999999999</v>
      </c>
      <c r="W247" s="10">
        <f t="shared" si="62"/>
        <v>9.4512897062335797E-5</v>
      </c>
      <c r="X247" s="22"/>
      <c r="Y247" s="29" t="s">
        <v>249</v>
      </c>
      <c r="Z247" s="30">
        <v>164.15</v>
      </c>
      <c r="AA247" s="31">
        <v>-2.64E-2</v>
      </c>
      <c r="AB247" s="32">
        <f t="shared" si="63"/>
        <v>0.97360000000000002</v>
      </c>
      <c r="AC247" s="28">
        <f t="shared" si="64"/>
        <v>-5.5372534033914502E-4</v>
      </c>
      <c r="AD247" s="22"/>
      <c r="AE247" s="29" t="s">
        <v>249</v>
      </c>
      <c r="AF247" s="30">
        <v>878.8</v>
      </c>
      <c r="AG247" s="31">
        <v>-9.5999999999999992E-3</v>
      </c>
      <c r="AH247" s="32">
        <f t="shared" si="65"/>
        <v>0.99039999999999995</v>
      </c>
      <c r="AI247" s="28">
        <f t="shared" si="66"/>
        <v>-8.9476952471936901E-5</v>
      </c>
      <c r="AJ247" s="22"/>
      <c r="AK247" s="29" t="s">
        <v>249</v>
      </c>
      <c r="AL247" s="30">
        <v>325.89999999999998</v>
      </c>
      <c r="AM247" s="31">
        <v>-2E-3</v>
      </c>
      <c r="AN247" s="32">
        <f t="shared" si="67"/>
        <v>0.998</v>
      </c>
      <c r="AO247" s="28">
        <f t="shared" si="68"/>
        <v>-1.8934798184857898E-5</v>
      </c>
      <c r="AP247" s="22"/>
      <c r="AQ247" s="22"/>
      <c r="AR247" s="38"/>
      <c r="AT247" s="39">
        <f t="shared" si="69"/>
        <v>0.57925200561261003</v>
      </c>
      <c r="AV247" s="40" t="s">
        <v>252</v>
      </c>
      <c r="AW247" s="47">
        <v>1085.5999999999999</v>
      </c>
      <c r="AX247" s="48">
        <f t="shared" si="53"/>
        <v>-8.4388686458647093E-3</v>
      </c>
      <c r="AY247" s="43">
        <f t="shared" si="54"/>
        <v>0.99156113135413504</v>
      </c>
      <c r="AZ247" s="49"/>
    </row>
    <row r="248" spans="1:52" ht="20.399999999999999">
      <c r="A248" s="12" t="s">
        <v>250</v>
      </c>
      <c r="B248" s="13">
        <v>3074.85</v>
      </c>
      <c r="C248" s="14">
        <v>-4.4999999999999997E-3</v>
      </c>
      <c r="D248" s="15">
        <f t="shared" si="55"/>
        <v>0.99550000000000005</v>
      </c>
      <c r="E248" s="10">
        <f t="shared" si="56"/>
        <v>0.57989598758060701</v>
      </c>
      <c r="F248" s="16"/>
      <c r="G248" s="12" t="s">
        <v>250</v>
      </c>
      <c r="H248" s="13">
        <v>801.35</v>
      </c>
      <c r="I248" s="14">
        <v>-2.8E-3</v>
      </c>
      <c r="J248" s="15">
        <f t="shared" si="57"/>
        <v>0.99719999999999998</v>
      </c>
      <c r="K248" s="10">
        <f t="shared" si="58"/>
        <v>-9.3066061619297797E-4</v>
      </c>
      <c r="L248" s="21"/>
      <c r="M248" s="12" t="s">
        <v>250</v>
      </c>
      <c r="N248" s="13">
        <v>298.45</v>
      </c>
      <c r="O248" s="14">
        <v>6.0600000000000001E-2</v>
      </c>
      <c r="P248" s="15">
        <f t="shared" si="59"/>
        <v>1.0606</v>
      </c>
      <c r="Q248" s="10">
        <f t="shared" si="60"/>
        <v>6.2640745163601596E-4</v>
      </c>
      <c r="R248" s="21"/>
      <c r="S248" s="12" t="s">
        <v>250</v>
      </c>
      <c r="T248" s="13">
        <v>37.15</v>
      </c>
      <c r="U248" s="14">
        <v>-1.3299999999999999E-2</v>
      </c>
      <c r="V248" s="15">
        <f t="shared" si="61"/>
        <v>0.98670000000000002</v>
      </c>
      <c r="W248" s="10">
        <f t="shared" si="62"/>
        <v>-4.6556352997372799E-4</v>
      </c>
      <c r="X248" s="22"/>
      <c r="Y248" s="29" t="s">
        <v>250</v>
      </c>
      <c r="Z248" s="30">
        <v>168.6</v>
      </c>
      <c r="AA248" s="31">
        <v>-1.4E-2</v>
      </c>
      <c r="AB248" s="32">
        <f t="shared" si="63"/>
        <v>0.98599999999999999</v>
      </c>
      <c r="AC248" s="28">
        <f t="shared" si="64"/>
        <v>-2.9364222593742501E-4</v>
      </c>
      <c r="AD248" s="22"/>
      <c r="AE248" s="29" t="s">
        <v>250</v>
      </c>
      <c r="AF248" s="30">
        <v>887.3</v>
      </c>
      <c r="AG248" s="31">
        <v>6.7999999999999996E-3</v>
      </c>
      <c r="AH248" s="32">
        <f t="shared" si="65"/>
        <v>1.0067999999999999</v>
      </c>
      <c r="AI248" s="28">
        <f t="shared" si="66"/>
        <v>6.3379508000955298E-5</v>
      </c>
      <c r="AJ248" s="22"/>
      <c r="AK248" s="29" t="s">
        <v>250</v>
      </c>
      <c r="AL248" s="30">
        <v>326.55</v>
      </c>
      <c r="AM248" s="31">
        <v>7.4000000000000003E-3</v>
      </c>
      <c r="AN248" s="32">
        <f t="shared" si="67"/>
        <v>1.0074000000000001</v>
      </c>
      <c r="AO248" s="28">
        <f t="shared" si="68"/>
        <v>7.0058753283974205E-5</v>
      </c>
      <c r="AP248" s="22"/>
      <c r="AQ248" s="22"/>
      <c r="AR248" s="38"/>
      <c r="AT248" s="39">
        <f t="shared" si="69"/>
        <v>0.57896596692142299</v>
      </c>
      <c r="AV248" s="40" t="s">
        <v>253</v>
      </c>
      <c r="AW248" s="47">
        <v>1094.8</v>
      </c>
      <c r="AX248" s="48">
        <f t="shared" si="53"/>
        <v>-4.6475683965470698E-3</v>
      </c>
      <c r="AY248" s="43">
        <f t="shared" si="54"/>
        <v>0.99535243160345299</v>
      </c>
      <c r="AZ248" s="49"/>
    </row>
    <row r="249" spans="1:52" ht="20.399999999999999">
      <c r="A249" s="12" t="s">
        <v>251</v>
      </c>
      <c r="B249" s="13">
        <v>3088.8</v>
      </c>
      <c r="C249" s="14">
        <v>-6.4999999999999997E-3</v>
      </c>
      <c r="D249" s="15">
        <f t="shared" si="55"/>
        <v>0.99350000000000005</v>
      </c>
      <c r="E249" s="10">
        <f t="shared" si="56"/>
        <v>0.57873095294960597</v>
      </c>
      <c r="F249" s="16"/>
      <c r="G249" s="12" t="s">
        <v>251</v>
      </c>
      <c r="H249" s="13">
        <v>803.6</v>
      </c>
      <c r="I249" s="14">
        <v>-8.0000000000000002E-3</v>
      </c>
      <c r="J249" s="15">
        <f t="shared" si="57"/>
        <v>0.99199999999999999</v>
      </c>
      <c r="K249" s="10">
        <f t="shared" si="58"/>
        <v>-2.6590303319799398E-3</v>
      </c>
      <c r="L249" s="21"/>
      <c r="M249" s="12" t="s">
        <v>251</v>
      </c>
      <c r="N249" s="13">
        <v>281.39999999999998</v>
      </c>
      <c r="O249" s="14">
        <v>-1.1999999999999999E-3</v>
      </c>
      <c r="P249" s="15">
        <f t="shared" si="59"/>
        <v>0.99880000000000002</v>
      </c>
      <c r="Q249" s="10">
        <f t="shared" si="60"/>
        <v>-1.24041079531884E-5</v>
      </c>
      <c r="R249" s="21"/>
      <c r="S249" s="12" t="s">
        <v>251</v>
      </c>
      <c r="T249" s="13">
        <v>37.65</v>
      </c>
      <c r="U249" s="14">
        <v>-1.18E-2</v>
      </c>
      <c r="V249" s="15">
        <f t="shared" si="61"/>
        <v>0.98819999999999997</v>
      </c>
      <c r="W249" s="10">
        <f t="shared" si="62"/>
        <v>-4.1305636493909698E-4</v>
      </c>
      <c r="X249" s="22"/>
      <c r="Y249" s="29" t="s">
        <v>251</v>
      </c>
      <c r="Z249" s="30">
        <v>171</v>
      </c>
      <c r="AA249" s="31">
        <v>5.7799999999999997E-2</v>
      </c>
      <c r="AB249" s="32">
        <f t="shared" si="63"/>
        <v>1.0578000000000001</v>
      </c>
      <c r="AC249" s="28">
        <f t="shared" si="64"/>
        <v>1.2123229042273699E-3</v>
      </c>
      <c r="AD249" s="22"/>
      <c r="AE249" s="29" t="s">
        <v>251</v>
      </c>
      <c r="AF249" s="30">
        <v>881.3</v>
      </c>
      <c r="AG249" s="31">
        <v>2.1899999999999999E-2</v>
      </c>
      <c r="AH249" s="32">
        <f t="shared" si="65"/>
        <v>1.0219</v>
      </c>
      <c r="AI249" s="28">
        <f t="shared" si="66"/>
        <v>2.0411929782660599E-4</v>
      </c>
      <c r="AJ249" s="22"/>
      <c r="AK249" s="29" t="s">
        <v>251</v>
      </c>
      <c r="AL249" s="30">
        <v>324.14999999999998</v>
      </c>
      <c r="AM249" s="31">
        <v>4.0000000000000001E-3</v>
      </c>
      <c r="AN249" s="32">
        <f t="shared" si="67"/>
        <v>1.004</v>
      </c>
      <c r="AO249" s="28">
        <f t="shared" si="68"/>
        <v>3.7869596369715797E-5</v>
      </c>
      <c r="AP249" s="22"/>
      <c r="AQ249" s="22"/>
      <c r="AR249" s="38"/>
      <c r="AT249" s="39">
        <f t="shared" si="69"/>
        <v>0.57710077394315795</v>
      </c>
      <c r="AV249" s="40" t="s">
        <v>254</v>
      </c>
      <c r="AW249" s="47">
        <v>1099.9000000000001</v>
      </c>
      <c r="AX249" s="48">
        <f t="shared" si="53"/>
        <v>-7.7433764768911097E-3</v>
      </c>
      <c r="AY249" s="43">
        <f t="shared" si="54"/>
        <v>0.99225662352310895</v>
      </c>
      <c r="AZ249" s="49"/>
    </row>
    <row r="250" spans="1:52" ht="20.399999999999999">
      <c r="A250" s="12" t="s">
        <v>252</v>
      </c>
      <c r="B250" s="13">
        <v>3109</v>
      </c>
      <c r="C250" s="14">
        <v>1.9E-2</v>
      </c>
      <c r="D250" s="15">
        <f t="shared" si="55"/>
        <v>1.0189999999999999</v>
      </c>
      <c r="E250" s="10">
        <f t="shared" si="56"/>
        <v>0.59358514449486499</v>
      </c>
      <c r="F250" s="16"/>
      <c r="G250" s="12" t="s">
        <v>252</v>
      </c>
      <c r="H250" s="13">
        <v>810.05</v>
      </c>
      <c r="I250" s="14">
        <v>-4.4000000000000003E-3</v>
      </c>
      <c r="J250" s="15">
        <f t="shared" si="57"/>
        <v>0.99560000000000004</v>
      </c>
      <c r="K250" s="10">
        <f t="shared" si="58"/>
        <v>-1.4624666825889701E-3</v>
      </c>
      <c r="L250" s="21"/>
      <c r="M250" s="12" t="s">
        <v>252</v>
      </c>
      <c r="N250" s="13">
        <v>281.75</v>
      </c>
      <c r="O250" s="14">
        <v>-4.8999999999999998E-3</v>
      </c>
      <c r="P250" s="15">
        <f t="shared" si="59"/>
        <v>0.99509999999999998</v>
      </c>
      <c r="Q250" s="10">
        <f t="shared" si="60"/>
        <v>-5.0650107475519503E-5</v>
      </c>
      <c r="R250" s="21"/>
      <c r="S250" s="12" t="s">
        <v>252</v>
      </c>
      <c r="T250" s="13">
        <v>38.1</v>
      </c>
      <c r="U250" s="14">
        <v>6.7199999999999996E-2</v>
      </c>
      <c r="V250" s="15">
        <f t="shared" si="61"/>
        <v>1.0671999999999999</v>
      </c>
      <c r="W250" s="10">
        <f t="shared" si="62"/>
        <v>2.35232099355147E-3</v>
      </c>
      <c r="X250" s="22"/>
      <c r="Y250" s="29" t="s">
        <v>252</v>
      </c>
      <c r="Z250" s="30">
        <v>161.65</v>
      </c>
      <c r="AA250" s="31">
        <v>-1.2800000000000001E-2</v>
      </c>
      <c r="AB250" s="32">
        <f t="shared" si="63"/>
        <v>0.98719999999999997</v>
      </c>
      <c r="AC250" s="28">
        <f t="shared" si="64"/>
        <v>-2.6847289228564599E-4</v>
      </c>
      <c r="AD250" s="22"/>
      <c r="AE250" s="29" t="s">
        <v>252</v>
      </c>
      <c r="AF250" s="30">
        <v>862.4</v>
      </c>
      <c r="AG250" s="31">
        <v>5.4999999999999997E-3</v>
      </c>
      <c r="AH250" s="32">
        <f t="shared" si="65"/>
        <v>1.0055000000000001</v>
      </c>
      <c r="AI250" s="28">
        <f t="shared" si="66"/>
        <v>5.1262837353713899E-5</v>
      </c>
      <c r="AJ250" s="22"/>
      <c r="AK250" s="29" t="s">
        <v>252</v>
      </c>
      <c r="AL250" s="30">
        <v>322.85000000000002</v>
      </c>
      <c r="AM250" s="31">
        <v>2.1399999999999999E-2</v>
      </c>
      <c r="AN250" s="32">
        <f t="shared" si="67"/>
        <v>1.0214000000000001</v>
      </c>
      <c r="AO250" s="28">
        <f t="shared" si="68"/>
        <v>2.0260234057797901E-4</v>
      </c>
      <c r="AP250" s="22"/>
      <c r="AQ250" s="22"/>
      <c r="AR250" s="38"/>
      <c r="AT250" s="39">
        <f t="shared" si="69"/>
        <v>0.59440974098399801</v>
      </c>
      <c r="AV250" s="40" t="s">
        <v>255</v>
      </c>
      <c r="AW250" s="47">
        <v>1108.45</v>
      </c>
      <c r="AX250" s="48">
        <f t="shared" si="53"/>
        <v>1.44449986747679E-3</v>
      </c>
      <c r="AY250" s="43">
        <f t="shared" si="54"/>
        <v>1.0014444998674801</v>
      </c>
      <c r="AZ250" s="49"/>
    </row>
    <row r="251" spans="1:52" ht="20.399999999999999">
      <c r="A251" s="12" t="s">
        <v>253</v>
      </c>
      <c r="B251" s="13">
        <v>3051.15</v>
      </c>
      <c r="C251" s="14">
        <v>-4.4999999999999997E-3</v>
      </c>
      <c r="D251" s="15">
        <f t="shared" si="55"/>
        <v>0.99550000000000005</v>
      </c>
      <c r="E251" s="10">
        <f t="shared" si="56"/>
        <v>0.57989598758060701</v>
      </c>
      <c r="F251" s="16"/>
      <c r="G251" s="12" t="s">
        <v>253</v>
      </c>
      <c r="H251" s="13">
        <v>813.6</v>
      </c>
      <c r="I251" s="14">
        <v>3.5000000000000001E-3</v>
      </c>
      <c r="J251" s="15">
        <f t="shared" si="57"/>
        <v>1.0035000000000001</v>
      </c>
      <c r="K251" s="10">
        <f t="shared" si="58"/>
        <v>1.16332577024122E-3</v>
      </c>
      <c r="L251" s="21"/>
      <c r="M251" s="12" t="s">
        <v>253</v>
      </c>
      <c r="N251" s="13">
        <v>283.14999999999998</v>
      </c>
      <c r="O251" s="14">
        <v>7.5600000000000001E-2</v>
      </c>
      <c r="P251" s="15">
        <f t="shared" si="59"/>
        <v>1.0755999999999999</v>
      </c>
      <c r="Q251" s="10">
        <f t="shared" si="60"/>
        <v>7.8145880105087197E-4</v>
      </c>
      <c r="R251" s="21"/>
      <c r="S251" s="12" t="s">
        <v>253</v>
      </c>
      <c r="T251" s="13">
        <v>35.700000000000003</v>
      </c>
      <c r="U251" s="14">
        <v>8.5000000000000006E-3</v>
      </c>
      <c r="V251" s="15">
        <f t="shared" si="61"/>
        <v>1.0085</v>
      </c>
      <c r="W251" s="10">
        <f t="shared" si="62"/>
        <v>2.9754060186290901E-4</v>
      </c>
      <c r="X251" s="22"/>
      <c r="Y251" s="29" t="s">
        <v>253</v>
      </c>
      <c r="Z251" s="30">
        <v>163.75</v>
      </c>
      <c r="AA251" s="31">
        <v>-9.7000000000000003E-3</v>
      </c>
      <c r="AB251" s="32">
        <f t="shared" si="63"/>
        <v>0.99029999999999996</v>
      </c>
      <c r="AC251" s="28">
        <f t="shared" si="64"/>
        <v>-2.0345211368521599E-4</v>
      </c>
      <c r="AD251" s="22"/>
      <c r="AE251" s="29" t="s">
        <v>253</v>
      </c>
      <c r="AF251" s="30">
        <v>857.7</v>
      </c>
      <c r="AG251" s="31">
        <v>5.5999999999999999E-3</v>
      </c>
      <c r="AH251" s="32">
        <f t="shared" si="65"/>
        <v>1.0056</v>
      </c>
      <c r="AI251" s="28">
        <f t="shared" si="66"/>
        <v>5.21948889419632E-5</v>
      </c>
      <c r="AJ251" s="22"/>
      <c r="AK251" s="29" t="s">
        <v>253</v>
      </c>
      <c r="AL251" s="30">
        <v>316.10000000000002</v>
      </c>
      <c r="AM251" s="31">
        <v>-6.4000000000000003E-3</v>
      </c>
      <c r="AN251" s="32">
        <f t="shared" si="67"/>
        <v>0.99360000000000004</v>
      </c>
      <c r="AO251" s="28">
        <f t="shared" si="68"/>
        <v>-6.0591354191545298E-5</v>
      </c>
      <c r="AP251" s="22"/>
      <c r="AQ251" s="22"/>
      <c r="AR251" s="38"/>
      <c r="AT251" s="39">
        <f t="shared" si="69"/>
        <v>0.58192646417482696</v>
      </c>
      <c r="AV251" s="40" t="s">
        <v>256</v>
      </c>
      <c r="AW251" s="47">
        <v>1106.8499999999999</v>
      </c>
      <c r="AX251" s="48">
        <f t="shared" si="53"/>
        <v>-4.0068220871522599E-2</v>
      </c>
      <c r="AY251" s="43">
        <f t="shared" si="54"/>
        <v>0.95993177912847705</v>
      </c>
      <c r="AZ251" s="49"/>
    </row>
    <row r="252" spans="1:52" ht="20.399999999999999">
      <c r="A252" s="12" t="s">
        <v>254</v>
      </c>
      <c r="B252" s="13">
        <v>3064.95</v>
      </c>
      <c r="C252" s="14">
        <v>5.4000000000000003E-3</v>
      </c>
      <c r="D252" s="15">
        <f t="shared" si="55"/>
        <v>1.0054000000000001</v>
      </c>
      <c r="E252" s="10">
        <f t="shared" si="56"/>
        <v>0.58566290900406004</v>
      </c>
      <c r="F252" s="16"/>
      <c r="G252" s="12" t="s">
        <v>254</v>
      </c>
      <c r="H252" s="13">
        <v>810.75</v>
      </c>
      <c r="I252" s="14">
        <v>1.1000000000000001E-3</v>
      </c>
      <c r="J252" s="15">
        <f t="shared" si="57"/>
        <v>1.0011000000000001</v>
      </c>
      <c r="K252" s="10">
        <f t="shared" si="58"/>
        <v>3.6561667064724101E-4</v>
      </c>
      <c r="L252" s="21"/>
      <c r="M252" s="12" t="s">
        <v>254</v>
      </c>
      <c r="N252" s="13">
        <v>263.25</v>
      </c>
      <c r="O252" s="14">
        <v>1E-3</v>
      </c>
      <c r="P252" s="15">
        <f t="shared" si="59"/>
        <v>1.0009999999999999</v>
      </c>
      <c r="Q252" s="10">
        <f t="shared" si="60"/>
        <v>1.0336756627657E-5</v>
      </c>
      <c r="R252" s="21"/>
      <c r="S252" s="12" t="s">
        <v>254</v>
      </c>
      <c r="T252" s="13">
        <v>35.4</v>
      </c>
      <c r="U252" s="14">
        <v>1.29E-2</v>
      </c>
      <c r="V252" s="15">
        <f t="shared" si="61"/>
        <v>1.0128999999999999</v>
      </c>
      <c r="W252" s="10">
        <f t="shared" si="62"/>
        <v>4.51561619297827E-4</v>
      </c>
      <c r="X252" s="22"/>
      <c r="Y252" s="29" t="s">
        <v>254</v>
      </c>
      <c r="Z252" s="30">
        <v>165.35</v>
      </c>
      <c r="AA252" s="31">
        <v>-3.0000000000000001E-3</v>
      </c>
      <c r="AB252" s="32">
        <f t="shared" si="63"/>
        <v>0.997</v>
      </c>
      <c r="AC252" s="28">
        <f t="shared" si="64"/>
        <v>-6.2923334129448306E-5</v>
      </c>
      <c r="AD252" s="22"/>
      <c r="AE252" s="29" t="s">
        <v>254</v>
      </c>
      <c r="AF252" s="30">
        <v>852.95</v>
      </c>
      <c r="AG252" s="31">
        <v>8.5000000000000006E-3</v>
      </c>
      <c r="AH252" s="32">
        <f t="shared" si="65"/>
        <v>1.0085</v>
      </c>
      <c r="AI252" s="28">
        <f t="shared" si="66"/>
        <v>7.92243850011942E-5</v>
      </c>
      <c r="AJ252" s="22"/>
      <c r="AK252" s="29" t="s">
        <v>254</v>
      </c>
      <c r="AL252" s="30">
        <v>318.14999999999998</v>
      </c>
      <c r="AM252" s="31">
        <v>-8.9999999999999998E-4</v>
      </c>
      <c r="AN252" s="32">
        <f t="shared" si="67"/>
        <v>0.99909999999999999</v>
      </c>
      <c r="AO252" s="28">
        <f t="shared" si="68"/>
        <v>-8.5206591831860494E-6</v>
      </c>
      <c r="AP252" s="22"/>
      <c r="AQ252" s="22"/>
      <c r="AR252" s="38"/>
      <c r="AT252" s="39">
        <f t="shared" si="69"/>
        <v>0.58649820444232104</v>
      </c>
      <c r="AV252" s="40" t="s">
        <v>257</v>
      </c>
      <c r="AW252" s="47">
        <v>1152.0999999999999</v>
      </c>
      <c r="AX252" s="48">
        <f t="shared" si="53"/>
        <v>-2.1807182846565E-2</v>
      </c>
      <c r="AY252" s="43">
        <f t="shared" si="54"/>
        <v>0.97819281715343498</v>
      </c>
      <c r="AZ252" s="49"/>
    </row>
    <row r="253" spans="1:52" ht="20.399999999999999">
      <c r="A253" s="12" t="s">
        <v>255</v>
      </c>
      <c r="B253" s="13">
        <v>3048.5</v>
      </c>
      <c r="C253" s="14">
        <v>-1.1000000000000001E-3</v>
      </c>
      <c r="D253" s="15">
        <f t="shared" si="55"/>
        <v>0.99890000000000001</v>
      </c>
      <c r="E253" s="10">
        <f t="shared" si="56"/>
        <v>0.581876546453308</v>
      </c>
      <c r="F253" s="16"/>
      <c r="G253" s="12" t="s">
        <v>255</v>
      </c>
      <c r="H253" s="13">
        <v>809.85</v>
      </c>
      <c r="I253" s="14">
        <v>-2.2000000000000001E-3</v>
      </c>
      <c r="J253" s="15">
        <f t="shared" si="57"/>
        <v>0.99780000000000002</v>
      </c>
      <c r="K253" s="10">
        <f t="shared" si="58"/>
        <v>-7.3123334129448299E-4</v>
      </c>
      <c r="L253" s="21"/>
      <c r="M253" s="12" t="s">
        <v>255</v>
      </c>
      <c r="N253" s="13">
        <v>263</v>
      </c>
      <c r="O253" s="14">
        <v>-2.0299999999999999E-2</v>
      </c>
      <c r="P253" s="15">
        <f t="shared" si="59"/>
        <v>0.97970000000000002</v>
      </c>
      <c r="Q253" s="10">
        <f t="shared" si="60"/>
        <v>-2.09836159541438E-4</v>
      </c>
      <c r="R253" s="21"/>
      <c r="S253" s="12" t="s">
        <v>255</v>
      </c>
      <c r="T253" s="13">
        <v>34.950000000000003</v>
      </c>
      <c r="U253" s="14">
        <v>-1.6899999999999998E-2</v>
      </c>
      <c r="V253" s="15">
        <f t="shared" si="61"/>
        <v>0.98309999999999997</v>
      </c>
      <c r="W253" s="10">
        <f t="shared" si="62"/>
        <v>-5.9158072605684298E-4</v>
      </c>
      <c r="X253" s="22"/>
      <c r="Y253" s="29" t="s">
        <v>255</v>
      </c>
      <c r="Z253" s="30">
        <v>165.85</v>
      </c>
      <c r="AA253" s="31">
        <v>5.1700000000000003E-2</v>
      </c>
      <c r="AB253" s="32">
        <f t="shared" si="63"/>
        <v>1.0517000000000001</v>
      </c>
      <c r="AC253" s="28">
        <f t="shared" si="64"/>
        <v>1.0843787914974899E-3</v>
      </c>
      <c r="AD253" s="22"/>
      <c r="AE253" s="29" t="s">
        <v>255</v>
      </c>
      <c r="AF253" s="30">
        <v>845.75</v>
      </c>
      <c r="AG253" s="31">
        <v>-4.3099999999999999E-2</v>
      </c>
      <c r="AH253" s="32">
        <f t="shared" si="65"/>
        <v>0.95689999999999997</v>
      </c>
      <c r="AI253" s="28">
        <f t="shared" si="66"/>
        <v>-4.0171423453546701E-4</v>
      </c>
      <c r="AJ253" s="22"/>
      <c r="AK253" s="29" t="s">
        <v>255</v>
      </c>
      <c r="AL253" s="30">
        <v>318.45</v>
      </c>
      <c r="AM253" s="31">
        <v>-1.7399999999999999E-2</v>
      </c>
      <c r="AN253" s="32">
        <f t="shared" si="67"/>
        <v>0.98260000000000003</v>
      </c>
      <c r="AO253" s="28">
        <f t="shared" si="68"/>
        <v>-1.6473274420826401E-4</v>
      </c>
      <c r="AP253" s="22"/>
      <c r="AQ253" s="22"/>
      <c r="AR253" s="38"/>
      <c r="AT253" s="39">
        <f t="shared" si="69"/>
        <v>0.58086182803916897</v>
      </c>
      <c r="AV253" s="40" t="s">
        <v>258</v>
      </c>
      <c r="AW253" s="47">
        <v>1177.5</v>
      </c>
      <c r="AX253" s="48">
        <f t="shared" si="53"/>
        <v>4.9805351661567597E-3</v>
      </c>
      <c r="AY253" s="43">
        <f t="shared" si="54"/>
        <v>1.00498053516616</v>
      </c>
      <c r="AZ253" s="49"/>
    </row>
    <row r="254" spans="1:52" ht="20.399999999999999">
      <c r="A254" s="12" t="s">
        <v>902</v>
      </c>
      <c r="B254" s="13">
        <v>3052</v>
      </c>
      <c r="C254" s="14">
        <v>6.1999999999999998E-3</v>
      </c>
      <c r="D254" s="15">
        <f t="shared" si="55"/>
        <v>1.0062</v>
      </c>
      <c r="E254" s="10">
        <f t="shared" si="56"/>
        <v>0.58612892285646001</v>
      </c>
      <c r="F254" s="16"/>
      <c r="G254" s="12" t="s">
        <v>902</v>
      </c>
      <c r="H254" s="13">
        <v>811.6</v>
      </c>
      <c r="I254" s="14">
        <v>3.7000000000000002E-3</v>
      </c>
      <c r="J254" s="15">
        <f t="shared" si="57"/>
        <v>1.0037</v>
      </c>
      <c r="K254" s="10">
        <f t="shared" si="58"/>
        <v>1.2298015285407201E-3</v>
      </c>
      <c r="L254" s="21"/>
      <c r="M254" s="12" t="s">
        <v>902</v>
      </c>
      <c r="N254" s="13">
        <v>268.45</v>
      </c>
      <c r="O254" s="14">
        <v>1.44E-2</v>
      </c>
      <c r="P254" s="15">
        <f t="shared" si="59"/>
        <v>1.0144</v>
      </c>
      <c r="Q254" s="10">
        <f t="shared" si="60"/>
        <v>1.4884929543826101E-4</v>
      </c>
      <c r="R254" s="21"/>
      <c r="S254" s="12" t="s">
        <v>902</v>
      </c>
      <c r="T254" s="13">
        <v>35.549999999999997</v>
      </c>
      <c r="U254" s="14">
        <v>1.8599999999999998E-2</v>
      </c>
      <c r="V254" s="15">
        <f t="shared" si="61"/>
        <v>1.0185999999999999</v>
      </c>
      <c r="W254" s="10">
        <f t="shared" si="62"/>
        <v>6.5108884642942403E-4</v>
      </c>
      <c r="X254" s="22"/>
      <c r="Y254" s="29" t="s">
        <v>902</v>
      </c>
      <c r="Z254" s="30">
        <v>157.69999999999999</v>
      </c>
      <c r="AA254" s="31">
        <v>2.8400000000000002E-2</v>
      </c>
      <c r="AB254" s="32">
        <f t="shared" si="63"/>
        <v>1.0284</v>
      </c>
      <c r="AC254" s="28">
        <f t="shared" si="64"/>
        <v>5.9567422975877703E-4</v>
      </c>
      <c r="AD254" s="22"/>
      <c r="AE254" s="29" t="s">
        <v>902</v>
      </c>
      <c r="AF254" s="30">
        <v>883.85</v>
      </c>
      <c r="AG254" s="31">
        <v>2.1700000000000001E-2</v>
      </c>
      <c r="AH254" s="32">
        <f t="shared" si="65"/>
        <v>1.0217000000000001</v>
      </c>
      <c r="AI254" s="28">
        <f t="shared" si="66"/>
        <v>2.0225519465010699E-4</v>
      </c>
      <c r="AJ254" s="22"/>
      <c r="AK254" s="29" t="s">
        <v>902</v>
      </c>
      <c r="AL254" s="30">
        <v>324.10000000000002</v>
      </c>
      <c r="AM254" s="31">
        <v>2.5499999999999998E-2</v>
      </c>
      <c r="AN254" s="32">
        <f t="shared" si="67"/>
        <v>1.0255000000000001</v>
      </c>
      <c r="AO254" s="28">
        <f t="shared" si="68"/>
        <v>2.4141867685693801E-4</v>
      </c>
      <c r="AP254" s="22"/>
      <c r="AQ254" s="22"/>
      <c r="AR254" s="38"/>
      <c r="AT254" s="39">
        <f t="shared" si="69"/>
        <v>0.58919801062813504</v>
      </c>
      <c r="AV254" s="40" t="s">
        <v>259</v>
      </c>
      <c r="AW254" s="47">
        <v>1171.6500000000001</v>
      </c>
      <c r="AX254" s="48">
        <f t="shared" si="53"/>
        <v>-1.66293610435583E-3</v>
      </c>
      <c r="AY254" s="43">
        <f t="shared" si="54"/>
        <v>0.99833706389564403</v>
      </c>
      <c r="AZ254" s="49"/>
    </row>
    <row r="255" spans="1:52" ht="20.399999999999999">
      <c r="A255" s="12" t="s">
        <v>256</v>
      </c>
      <c r="B255" s="13">
        <v>3033.25</v>
      </c>
      <c r="C255" s="14">
        <v>2.8E-3</v>
      </c>
      <c r="D255" s="15">
        <f t="shared" si="55"/>
        <v>1.0027999999999999</v>
      </c>
      <c r="E255" s="10">
        <f t="shared" si="56"/>
        <v>0.58414836398375902</v>
      </c>
      <c r="F255" s="16"/>
      <c r="G255" s="12" t="s">
        <v>256</v>
      </c>
      <c r="H255" s="13">
        <v>808.6</v>
      </c>
      <c r="I255" s="14">
        <v>3.0000000000000001E-3</v>
      </c>
      <c r="J255" s="15">
        <f t="shared" si="57"/>
        <v>1.0029999999999999</v>
      </c>
      <c r="K255" s="10">
        <f t="shared" si="58"/>
        <v>9.9713637449247699E-4</v>
      </c>
      <c r="L255" s="21"/>
      <c r="M255" s="12" t="s">
        <v>256</v>
      </c>
      <c r="N255" s="13">
        <v>264.64999999999998</v>
      </c>
      <c r="O255" s="14">
        <v>5.8999999999999999E-3</v>
      </c>
      <c r="P255" s="15">
        <f t="shared" si="59"/>
        <v>1.0059</v>
      </c>
      <c r="Q255" s="10">
        <f t="shared" si="60"/>
        <v>6.0986864103176499E-5</v>
      </c>
      <c r="R255" s="21"/>
      <c r="S255" s="12" t="s">
        <v>256</v>
      </c>
      <c r="T255" s="13">
        <v>34.9</v>
      </c>
      <c r="U255" s="14">
        <v>-1.41E-2</v>
      </c>
      <c r="V255" s="15">
        <f t="shared" si="61"/>
        <v>0.9859</v>
      </c>
      <c r="W255" s="10">
        <f t="shared" si="62"/>
        <v>-4.9356735132553104E-4</v>
      </c>
      <c r="X255" s="22"/>
      <c r="Y255" s="29" t="s">
        <v>256</v>
      </c>
      <c r="Z255" s="30">
        <v>153.35</v>
      </c>
      <c r="AA255" s="31">
        <v>-1.1299999999999999E-2</v>
      </c>
      <c r="AB255" s="32">
        <f t="shared" si="63"/>
        <v>0.98870000000000002</v>
      </c>
      <c r="AC255" s="28">
        <f t="shared" si="64"/>
        <v>-2.3701122522092199E-4</v>
      </c>
      <c r="AD255" s="22"/>
      <c r="AE255" s="29" t="s">
        <v>256</v>
      </c>
      <c r="AF255" s="30">
        <v>865.1</v>
      </c>
      <c r="AG255" s="31">
        <v>-5.1999999999999998E-3</v>
      </c>
      <c r="AH255" s="32">
        <f t="shared" si="65"/>
        <v>0.99480000000000002</v>
      </c>
      <c r="AI255" s="28">
        <f t="shared" si="66"/>
        <v>-4.8466682588965798E-5</v>
      </c>
      <c r="AJ255" s="22"/>
      <c r="AK255" s="29" t="s">
        <v>256</v>
      </c>
      <c r="AL255" s="30">
        <v>316.05</v>
      </c>
      <c r="AM255" s="31">
        <v>1.77E-2</v>
      </c>
      <c r="AN255" s="32">
        <f t="shared" si="67"/>
        <v>1.0177</v>
      </c>
      <c r="AO255" s="28">
        <f t="shared" si="68"/>
        <v>1.6757296393599201E-4</v>
      </c>
      <c r="AP255" s="22"/>
      <c r="AQ255" s="22"/>
      <c r="AR255" s="38"/>
      <c r="AT255" s="39">
        <f t="shared" si="69"/>
        <v>0.58459501492715504</v>
      </c>
      <c r="AV255" s="40" t="s">
        <v>260</v>
      </c>
      <c r="AW255" s="47">
        <v>1173.5999999999999</v>
      </c>
      <c r="AX255" s="48">
        <f t="shared" si="53"/>
        <v>1.8706602384109799E-2</v>
      </c>
      <c r="AY255" s="43">
        <f t="shared" si="54"/>
        <v>1.01870660238411</v>
      </c>
      <c r="AZ255" s="49"/>
    </row>
    <row r="256" spans="1:52" ht="20.399999999999999">
      <c r="A256" s="12" t="s">
        <v>903</v>
      </c>
      <c r="B256" s="13">
        <v>3024.85</v>
      </c>
      <c r="C256" s="14">
        <v>9.4999999999999998E-3</v>
      </c>
      <c r="D256" s="15">
        <f t="shared" si="55"/>
        <v>1.0095000000000001</v>
      </c>
      <c r="E256" s="10">
        <f t="shared" si="56"/>
        <v>0.58805122999761195</v>
      </c>
      <c r="F256" s="16"/>
      <c r="G256" s="12" t="s">
        <v>903</v>
      </c>
      <c r="H256" s="13">
        <v>806.2</v>
      </c>
      <c r="I256" s="14">
        <v>-1.5299999999999999E-2</v>
      </c>
      <c r="J256" s="15">
        <f t="shared" si="57"/>
        <v>0.98470000000000002</v>
      </c>
      <c r="K256" s="10">
        <f t="shared" si="58"/>
        <v>-5.0853955099116298E-3</v>
      </c>
      <c r="L256" s="21"/>
      <c r="M256" s="12" t="s">
        <v>903</v>
      </c>
      <c r="N256" s="13">
        <v>263.10000000000002</v>
      </c>
      <c r="O256" s="14">
        <v>-1.44E-2</v>
      </c>
      <c r="P256" s="15">
        <f t="shared" si="59"/>
        <v>0.98560000000000003</v>
      </c>
      <c r="Q256" s="10">
        <f t="shared" si="60"/>
        <v>-1.4884929543826101E-4</v>
      </c>
      <c r="R256" s="21"/>
      <c r="S256" s="12" t="s">
        <v>903</v>
      </c>
      <c r="T256" s="13">
        <v>35.4</v>
      </c>
      <c r="U256" s="14">
        <v>1.72E-2</v>
      </c>
      <c r="V256" s="15">
        <f t="shared" si="61"/>
        <v>1.0172000000000001</v>
      </c>
      <c r="W256" s="10">
        <f t="shared" si="62"/>
        <v>6.0208215906376898E-4</v>
      </c>
      <c r="X256" s="22"/>
      <c r="Y256" s="29" t="s">
        <v>903</v>
      </c>
      <c r="Z256" s="30">
        <v>155.1</v>
      </c>
      <c r="AA256" s="31">
        <v>-7.4000000000000003E-3</v>
      </c>
      <c r="AB256" s="32">
        <f t="shared" si="63"/>
        <v>0.99260000000000004</v>
      </c>
      <c r="AC256" s="28">
        <f t="shared" si="64"/>
        <v>-1.55210890852639E-4</v>
      </c>
      <c r="AD256" s="22"/>
      <c r="AE256" s="29" t="s">
        <v>903</v>
      </c>
      <c r="AF256" s="30">
        <v>869.65</v>
      </c>
      <c r="AG256" s="31">
        <v>-8.8999999999999999E-3</v>
      </c>
      <c r="AH256" s="32">
        <f t="shared" si="65"/>
        <v>0.99109999999999998</v>
      </c>
      <c r="AI256" s="28">
        <f t="shared" si="66"/>
        <v>-8.29525913541915E-5</v>
      </c>
      <c r="AJ256" s="22"/>
      <c r="AK256" s="29" t="s">
        <v>903</v>
      </c>
      <c r="AL256" s="30">
        <v>310.55</v>
      </c>
      <c r="AM256" s="31">
        <v>-2.3599999999999999E-2</v>
      </c>
      <c r="AN256" s="32">
        <f t="shared" si="67"/>
        <v>0.97640000000000005</v>
      </c>
      <c r="AO256" s="28">
        <f t="shared" si="68"/>
        <v>-2.2343061858132301E-4</v>
      </c>
      <c r="AP256" s="22"/>
      <c r="AQ256" s="22"/>
      <c r="AR256" s="38"/>
      <c r="AT256" s="39">
        <f t="shared" si="69"/>
        <v>0.58295747325053704</v>
      </c>
      <c r="AV256" s="40" t="s">
        <v>261</v>
      </c>
      <c r="AW256" s="47">
        <v>1151.8499999999999</v>
      </c>
      <c r="AX256" s="48">
        <f t="shared" si="53"/>
        <v>2.0435722566896599E-2</v>
      </c>
      <c r="AY256" s="43">
        <f t="shared" si="54"/>
        <v>1.0204357225669001</v>
      </c>
      <c r="AZ256" s="49"/>
    </row>
    <row r="257" spans="1:52" ht="20.399999999999999">
      <c r="A257" s="12" t="s">
        <v>904</v>
      </c>
      <c r="B257" s="13">
        <v>2996.45</v>
      </c>
      <c r="C257" s="14">
        <v>1.1900000000000001E-2</v>
      </c>
      <c r="D257" s="15">
        <f t="shared" si="55"/>
        <v>1.0119</v>
      </c>
      <c r="E257" s="10">
        <f t="shared" si="56"/>
        <v>0.58944927155481297</v>
      </c>
      <c r="F257" s="16"/>
      <c r="G257" s="12" t="s">
        <v>904</v>
      </c>
      <c r="H257" s="13">
        <v>818.7</v>
      </c>
      <c r="I257" s="14">
        <v>2.6499999999999999E-2</v>
      </c>
      <c r="J257" s="15">
        <f t="shared" si="57"/>
        <v>1.0265</v>
      </c>
      <c r="K257" s="10">
        <f t="shared" si="58"/>
        <v>8.8080379746835399E-3</v>
      </c>
      <c r="L257" s="21"/>
      <c r="M257" s="12" t="s">
        <v>904</v>
      </c>
      <c r="N257" s="13">
        <v>266.95</v>
      </c>
      <c r="O257" s="14">
        <v>-2.2000000000000001E-3</v>
      </c>
      <c r="P257" s="15">
        <f t="shared" si="59"/>
        <v>0.99780000000000002</v>
      </c>
      <c r="Q257" s="10">
        <f t="shared" si="60"/>
        <v>-2.2740864580845501E-5</v>
      </c>
      <c r="R257" s="21"/>
      <c r="S257" s="12" t="s">
        <v>904</v>
      </c>
      <c r="T257" s="13">
        <v>34.799999999999997</v>
      </c>
      <c r="U257" s="14">
        <v>-5.7000000000000002E-3</v>
      </c>
      <c r="V257" s="15">
        <f t="shared" si="61"/>
        <v>0.99429999999999996</v>
      </c>
      <c r="W257" s="10">
        <f t="shared" si="62"/>
        <v>-1.99527227131598E-4</v>
      </c>
      <c r="X257" s="22"/>
      <c r="Y257" s="29" t="s">
        <v>904</v>
      </c>
      <c r="Z257" s="30">
        <v>156.25</v>
      </c>
      <c r="AA257" s="31">
        <v>5.0099999999999999E-2</v>
      </c>
      <c r="AB257" s="32">
        <f t="shared" si="63"/>
        <v>1.0501</v>
      </c>
      <c r="AC257" s="28">
        <f t="shared" si="64"/>
        <v>1.0508196799617899E-3</v>
      </c>
      <c r="AD257" s="22"/>
      <c r="AE257" s="29" t="s">
        <v>904</v>
      </c>
      <c r="AF257" s="30">
        <v>877.45</v>
      </c>
      <c r="AG257" s="31">
        <v>-1.8E-3</v>
      </c>
      <c r="AH257" s="32">
        <f t="shared" si="65"/>
        <v>0.99819999999999998</v>
      </c>
      <c r="AI257" s="28">
        <f t="shared" si="66"/>
        <v>-1.67769285884882E-5</v>
      </c>
      <c r="AJ257" s="22"/>
      <c r="AK257" s="29" t="s">
        <v>904</v>
      </c>
      <c r="AL257" s="30">
        <v>318.05</v>
      </c>
      <c r="AM257" s="31">
        <v>-1.8700000000000001E-2</v>
      </c>
      <c r="AN257" s="32">
        <f t="shared" si="67"/>
        <v>0.98129999999999995</v>
      </c>
      <c r="AO257" s="28">
        <f t="shared" si="68"/>
        <v>-1.7704036302842099E-4</v>
      </c>
      <c r="AP257" s="22"/>
      <c r="AQ257" s="22"/>
      <c r="AR257" s="38"/>
      <c r="AT257" s="39">
        <f t="shared" si="69"/>
        <v>0.59889204382612804</v>
      </c>
      <c r="AV257" s="40" t="s">
        <v>262</v>
      </c>
      <c r="AW257" s="47">
        <v>1128.55</v>
      </c>
      <c r="AX257" s="48">
        <f t="shared" si="53"/>
        <v>1.82867859354859E-2</v>
      </c>
      <c r="AY257" s="43">
        <f t="shared" si="54"/>
        <v>1.01828678593549</v>
      </c>
      <c r="AZ257" s="49"/>
    </row>
    <row r="258" spans="1:52" ht="20.399999999999999">
      <c r="A258" s="12" t="s">
        <v>905</v>
      </c>
      <c r="B258" s="13">
        <v>2961.3</v>
      </c>
      <c r="C258" s="14">
        <v>-4.7999999999999996E-3</v>
      </c>
      <c r="D258" s="15">
        <f t="shared" si="55"/>
        <v>0.99519999999999997</v>
      </c>
      <c r="E258" s="10">
        <f t="shared" si="56"/>
        <v>0.57972123238595696</v>
      </c>
      <c r="F258" s="16"/>
      <c r="G258" s="12" t="s">
        <v>905</v>
      </c>
      <c r="H258" s="13">
        <v>797.55</v>
      </c>
      <c r="I258" s="14">
        <v>-6.1999999999999998E-3</v>
      </c>
      <c r="J258" s="15">
        <f t="shared" si="57"/>
        <v>0.99380000000000002</v>
      </c>
      <c r="K258" s="10">
        <f t="shared" si="58"/>
        <v>-2.06074850728445E-3</v>
      </c>
      <c r="L258" s="21"/>
      <c r="M258" s="12" t="s">
        <v>905</v>
      </c>
      <c r="N258" s="13">
        <v>267.55</v>
      </c>
      <c r="O258" s="14">
        <v>-1.6999999999999999E-3</v>
      </c>
      <c r="P258" s="15">
        <f t="shared" si="59"/>
        <v>0.99829999999999997</v>
      </c>
      <c r="Q258" s="10">
        <f t="shared" si="60"/>
        <v>-1.7572486267016999E-5</v>
      </c>
      <c r="R258" s="21"/>
      <c r="S258" s="12" t="s">
        <v>905</v>
      </c>
      <c r="T258" s="13">
        <v>35</v>
      </c>
      <c r="U258" s="14">
        <v>5.7000000000000002E-3</v>
      </c>
      <c r="V258" s="15">
        <f t="shared" si="61"/>
        <v>1.0057</v>
      </c>
      <c r="W258" s="10">
        <f t="shared" si="62"/>
        <v>1.99527227131598E-4</v>
      </c>
      <c r="X258" s="22"/>
      <c r="Y258" s="29" t="s">
        <v>905</v>
      </c>
      <c r="Z258" s="30">
        <v>148.80000000000001</v>
      </c>
      <c r="AA258" s="31">
        <v>-2.1999999999999999E-2</v>
      </c>
      <c r="AB258" s="32">
        <f t="shared" si="63"/>
        <v>0.97799999999999998</v>
      </c>
      <c r="AC258" s="28">
        <f t="shared" si="64"/>
        <v>-4.6143778361595401E-4</v>
      </c>
      <c r="AD258" s="22"/>
      <c r="AE258" s="29" t="s">
        <v>905</v>
      </c>
      <c r="AF258" s="30">
        <v>879.05</v>
      </c>
      <c r="AG258" s="31">
        <v>-2.7400000000000001E-2</v>
      </c>
      <c r="AH258" s="32">
        <f t="shared" si="65"/>
        <v>0.97260000000000002</v>
      </c>
      <c r="AI258" s="28">
        <f t="shared" si="66"/>
        <v>-2.5538213518032002E-4</v>
      </c>
      <c r="AJ258" s="22"/>
      <c r="AK258" s="29" t="s">
        <v>905</v>
      </c>
      <c r="AL258" s="30">
        <v>324.10000000000002</v>
      </c>
      <c r="AM258" s="31">
        <v>-2.6599999999999999E-2</v>
      </c>
      <c r="AN258" s="32">
        <f t="shared" si="67"/>
        <v>0.97340000000000004</v>
      </c>
      <c r="AO258" s="28">
        <f t="shared" si="68"/>
        <v>-2.5183281585861001E-4</v>
      </c>
      <c r="AP258" s="22"/>
      <c r="AQ258" s="22"/>
      <c r="AR258" s="38"/>
      <c r="AT258" s="39">
        <f t="shared" si="69"/>
        <v>0.57687378588488203</v>
      </c>
      <c r="AV258" s="40" t="s">
        <v>263</v>
      </c>
      <c r="AW258" s="47">
        <v>1108.0999999999999</v>
      </c>
      <c r="AX258" s="48">
        <f t="shared" si="53"/>
        <v>-1.08157679506587E-2</v>
      </c>
      <c r="AY258" s="43">
        <f t="shared" si="54"/>
        <v>0.98918423204934103</v>
      </c>
      <c r="AZ258" s="49"/>
    </row>
    <row r="259" spans="1:52" ht="20.399999999999999">
      <c r="A259" s="12" t="s">
        <v>906</v>
      </c>
      <c r="B259" s="13">
        <v>2975.45</v>
      </c>
      <c r="C259" s="14">
        <v>2.2100000000000002E-2</v>
      </c>
      <c r="D259" s="15">
        <f t="shared" si="55"/>
        <v>1.0221</v>
      </c>
      <c r="E259" s="10">
        <f t="shared" si="56"/>
        <v>0.59539094817291605</v>
      </c>
      <c r="F259" s="16"/>
      <c r="G259" s="12" t="s">
        <v>906</v>
      </c>
      <c r="H259" s="13">
        <v>802.5</v>
      </c>
      <c r="I259" s="14">
        <v>8.8999999999999999E-3</v>
      </c>
      <c r="J259" s="15">
        <f t="shared" si="57"/>
        <v>1.0088999999999999</v>
      </c>
      <c r="K259" s="10">
        <f t="shared" si="58"/>
        <v>2.9581712443276799E-3</v>
      </c>
      <c r="L259" s="21"/>
      <c r="M259" s="12" t="s">
        <v>906</v>
      </c>
      <c r="N259" s="13">
        <v>268</v>
      </c>
      <c r="O259" s="14">
        <v>4.0000000000000002E-4</v>
      </c>
      <c r="P259" s="15">
        <f t="shared" si="59"/>
        <v>1.0004</v>
      </c>
      <c r="Q259" s="10">
        <f t="shared" si="60"/>
        <v>4.13470265106281E-6</v>
      </c>
      <c r="R259" s="21"/>
      <c r="S259" s="12" t="s">
        <v>906</v>
      </c>
      <c r="T259" s="13">
        <v>34.799999999999997</v>
      </c>
      <c r="U259" s="14">
        <v>8.6999999999999994E-3</v>
      </c>
      <c r="V259" s="15">
        <f t="shared" si="61"/>
        <v>1.0086999999999999</v>
      </c>
      <c r="W259" s="10">
        <f t="shared" si="62"/>
        <v>3.0454155720086002E-4</v>
      </c>
      <c r="X259" s="22"/>
      <c r="Y259" s="29" t="s">
        <v>906</v>
      </c>
      <c r="Z259" s="30">
        <v>152.15</v>
      </c>
      <c r="AA259" s="31">
        <v>2.18E-2</v>
      </c>
      <c r="AB259" s="32">
        <f t="shared" si="63"/>
        <v>1.0218</v>
      </c>
      <c r="AC259" s="28">
        <f t="shared" si="64"/>
        <v>4.5724289467399099E-4</v>
      </c>
      <c r="AD259" s="22"/>
      <c r="AE259" s="29" t="s">
        <v>906</v>
      </c>
      <c r="AF259" s="30">
        <v>903.8</v>
      </c>
      <c r="AG259" s="31">
        <v>-1.9199999999999998E-2</v>
      </c>
      <c r="AH259" s="32">
        <f t="shared" si="65"/>
        <v>0.98080000000000001</v>
      </c>
      <c r="AI259" s="28">
        <f t="shared" si="66"/>
        <v>-1.7895390494387399E-4</v>
      </c>
      <c r="AJ259" s="22"/>
      <c r="AK259" s="29" t="s">
        <v>906</v>
      </c>
      <c r="AL259" s="30">
        <v>332.95</v>
      </c>
      <c r="AM259" s="31">
        <v>-1.7299999999999999E-2</v>
      </c>
      <c r="AN259" s="32">
        <f t="shared" si="67"/>
        <v>0.98270000000000002</v>
      </c>
      <c r="AO259" s="28">
        <f t="shared" si="68"/>
        <v>-1.6378600429902101E-4</v>
      </c>
      <c r="AP259" s="22"/>
      <c r="AQ259" s="22"/>
      <c r="AR259" s="38"/>
      <c r="AT259" s="39">
        <f t="shared" si="69"/>
        <v>0.59877229866252701</v>
      </c>
      <c r="AV259" s="40" t="s">
        <v>264</v>
      </c>
      <c r="AW259" s="47">
        <v>1120.1500000000001</v>
      </c>
      <c r="AX259" s="48">
        <f t="shared" si="53"/>
        <v>4.2943479101476703E-3</v>
      </c>
      <c r="AY259" s="43">
        <f t="shared" si="54"/>
        <v>1.00429434791015</v>
      </c>
      <c r="AZ259" s="49"/>
    </row>
    <row r="260" spans="1:52" ht="20.399999999999999">
      <c r="A260" s="12" t="s">
        <v>907</v>
      </c>
      <c r="B260" s="13">
        <v>2911.25</v>
      </c>
      <c r="C260" s="14">
        <v>-2.3E-3</v>
      </c>
      <c r="D260" s="15">
        <f t="shared" si="55"/>
        <v>0.99770000000000003</v>
      </c>
      <c r="E260" s="10">
        <f t="shared" si="56"/>
        <v>0.58117752567470704</v>
      </c>
      <c r="F260" s="16"/>
      <c r="G260" s="12" t="s">
        <v>907</v>
      </c>
      <c r="H260" s="13">
        <v>795.4</v>
      </c>
      <c r="I260" s="14">
        <v>2.7300000000000001E-2</v>
      </c>
      <c r="J260" s="15">
        <f t="shared" si="57"/>
        <v>1.0273000000000001</v>
      </c>
      <c r="K260" s="10">
        <f t="shared" si="58"/>
        <v>9.0739410078815395E-3</v>
      </c>
      <c r="L260" s="21"/>
      <c r="M260" s="12" t="s">
        <v>907</v>
      </c>
      <c r="N260" s="13">
        <v>267.89999999999998</v>
      </c>
      <c r="O260" s="14">
        <v>1.17E-2</v>
      </c>
      <c r="P260" s="15">
        <f t="shared" si="59"/>
        <v>1.0117</v>
      </c>
      <c r="Q260" s="10">
        <f t="shared" si="60"/>
        <v>1.20940052543587E-4</v>
      </c>
      <c r="R260" s="21"/>
      <c r="S260" s="12" t="s">
        <v>907</v>
      </c>
      <c r="T260" s="13">
        <v>34.5</v>
      </c>
      <c r="U260" s="14">
        <v>1.6199999999999999E-2</v>
      </c>
      <c r="V260" s="15">
        <f t="shared" si="61"/>
        <v>1.0162</v>
      </c>
      <c r="W260" s="10">
        <f t="shared" si="62"/>
        <v>5.6707738237401497E-4</v>
      </c>
      <c r="X260" s="22"/>
      <c r="Y260" s="29" t="s">
        <v>907</v>
      </c>
      <c r="Z260" s="30">
        <v>148.9</v>
      </c>
      <c r="AA260" s="31">
        <v>1.5699999999999999E-2</v>
      </c>
      <c r="AB260" s="32">
        <f t="shared" si="63"/>
        <v>1.0157</v>
      </c>
      <c r="AC260" s="28">
        <f t="shared" si="64"/>
        <v>3.2929878194411298E-4</v>
      </c>
      <c r="AD260" s="22"/>
      <c r="AE260" s="29" t="s">
        <v>907</v>
      </c>
      <c r="AF260" s="30">
        <v>921.45</v>
      </c>
      <c r="AG260" s="31">
        <v>1.7500000000000002E-2</v>
      </c>
      <c r="AH260" s="32">
        <f t="shared" si="65"/>
        <v>1.0175000000000001</v>
      </c>
      <c r="AI260" s="28">
        <f t="shared" si="66"/>
        <v>1.63109027943635E-4</v>
      </c>
      <c r="AJ260" s="22"/>
      <c r="AK260" s="29" t="s">
        <v>907</v>
      </c>
      <c r="AL260" s="30">
        <v>338.8</v>
      </c>
      <c r="AM260" s="31">
        <v>2.7900000000000001E-2</v>
      </c>
      <c r="AN260" s="32">
        <f t="shared" si="67"/>
        <v>1.0279</v>
      </c>
      <c r="AO260" s="28">
        <f t="shared" si="68"/>
        <v>2.6414043467876803E-4</v>
      </c>
      <c r="AP260" s="22"/>
      <c r="AQ260" s="22"/>
      <c r="AR260" s="38"/>
      <c r="AT260" s="39">
        <f t="shared" si="69"/>
        <v>0.59169603236207302</v>
      </c>
      <c r="AV260" s="40" t="s">
        <v>265</v>
      </c>
      <c r="AW260" s="47">
        <v>1115.3499999999999</v>
      </c>
      <c r="AX260" s="48">
        <f t="shared" si="53"/>
        <v>-1.1056240305714501E-2</v>
      </c>
      <c r="AY260" s="43">
        <f t="shared" si="54"/>
        <v>0.98894375969428505</v>
      </c>
      <c r="AZ260" s="49"/>
    </row>
    <row r="261" spans="1:52" ht="20.399999999999999">
      <c r="A261" s="12" t="s">
        <v>908</v>
      </c>
      <c r="B261" s="13">
        <v>2918.1</v>
      </c>
      <c r="C261" s="14">
        <v>7.9000000000000008E-3</v>
      </c>
      <c r="D261" s="15">
        <f t="shared" si="55"/>
        <v>1.0079</v>
      </c>
      <c r="E261" s="10">
        <f t="shared" si="56"/>
        <v>0.587119202292811</v>
      </c>
      <c r="F261" s="16"/>
      <c r="G261" s="12" t="s">
        <v>908</v>
      </c>
      <c r="H261" s="13">
        <v>774.3</v>
      </c>
      <c r="I261" s="14">
        <v>6.7999999999999996E-3</v>
      </c>
      <c r="J261" s="15">
        <f t="shared" si="57"/>
        <v>1.0067999999999999</v>
      </c>
      <c r="K261" s="10">
        <f t="shared" si="58"/>
        <v>2.26017578218295E-3</v>
      </c>
      <c r="L261" s="21"/>
      <c r="M261" s="12" t="s">
        <v>908</v>
      </c>
      <c r="N261" s="13">
        <v>264.8</v>
      </c>
      <c r="O261" s="14">
        <v>-4.8999999999999998E-3</v>
      </c>
      <c r="P261" s="15">
        <f t="shared" si="59"/>
        <v>0.99509999999999998</v>
      </c>
      <c r="Q261" s="10">
        <f t="shared" si="60"/>
        <v>-5.0650107475519503E-5</v>
      </c>
      <c r="R261" s="21"/>
      <c r="S261" s="12" t="s">
        <v>908</v>
      </c>
      <c r="T261" s="13">
        <v>33.950000000000003</v>
      </c>
      <c r="U261" s="14">
        <v>1.34E-2</v>
      </c>
      <c r="V261" s="15">
        <f t="shared" si="61"/>
        <v>1.0134000000000001</v>
      </c>
      <c r="W261" s="10">
        <f t="shared" si="62"/>
        <v>4.6906400764270401E-4</v>
      </c>
      <c r="X261" s="22"/>
      <c r="Y261" s="29" t="s">
        <v>908</v>
      </c>
      <c r="Z261" s="30">
        <v>146.6</v>
      </c>
      <c r="AA261" s="31">
        <v>3.8600000000000002E-2</v>
      </c>
      <c r="AB261" s="32">
        <f t="shared" si="63"/>
        <v>1.0386</v>
      </c>
      <c r="AC261" s="28">
        <f t="shared" si="64"/>
        <v>8.0961356579890105E-4</v>
      </c>
      <c r="AD261" s="22"/>
      <c r="AE261" s="29" t="s">
        <v>908</v>
      </c>
      <c r="AF261" s="30">
        <v>905.6</v>
      </c>
      <c r="AG261" s="31">
        <v>2.2800000000000001E-2</v>
      </c>
      <c r="AH261" s="32">
        <f t="shared" si="65"/>
        <v>1.0227999999999999</v>
      </c>
      <c r="AI261" s="28">
        <f t="shared" si="66"/>
        <v>2.1250776212085001E-4</v>
      </c>
      <c r="AJ261" s="22"/>
      <c r="AK261" s="29" t="s">
        <v>908</v>
      </c>
      <c r="AL261" s="30">
        <v>329.6</v>
      </c>
      <c r="AM261" s="31">
        <v>1.8200000000000001E-2</v>
      </c>
      <c r="AN261" s="32">
        <f t="shared" si="67"/>
        <v>1.0182</v>
      </c>
      <c r="AO261" s="28">
        <f t="shared" si="68"/>
        <v>1.72306663482207E-4</v>
      </c>
      <c r="AP261" s="22"/>
      <c r="AQ261" s="22"/>
      <c r="AR261" s="38"/>
      <c r="AT261" s="39">
        <f t="shared" si="69"/>
        <v>0.59099221996656304</v>
      </c>
      <c r="AV261" s="40" t="s">
        <v>266</v>
      </c>
      <c r="AW261" s="47">
        <v>1127.75</v>
      </c>
      <c r="AX261" s="48">
        <f t="shared" si="53"/>
        <v>2.4732515847147502E-2</v>
      </c>
      <c r="AY261" s="43">
        <f t="shared" si="54"/>
        <v>1.0247325158471501</v>
      </c>
      <c r="AZ261" s="49"/>
    </row>
    <row r="262" spans="1:52" ht="20.399999999999999">
      <c r="A262" s="12" t="s">
        <v>909</v>
      </c>
      <c r="B262" s="13">
        <v>2895.3</v>
      </c>
      <c r="C262" s="14">
        <v>-1.15E-2</v>
      </c>
      <c r="D262" s="15">
        <f t="shared" si="55"/>
        <v>0.98850000000000005</v>
      </c>
      <c r="E262" s="10">
        <f t="shared" si="56"/>
        <v>0.57581836637210404</v>
      </c>
      <c r="F262" s="16"/>
      <c r="G262" s="12" t="s">
        <v>909</v>
      </c>
      <c r="H262" s="13">
        <v>769.1</v>
      </c>
      <c r="I262" s="14">
        <v>-1.9900000000000001E-2</v>
      </c>
      <c r="J262" s="15">
        <f t="shared" si="57"/>
        <v>0.98009999999999997</v>
      </c>
      <c r="K262" s="10">
        <f t="shared" si="58"/>
        <v>-6.6143379508000998E-3</v>
      </c>
      <c r="L262" s="21"/>
      <c r="M262" s="12" t="s">
        <v>909</v>
      </c>
      <c r="N262" s="13">
        <v>266.10000000000002</v>
      </c>
      <c r="O262" s="14">
        <v>8.0999999999999996E-3</v>
      </c>
      <c r="P262" s="15">
        <f t="shared" si="59"/>
        <v>1.0081</v>
      </c>
      <c r="Q262" s="10">
        <f t="shared" si="60"/>
        <v>8.3727728684021997E-5</v>
      </c>
      <c r="R262" s="21"/>
      <c r="S262" s="12" t="s">
        <v>909</v>
      </c>
      <c r="T262" s="13">
        <v>33.5</v>
      </c>
      <c r="U262" s="14">
        <v>0</v>
      </c>
      <c r="V262" s="15">
        <f t="shared" si="61"/>
        <v>1</v>
      </c>
      <c r="W262" s="10">
        <f t="shared" si="62"/>
        <v>0</v>
      </c>
      <c r="X262" s="22"/>
      <c r="Y262" s="29" t="s">
        <v>909</v>
      </c>
      <c r="Z262" s="30">
        <v>141.15</v>
      </c>
      <c r="AA262" s="31">
        <v>-2.2800000000000001E-2</v>
      </c>
      <c r="AB262" s="32">
        <f t="shared" si="63"/>
        <v>0.97719999999999996</v>
      </c>
      <c r="AC262" s="28">
        <f t="shared" si="64"/>
        <v>-4.7821733938380699E-4</v>
      </c>
      <c r="AD262" s="22"/>
      <c r="AE262" s="29" t="s">
        <v>909</v>
      </c>
      <c r="AF262" s="30">
        <v>885.45</v>
      </c>
      <c r="AG262" s="31">
        <v>-9.4999999999999998E-3</v>
      </c>
      <c r="AH262" s="32">
        <f t="shared" si="65"/>
        <v>0.99050000000000005</v>
      </c>
      <c r="AI262" s="28">
        <f t="shared" si="66"/>
        <v>-8.8544900883687607E-5</v>
      </c>
      <c r="AJ262" s="22"/>
      <c r="AK262" s="29" t="s">
        <v>909</v>
      </c>
      <c r="AL262" s="30">
        <v>323.7</v>
      </c>
      <c r="AM262" s="31">
        <v>-3.1099999999999999E-2</v>
      </c>
      <c r="AN262" s="32">
        <f t="shared" si="67"/>
        <v>0.96889999999999998</v>
      </c>
      <c r="AO262" s="28">
        <f t="shared" si="68"/>
        <v>-2.9443611177454001E-4</v>
      </c>
      <c r="AP262" s="22"/>
      <c r="AQ262" s="22"/>
      <c r="AR262" s="38"/>
      <c r="AT262" s="39">
        <f t="shared" si="69"/>
        <v>0.56842655779794604</v>
      </c>
      <c r="AV262" s="40" t="s">
        <v>267</v>
      </c>
      <c r="AW262" s="47">
        <v>1100.2</v>
      </c>
      <c r="AX262" s="48">
        <f t="shared" ref="AX262:AX325" si="70">LN(AW262/AW263)</f>
        <v>-2.1336973252191502E-3</v>
      </c>
      <c r="AY262" s="43">
        <f t="shared" ref="AY262:AY325" si="71">AX262+1</f>
        <v>0.99786630267478105</v>
      </c>
      <c r="AZ262" s="49"/>
    </row>
    <row r="263" spans="1:52" ht="20.399999999999999">
      <c r="A263" s="12" t="s">
        <v>264</v>
      </c>
      <c r="B263" s="13">
        <v>2929.05</v>
      </c>
      <c r="C263" s="14">
        <v>8.9999999999999998E-4</v>
      </c>
      <c r="D263" s="15">
        <f t="shared" ref="D263:D326" si="72">SUM(C263,1)</f>
        <v>1.0008999999999999</v>
      </c>
      <c r="E263" s="10">
        <f t="shared" ref="E263:E326" si="73">D263*$C$4</f>
        <v>0.58304158108430804</v>
      </c>
      <c r="F263" s="16"/>
      <c r="G263" s="12" t="s">
        <v>264</v>
      </c>
      <c r="H263" s="13">
        <v>784.75</v>
      </c>
      <c r="I263" s="14">
        <v>-2.9999999999999997E-4</v>
      </c>
      <c r="J263" s="15">
        <f t="shared" ref="J263:J326" si="74">SUM(I263,1)</f>
        <v>0.99970000000000003</v>
      </c>
      <c r="K263" s="10">
        <f t="shared" ref="K263:K326" si="75">I263*$I$4</f>
        <v>-9.9713637449247696E-5</v>
      </c>
      <c r="L263" s="21"/>
      <c r="M263" s="12" t="s">
        <v>264</v>
      </c>
      <c r="N263" s="13">
        <v>263.95</v>
      </c>
      <c r="O263" s="14">
        <v>2.1499999999999998E-2</v>
      </c>
      <c r="P263" s="15">
        <f t="shared" ref="P263:P326" si="76">SUM(O263,1)</f>
        <v>1.0215000000000001</v>
      </c>
      <c r="Q263" s="10">
        <f t="shared" ref="Q263:Q326" si="77">O263*$O$4</f>
        <v>2.2224026749462599E-4</v>
      </c>
      <c r="R263" s="21"/>
      <c r="S263" s="12" t="s">
        <v>264</v>
      </c>
      <c r="T263" s="13">
        <v>33.5</v>
      </c>
      <c r="U263" s="14">
        <v>-2.0500000000000001E-2</v>
      </c>
      <c r="V263" s="15">
        <f t="shared" ref="V263:V326" si="78">SUM(U263,1)</f>
        <v>0.97950000000000004</v>
      </c>
      <c r="W263" s="10">
        <f t="shared" ref="W263:W326" si="79">U263*$U$4</f>
        <v>-7.17597922139957E-4</v>
      </c>
      <c r="X263" s="22"/>
      <c r="Y263" s="29" t="s">
        <v>264</v>
      </c>
      <c r="Z263" s="30">
        <v>144.44999999999999</v>
      </c>
      <c r="AA263" s="31">
        <v>-2.9999999999999997E-4</v>
      </c>
      <c r="AB263" s="32">
        <f t="shared" ref="AB263:AB326" si="80">SUM(AA263,1)</f>
        <v>0.99970000000000003</v>
      </c>
      <c r="AC263" s="28">
        <f t="shared" ref="AC263:AC326" si="81">AA263*$AA$4</f>
        <v>-6.2923334129448301E-6</v>
      </c>
      <c r="AD263" s="22"/>
      <c r="AE263" s="29" t="s">
        <v>264</v>
      </c>
      <c r="AF263" s="30">
        <v>893.9</v>
      </c>
      <c r="AG263" s="31">
        <v>-1.0800000000000001E-2</v>
      </c>
      <c r="AH263" s="32">
        <f t="shared" ref="AH263:AH326" si="82">SUM(AG263,1)</f>
        <v>0.98919999999999997</v>
      </c>
      <c r="AI263" s="28">
        <f t="shared" ref="AI263:AI326" si="83">AG263*$AG$4</f>
        <v>-1.0066157153092901E-4</v>
      </c>
      <c r="AJ263" s="22"/>
      <c r="AK263" s="29" t="s">
        <v>264</v>
      </c>
      <c r="AL263" s="30">
        <v>334.1</v>
      </c>
      <c r="AM263" s="31">
        <v>-1.11E-2</v>
      </c>
      <c r="AN263" s="32">
        <f t="shared" ref="AN263:AN326" si="84">SUM(AM263,1)</f>
        <v>0.9889</v>
      </c>
      <c r="AO263" s="28">
        <f t="shared" ref="AO263:AO326" si="85">AM263*$AM$4</f>
        <v>-1.05088129925961E-4</v>
      </c>
      <c r="AP263" s="22"/>
      <c r="AQ263" s="22"/>
      <c r="AR263" s="38"/>
      <c r="AT263" s="39">
        <f t="shared" si="69"/>
        <v>0.582234467757344</v>
      </c>
      <c r="AV263" s="40" t="s">
        <v>268</v>
      </c>
      <c r="AW263" s="47">
        <v>1102.55</v>
      </c>
      <c r="AX263" s="48">
        <f t="shared" si="70"/>
        <v>-3.0371679278915101E-2</v>
      </c>
      <c r="AY263" s="43">
        <f t="shared" si="71"/>
        <v>0.96962832072108496</v>
      </c>
      <c r="AZ263" s="49"/>
    </row>
    <row r="264" spans="1:52" ht="20.399999999999999">
      <c r="A264" s="12" t="s">
        <v>265</v>
      </c>
      <c r="B264" s="13">
        <v>2926.35</v>
      </c>
      <c r="C264" s="14">
        <v>8.3999999999999995E-3</v>
      </c>
      <c r="D264" s="15">
        <f t="shared" si="72"/>
        <v>1.0084</v>
      </c>
      <c r="E264" s="10">
        <f t="shared" si="73"/>
        <v>0.58741046095056104</v>
      </c>
      <c r="F264" s="16"/>
      <c r="G264" s="12" t="s">
        <v>265</v>
      </c>
      <c r="H264" s="13">
        <v>785</v>
      </c>
      <c r="I264" s="14">
        <v>3.3E-3</v>
      </c>
      <c r="J264" s="15">
        <f t="shared" si="74"/>
        <v>1.0033000000000001</v>
      </c>
      <c r="K264" s="10">
        <f t="shared" si="75"/>
        <v>1.0968500119417201E-3</v>
      </c>
      <c r="L264" s="21"/>
      <c r="M264" s="12" t="s">
        <v>265</v>
      </c>
      <c r="N264" s="13">
        <v>258.39999999999998</v>
      </c>
      <c r="O264" s="14">
        <v>-2.01E-2</v>
      </c>
      <c r="P264" s="15">
        <f t="shared" si="76"/>
        <v>0.97989999999999999</v>
      </c>
      <c r="Q264" s="10">
        <f t="shared" si="77"/>
        <v>-2.0776880821590601E-4</v>
      </c>
      <c r="R264" s="21"/>
      <c r="S264" s="12" t="s">
        <v>265</v>
      </c>
      <c r="T264" s="13">
        <v>34.200000000000003</v>
      </c>
      <c r="U264" s="14">
        <v>3.4799999999999998E-2</v>
      </c>
      <c r="V264" s="15">
        <f t="shared" si="78"/>
        <v>1.0347999999999999</v>
      </c>
      <c r="W264" s="10">
        <f t="shared" si="79"/>
        <v>1.2181662288034401E-3</v>
      </c>
      <c r="X264" s="22"/>
      <c r="Y264" s="29" t="s">
        <v>265</v>
      </c>
      <c r="Z264" s="30">
        <v>144.5</v>
      </c>
      <c r="AA264" s="31">
        <v>-1.8700000000000001E-2</v>
      </c>
      <c r="AB264" s="32">
        <f t="shared" si="80"/>
        <v>0.98129999999999995</v>
      </c>
      <c r="AC264" s="28">
        <f t="shared" si="81"/>
        <v>-3.9222211607356099E-4</v>
      </c>
      <c r="AD264" s="22"/>
      <c r="AE264" s="29" t="s">
        <v>265</v>
      </c>
      <c r="AF264" s="30">
        <v>903.7</v>
      </c>
      <c r="AG264" s="31">
        <v>1.5E-3</v>
      </c>
      <c r="AH264" s="32">
        <f t="shared" si="82"/>
        <v>1.0015000000000001</v>
      </c>
      <c r="AI264" s="28">
        <f t="shared" si="83"/>
        <v>1.39807738237401E-5</v>
      </c>
      <c r="AJ264" s="22"/>
      <c r="AK264" s="29" t="s">
        <v>265</v>
      </c>
      <c r="AL264" s="30">
        <v>337.85</v>
      </c>
      <c r="AM264" s="31">
        <v>-6.4999999999999997E-3</v>
      </c>
      <c r="AN264" s="32">
        <f t="shared" si="84"/>
        <v>0.99350000000000005</v>
      </c>
      <c r="AO264" s="28">
        <f t="shared" si="85"/>
        <v>-6.1538094100788094E-5</v>
      </c>
      <c r="AP264" s="22"/>
      <c r="AQ264" s="22"/>
      <c r="AR264" s="38"/>
      <c r="AT264" s="39">
        <f t="shared" si="69"/>
        <v>0.58907792894674005</v>
      </c>
      <c r="AV264" s="40" t="s">
        <v>269</v>
      </c>
      <c r="AW264" s="47">
        <v>1136.55</v>
      </c>
      <c r="AX264" s="48">
        <f t="shared" si="70"/>
        <v>-4.83480437022153E-2</v>
      </c>
      <c r="AY264" s="43">
        <f t="shared" si="71"/>
        <v>0.95165195629778498</v>
      </c>
      <c r="AZ264" s="49"/>
    </row>
    <row r="265" spans="1:52" ht="20.399999999999999">
      <c r="A265" s="12" t="s">
        <v>266</v>
      </c>
      <c r="B265" s="13">
        <v>2901.9</v>
      </c>
      <c r="C265" s="14">
        <v>1.2999999999999999E-2</v>
      </c>
      <c r="D265" s="15">
        <f t="shared" si="72"/>
        <v>1.0129999999999999</v>
      </c>
      <c r="E265" s="10">
        <f t="shared" si="73"/>
        <v>0.59009004060186299</v>
      </c>
      <c r="F265" s="16"/>
      <c r="G265" s="12" t="s">
        <v>266</v>
      </c>
      <c r="H265" s="13">
        <v>782.4</v>
      </c>
      <c r="I265" s="14">
        <v>1.5599999999999999E-2</v>
      </c>
      <c r="J265" s="15">
        <f t="shared" si="74"/>
        <v>1.0156000000000001</v>
      </c>
      <c r="K265" s="10">
        <f t="shared" si="75"/>
        <v>5.1851091473608798E-3</v>
      </c>
      <c r="L265" s="21"/>
      <c r="M265" s="12" t="s">
        <v>266</v>
      </c>
      <c r="N265" s="13">
        <v>263.7</v>
      </c>
      <c r="O265" s="14">
        <v>4.0000000000000001E-3</v>
      </c>
      <c r="P265" s="15">
        <f t="shared" si="76"/>
        <v>1.004</v>
      </c>
      <c r="Q265" s="10">
        <f t="shared" si="77"/>
        <v>4.13470265106281E-5</v>
      </c>
      <c r="R265" s="21"/>
      <c r="S265" s="12" t="s">
        <v>266</v>
      </c>
      <c r="T265" s="13">
        <v>33.049999999999997</v>
      </c>
      <c r="U265" s="14">
        <v>2.4799999999999999E-2</v>
      </c>
      <c r="V265" s="15">
        <f t="shared" si="78"/>
        <v>1.0247999999999999</v>
      </c>
      <c r="W265" s="10">
        <f t="shared" si="79"/>
        <v>8.6811846190589903E-4</v>
      </c>
      <c r="X265" s="22"/>
      <c r="Y265" s="29" t="s">
        <v>266</v>
      </c>
      <c r="Z265" s="30">
        <v>147.25</v>
      </c>
      <c r="AA265" s="31">
        <v>1.8700000000000001E-2</v>
      </c>
      <c r="AB265" s="32">
        <f t="shared" si="80"/>
        <v>1.0186999999999999</v>
      </c>
      <c r="AC265" s="28">
        <f t="shared" si="81"/>
        <v>3.9222211607356099E-4</v>
      </c>
      <c r="AD265" s="22"/>
      <c r="AE265" s="29" t="s">
        <v>266</v>
      </c>
      <c r="AF265" s="30">
        <v>902.35</v>
      </c>
      <c r="AG265" s="31">
        <v>-4.4000000000000003E-3</v>
      </c>
      <c r="AH265" s="32">
        <f t="shared" si="82"/>
        <v>0.99560000000000004</v>
      </c>
      <c r="AI265" s="28">
        <f t="shared" si="83"/>
        <v>-4.1010269882971103E-5</v>
      </c>
      <c r="AJ265" s="22"/>
      <c r="AK265" s="29" t="s">
        <v>266</v>
      </c>
      <c r="AL265" s="30">
        <v>340.05</v>
      </c>
      <c r="AM265" s="31">
        <v>2.9100000000000001E-2</v>
      </c>
      <c r="AN265" s="32">
        <f t="shared" si="84"/>
        <v>1.0290999999999999</v>
      </c>
      <c r="AO265" s="28">
        <f t="shared" si="85"/>
        <v>2.7550131358968199E-4</v>
      </c>
      <c r="AP265" s="22"/>
      <c r="AQ265" s="22"/>
      <c r="AR265" s="38"/>
      <c r="AT265" s="39">
        <f t="shared" si="69"/>
        <v>0.59681132839742101</v>
      </c>
      <c r="AV265" s="40" t="s">
        <v>270</v>
      </c>
      <c r="AW265" s="47">
        <v>1192.8499999999999</v>
      </c>
      <c r="AX265" s="48">
        <f t="shared" si="70"/>
        <v>-4.5584839407634397E-3</v>
      </c>
      <c r="AY265" s="43">
        <f t="shared" si="71"/>
        <v>0.99544151605923703</v>
      </c>
      <c r="AZ265" s="49"/>
    </row>
    <row r="266" spans="1:52" ht="20.399999999999999">
      <c r="A266" s="12" t="s">
        <v>267</v>
      </c>
      <c r="B266" s="13">
        <v>2864.6</v>
      </c>
      <c r="C266" s="14">
        <v>-1.77E-2</v>
      </c>
      <c r="D266" s="15">
        <f t="shared" si="72"/>
        <v>0.98229999999999995</v>
      </c>
      <c r="E266" s="10">
        <f t="shared" si="73"/>
        <v>0.57220675901600204</v>
      </c>
      <c r="F266" s="16"/>
      <c r="G266" s="12" t="s">
        <v>267</v>
      </c>
      <c r="H266" s="13">
        <v>770.35</v>
      </c>
      <c r="I266" s="14">
        <v>1.6000000000000001E-3</v>
      </c>
      <c r="J266" s="15">
        <f t="shared" si="74"/>
        <v>1.0016</v>
      </c>
      <c r="K266" s="10">
        <f t="shared" si="75"/>
        <v>5.31806066395988E-4</v>
      </c>
      <c r="L266" s="21"/>
      <c r="M266" s="12" t="s">
        <v>267</v>
      </c>
      <c r="N266" s="13">
        <v>262.64999999999998</v>
      </c>
      <c r="O266" s="14">
        <v>-7.0000000000000001E-3</v>
      </c>
      <c r="P266" s="15">
        <f t="shared" si="76"/>
        <v>0.99299999999999999</v>
      </c>
      <c r="Q266" s="10">
        <f t="shared" si="77"/>
        <v>-7.2357296393599197E-5</v>
      </c>
      <c r="R266" s="21"/>
      <c r="S266" s="12" t="s">
        <v>267</v>
      </c>
      <c r="T266" s="13">
        <v>32.25</v>
      </c>
      <c r="U266" s="14">
        <v>-9.1999999999999998E-3</v>
      </c>
      <c r="V266" s="15">
        <f t="shared" si="78"/>
        <v>0.99080000000000001</v>
      </c>
      <c r="W266" s="10">
        <f t="shared" si="79"/>
        <v>-3.2204394554573702E-4</v>
      </c>
      <c r="X266" s="22"/>
      <c r="Y266" s="29" t="s">
        <v>267</v>
      </c>
      <c r="Z266" s="30">
        <v>144.55000000000001</v>
      </c>
      <c r="AA266" s="31">
        <v>2.01E-2</v>
      </c>
      <c r="AB266" s="32">
        <f t="shared" si="80"/>
        <v>1.0201</v>
      </c>
      <c r="AC266" s="28">
        <f t="shared" si="81"/>
        <v>4.21586338667304E-4</v>
      </c>
      <c r="AD266" s="22"/>
      <c r="AE266" s="29" t="s">
        <v>267</v>
      </c>
      <c r="AF266" s="30">
        <v>906.35</v>
      </c>
      <c r="AG266" s="31">
        <v>1.4200000000000001E-2</v>
      </c>
      <c r="AH266" s="32">
        <f t="shared" si="82"/>
        <v>1.0142</v>
      </c>
      <c r="AI266" s="28">
        <f t="shared" si="83"/>
        <v>1.3235132553140699E-4</v>
      </c>
      <c r="AJ266" s="22"/>
      <c r="AK266" s="29" t="s">
        <v>267</v>
      </c>
      <c r="AL266" s="30">
        <v>330.45</v>
      </c>
      <c r="AM266" s="31">
        <v>-3.5999999999999999E-3</v>
      </c>
      <c r="AN266" s="32">
        <f t="shared" si="84"/>
        <v>0.99639999999999995</v>
      </c>
      <c r="AO266" s="28">
        <f t="shared" si="85"/>
        <v>-3.4082636732744197E-5</v>
      </c>
      <c r="AP266" s="22"/>
      <c r="AQ266" s="22"/>
      <c r="AR266" s="38"/>
      <c r="AT266" s="39">
        <f t="shared" si="69"/>
        <v>0.57286401886792404</v>
      </c>
      <c r="AV266" s="40" t="s">
        <v>271</v>
      </c>
      <c r="AW266" s="47">
        <v>1198.3</v>
      </c>
      <c r="AX266" s="48">
        <f t="shared" si="70"/>
        <v>-5.5341865994603502E-3</v>
      </c>
      <c r="AY266" s="43">
        <f t="shared" si="71"/>
        <v>0.99446581340053997</v>
      </c>
      <c r="AZ266" s="49"/>
    </row>
    <row r="267" spans="1:52" ht="20.399999999999999">
      <c r="A267" s="12" t="s">
        <v>268</v>
      </c>
      <c r="B267" s="13">
        <v>2916.1</v>
      </c>
      <c r="C267" s="14">
        <v>-1.43E-2</v>
      </c>
      <c r="D267" s="15">
        <f t="shared" si="72"/>
        <v>0.98570000000000002</v>
      </c>
      <c r="E267" s="10">
        <f t="shared" si="73"/>
        <v>0.57418731788870303</v>
      </c>
      <c r="F267" s="16"/>
      <c r="G267" s="12" t="s">
        <v>268</v>
      </c>
      <c r="H267" s="13">
        <v>769.1</v>
      </c>
      <c r="I267" s="14">
        <v>-3.0000000000000001E-3</v>
      </c>
      <c r="J267" s="15">
        <f t="shared" si="74"/>
        <v>0.997</v>
      </c>
      <c r="K267" s="10">
        <f t="shared" si="75"/>
        <v>-9.9713637449247699E-4</v>
      </c>
      <c r="L267" s="21"/>
      <c r="M267" s="12" t="s">
        <v>268</v>
      </c>
      <c r="N267" s="13">
        <v>264.5</v>
      </c>
      <c r="O267" s="14">
        <v>1.17E-2</v>
      </c>
      <c r="P267" s="15">
        <f t="shared" si="76"/>
        <v>1.0117</v>
      </c>
      <c r="Q267" s="10">
        <f t="shared" si="77"/>
        <v>1.20940052543587E-4</v>
      </c>
      <c r="R267" s="21"/>
      <c r="S267" s="12" t="s">
        <v>268</v>
      </c>
      <c r="T267" s="13">
        <v>32.549999999999997</v>
      </c>
      <c r="U267" s="14">
        <v>1.5599999999999999E-2</v>
      </c>
      <c r="V267" s="15">
        <f t="shared" si="78"/>
        <v>1.0156000000000001</v>
      </c>
      <c r="W267" s="10">
        <f t="shared" si="79"/>
        <v>5.46074516360162E-4</v>
      </c>
      <c r="X267" s="22"/>
      <c r="Y267" s="29" t="s">
        <v>268</v>
      </c>
      <c r="Z267" s="30">
        <v>141.69999999999999</v>
      </c>
      <c r="AA267" s="31">
        <v>-2.1700000000000001E-2</v>
      </c>
      <c r="AB267" s="32">
        <f t="shared" si="80"/>
        <v>0.97829999999999995</v>
      </c>
      <c r="AC267" s="28">
        <f t="shared" si="81"/>
        <v>-4.5514545020300899E-4</v>
      </c>
      <c r="AD267" s="22"/>
      <c r="AE267" s="29" t="s">
        <v>268</v>
      </c>
      <c r="AF267" s="30">
        <v>893.65</v>
      </c>
      <c r="AG267" s="31">
        <v>-1.37E-2</v>
      </c>
      <c r="AH267" s="32">
        <f t="shared" si="82"/>
        <v>0.98629999999999995</v>
      </c>
      <c r="AI267" s="28">
        <f t="shared" si="83"/>
        <v>-1.2769106759016001E-4</v>
      </c>
      <c r="AJ267" s="22"/>
      <c r="AK267" s="29" t="s">
        <v>268</v>
      </c>
      <c r="AL267" s="30">
        <v>331.65</v>
      </c>
      <c r="AM267" s="31">
        <v>-2.8299999999999999E-2</v>
      </c>
      <c r="AN267" s="32">
        <f t="shared" si="84"/>
        <v>0.97170000000000001</v>
      </c>
      <c r="AO267" s="28">
        <f t="shared" si="85"/>
        <v>-2.6792739431573902E-4</v>
      </c>
      <c r="AP267" s="22"/>
      <c r="AQ267" s="22"/>
      <c r="AR267" s="38"/>
      <c r="AT267" s="39">
        <f t="shared" si="69"/>
        <v>0.573006432171006</v>
      </c>
      <c r="AV267" s="40" t="s">
        <v>272</v>
      </c>
      <c r="AW267" s="47">
        <v>1204.95</v>
      </c>
      <c r="AX267" s="48">
        <f t="shared" si="70"/>
        <v>4.1165155118394799E-3</v>
      </c>
      <c r="AY267" s="43">
        <f t="shared" si="71"/>
        <v>1.0041165155118399</v>
      </c>
      <c r="AZ267" s="49"/>
    </row>
    <row r="268" spans="1:52" ht="20.399999999999999">
      <c r="A268" s="12" t="s">
        <v>269</v>
      </c>
      <c r="B268" s="13">
        <v>2958.3</v>
      </c>
      <c r="C268" s="14">
        <v>-1.7899999999999999E-2</v>
      </c>
      <c r="D268" s="15">
        <f t="shared" si="72"/>
        <v>0.98209999999999997</v>
      </c>
      <c r="E268" s="10">
        <f t="shared" si="73"/>
        <v>0.57209025555290205</v>
      </c>
      <c r="F268" s="16"/>
      <c r="G268" s="12" t="s">
        <v>269</v>
      </c>
      <c r="H268" s="13">
        <v>771.45</v>
      </c>
      <c r="I268" s="14">
        <v>-2.8000000000000001E-2</v>
      </c>
      <c r="J268" s="15">
        <f t="shared" si="74"/>
        <v>0.97199999999999998</v>
      </c>
      <c r="K268" s="10">
        <f t="shared" si="75"/>
        <v>-9.3066061619297806E-3</v>
      </c>
      <c r="L268" s="21"/>
      <c r="M268" s="12" t="s">
        <v>269</v>
      </c>
      <c r="N268" s="13">
        <v>261.45</v>
      </c>
      <c r="O268" s="14">
        <v>-4.8599999999999997E-2</v>
      </c>
      <c r="P268" s="15">
        <f t="shared" si="76"/>
        <v>0.95140000000000002</v>
      </c>
      <c r="Q268" s="10">
        <f t="shared" si="77"/>
        <v>-5.0236637210413198E-4</v>
      </c>
      <c r="R268" s="21"/>
      <c r="S268" s="12" t="s">
        <v>269</v>
      </c>
      <c r="T268" s="13">
        <v>32.049999999999997</v>
      </c>
      <c r="U268" s="14">
        <v>-8.9499999999999996E-2</v>
      </c>
      <c r="V268" s="15">
        <f t="shared" si="78"/>
        <v>0.91049999999999998</v>
      </c>
      <c r="W268" s="10">
        <f t="shared" si="79"/>
        <v>-3.13292751373298E-3</v>
      </c>
      <c r="X268" s="22"/>
      <c r="Y268" s="29" t="s">
        <v>269</v>
      </c>
      <c r="Z268" s="30">
        <v>144.85</v>
      </c>
      <c r="AA268" s="31">
        <v>-6.1899999999999997E-2</v>
      </c>
      <c r="AB268" s="32">
        <f t="shared" si="80"/>
        <v>0.93810000000000004</v>
      </c>
      <c r="AC268" s="28">
        <f t="shared" si="81"/>
        <v>-1.2983181275376199E-3</v>
      </c>
      <c r="AD268" s="22"/>
      <c r="AE268" s="29" t="s">
        <v>269</v>
      </c>
      <c r="AF268" s="30">
        <v>906.05</v>
      </c>
      <c r="AG268" s="31">
        <v>-3.4099999999999998E-2</v>
      </c>
      <c r="AH268" s="32">
        <f t="shared" si="82"/>
        <v>0.96589999999999998</v>
      </c>
      <c r="AI268" s="28">
        <f t="shared" si="83"/>
        <v>-3.1782959159302597E-4</v>
      </c>
      <c r="AJ268" s="22"/>
      <c r="AK268" s="29" t="s">
        <v>269</v>
      </c>
      <c r="AL268" s="30">
        <v>341.3</v>
      </c>
      <c r="AM268" s="31">
        <v>-6.6500000000000004E-2</v>
      </c>
      <c r="AN268" s="32">
        <f t="shared" si="84"/>
        <v>0.9335</v>
      </c>
      <c r="AO268" s="28">
        <f t="shared" si="85"/>
        <v>-6.2958203964652505E-4</v>
      </c>
      <c r="AP268" s="22"/>
      <c r="AQ268" s="22"/>
      <c r="AR268" s="38"/>
      <c r="AT268" s="39">
        <f t="shared" si="69"/>
        <v>0.55690262574635796</v>
      </c>
      <c r="AV268" s="40" t="s">
        <v>273</v>
      </c>
      <c r="AW268" s="47">
        <v>1200</v>
      </c>
      <c r="AX268" s="48">
        <f t="shared" si="70"/>
        <v>-4.1665798635181901E-5</v>
      </c>
      <c r="AY268" s="43">
        <f t="shared" si="71"/>
        <v>0.99995833420136504</v>
      </c>
      <c r="AZ268" s="49"/>
    </row>
    <row r="269" spans="1:52" ht="20.399999999999999">
      <c r="A269" s="12" t="s">
        <v>270</v>
      </c>
      <c r="B269" s="13">
        <v>3012.35</v>
      </c>
      <c r="C269" s="14">
        <v>-1.38E-2</v>
      </c>
      <c r="D269" s="15">
        <f t="shared" si="72"/>
        <v>0.98619999999999997</v>
      </c>
      <c r="E269" s="10">
        <f t="shared" si="73"/>
        <v>0.57447857654645296</v>
      </c>
      <c r="F269" s="16"/>
      <c r="G269" s="12" t="s">
        <v>270</v>
      </c>
      <c r="H269" s="13">
        <v>793.65</v>
      </c>
      <c r="I269" s="14">
        <v>1E-3</v>
      </c>
      <c r="J269" s="15">
        <f t="shared" si="74"/>
        <v>1.0009999999999999</v>
      </c>
      <c r="K269" s="10">
        <f t="shared" si="75"/>
        <v>3.3237879149749199E-4</v>
      </c>
      <c r="L269" s="21"/>
      <c r="M269" s="12" t="s">
        <v>270</v>
      </c>
      <c r="N269" s="13">
        <v>274.8</v>
      </c>
      <c r="O269" s="14">
        <v>7.4999999999999997E-3</v>
      </c>
      <c r="P269" s="15">
        <f t="shared" si="76"/>
        <v>1.0075000000000001</v>
      </c>
      <c r="Q269" s="10">
        <f t="shared" si="77"/>
        <v>7.7525674707427705E-5</v>
      </c>
      <c r="R269" s="21"/>
      <c r="S269" s="12" t="s">
        <v>270</v>
      </c>
      <c r="T269" s="13">
        <v>35.200000000000003</v>
      </c>
      <c r="U269" s="14">
        <v>-4.1999999999999997E-3</v>
      </c>
      <c r="V269" s="15">
        <f t="shared" si="78"/>
        <v>0.99580000000000002</v>
      </c>
      <c r="W269" s="10">
        <f t="shared" si="79"/>
        <v>-1.4702006209696701E-4</v>
      </c>
      <c r="X269" s="22"/>
      <c r="Y269" s="29" t="s">
        <v>270</v>
      </c>
      <c r="Z269" s="30">
        <v>154.4</v>
      </c>
      <c r="AA269" s="31">
        <v>-2.7400000000000001E-2</v>
      </c>
      <c r="AB269" s="32">
        <f t="shared" si="80"/>
        <v>0.97260000000000002</v>
      </c>
      <c r="AC269" s="28">
        <f t="shared" si="81"/>
        <v>-5.7469978504896097E-4</v>
      </c>
      <c r="AD269" s="22"/>
      <c r="AE269" s="29" t="s">
        <v>270</v>
      </c>
      <c r="AF269" s="30">
        <v>938</v>
      </c>
      <c r="AG269" s="31">
        <v>3.2000000000000002E-3</v>
      </c>
      <c r="AH269" s="32">
        <f t="shared" si="82"/>
        <v>1.0032000000000001</v>
      </c>
      <c r="AI269" s="28">
        <f t="shared" si="83"/>
        <v>2.9825650823978999E-5</v>
      </c>
      <c r="AJ269" s="22"/>
      <c r="AK269" s="29" t="s">
        <v>270</v>
      </c>
      <c r="AL269" s="30">
        <v>365.6</v>
      </c>
      <c r="AM269" s="31">
        <v>1.1000000000000001E-3</v>
      </c>
      <c r="AN269" s="32">
        <f t="shared" si="84"/>
        <v>1.0011000000000001</v>
      </c>
      <c r="AO269" s="28">
        <f t="shared" si="85"/>
        <v>1.04141390016718E-5</v>
      </c>
      <c r="AP269" s="22"/>
      <c r="AQ269" s="22"/>
      <c r="AR269" s="38"/>
      <c r="AT269" s="39">
        <f t="shared" si="69"/>
        <v>0.57420700095533805</v>
      </c>
      <c r="AV269" s="40" t="s">
        <v>274</v>
      </c>
      <c r="AW269" s="47">
        <v>1200.05</v>
      </c>
      <c r="AX269" s="48">
        <f t="shared" si="70"/>
        <v>2.50020836371869E-4</v>
      </c>
      <c r="AY269" s="43">
        <f t="shared" si="71"/>
        <v>1.00025002083637</v>
      </c>
      <c r="AZ269" s="49"/>
    </row>
    <row r="270" spans="1:52" ht="20.399999999999999">
      <c r="A270" s="12" t="s">
        <v>271</v>
      </c>
      <c r="B270" s="13">
        <v>3054.4</v>
      </c>
      <c r="C270" s="14">
        <v>2.8999999999999998E-3</v>
      </c>
      <c r="D270" s="15">
        <f t="shared" si="72"/>
        <v>1.0028999999999999</v>
      </c>
      <c r="E270" s="10">
        <f t="shared" si="73"/>
        <v>0.58420661571530896</v>
      </c>
      <c r="F270" s="16"/>
      <c r="G270" s="12" t="s">
        <v>271</v>
      </c>
      <c r="H270" s="13">
        <v>792.85</v>
      </c>
      <c r="I270" s="14">
        <v>-7.1999999999999998E-3</v>
      </c>
      <c r="J270" s="15">
        <f t="shared" si="74"/>
        <v>0.99280000000000002</v>
      </c>
      <c r="K270" s="10">
        <f t="shared" si="75"/>
        <v>-2.3931272987819398E-3</v>
      </c>
      <c r="L270" s="21"/>
      <c r="M270" s="12" t="s">
        <v>271</v>
      </c>
      <c r="N270" s="13">
        <v>272.75</v>
      </c>
      <c r="O270" s="14">
        <v>-1.9900000000000001E-2</v>
      </c>
      <c r="P270" s="15">
        <f t="shared" si="76"/>
        <v>0.98009999999999997</v>
      </c>
      <c r="Q270" s="10">
        <f t="shared" si="77"/>
        <v>-2.0570145689037501E-4</v>
      </c>
      <c r="R270" s="21"/>
      <c r="S270" s="12" t="s">
        <v>271</v>
      </c>
      <c r="T270" s="13">
        <v>35.35</v>
      </c>
      <c r="U270" s="14">
        <v>1.8700000000000001E-2</v>
      </c>
      <c r="V270" s="15">
        <f t="shared" si="78"/>
        <v>1.0186999999999999</v>
      </c>
      <c r="W270" s="10">
        <f t="shared" si="79"/>
        <v>6.5458932409840004E-4</v>
      </c>
      <c r="X270" s="22"/>
      <c r="Y270" s="29" t="s">
        <v>271</v>
      </c>
      <c r="Z270" s="30">
        <v>158.75</v>
      </c>
      <c r="AA270" s="31">
        <v>4.1000000000000003E-3</v>
      </c>
      <c r="AB270" s="32">
        <f t="shared" si="80"/>
        <v>1.0041</v>
      </c>
      <c r="AC270" s="28">
        <f t="shared" si="81"/>
        <v>8.5995223310246006E-5</v>
      </c>
      <c r="AD270" s="22"/>
      <c r="AE270" s="29" t="s">
        <v>271</v>
      </c>
      <c r="AF270" s="30">
        <v>935.05</v>
      </c>
      <c r="AG270" s="31">
        <v>-6.3E-3</v>
      </c>
      <c r="AH270" s="32">
        <f t="shared" si="82"/>
        <v>0.99370000000000003</v>
      </c>
      <c r="AI270" s="28">
        <f t="shared" si="83"/>
        <v>-5.8719250059708601E-5</v>
      </c>
      <c r="AJ270" s="22"/>
      <c r="AK270" s="29" t="s">
        <v>271</v>
      </c>
      <c r="AL270" s="30">
        <v>365.2</v>
      </c>
      <c r="AM270" s="31">
        <v>-6.1000000000000004E-3</v>
      </c>
      <c r="AN270" s="32">
        <f t="shared" si="84"/>
        <v>0.99390000000000001</v>
      </c>
      <c r="AO270" s="28">
        <f t="shared" si="85"/>
        <v>-5.7751134463816597E-5</v>
      </c>
      <c r="AP270" s="22"/>
      <c r="AQ270" s="22"/>
      <c r="AR270" s="38"/>
      <c r="AT270" s="39">
        <f t="shared" si="69"/>
        <v>0.58223190112252199</v>
      </c>
      <c r="AV270" s="40" t="s">
        <v>275</v>
      </c>
      <c r="AW270" s="47">
        <v>1199.75</v>
      </c>
      <c r="AX270" s="48">
        <f t="shared" si="70"/>
        <v>-7.9284780528748999E-3</v>
      </c>
      <c r="AY270" s="43">
        <f t="shared" si="71"/>
        <v>0.992071521947125</v>
      </c>
      <c r="AZ270" s="49"/>
    </row>
    <row r="271" spans="1:52" ht="20.399999999999999">
      <c r="A271" s="12" t="s">
        <v>272</v>
      </c>
      <c r="B271" s="13">
        <v>3045.6</v>
      </c>
      <c r="C271" s="14">
        <v>-6.7999999999999996E-3</v>
      </c>
      <c r="D271" s="15">
        <f t="shared" si="72"/>
        <v>0.99319999999999997</v>
      </c>
      <c r="E271" s="10">
        <f t="shared" si="73"/>
        <v>0.57855619775495604</v>
      </c>
      <c r="F271" s="16"/>
      <c r="G271" s="12" t="s">
        <v>272</v>
      </c>
      <c r="H271" s="13">
        <v>798.6</v>
      </c>
      <c r="I271" s="14">
        <v>-8.0999999999999996E-3</v>
      </c>
      <c r="J271" s="15">
        <f t="shared" si="74"/>
        <v>0.9919</v>
      </c>
      <c r="K271" s="10">
        <f t="shared" si="75"/>
        <v>-2.69226821112969E-3</v>
      </c>
      <c r="L271" s="21"/>
      <c r="M271" s="12" t="s">
        <v>272</v>
      </c>
      <c r="N271" s="13">
        <v>278.3</v>
      </c>
      <c r="O271" s="14">
        <v>7.6E-3</v>
      </c>
      <c r="P271" s="15">
        <f t="shared" si="76"/>
        <v>1.0076000000000001</v>
      </c>
      <c r="Q271" s="10">
        <f t="shared" si="77"/>
        <v>7.8559350370193393E-5</v>
      </c>
      <c r="R271" s="21"/>
      <c r="S271" s="12" t="s">
        <v>272</v>
      </c>
      <c r="T271" s="13">
        <v>34.700000000000003</v>
      </c>
      <c r="U271" s="14">
        <v>6.6100000000000006E-2</v>
      </c>
      <c r="V271" s="15">
        <f t="shared" si="78"/>
        <v>1.0661</v>
      </c>
      <c r="W271" s="10">
        <f t="shared" si="79"/>
        <v>2.3138157391927399E-3</v>
      </c>
      <c r="X271" s="22"/>
      <c r="Y271" s="29" t="s">
        <v>272</v>
      </c>
      <c r="Z271" s="30">
        <v>158.1</v>
      </c>
      <c r="AA271" s="31">
        <v>-3.0099999999999998E-2</v>
      </c>
      <c r="AB271" s="32">
        <f t="shared" si="80"/>
        <v>0.96989999999999998</v>
      </c>
      <c r="AC271" s="28">
        <f t="shared" si="81"/>
        <v>-6.3133078576546402E-4</v>
      </c>
      <c r="AD271" s="22"/>
      <c r="AE271" s="29" t="s">
        <v>272</v>
      </c>
      <c r="AF271" s="30">
        <v>940.95</v>
      </c>
      <c r="AG271" s="31">
        <v>-1E-3</v>
      </c>
      <c r="AH271" s="32">
        <f t="shared" si="82"/>
        <v>0.999</v>
      </c>
      <c r="AI271" s="28">
        <f t="shared" si="83"/>
        <v>-9.3205158824934303E-6</v>
      </c>
      <c r="AJ271" s="22"/>
      <c r="AK271" s="29" t="s">
        <v>272</v>
      </c>
      <c r="AL271" s="30">
        <v>367.45</v>
      </c>
      <c r="AM271" s="31">
        <v>-3.3E-3</v>
      </c>
      <c r="AN271" s="32">
        <f t="shared" si="84"/>
        <v>0.99670000000000003</v>
      </c>
      <c r="AO271" s="28">
        <f t="shared" si="85"/>
        <v>-3.1242417005015503E-5</v>
      </c>
      <c r="AP271" s="22"/>
      <c r="AQ271" s="22"/>
      <c r="AR271" s="38"/>
      <c r="AT271" s="39">
        <f t="shared" si="69"/>
        <v>0.577584410914736</v>
      </c>
      <c r="AV271" s="40" t="s">
        <v>276</v>
      </c>
      <c r="AW271" s="47">
        <v>1209.3</v>
      </c>
      <c r="AX271" s="48">
        <f t="shared" si="70"/>
        <v>-1.52864166601113E-3</v>
      </c>
      <c r="AY271" s="43">
        <f t="shared" si="71"/>
        <v>0.99847135833398903</v>
      </c>
      <c r="AZ271" s="49"/>
    </row>
    <row r="272" spans="1:52" ht="20.399999999999999">
      <c r="A272" s="12" t="s">
        <v>273</v>
      </c>
      <c r="B272" s="13">
        <v>3066.3</v>
      </c>
      <c r="C272" s="14">
        <v>-1.15E-2</v>
      </c>
      <c r="D272" s="15">
        <f t="shared" si="72"/>
        <v>0.98850000000000005</v>
      </c>
      <c r="E272" s="10">
        <f t="shared" si="73"/>
        <v>0.57581836637210404</v>
      </c>
      <c r="F272" s="16"/>
      <c r="G272" s="12" t="s">
        <v>273</v>
      </c>
      <c r="H272" s="13">
        <v>805.1</v>
      </c>
      <c r="I272" s="14">
        <v>-6.9999999999999999E-4</v>
      </c>
      <c r="J272" s="15">
        <f t="shared" si="74"/>
        <v>0.99929999999999997</v>
      </c>
      <c r="K272" s="10">
        <f t="shared" si="75"/>
        <v>-2.3266515404824501E-4</v>
      </c>
      <c r="L272" s="21"/>
      <c r="M272" s="12" t="s">
        <v>273</v>
      </c>
      <c r="N272" s="13">
        <v>276.2</v>
      </c>
      <c r="O272" s="14">
        <v>-2.2000000000000001E-3</v>
      </c>
      <c r="P272" s="15">
        <f t="shared" si="76"/>
        <v>0.99780000000000002</v>
      </c>
      <c r="Q272" s="10">
        <f t="shared" si="77"/>
        <v>-2.2740864580845501E-5</v>
      </c>
      <c r="R272" s="21"/>
      <c r="S272" s="12" t="s">
        <v>273</v>
      </c>
      <c r="T272" s="13">
        <v>32.549999999999997</v>
      </c>
      <c r="U272" s="14">
        <v>1.5599999999999999E-2</v>
      </c>
      <c r="V272" s="15">
        <f t="shared" si="78"/>
        <v>1.0156000000000001</v>
      </c>
      <c r="W272" s="10">
        <f t="shared" si="79"/>
        <v>5.46074516360162E-4</v>
      </c>
      <c r="X272" s="22"/>
      <c r="Y272" s="29" t="s">
        <v>273</v>
      </c>
      <c r="Z272" s="30">
        <v>163</v>
      </c>
      <c r="AA272" s="31">
        <v>8.9999999999999998E-4</v>
      </c>
      <c r="AB272" s="32">
        <f t="shared" si="80"/>
        <v>1.0008999999999999</v>
      </c>
      <c r="AC272" s="28">
        <f t="shared" si="81"/>
        <v>1.8877000238834501E-5</v>
      </c>
      <c r="AD272" s="22"/>
      <c r="AE272" s="29" t="s">
        <v>273</v>
      </c>
      <c r="AF272" s="30">
        <v>941.85</v>
      </c>
      <c r="AG272" s="31">
        <v>7.6E-3</v>
      </c>
      <c r="AH272" s="32">
        <f t="shared" si="82"/>
        <v>1.0076000000000001</v>
      </c>
      <c r="AI272" s="28">
        <f t="shared" si="83"/>
        <v>7.0835920706950102E-5</v>
      </c>
      <c r="AJ272" s="22"/>
      <c r="AK272" s="29" t="s">
        <v>273</v>
      </c>
      <c r="AL272" s="30">
        <v>368.65</v>
      </c>
      <c r="AM272" s="31">
        <v>8.5000000000000006E-3</v>
      </c>
      <c r="AN272" s="32">
        <f t="shared" si="84"/>
        <v>1.0085</v>
      </c>
      <c r="AO272" s="28">
        <f t="shared" si="85"/>
        <v>8.0472892285646003E-5</v>
      </c>
      <c r="AP272" s="22"/>
      <c r="AQ272" s="22"/>
      <c r="AR272" s="38"/>
      <c r="AT272" s="39">
        <f t="shared" si="69"/>
        <v>0.57627922068306703</v>
      </c>
      <c r="AV272" s="40" t="s">
        <v>277</v>
      </c>
      <c r="AW272" s="47">
        <v>1211.1500000000001</v>
      </c>
      <c r="AX272" s="48">
        <f t="shared" si="70"/>
        <v>6.1286373449056996E-3</v>
      </c>
      <c r="AY272" s="43">
        <f t="shared" si="71"/>
        <v>1.0061286373449101</v>
      </c>
      <c r="AZ272" s="49"/>
    </row>
    <row r="273" spans="1:52" ht="20.399999999999999">
      <c r="A273" s="12" t="s">
        <v>274</v>
      </c>
      <c r="B273" s="13">
        <v>3101.9</v>
      </c>
      <c r="C273" s="14">
        <v>4.0000000000000001E-3</v>
      </c>
      <c r="D273" s="15">
        <f t="shared" si="72"/>
        <v>1.004</v>
      </c>
      <c r="E273" s="10">
        <f t="shared" si="73"/>
        <v>0.58484738476235998</v>
      </c>
      <c r="F273" s="16"/>
      <c r="G273" s="12" t="s">
        <v>274</v>
      </c>
      <c r="H273" s="13">
        <v>805.65</v>
      </c>
      <c r="I273" s="14">
        <v>-0.01</v>
      </c>
      <c r="J273" s="15">
        <f t="shared" si="74"/>
        <v>0.99</v>
      </c>
      <c r="K273" s="10">
        <f t="shared" si="75"/>
        <v>-3.32378791497492E-3</v>
      </c>
      <c r="L273" s="21"/>
      <c r="M273" s="12" t="s">
        <v>274</v>
      </c>
      <c r="N273" s="13">
        <v>276.8</v>
      </c>
      <c r="O273" s="14">
        <v>-1.09E-2</v>
      </c>
      <c r="P273" s="15">
        <f t="shared" si="76"/>
        <v>0.98909999999999998</v>
      </c>
      <c r="Q273" s="10">
        <f t="shared" si="77"/>
        <v>-1.12670647241462E-4</v>
      </c>
      <c r="R273" s="21"/>
      <c r="S273" s="12" t="s">
        <v>274</v>
      </c>
      <c r="T273" s="13">
        <v>32.049999999999997</v>
      </c>
      <c r="U273" s="14">
        <v>-1.0800000000000001E-2</v>
      </c>
      <c r="V273" s="15">
        <f t="shared" si="78"/>
        <v>0.98919999999999997</v>
      </c>
      <c r="W273" s="10">
        <f t="shared" si="79"/>
        <v>-3.7805158824934302E-4</v>
      </c>
      <c r="X273" s="22"/>
      <c r="Y273" s="29" t="s">
        <v>274</v>
      </c>
      <c r="Z273" s="30">
        <v>162.85</v>
      </c>
      <c r="AA273" s="31">
        <v>4.3E-3</v>
      </c>
      <c r="AB273" s="32">
        <f t="shared" si="80"/>
        <v>1.0043</v>
      </c>
      <c r="AC273" s="28">
        <f t="shared" si="81"/>
        <v>9.0190112252209198E-5</v>
      </c>
      <c r="AD273" s="22"/>
      <c r="AE273" s="29" t="s">
        <v>274</v>
      </c>
      <c r="AF273" s="30">
        <v>934.7</v>
      </c>
      <c r="AG273" s="31">
        <v>0</v>
      </c>
      <c r="AH273" s="32">
        <f t="shared" si="82"/>
        <v>1</v>
      </c>
      <c r="AI273" s="28">
        <f t="shared" si="83"/>
        <v>0</v>
      </c>
      <c r="AJ273" s="22"/>
      <c r="AK273" s="29" t="s">
        <v>274</v>
      </c>
      <c r="AL273" s="30">
        <v>365.55</v>
      </c>
      <c r="AM273" s="31">
        <v>-6.7000000000000002E-3</v>
      </c>
      <c r="AN273" s="32">
        <f t="shared" si="84"/>
        <v>0.99329999999999996</v>
      </c>
      <c r="AO273" s="28">
        <f t="shared" si="85"/>
        <v>-6.3431573919273904E-5</v>
      </c>
      <c r="AP273" s="22"/>
      <c r="AQ273" s="22"/>
      <c r="AR273" s="38"/>
      <c r="AT273" s="39">
        <f t="shared" si="69"/>
        <v>0.58105963315022702</v>
      </c>
      <c r="AV273" s="40" t="s">
        <v>278</v>
      </c>
      <c r="AW273" s="47">
        <v>1203.75</v>
      </c>
      <c r="AX273" s="48">
        <f t="shared" si="70"/>
        <v>9.4316699500464098E-3</v>
      </c>
      <c r="AY273" s="43">
        <f t="shared" si="71"/>
        <v>1.0094316699500501</v>
      </c>
      <c r="AZ273" s="49"/>
    </row>
    <row r="274" spans="1:52" ht="20.399999999999999">
      <c r="A274" s="12" t="s">
        <v>275</v>
      </c>
      <c r="B274" s="13">
        <v>3089.6</v>
      </c>
      <c r="C274" s="14">
        <v>2.5000000000000001E-3</v>
      </c>
      <c r="D274" s="15">
        <f t="shared" si="72"/>
        <v>1.0024999999999999</v>
      </c>
      <c r="E274" s="10">
        <f t="shared" si="73"/>
        <v>0.58397360878910898</v>
      </c>
      <c r="F274" s="16"/>
      <c r="G274" s="12" t="s">
        <v>275</v>
      </c>
      <c r="H274" s="13">
        <v>813.75</v>
      </c>
      <c r="I274" s="14">
        <v>-1.5E-3</v>
      </c>
      <c r="J274" s="15">
        <f t="shared" si="74"/>
        <v>0.99850000000000005</v>
      </c>
      <c r="K274" s="10">
        <f t="shared" si="75"/>
        <v>-4.9856818724623795E-4</v>
      </c>
      <c r="L274" s="21"/>
      <c r="M274" s="12" t="s">
        <v>275</v>
      </c>
      <c r="N274" s="13">
        <v>279.85000000000002</v>
      </c>
      <c r="O274" s="14">
        <v>6.3E-3</v>
      </c>
      <c r="P274" s="15">
        <f t="shared" si="76"/>
        <v>1.0063</v>
      </c>
      <c r="Q274" s="10">
        <f t="shared" si="77"/>
        <v>6.5121566754239299E-5</v>
      </c>
      <c r="R274" s="21"/>
      <c r="S274" s="12" t="s">
        <v>275</v>
      </c>
      <c r="T274" s="13">
        <v>32.4</v>
      </c>
      <c r="U274" s="14">
        <v>6.1999999999999998E-3</v>
      </c>
      <c r="V274" s="15">
        <f t="shared" si="78"/>
        <v>1.0062</v>
      </c>
      <c r="W274" s="10">
        <f t="shared" si="79"/>
        <v>2.17029615476475E-4</v>
      </c>
      <c r="X274" s="22"/>
      <c r="Y274" s="29" t="s">
        <v>275</v>
      </c>
      <c r="Z274" s="30">
        <v>162.15</v>
      </c>
      <c r="AA274" s="31">
        <v>-1.8200000000000001E-2</v>
      </c>
      <c r="AB274" s="32">
        <f t="shared" si="80"/>
        <v>0.98180000000000001</v>
      </c>
      <c r="AC274" s="28">
        <f t="shared" si="81"/>
        <v>-3.8173489371865301E-4</v>
      </c>
      <c r="AD274" s="22"/>
      <c r="AE274" s="29" t="s">
        <v>275</v>
      </c>
      <c r="AF274" s="30">
        <v>934.7</v>
      </c>
      <c r="AG274" s="31">
        <v>-8.6999999999999994E-3</v>
      </c>
      <c r="AH274" s="32">
        <f t="shared" si="82"/>
        <v>0.99129999999999996</v>
      </c>
      <c r="AI274" s="28">
        <f t="shared" si="83"/>
        <v>-8.1088488177692898E-5</v>
      </c>
      <c r="AJ274" s="22"/>
      <c r="AK274" s="29" t="s">
        <v>275</v>
      </c>
      <c r="AL274" s="30">
        <v>368</v>
      </c>
      <c r="AM274" s="31">
        <v>1E-4</v>
      </c>
      <c r="AN274" s="32">
        <f t="shared" si="84"/>
        <v>1.0001</v>
      </c>
      <c r="AO274" s="28">
        <f t="shared" si="85"/>
        <v>9.4673990924289496E-7</v>
      </c>
      <c r="AP274" s="22"/>
      <c r="AQ274" s="22"/>
      <c r="AR274" s="38"/>
      <c r="AT274" s="39">
        <f t="shared" si="69"/>
        <v>0.58329531514210597</v>
      </c>
      <c r="AV274" s="40" t="s">
        <v>279</v>
      </c>
      <c r="AW274" s="47">
        <v>1192.45</v>
      </c>
      <c r="AX274" s="48">
        <f t="shared" si="70"/>
        <v>-1.4321047387507601E-2</v>
      </c>
      <c r="AY274" s="43">
        <f t="shared" si="71"/>
        <v>0.98567895261249205</v>
      </c>
      <c r="AZ274" s="49"/>
    </row>
    <row r="275" spans="1:52" ht="20.399999999999999">
      <c r="A275" s="12" t="s">
        <v>276</v>
      </c>
      <c r="B275" s="13">
        <v>3081.75</v>
      </c>
      <c r="C275" s="14">
        <v>-2.3E-3</v>
      </c>
      <c r="D275" s="15">
        <f t="shared" si="72"/>
        <v>0.99770000000000003</v>
      </c>
      <c r="E275" s="10">
        <f t="shared" si="73"/>
        <v>0.58117752567470704</v>
      </c>
      <c r="F275" s="16"/>
      <c r="G275" s="12" t="s">
        <v>276</v>
      </c>
      <c r="H275" s="13">
        <v>814.95</v>
      </c>
      <c r="I275" s="14">
        <v>1E-4</v>
      </c>
      <c r="J275" s="15">
        <f t="shared" si="74"/>
        <v>1.0001</v>
      </c>
      <c r="K275" s="10">
        <f t="shared" si="75"/>
        <v>3.3237879149749203E-5</v>
      </c>
      <c r="L275" s="21"/>
      <c r="M275" s="12" t="s">
        <v>276</v>
      </c>
      <c r="N275" s="13">
        <v>278.10000000000002</v>
      </c>
      <c r="O275" s="14">
        <v>-9.4000000000000004E-3</v>
      </c>
      <c r="P275" s="15">
        <f t="shared" si="76"/>
        <v>0.99060000000000004</v>
      </c>
      <c r="Q275" s="10">
        <f t="shared" si="77"/>
        <v>-9.7165512299976105E-5</v>
      </c>
      <c r="R275" s="21"/>
      <c r="S275" s="12" t="s">
        <v>276</v>
      </c>
      <c r="T275" s="13">
        <v>32.200000000000003</v>
      </c>
      <c r="U275" s="14">
        <v>-4.5999999999999999E-3</v>
      </c>
      <c r="V275" s="15">
        <f t="shared" si="78"/>
        <v>0.99539999999999995</v>
      </c>
      <c r="W275" s="10">
        <f t="shared" si="79"/>
        <v>-1.61021972772868E-4</v>
      </c>
      <c r="X275" s="22"/>
      <c r="Y275" s="29" t="s">
        <v>276</v>
      </c>
      <c r="Z275" s="30">
        <v>165.15</v>
      </c>
      <c r="AA275" s="31">
        <v>5.8000000000000003E-2</v>
      </c>
      <c r="AB275" s="32">
        <f t="shared" si="80"/>
        <v>1.0580000000000001</v>
      </c>
      <c r="AC275" s="28">
        <f t="shared" si="81"/>
        <v>1.21651779316933E-3</v>
      </c>
      <c r="AD275" s="22"/>
      <c r="AE275" s="29" t="s">
        <v>276</v>
      </c>
      <c r="AF275" s="30">
        <v>942.9</v>
      </c>
      <c r="AG275" s="31">
        <v>3.3999999999999998E-3</v>
      </c>
      <c r="AH275" s="32">
        <f t="shared" si="82"/>
        <v>1.0034000000000001</v>
      </c>
      <c r="AI275" s="28">
        <f t="shared" si="83"/>
        <v>3.1689754000477703E-5</v>
      </c>
      <c r="AJ275" s="22"/>
      <c r="AK275" s="29" t="s">
        <v>276</v>
      </c>
      <c r="AL275" s="30">
        <v>367.95</v>
      </c>
      <c r="AM275" s="31">
        <v>-1.2500000000000001E-2</v>
      </c>
      <c r="AN275" s="32">
        <f t="shared" si="84"/>
        <v>0.98750000000000004</v>
      </c>
      <c r="AO275" s="28">
        <f t="shared" si="85"/>
        <v>-1.18342488655362E-4</v>
      </c>
      <c r="AP275" s="22"/>
      <c r="AQ275" s="22"/>
      <c r="AR275" s="38"/>
      <c r="AT275" s="39">
        <f t="shared" si="69"/>
        <v>0.58208244112729901</v>
      </c>
      <c r="AV275" s="40" t="s">
        <v>280</v>
      </c>
      <c r="AW275" s="47">
        <v>1209.6500000000001</v>
      </c>
      <c r="AX275" s="48">
        <f t="shared" si="70"/>
        <v>-4.1333416006043502E-5</v>
      </c>
      <c r="AY275" s="43">
        <f t="shared" si="71"/>
        <v>0.99995866658399402</v>
      </c>
      <c r="AZ275" s="49"/>
    </row>
    <row r="276" spans="1:52" ht="20.399999999999999">
      <c r="A276" s="12" t="s">
        <v>277</v>
      </c>
      <c r="B276" s="13">
        <v>3088.7</v>
      </c>
      <c r="C276" s="14">
        <v>4.1000000000000003E-3</v>
      </c>
      <c r="D276" s="15">
        <f t="shared" si="72"/>
        <v>1.0041</v>
      </c>
      <c r="E276" s="10">
        <f t="shared" si="73"/>
        <v>0.58490563649391003</v>
      </c>
      <c r="F276" s="16"/>
      <c r="G276" s="12" t="s">
        <v>277</v>
      </c>
      <c r="H276" s="13">
        <v>814.85</v>
      </c>
      <c r="I276" s="14">
        <v>-5.7000000000000002E-3</v>
      </c>
      <c r="J276" s="15">
        <f t="shared" si="74"/>
        <v>0.99429999999999996</v>
      </c>
      <c r="K276" s="10">
        <f t="shared" si="75"/>
        <v>-1.89455911153571E-3</v>
      </c>
      <c r="L276" s="21"/>
      <c r="M276" s="12" t="s">
        <v>277</v>
      </c>
      <c r="N276" s="13">
        <v>280.75</v>
      </c>
      <c r="O276" s="14">
        <v>-2.3E-3</v>
      </c>
      <c r="P276" s="15">
        <f t="shared" si="76"/>
        <v>0.99770000000000003</v>
      </c>
      <c r="Q276" s="10">
        <f t="shared" si="77"/>
        <v>-2.3774540243611199E-5</v>
      </c>
      <c r="R276" s="21"/>
      <c r="S276" s="12" t="s">
        <v>277</v>
      </c>
      <c r="T276" s="13">
        <v>32.35</v>
      </c>
      <c r="U276" s="14">
        <v>-1.37E-2</v>
      </c>
      <c r="V276" s="15">
        <f t="shared" si="78"/>
        <v>0.98629999999999995</v>
      </c>
      <c r="W276" s="10">
        <f t="shared" si="79"/>
        <v>-4.7956544064963001E-4</v>
      </c>
      <c r="X276" s="22"/>
      <c r="Y276" s="29" t="s">
        <v>277</v>
      </c>
      <c r="Z276" s="30">
        <v>156.1</v>
      </c>
      <c r="AA276" s="31">
        <v>-1.17E-2</v>
      </c>
      <c r="AB276" s="32">
        <f t="shared" si="80"/>
        <v>0.98829999999999996</v>
      </c>
      <c r="AC276" s="28">
        <f t="shared" si="81"/>
        <v>-2.4540100310484799E-4</v>
      </c>
      <c r="AD276" s="22"/>
      <c r="AE276" s="29" t="s">
        <v>277</v>
      </c>
      <c r="AF276" s="30">
        <v>939.75</v>
      </c>
      <c r="AG276" s="31">
        <v>-1.0699999999999999E-2</v>
      </c>
      <c r="AH276" s="32">
        <f t="shared" si="82"/>
        <v>0.98929999999999996</v>
      </c>
      <c r="AI276" s="28">
        <f t="shared" si="83"/>
        <v>-9.9729519942679697E-5</v>
      </c>
      <c r="AJ276" s="22"/>
      <c r="AK276" s="29" t="s">
        <v>277</v>
      </c>
      <c r="AL276" s="30">
        <v>372.6</v>
      </c>
      <c r="AM276" s="31">
        <v>0</v>
      </c>
      <c r="AN276" s="32">
        <f t="shared" si="84"/>
        <v>1</v>
      </c>
      <c r="AO276" s="28">
        <f t="shared" si="85"/>
        <v>0</v>
      </c>
      <c r="AP276" s="22"/>
      <c r="AQ276" s="22"/>
      <c r="AR276" s="38"/>
      <c r="AT276" s="39">
        <f t="shared" si="69"/>
        <v>0.58216260687843302</v>
      </c>
      <c r="AV276" s="40" t="s">
        <v>281</v>
      </c>
      <c r="AW276" s="47">
        <v>1209.7</v>
      </c>
      <c r="AX276" s="48">
        <f t="shared" si="70"/>
        <v>-1.5281365906123601E-3</v>
      </c>
      <c r="AY276" s="43">
        <f t="shared" si="71"/>
        <v>0.99847186340938798</v>
      </c>
      <c r="AZ276" s="49"/>
    </row>
    <row r="277" spans="1:52" ht="20.399999999999999">
      <c r="A277" s="12" t="s">
        <v>278</v>
      </c>
      <c r="B277" s="13">
        <v>3076</v>
      </c>
      <c r="C277" s="14">
        <v>4.0000000000000002E-4</v>
      </c>
      <c r="D277" s="15">
        <f t="shared" si="72"/>
        <v>1.0004</v>
      </c>
      <c r="E277" s="10">
        <f t="shared" si="73"/>
        <v>0.582750322426558</v>
      </c>
      <c r="F277" s="16"/>
      <c r="G277" s="12" t="s">
        <v>278</v>
      </c>
      <c r="H277" s="13">
        <v>819.5</v>
      </c>
      <c r="I277" s="14">
        <v>3.73E-2</v>
      </c>
      <c r="J277" s="15">
        <f t="shared" si="74"/>
        <v>1.0373000000000001</v>
      </c>
      <c r="K277" s="10">
        <f t="shared" si="75"/>
        <v>1.23977289228565E-2</v>
      </c>
      <c r="L277" s="21"/>
      <c r="M277" s="12" t="s">
        <v>278</v>
      </c>
      <c r="N277" s="13">
        <v>281.39999999999998</v>
      </c>
      <c r="O277" s="14">
        <v>8.3999999999999995E-3</v>
      </c>
      <c r="P277" s="15">
        <f t="shared" si="76"/>
        <v>1.0084</v>
      </c>
      <c r="Q277" s="10">
        <f t="shared" si="77"/>
        <v>8.6828755672319102E-5</v>
      </c>
      <c r="R277" s="21"/>
      <c r="S277" s="12" t="s">
        <v>278</v>
      </c>
      <c r="T277" s="13">
        <v>32.799999999999997</v>
      </c>
      <c r="U277" s="14">
        <v>5.1299999999999998E-2</v>
      </c>
      <c r="V277" s="15">
        <f t="shared" si="78"/>
        <v>1.0512999999999999</v>
      </c>
      <c r="W277" s="10">
        <f t="shared" si="79"/>
        <v>1.79574504418438E-3</v>
      </c>
      <c r="X277" s="22"/>
      <c r="Y277" s="29" t="s">
        <v>278</v>
      </c>
      <c r="Z277" s="30">
        <v>157.94999999999999</v>
      </c>
      <c r="AA277" s="31">
        <v>3.0300000000000001E-2</v>
      </c>
      <c r="AB277" s="32">
        <f t="shared" si="80"/>
        <v>1.0303</v>
      </c>
      <c r="AC277" s="28">
        <f t="shared" si="81"/>
        <v>6.3552567470742801E-4</v>
      </c>
      <c r="AD277" s="22"/>
      <c r="AE277" s="29" t="s">
        <v>278</v>
      </c>
      <c r="AF277" s="30">
        <v>949.95</v>
      </c>
      <c r="AG277" s="31">
        <v>2.4E-2</v>
      </c>
      <c r="AH277" s="32">
        <f t="shared" si="82"/>
        <v>1.024</v>
      </c>
      <c r="AI277" s="28">
        <f t="shared" si="83"/>
        <v>2.23692381179842E-4</v>
      </c>
      <c r="AJ277" s="22"/>
      <c r="AK277" s="29" t="s">
        <v>278</v>
      </c>
      <c r="AL277" s="30">
        <v>372.6</v>
      </c>
      <c r="AM277" s="31">
        <v>1.6799999999999999E-2</v>
      </c>
      <c r="AN277" s="32">
        <f t="shared" si="84"/>
        <v>1.0167999999999999</v>
      </c>
      <c r="AO277" s="28">
        <f t="shared" si="85"/>
        <v>1.5905230475280599E-4</v>
      </c>
      <c r="AP277" s="22"/>
      <c r="AQ277" s="22"/>
      <c r="AR277" s="38"/>
      <c r="AT277" s="39">
        <f t="shared" si="69"/>
        <v>0.59804889550991203</v>
      </c>
      <c r="AV277" s="40" t="s">
        <v>282</v>
      </c>
      <c r="AW277" s="47">
        <v>1211.55</v>
      </c>
      <c r="AX277" s="48">
        <f t="shared" si="70"/>
        <v>8.8708921966431202E-3</v>
      </c>
      <c r="AY277" s="43">
        <f t="shared" si="71"/>
        <v>1.0088708921966401</v>
      </c>
      <c r="AZ277" s="49"/>
    </row>
    <row r="278" spans="1:52" ht="20.399999999999999">
      <c r="A278" s="12" t="s">
        <v>910</v>
      </c>
      <c r="B278" s="13">
        <v>3074.7</v>
      </c>
      <c r="C278" s="14">
        <v>-6.1000000000000004E-3</v>
      </c>
      <c r="D278" s="15">
        <f t="shared" si="72"/>
        <v>0.99390000000000001</v>
      </c>
      <c r="E278" s="10">
        <f t="shared" si="73"/>
        <v>0.57896395987580596</v>
      </c>
      <c r="F278" s="16"/>
      <c r="G278" s="12" t="s">
        <v>910</v>
      </c>
      <c r="H278" s="13">
        <v>790.05</v>
      </c>
      <c r="I278" s="14">
        <v>-4.9000000000000002E-2</v>
      </c>
      <c r="J278" s="15">
        <f t="shared" si="74"/>
        <v>0.95099999999999996</v>
      </c>
      <c r="K278" s="10">
        <f t="shared" si="75"/>
        <v>-1.6286560783377101E-2</v>
      </c>
      <c r="L278" s="21"/>
      <c r="M278" s="12" t="s">
        <v>910</v>
      </c>
      <c r="N278" s="13">
        <v>279.05</v>
      </c>
      <c r="O278" s="14">
        <v>-1.01E-2</v>
      </c>
      <c r="P278" s="15">
        <f t="shared" si="76"/>
        <v>0.9899</v>
      </c>
      <c r="Q278" s="10">
        <f t="shared" si="77"/>
        <v>-1.04401241939336E-4</v>
      </c>
      <c r="R278" s="21"/>
      <c r="S278" s="12" t="s">
        <v>910</v>
      </c>
      <c r="T278" s="13">
        <v>31.2</v>
      </c>
      <c r="U278" s="14">
        <v>-0.04</v>
      </c>
      <c r="V278" s="15">
        <f t="shared" si="78"/>
        <v>0.96</v>
      </c>
      <c r="W278" s="10">
        <f t="shared" si="79"/>
        <v>-1.4001910675901601E-3</v>
      </c>
      <c r="X278" s="22"/>
      <c r="Y278" s="29" t="s">
        <v>910</v>
      </c>
      <c r="Z278" s="30">
        <v>153.30000000000001</v>
      </c>
      <c r="AA278" s="31">
        <v>-3.5499999999999997E-2</v>
      </c>
      <c r="AB278" s="32">
        <f t="shared" si="80"/>
        <v>0.96450000000000002</v>
      </c>
      <c r="AC278" s="28">
        <f t="shared" si="81"/>
        <v>-7.4459278719847099E-4</v>
      </c>
      <c r="AD278" s="22"/>
      <c r="AE278" s="29" t="s">
        <v>910</v>
      </c>
      <c r="AF278" s="30">
        <v>927.7</v>
      </c>
      <c r="AG278" s="31">
        <v>-2.5399999999999999E-2</v>
      </c>
      <c r="AH278" s="32">
        <f t="shared" si="82"/>
        <v>0.97460000000000002</v>
      </c>
      <c r="AI278" s="28">
        <f t="shared" si="83"/>
        <v>-2.3674110341533299E-4</v>
      </c>
      <c r="AJ278" s="22"/>
      <c r="AK278" s="29" t="s">
        <v>910</v>
      </c>
      <c r="AL278" s="30">
        <v>366.45</v>
      </c>
      <c r="AM278" s="31">
        <v>-1.23E-2</v>
      </c>
      <c r="AN278" s="32">
        <f t="shared" si="84"/>
        <v>0.98770000000000002</v>
      </c>
      <c r="AO278" s="28">
        <f t="shared" si="85"/>
        <v>-1.16449008836876E-4</v>
      </c>
      <c r="AP278" s="22"/>
      <c r="AQ278" s="22"/>
      <c r="AR278" s="38"/>
      <c r="AT278" s="39">
        <f t="shared" si="69"/>
        <v>0.56007502388344899</v>
      </c>
      <c r="AV278" s="40" t="s">
        <v>283</v>
      </c>
      <c r="AW278" s="47">
        <v>1200.8499999999999</v>
      </c>
      <c r="AX278" s="48">
        <f t="shared" si="70"/>
        <v>-5.4396480025538903E-3</v>
      </c>
      <c r="AY278" s="43">
        <f t="shared" si="71"/>
        <v>0.99456035199744597</v>
      </c>
      <c r="AZ278" s="49"/>
    </row>
    <row r="279" spans="1:52" ht="20.399999999999999">
      <c r="A279" s="12" t="s">
        <v>911</v>
      </c>
      <c r="B279" s="13">
        <v>3093.7</v>
      </c>
      <c r="C279" s="14">
        <v>-8.0000000000000004E-4</v>
      </c>
      <c r="D279" s="15">
        <f t="shared" si="72"/>
        <v>0.99919999999999998</v>
      </c>
      <c r="E279" s="10">
        <f t="shared" si="73"/>
        <v>0.58205130164795804</v>
      </c>
      <c r="F279" s="16"/>
      <c r="G279" s="12" t="s">
        <v>911</v>
      </c>
      <c r="H279" s="13">
        <v>830.75</v>
      </c>
      <c r="I279" s="14">
        <v>6.7000000000000002E-3</v>
      </c>
      <c r="J279" s="15">
        <f t="shared" si="74"/>
        <v>1.0066999999999999</v>
      </c>
      <c r="K279" s="10">
        <f t="shared" si="75"/>
        <v>2.2269379030331999E-3</v>
      </c>
      <c r="L279" s="21"/>
      <c r="M279" s="12" t="s">
        <v>911</v>
      </c>
      <c r="N279" s="13">
        <v>281.89999999999998</v>
      </c>
      <c r="O279" s="14">
        <v>-8.6E-3</v>
      </c>
      <c r="P279" s="15">
        <f t="shared" si="76"/>
        <v>0.99139999999999995</v>
      </c>
      <c r="Q279" s="10">
        <f t="shared" si="77"/>
        <v>-8.8896106997850505E-5</v>
      </c>
      <c r="R279" s="21"/>
      <c r="S279" s="12" t="s">
        <v>911</v>
      </c>
      <c r="T279" s="13">
        <v>32.5</v>
      </c>
      <c r="U279" s="14">
        <v>4.8399999999999999E-2</v>
      </c>
      <c r="V279" s="15">
        <f t="shared" si="78"/>
        <v>1.0484</v>
      </c>
      <c r="W279" s="10">
        <f t="shared" si="79"/>
        <v>1.6942311917840899E-3</v>
      </c>
      <c r="X279" s="22"/>
      <c r="Y279" s="29" t="s">
        <v>911</v>
      </c>
      <c r="Z279" s="30">
        <v>158.94999999999999</v>
      </c>
      <c r="AA279" s="31">
        <v>1.24E-2</v>
      </c>
      <c r="AB279" s="32">
        <f t="shared" si="80"/>
        <v>1.0124</v>
      </c>
      <c r="AC279" s="28">
        <f t="shared" si="81"/>
        <v>2.6008311440172001E-4</v>
      </c>
      <c r="AD279" s="22"/>
      <c r="AE279" s="29" t="s">
        <v>911</v>
      </c>
      <c r="AF279" s="30">
        <v>951.85</v>
      </c>
      <c r="AG279" s="31">
        <v>1.4E-3</v>
      </c>
      <c r="AH279" s="32">
        <f t="shared" si="82"/>
        <v>1.0014000000000001</v>
      </c>
      <c r="AI279" s="28">
        <f t="shared" si="83"/>
        <v>1.30487222354908E-5</v>
      </c>
      <c r="AJ279" s="22"/>
      <c r="AK279" s="29" t="s">
        <v>911</v>
      </c>
      <c r="AL279" s="30">
        <v>371</v>
      </c>
      <c r="AM279" s="31">
        <v>-1.1000000000000001E-3</v>
      </c>
      <c r="AN279" s="32">
        <f t="shared" si="84"/>
        <v>0.99890000000000001</v>
      </c>
      <c r="AO279" s="28">
        <f t="shared" si="85"/>
        <v>-1.04141390016718E-5</v>
      </c>
      <c r="AP279" s="22"/>
      <c r="AQ279" s="22"/>
      <c r="AR279" s="38"/>
      <c r="AT279" s="39">
        <f t="shared" si="69"/>
        <v>0.58614629233341298</v>
      </c>
      <c r="AV279" s="40" t="s">
        <v>284</v>
      </c>
      <c r="AW279" s="47">
        <v>1207.4000000000001</v>
      </c>
      <c r="AX279" s="48">
        <f t="shared" si="70"/>
        <v>3.4430581791072101E-3</v>
      </c>
      <c r="AY279" s="43">
        <f t="shared" si="71"/>
        <v>1.0034430581791101</v>
      </c>
      <c r="AZ279" s="49"/>
    </row>
    <row r="280" spans="1:52" ht="20.399999999999999">
      <c r="A280" s="12" t="s">
        <v>912</v>
      </c>
      <c r="B280" s="13">
        <v>3096.05</v>
      </c>
      <c r="C280" s="14">
        <v>2.2599999999999999E-2</v>
      </c>
      <c r="D280" s="15">
        <f t="shared" si="72"/>
        <v>1.0226</v>
      </c>
      <c r="E280" s="10">
        <f t="shared" si="73"/>
        <v>0.59568220683066597</v>
      </c>
      <c r="F280" s="16"/>
      <c r="G280" s="12" t="s">
        <v>912</v>
      </c>
      <c r="H280" s="13">
        <v>825.2</v>
      </c>
      <c r="I280" s="14">
        <v>6.9999999999999999E-4</v>
      </c>
      <c r="J280" s="15">
        <f t="shared" si="74"/>
        <v>1.0006999999999999</v>
      </c>
      <c r="K280" s="10">
        <f t="shared" si="75"/>
        <v>2.3266515404824501E-4</v>
      </c>
      <c r="L280" s="21"/>
      <c r="M280" s="12" t="s">
        <v>912</v>
      </c>
      <c r="N280" s="13">
        <v>284.35000000000002</v>
      </c>
      <c r="O280" s="14">
        <v>1.0699999999999999E-2</v>
      </c>
      <c r="P280" s="15">
        <f t="shared" si="76"/>
        <v>1.0106999999999999</v>
      </c>
      <c r="Q280" s="10">
        <f t="shared" si="77"/>
        <v>1.1060329591593E-4</v>
      </c>
      <c r="R280" s="21"/>
      <c r="S280" s="12" t="s">
        <v>912</v>
      </c>
      <c r="T280" s="13">
        <v>31</v>
      </c>
      <c r="U280" s="14">
        <v>-1.6000000000000001E-3</v>
      </c>
      <c r="V280" s="15">
        <f t="shared" si="78"/>
        <v>0.99839999999999995</v>
      </c>
      <c r="W280" s="10">
        <f t="shared" si="79"/>
        <v>-5.60076427036064E-5</v>
      </c>
      <c r="X280" s="22"/>
      <c r="Y280" s="29" t="s">
        <v>912</v>
      </c>
      <c r="Z280" s="30">
        <v>157</v>
      </c>
      <c r="AA280" s="31">
        <v>5.9999999999999995E-4</v>
      </c>
      <c r="AB280" s="32">
        <f t="shared" si="80"/>
        <v>1.0005999999999999</v>
      </c>
      <c r="AC280" s="28">
        <f t="shared" si="81"/>
        <v>1.2584666825889701E-5</v>
      </c>
      <c r="AD280" s="22"/>
      <c r="AE280" s="29" t="s">
        <v>912</v>
      </c>
      <c r="AF280" s="30">
        <v>950.5</v>
      </c>
      <c r="AG280" s="31">
        <v>2.5999999999999999E-3</v>
      </c>
      <c r="AH280" s="32">
        <f t="shared" si="82"/>
        <v>1.0025999999999999</v>
      </c>
      <c r="AI280" s="28">
        <f t="shared" si="83"/>
        <v>2.4233341294482899E-5</v>
      </c>
      <c r="AJ280" s="22"/>
      <c r="AK280" s="29" t="s">
        <v>912</v>
      </c>
      <c r="AL280" s="30">
        <v>371.4</v>
      </c>
      <c r="AM280" s="31">
        <v>-3.5999999999999999E-3</v>
      </c>
      <c r="AN280" s="32">
        <f t="shared" si="84"/>
        <v>0.99639999999999995</v>
      </c>
      <c r="AO280" s="28">
        <f t="shared" si="85"/>
        <v>-3.4082636732744197E-5</v>
      </c>
      <c r="AP280" s="22"/>
      <c r="AQ280" s="22"/>
      <c r="AR280" s="38"/>
      <c r="AT280" s="39">
        <f t="shared" si="69"/>
        <v>0.59597220300931497</v>
      </c>
      <c r="AV280" s="40" t="s">
        <v>285</v>
      </c>
      <c r="AW280" s="47">
        <v>1203.25</v>
      </c>
      <c r="AX280" s="48">
        <f t="shared" si="70"/>
        <v>8.6808274355113305E-3</v>
      </c>
      <c r="AY280" s="43">
        <f t="shared" si="71"/>
        <v>1.0086808274355099</v>
      </c>
      <c r="AZ280" s="49"/>
    </row>
    <row r="281" spans="1:52" ht="20.399999999999999">
      <c r="A281" s="12" t="s">
        <v>913</v>
      </c>
      <c r="B281" s="13">
        <v>3027.75</v>
      </c>
      <c r="C281" s="14">
        <v>-1.4800000000000001E-2</v>
      </c>
      <c r="D281" s="15">
        <f t="shared" si="72"/>
        <v>0.98519999999999996</v>
      </c>
      <c r="E281" s="10">
        <f t="shared" si="73"/>
        <v>0.57389605923095299</v>
      </c>
      <c r="F281" s="16"/>
      <c r="G281" s="12" t="s">
        <v>913</v>
      </c>
      <c r="H281" s="13">
        <v>824.6</v>
      </c>
      <c r="I281" s="14">
        <v>-8.2000000000000007E-3</v>
      </c>
      <c r="J281" s="15">
        <f t="shared" si="74"/>
        <v>0.99180000000000001</v>
      </c>
      <c r="K281" s="10">
        <f t="shared" si="75"/>
        <v>-2.7255060902794401E-3</v>
      </c>
      <c r="L281" s="21"/>
      <c r="M281" s="12" t="s">
        <v>913</v>
      </c>
      <c r="N281" s="13">
        <v>281.35000000000002</v>
      </c>
      <c r="O281" s="14">
        <v>-6.1999999999999998E-3</v>
      </c>
      <c r="P281" s="15">
        <f t="shared" si="76"/>
        <v>0.99380000000000002</v>
      </c>
      <c r="Q281" s="10">
        <f t="shared" si="77"/>
        <v>-6.4087891091473597E-5</v>
      </c>
      <c r="R281" s="21"/>
      <c r="S281" s="12" t="s">
        <v>913</v>
      </c>
      <c r="T281" s="13">
        <v>31.05</v>
      </c>
      <c r="U281" s="14">
        <v>8.0999999999999996E-3</v>
      </c>
      <c r="V281" s="15">
        <f t="shared" si="78"/>
        <v>1.0081</v>
      </c>
      <c r="W281" s="10">
        <f t="shared" si="79"/>
        <v>2.83538691187007E-4</v>
      </c>
      <c r="X281" s="22"/>
      <c r="Y281" s="29" t="s">
        <v>913</v>
      </c>
      <c r="Z281" s="30">
        <v>156.9</v>
      </c>
      <c r="AA281" s="31">
        <v>-2.3E-2</v>
      </c>
      <c r="AB281" s="32">
        <f t="shared" si="80"/>
        <v>0.97699999999999998</v>
      </c>
      <c r="AC281" s="28">
        <f t="shared" si="81"/>
        <v>-4.8241222832577001E-4</v>
      </c>
      <c r="AD281" s="22"/>
      <c r="AE281" s="29" t="s">
        <v>913</v>
      </c>
      <c r="AF281" s="30">
        <v>948</v>
      </c>
      <c r="AG281" s="31">
        <v>-1.7299999999999999E-2</v>
      </c>
      <c r="AH281" s="32">
        <f t="shared" si="82"/>
        <v>0.98270000000000002</v>
      </c>
      <c r="AI281" s="28">
        <f t="shared" si="83"/>
        <v>-1.61244924767136E-4</v>
      </c>
      <c r="AJ281" s="22"/>
      <c r="AK281" s="29" t="s">
        <v>913</v>
      </c>
      <c r="AL281" s="30">
        <v>372.75</v>
      </c>
      <c r="AM281" s="31">
        <v>-5.4999999999999997E-3</v>
      </c>
      <c r="AN281" s="32">
        <f t="shared" si="84"/>
        <v>0.99450000000000005</v>
      </c>
      <c r="AO281" s="28">
        <f t="shared" si="85"/>
        <v>-5.2070695008359201E-5</v>
      </c>
      <c r="AP281" s="22"/>
      <c r="AQ281" s="22"/>
      <c r="AR281" s="38"/>
      <c r="AT281" s="39">
        <f t="shared" si="69"/>
        <v>0.57069427609266798</v>
      </c>
      <c r="AV281" s="40" t="s">
        <v>286</v>
      </c>
      <c r="AW281" s="47">
        <v>1192.8499999999999</v>
      </c>
      <c r="AX281" s="48">
        <f t="shared" si="70"/>
        <v>-6.4343833590782698E-3</v>
      </c>
      <c r="AY281" s="43">
        <f t="shared" si="71"/>
        <v>0.99356561664092202</v>
      </c>
      <c r="AZ281" s="49"/>
    </row>
    <row r="282" spans="1:52" ht="20.399999999999999">
      <c r="A282" s="12" t="s">
        <v>914</v>
      </c>
      <c r="B282" s="13">
        <v>3073.25</v>
      </c>
      <c r="C282" s="14">
        <v>1.6400000000000001E-2</v>
      </c>
      <c r="D282" s="15">
        <f t="shared" si="72"/>
        <v>1.0164</v>
      </c>
      <c r="E282" s="10">
        <f t="shared" si="73"/>
        <v>0.59207059947456397</v>
      </c>
      <c r="F282" s="16"/>
      <c r="G282" s="12" t="s">
        <v>914</v>
      </c>
      <c r="H282" s="13">
        <v>831.4</v>
      </c>
      <c r="I282" s="14">
        <v>7.6E-3</v>
      </c>
      <c r="J282" s="15">
        <f t="shared" si="74"/>
        <v>1.0076000000000001</v>
      </c>
      <c r="K282" s="10">
        <f t="shared" si="75"/>
        <v>2.52607881538094E-3</v>
      </c>
      <c r="L282" s="21"/>
      <c r="M282" s="12" t="s">
        <v>914</v>
      </c>
      <c r="N282" s="13">
        <v>283.10000000000002</v>
      </c>
      <c r="O282" s="14">
        <v>-3.2000000000000002E-3</v>
      </c>
      <c r="P282" s="15">
        <f t="shared" si="76"/>
        <v>0.99680000000000002</v>
      </c>
      <c r="Q282" s="10">
        <f t="shared" si="77"/>
        <v>-3.30776212085025E-5</v>
      </c>
      <c r="R282" s="21"/>
      <c r="S282" s="12" t="s">
        <v>914</v>
      </c>
      <c r="T282" s="13">
        <v>30.8</v>
      </c>
      <c r="U282" s="14">
        <v>-2.53E-2</v>
      </c>
      <c r="V282" s="15">
        <f t="shared" si="78"/>
        <v>0.97470000000000001</v>
      </c>
      <c r="W282" s="10">
        <f t="shared" si="79"/>
        <v>-8.8562085025077598E-4</v>
      </c>
      <c r="X282" s="22"/>
      <c r="Y282" s="29" t="s">
        <v>914</v>
      </c>
      <c r="Z282" s="30">
        <v>160.6</v>
      </c>
      <c r="AA282" s="31">
        <v>3.5799999999999998E-2</v>
      </c>
      <c r="AB282" s="32">
        <f t="shared" si="80"/>
        <v>1.0358000000000001</v>
      </c>
      <c r="AC282" s="28">
        <f t="shared" si="81"/>
        <v>7.50885120611416E-4</v>
      </c>
      <c r="AD282" s="22"/>
      <c r="AE282" s="29" t="s">
        <v>914</v>
      </c>
      <c r="AF282" s="30">
        <v>964.7</v>
      </c>
      <c r="AG282" s="31">
        <v>2.3699999999999999E-2</v>
      </c>
      <c r="AH282" s="32">
        <f t="shared" si="82"/>
        <v>1.0237000000000001</v>
      </c>
      <c r="AI282" s="28">
        <f t="shared" si="83"/>
        <v>2.20896226415094E-4</v>
      </c>
      <c r="AJ282" s="22"/>
      <c r="AK282" s="29" t="s">
        <v>914</v>
      </c>
      <c r="AL282" s="30">
        <v>374.8</v>
      </c>
      <c r="AM282" s="31">
        <v>2.53E-2</v>
      </c>
      <c r="AN282" s="32">
        <f t="shared" si="84"/>
        <v>1.0253000000000001</v>
      </c>
      <c r="AO282" s="28">
        <f t="shared" si="85"/>
        <v>2.39525197038452E-4</v>
      </c>
      <c r="AP282" s="22"/>
      <c r="AQ282" s="22"/>
      <c r="AR282" s="38"/>
      <c r="AT282" s="39">
        <f t="shared" si="69"/>
        <v>0.59488928636255101</v>
      </c>
      <c r="AV282" s="40" t="s">
        <v>287</v>
      </c>
      <c r="AW282" s="47">
        <v>1200.55</v>
      </c>
      <c r="AX282" s="48">
        <f t="shared" si="70"/>
        <v>-3.6034408028331799E-2</v>
      </c>
      <c r="AY282" s="43">
        <f t="shared" si="71"/>
        <v>0.96396559197166798</v>
      </c>
      <c r="AZ282" s="49"/>
    </row>
    <row r="283" spans="1:52" ht="20.399999999999999">
      <c r="A283" s="12" t="s">
        <v>284</v>
      </c>
      <c r="B283" s="13">
        <v>3023.55</v>
      </c>
      <c r="C283" s="14">
        <v>4.4999999999999997E-3</v>
      </c>
      <c r="D283" s="15">
        <f t="shared" si="72"/>
        <v>1.0044999999999999</v>
      </c>
      <c r="E283" s="10">
        <f t="shared" si="73"/>
        <v>0.58513864342011002</v>
      </c>
      <c r="F283" s="16"/>
      <c r="G283" s="12" t="s">
        <v>284</v>
      </c>
      <c r="H283" s="13">
        <v>825.15</v>
      </c>
      <c r="I283" s="14">
        <v>2.5000000000000001E-3</v>
      </c>
      <c r="J283" s="15">
        <f t="shared" si="74"/>
        <v>1.0024999999999999</v>
      </c>
      <c r="K283" s="10">
        <f t="shared" si="75"/>
        <v>8.3094697874373097E-4</v>
      </c>
      <c r="L283" s="21"/>
      <c r="M283" s="12" t="s">
        <v>284</v>
      </c>
      <c r="N283" s="13">
        <v>284</v>
      </c>
      <c r="O283" s="14">
        <v>-1.9E-3</v>
      </c>
      <c r="P283" s="15">
        <f t="shared" si="76"/>
        <v>0.99809999999999999</v>
      </c>
      <c r="Q283" s="10">
        <f t="shared" si="77"/>
        <v>-1.9639837592548399E-5</v>
      </c>
      <c r="R283" s="21"/>
      <c r="S283" s="12" t="s">
        <v>284</v>
      </c>
      <c r="T283" s="13">
        <v>31.6</v>
      </c>
      <c r="U283" s="14">
        <v>-1.6000000000000001E-3</v>
      </c>
      <c r="V283" s="15">
        <f t="shared" si="78"/>
        <v>0.99839999999999995</v>
      </c>
      <c r="W283" s="10">
        <f t="shared" si="79"/>
        <v>-5.60076427036064E-5</v>
      </c>
      <c r="X283" s="22"/>
      <c r="Y283" s="29" t="s">
        <v>284</v>
      </c>
      <c r="Z283" s="30">
        <v>155.05000000000001</v>
      </c>
      <c r="AA283" s="31">
        <v>-6.1000000000000004E-3</v>
      </c>
      <c r="AB283" s="32">
        <f t="shared" si="80"/>
        <v>0.99390000000000001</v>
      </c>
      <c r="AC283" s="28">
        <f t="shared" si="81"/>
        <v>-1.2794411272987801E-4</v>
      </c>
      <c r="AD283" s="22"/>
      <c r="AE283" s="29" t="s">
        <v>284</v>
      </c>
      <c r="AF283" s="30">
        <v>942.35</v>
      </c>
      <c r="AG283" s="31">
        <v>4.3E-3</v>
      </c>
      <c r="AH283" s="32">
        <f t="shared" si="82"/>
        <v>1.0043</v>
      </c>
      <c r="AI283" s="28">
        <f t="shared" si="83"/>
        <v>4.0078218294721802E-5</v>
      </c>
      <c r="AJ283" s="22"/>
      <c r="AK283" s="29" t="s">
        <v>284</v>
      </c>
      <c r="AL283" s="30">
        <v>365.55</v>
      </c>
      <c r="AM283" s="31">
        <v>3.3E-3</v>
      </c>
      <c r="AN283" s="32">
        <f t="shared" si="84"/>
        <v>1.0033000000000001</v>
      </c>
      <c r="AO283" s="28">
        <f t="shared" si="85"/>
        <v>3.1242417005015503E-5</v>
      </c>
      <c r="AP283" s="22"/>
      <c r="AQ283" s="22"/>
      <c r="AR283" s="38"/>
      <c r="AT283" s="39">
        <f t="shared" si="69"/>
        <v>0.58583731944112705</v>
      </c>
      <c r="AV283" s="40" t="s">
        <v>288</v>
      </c>
      <c r="AW283" s="47">
        <v>1244.5999999999999</v>
      </c>
      <c r="AX283" s="48">
        <f t="shared" si="70"/>
        <v>6.9338341174813699E-3</v>
      </c>
      <c r="AY283" s="43">
        <f t="shared" si="71"/>
        <v>1.0069338341174801</v>
      </c>
      <c r="AZ283" s="49"/>
    </row>
    <row r="284" spans="1:52" ht="20.399999999999999">
      <c r="A284" s="12" t="s">
        <v>285</v>
      </c>
      <c r="B284" s="13">
        <v>3010</v>
      </c>
      <c r="C284" s="14">
        <v>1.52E-2</v>
      </c>
      <c r="D284" s="15">
        <f t="shared" si="72"/>
        <v>1.0152000000000001</v>
      </c>
      <c r="E284" s="10">
        <f t="shared" si="73"/>
        <v>0.59137157869596402</v>
      </c>
      <c r="F284" s="16"/>
      <c r="G284" s="12" t="s">
        <v>285</v>
      </c>
      <c r="H284" s="13">
        <v>823.1</v>
      </c>
      <c r="I284" s="14">
        <v>-9.1000000000000004E-3</v>
      </c>
      <c r="J284" s="15">
        <f t="shared" si="74"/>
        <v>0.9909</v>
      </c>
      <c r="K284" s="10">
        <f t="shared" si="75"/>
        <v>-3.0246470026271798E-3</v>
      </c>
      <c r="L284" s="21"/>
      <c r="M284" s="12" t="s">
        <v>285</v>
      </c>
      <c r="N284" s="13">
        <v>284.55</v>
      </c>
      <c r="O284" s="14">
        <v>1.7899999999999999E-2</v>
      </c>
      <c r="P284" s="15">
        <f t="shared" si="76"/>
        <v>1.0179</v>
      </c>
      <c r="Q284" s="10">
        <f t="shared" si="77"/>
        <v>1.85027943635061E-4</v>
      </c>
      <c r="R284" s="21"/>
      <c r="S284" s="12" t="s">
        <v>285</v>
      </c>
      <c r="T284" s="13">
        <v>31.65</v>
      </c>
      <c r="U284" s="14">
        <v>6.4000000000000003E-3</v>
      </c>
      <c r="V284" s="15">
        <f t="shared" si="78"/>
        <v>1.0064</v>
      </c>
      <c r="W284" s="10">
        <f t="shared" si="79"/>
        <v>2.2403057081442601E-4</v>
      </c>
      <c r="X284" s="22"/>
      <c r="Y284" s="29" t="s">
        <v>285</v>
      </c>
      <c r="Z284" s="30">
        <v>156</v>
      </c>
      <c r="AA284" s="31">
        <v>-7.0000000000000001E-3</v>
      </c>
      <c r="AB284" s="32">
        <f t="shared" si="80"/>
        <v>0.99299999999999999</v>
      </c>
      <c r="AC284" s="28">
        <f t="shared" si="81"/>
        <v>-1.4682111296871299E-4</v>
      </c>
      <c r="AD284" s="22"/>
      <c r="AE284" s="29" t="s">
        <v>285</v>
      </c>
      <c r="AF284" s="30">
        <v>938.35</v>
      </c>
      <c r="AG284" s="31">
        <v>4.3E-3</v>
      </c>
      <c r="AH284" s="32">
        <f t="shared" si="82"/>
        <v>1.0043</v>
      </c>
      <c r="AI284" s="28">
        <f t="shared" si="83"/>
        <v>4.0078218294721802E-5</v>
      </c>
      <c r="AJ284" s="22"/>
      <c r="AK284" s="29" t="s">
        <v>285</v>
      </c>
      <c r="AL284" s="30">
        <v>364.35</v>
      </c>
      <c r="AM284" s="31">
        <v>1.9E-3</v>
      </c>
      <c r="AN284" s="32">
        <f t="shared" si="84"/>
        <v>1.0019</v>
      </c>
      <c r="AO284" s="28">
        <f t="shared" si="85"/>
        <v>1.7988058275615E-5</v>
      </c>
      <c r="AP284" s="22"/>
      <c r="AQ284" s="22"/>
      <c r="AR284" s="38"/>
      <c r="AT284" s="39">
        <f t="shared" si="69"/>
        <v>0.58866723537138799</v>
      </c>
      <c r="AV284" s="40" t="s">
        <v>289</v>
      </c>
      <c r="AW284" s="47">
        <v>1236</v>
      </c>
      <c r="AX284" s="48">
        <f t="shared" si="70"/>
        <v>6.0050492878091603E-3</v>
      </c>
      <c r="AY284" s="43">
        <f t="shared" si="71"/>
        <v>1.0060050492878101</v>
      </c>
      <c r="AZ284" s="49"/>
    </row>
    <row r="285" spans="1:52" ht="20.399999999999999">
      <c r="A285" s="12" t="s">
        <v>286</v>
      </c>
      <c r="B285" s="13">
        <v>2965.05</v>
      </c>
      <c r="C285" s="14">
        <v>1.7999999999999999E-2</v>
      </c>
      <c r="D285" s="15">
        <f t="shared" si="72"/>
        <v>1.018</v>
      </c>
      <c r="E285" s="10">
        <f t="shared" si="73"/>
        <v>0.59300262717936503</v>
      </c>
      <c r="F285" s="16"/>
      <c r="G285" s="12" t="s">
        <v>286</v>
      </c>
      <c r="H285" s="13">
        <v>830.7</v>
      </c>
      <c r="I285" s="14">
        <v>1.14E-2</v>
      </c>
      <c r="J285" s="15">
        <f t="shared" si="74"/>
        <v>1.0114000000000001</v>
      </c>
      <c r="K285" s="10">
        <f t="shared" si="75"/>
        <v>3.78911822307141E-3</v>
      </c>
      <c r="L285" s="21"/>
      <c r="M285" s="12" t="s">
        <v>286</v>
      </c>
      <c r="N285" s="13">
        <v>279.55</v>
      </c>
      <c r="O285" s="14">
        <v>3.5999999999999999E-3</v>
      </c>
      <c r="P285" s="15">
        <f t="shared" si="76"/>
        <v>1.0036</v>
      </c>
      <c r="Q285" s="10">
        <f t="shared" si="77"/>
        <v>3.72123238595653E-5</v>
      </c>
      <c r="R285" s="21"/>
      <c r="S285" s="12" t="s">
        <v>286</v>
      </c>
      <c r="T285" s="13">
        <v>31.45</v>
      </c>
      <c r="U285" s="14">
        <v>-1.72E-2</v>
      </c>
      <c r="V285" s="15">
        <f t="shared" si="78"/>
        <v>0.98280000000000001</v>
      </c>
      <c r="W285" s="10">
        <f t="shared" si="79"/>
        <v>-6.0208215906376898E-4</v>
      </c>
      <c r="X285" s="22"/>
      <c r="Y285" s="29" t="s">
        <v>286</v>
      </c>
      <c r="Z285" s="30">
        <v>157.1</v>
      </c>
      <c r="AA285" s="31">
        <v>-1.47E-2</v>
      </c>
      <c r="AB285" s="32">
        <f t="shared" si="80"/>
        <v>0.98529999999999995</v>
      </c>
      <c r="AC285" s="28">
        <f t="shared" si="81"/>
        <v>-3.0832433723429698E-4</v>
      </c>
      <c r="AD285" s="22"/>
      <c r="AE285" s="29" t="s">
        <v>286</v>
      </c>
      <c r="AF285" s="30">
        <v>934.3</v>
      </c>
      <c r="AG285" s="31">
        <v>-1.1000000000000001E-3</v>
      </c>
      <c r="AH285" s="32">
        <f t="shared" si="82"/>
        <v>0.99890000000000001</v>
      </c>
      <c r="AI285" s="28">
        <f t="shared" si="83"/>
        <v>-1.0252567470742799E-5</v>
      </c>
      <c r="AJ285" s="22"/>
      <c r="AK285" s="29" t="s">
        <v>286</v>
      </c>
      <c r="AL285" s="30">
        <v>363.65</v>
      </c>
      <c r="AM285" s="31">
        <v>-1.6400000000000001E-2</v>
      </c>
      <c r="AN285" s="32">
        <f t="shared" si="84"/>
        <v>0.98360000000000003</v>
      </c>
      <c r="AO285" s="28">
        <f t="shared" si="85"/>
        <v>-1.55265345115835E-4</v>
      </c>
      <c r="AP285" s="22"/>
      <c r="AQ285" s="22"/>
      <c r="AR285" s="38"/>
      <c r="AT285" s="39">
        <f t="shared" si="69"/>
        <v>0.59575303331741103</v>
      </c>
      <c r="AV285" s="40" t="s">
        <v>290</v>
      </c>
      <c r="AW285" s="47">
        <v>1228.5999999999999</v>
      </c>
      <c r="AX285" s="48">
        <f t="shared" si="70"/>
        <v>-1.3340538228539801E-2</v>
      </c>
      <c r="AY285" s="43">
        <f t="shared" si="71"/>
        <v>0.98665946177146002</v>
      </c>
      <c r="AZ285" s="49"/>
    </row>
    <row r="286" spans="1:52" ht="20.399999999999999">
      <c r="A286" s="12" t="s">
        <v>287</v>
      </c>
      <c r="B286" s="13">
        <v>2912.55</v>
      </c>
      <c r="C286" s="14">
        <v>3.5000000000000001E-3</v>
      </c>
      <c r="D286" s="15">
        <f t="shared" si="72"/>
        <v>1.0035000000000001</v>
      </c>
      <c r="E286" s="10">
        <f t="shared" si="73"/>
        <v>0.58455612610460905</v>
      </c>
      <c r="F286" s="16"/>
      <c r="G286" s="12" t="s">
        <v>287</v>
      </c>
      <c r="H286" s="13">
        <v>821.35</v>
      </c>
      <c r="I286" s="14">
        <v>-5.1999999999999998E-3</v>
      </c>
      <c r="J286" s="15">
        <f t="shared" si="74"/>
        <v>0.99480000000000002</v>
      </c>
      <c r="K286" s="10">
        <f t="shared" si="75"/>
        <v>-1.7283697157869601E-3</v>
      </c>
      <c r="L286" s="21"/>
      <c r="M286" s="12" t="s">
        <v>287</v>
      </c>
      <c r="N286" s="13">
        <v>278.55</v>
      </c>
      <c r="O286" s="14">
        <v>8.0000000000000002E-3</v>
      </c>
      <c r="P286" s="15">
        <f t="shared" si="76"/>
        <v>1.008</v>
      </c>
      <c r="Q286" s="10">
        <f t="shared" si="77"/>
        <v>8.2694053021256295E-5</v>
      </c>
      <c r="R286" s="21"/>
      <c r="S286" s="12" t="s">
        <v>287</v>
      </c>
      <c r="T286" s="13">
        <v>32</v>
      </c>
      <c r="U286" s="14">
        <v>-3.0999999999999999E-3</v>
      </c>
      <c r="V286" s="15">
        <f t="shared" si="78"/>
        <v>0.99690000000000001</v>
      </c>
      <c r="W286" s="10">
        <f t="shared" si="79"/>
        <v>-1.08514807738237E-4</v>
      </c>
      <c r="X286" s="22"/>
      <c r="Y286" s="29" t="s">
        <v>287</v>
      </c>
      <c r="Z286" s="30">
        <v>159.44999999999999</v>
      </c>
      <c r="AA286" s="31">
        <v>7.1199999999999999E-2</v>
      </c>
      <c r="AB286" s="32">
        <f t="shared" si="80"/>
        <v>1.0711999999999999</v>
      </c>
      <c r="AC286" s="28">
        <f t="shared" si="81"/>
        <v>1.4933804633389101E-3</v>
      </c>
      <c r="AD286" s="22"/>
      <c r="AE286" s="29" t="s">
        <v>287</v>
      </c>
      <c r="AF286" s="30">
        <v>935.35</v>
      </c>
      <c r="AG286" s="31">
        <v>2.5999999999999999E-3</v>
      </c>
      <c r="AH286" s="32">
        <f t="shared" si="82"/>
        <v>1.0025999999999999</v>
      </c>
      <c r="AI286" s="28">
        <f t="shared" si="83"/>
        <v>2.4233341294482899E-5</v>
      </c>
      <c r="AJ286" s="22"/>
      <c r="AK286" s="29" t="s">
        <v>287</v>
      </c>
      <c r="AL286" s="30">
        <v>369.7</v>
      </c>
      <c r="AM286" s="31">
        <v>4.1000000000000003E-3</v>
      </c>
      <c r="AN286" s="32">
        <f t="shared" si="84"/>
        <v>1.0041</v>
      </c>
      <c r="AO286" s="28">
        <f t="shared" si="85"/>
        <v>3.8816336278958702E-5</v>
      </c>
      <c r="AP286" s="22"/>
      <c r="AQ286" s="22"/>
      <c r="AR286" s="38"/>
      <c r="AT286" s="39">
        <f t="shared" si="69"/>
        <v>0.58435836577501798</v>
      </c>
      <c r="AV286" s="40" t="s">
        <v>291</v>
      </c>
      <c r="AW286" s="47">
        <v>1245.0999999999999</v>
      </c>
      <c r="AX286" s="48">
        <f t="shared" si="70"/>
        <v>-1.0982757811657E-2</v>
      </c>
      <c r="AY286" s="43">
        <f t="shared" si="71"/>
        <v>0.98901724218834297</v>
      </c>
      <c r="AZ286" s="49"/>
    </row>
    <row r="287" spans="1:52" ht="20.399999999999999">
      <c r="A287" s="12" t="s">
        <v>288</v>
      </c>
      <c r="B287" s="13">
        <v>2902.5</v>
      </c>
      <c r="C287" s="14">
        <v>-5.4999999999999997E-3</v>
      </c>
      <c r="D287" s="15">
        <f t="shared" si="72"/>
        <v>0.99450000000000005</v>
      </c>
      <c r="E287" s="10">
        <f t="shared" si="73"/>
        <v>0.57931347026510605</v>
      </c>
      <c r="F287" s="16"/>
      <c r="G287" s="12" t="s">
        <v>288</v>
      </c>
      <c r="H287" s="13">
        <v>825.65</v>
      </c>
      <c r="I287" s="14">
        <v>-1.6999999999999999E-3</v>
      </c>
      <c r="J287" s="15">
        <f t="shared" si="74"/>
        <v>0.99829999999999997</v>
      </c>
      <c r="K287" s="10">
        <f t="shared" si="75"/>
        <v>-5.6504394554573697E-4</v>
      </c>
      <c r="L287" s="21"/>
      <c r="M287" s="12" t="s">
        <v>288</v>
      </c>
      <c r="N287" s="13">
        <v>276.35000000000002</v>
      </c>
      <c r="O287" s="14">
        <v>1.3599999999999999E-2</v>
      </c>
      <c r="P287" s="15">
        <f t="shared" si="76"/>
        <v>1.0136000000000001</v>
      </c>
      <c r="Q287" s="10">
        <f t="shared" si="77"/>
        <v>1.4057989013613599E-4</v>
      </c>
      <c r="R287" s="21"/>
      <c r="S287" s="12" t="s">
        <v>288</v>
      </c>
      <c r="T287" s="13">
        <v>32.1</v>
      </c>
      <c r="U287" s="14">
        <v>7.7200000000000005E-2</v>
      </c>
      <c r="V287" s="15">
        <f t="shared" si="78"/>
        <v>1.0771999999999999</v>
      </c>
      <c r="W287" s="10">
        <f t="shared" si="79"/>
        <v>2.7023687604490099E-3</v>
      </c>
      <c r="X287" s="22"/>
      <c r="Y287" s="29" t="s">
        <v>288</v>
      </c>
      <c r="Z287" s="30">
        <v>148.85</v>
      </c>
      <c r="AA287" s="31">
        <v>-9.5999999999999992E-3</v>
      </c>
      <c r="AB287" s="32">
        <f t="shared" si="80"/>
        <v>0.99039999999999995</v>
      </c>
      <c r="AC287" s="28">
        <f t="shared" si="81"/>
        <v>-2.01354669214235E-4</v>
      </c>
      <c r="AD287" s="22"/>
      <c r="AE287" s="29" t="s">
        <v>288</v>
      </c>
      <c r="AF287" s="30">
        <v>932.95</v>
      </c>
      <c r="AG287" s="31">
        <v>-1.54E-2</v>
      </c>
      <c r="AH287" s="32">
        <f t="shared" si="82"/>
        <v>0.98460000000000003</v>
      </c>
      <c r="AI287" s="28">
        <f t="shared" si="83"/>
        <v>-1.4353594459039901E-4</v>
      </c>
      <c r="AJ287" s="22"/>
      <c r="AK287" s="29" t="s">
        <v>288</v>
      </c>
      <c r="AL287" s="30">
        <v>368.2</v>
      </c>
      <c r="AM287" s="31">
        <v>-6.4999999999999997E-3</v>
      </c>
      <c r="AN287" s="32">
        <f t="shared" si="84"/>
        <v>0.99350000000000005</v>
      </c>
      <c r="AO287" s="28">
        <f t="shared" si="85"/>
        <v>-6.1538094100788094E-5</v>
      </c>
      <c r="AP287" s="22"/>
      <c r="AQ287" s="22"/>
      <c r="AR287" s="38"/>
      <c r="AT287" s="39">
        <f t="shared" ref="AT287:AT350" si="86">SUM(E287,K287,Q287,W287,AC287,AI287,AO287,)</f>
        <v>0.58118494626224004</v>
      </c>
      <c r="AV287" s="40" t="s">
        <v>292</v>
      </c>
      <c r="AW287" s="47">
        <v>1258.8499999999999</v>
      </c>
      <c r="AX287" s="48">
        <f t="shared" si="70"/>
        <v>-3.48915940199422E-3</v>
      </c>
      <c r="AY287" s="43">
        <f t="shared" si="71"/>
        <v>0.99651084059800599</v>
      </c>
      <c r="AZ287" s="49"/>
    </row>
    <row r="288" spans="1:52" ht="20.399999999999999">
      <c r="A288" s="12" t="s">
        <v>289</v>
      </c>
      <c r="B288" s="13">
        <v>2918.5</v>
      </c>
      <c r="C288" s="14">
        <v>6.6E-3</v>
      </c>
      <c r="D288" s="15">
        <f t="shared" si="72"/>
        <v>1.0065999999999999</v>
      </c>
      <c r="E288" s="10">
        <f t="shared" si="73"/>
        <v>0.586361929782661</v>
      </c>
      <c r="F288" s="16"/>
      <c r="G288" s="12" t="s">
        <v>289</v>
      </c>
      <c r="H288" s="13">
        <v>827.05</v>
      </c>
      <c r="I288" s="14">
        <v>-4.8999999999999998E-3</v>
      </c>
      <c r="J288" s="15">
        <f t="shared" si="74"/>
        <v>0.99509999999999998</v>
      </c>
      <c r="K288" s="10">
        <f t="shared" si="75"/>
        <v>-1.62865607833771E-3</v>
      </c>
      <c r="L288" s="21"/>
      <c r="M288" s="12" t="s">
        <v>289</v>
      </c>
      <c r="N288" s="13">
        <v>272.64999999999998</v>
      </c>
      <c r="O288" s="14">
        <v>-5.4999999999999997E-3</v>
      </c>
      <c r="P288" s="15">
        <f t="shared" si="76"/>
        <v>0.99450000000000005</v>
      </c>
      <c r="Q288" s="10">
        <f t="shared" si="77"/>
        <v>-5.6852161452113699E-5</v>
      </c>
      <c r="R288" s="21"/>
      <c r="S288" s="12" t="s">
        <v>289</v>
      </c>
      <c r="T288" s="13">
        <v>29.8</v>
      </c>
      <c r="U288" s="14">
        <v>1.0200000000000001E-2</v>
      </c>
      <c r="V288" s="15">
        <f t="shared" si="78"/>
        <v>1.0102</v>
      </c>
      <c r="W288" s="10">
        <f t="shared" si="79"/>
        <v>3.5704872223549098E-4</v>
      </c>
      <c r="X288" s="22"/>
      <c r="Y288" s="29" t="s">
        <v>289</v>
      </c>
      <c r="Z288" s="30">
        <v>150.30000000000001</v>
      </c>
      <c r="AA288" s="31">
        <v>5.7000000000000002E-3</v>
      </c>
      <c r="AB288" s="32">
        <f t="shared" si="80"/>
        <v>1.0057</v>
      </c>
      <c r="AC288" s="28">
        <f t="shared" si="81"/>
        <v>1.1955433484595201E-4</v>
      </c>
      <c r="AD288" s="22"/>
      <c r="AE288" s="29" t="s">
        <v>289</v>
      </c>
      <c r="AF288" s="30">
        <v>947.5</v>
      </c>
      <c r="AG288" s="31">
        <v>-3.3E-3</v>
      </c>
      <c r="AH288" s="32">
        <f t="shared" si="82"/>
        <v>0.99670000000000003</v>
      </c>
      <c r="AI288" s="28">
        <f t="shared" si="83"/>
        <v>-3.07577024122283E-5</v>
      </c>
      <c r="AJ288" s="22"/>
      <c r="AK288" s="29" t="s">
        <v>289</v>
      </c>
      <c r="AL288" s="30">
        <v>370.6</v>
      </c>
      <c r="AM288" s="31">
        <v>6.1999999999999998E-3</v>
      </c>
      <c r="AN288" s="32">
        <f t="shared" si="84"/>
        <v>1.0062</v>
      </c>
      <c r="AO288" s="28">
        <f t="shared" si="85"/>
        <v>5.8697874373059502E-5</v>
      </c>
      <c r="AP288" s="22"/>
      <c r="AQ288" s="22"/>
      <c r="AR288" s="38"/>
      <c r="AT288" s="39">
        <f t="shared" si="86"/>
        <v>0.58518096477191295</v>
      </c>
      <c r="AV288" s="40" t="s">
        <v>293</v>
      </c>
      <c r="AW288" s="47">
        <v>1263.25</v>
      </c>
      <c r="AX288" s="48">
        <f t="shared" si="70"/>
        <v>3.7709881948440598E-2</v>
      </c>
      <c r="AY288" s="43">
        <f t="shared" si="71"/>
        <v>1.03770988194844</v>
      </c>
      <c r="AZ288" s="49"/>
    </row>
    <row r="289" spans="1:52" ht="20.399999999999999">
      <c r="A289" s="12" t="s">
        <v>290</v>
      </c>
      <c r="B289" s="13">
        <v>2899.35</v>
      </c>
      <c r="C289" s="14">
        <v>3.2000000000000002E-3</v>
      </c>
      <c r="D289" s="15">
        <f t="shared" si="72"/>
        <v>1.0032000000000001</v>
      </c>
      <c r="E289" s="10">
        <f t="shared" si="73"/>
        <v>0.58438137090995901</v>
      </c>
      <c r="F289" s="16"/>
      <c r="G289" s="12" t="s">
        <v>290</v>
      </c>
      <c r="H289" s="13">
        <v>831.1</v>
      </c>
      <c r="I289" s="14">
        <v>1.6E-2</v>
      </c>
      <c r="J289" s="15">
        <f t="shared" si="74"/>
        <v>1.016</v>
      </c>
      <c r="K289" s="10">
        <f t="shared" si="75"/>
        <v>5.3180606639598796E-3</v>
      </c>
      <c r="L289" s="21"/>
      <c r="M289" s="12" t="s">
        <v>290</v>
      </c>
      <c r="N289" s="13">
        <v>274.14999999999998</v>
      </c>
      <c r="O289" s="14">
        <v>-2.2100000000000002E-2</v>
      </c>
      <c r="P289" s="15">
        <f t="shared" si="76"/>
        <v>0.97789999999999999</v>
      </c>
      <c r="Q289" s="10">
        <f t="shared" si="77"/>
        <v>-2.2844232147122001E-4</v>
      </c>
      <c r="R289" s="21"/>
      <c r="S289" s="12" t="s">
        <v>290</v>
      </c>
      <c r="T289" s="13">
        <v>29.5</v>
      </c>
      <c r="U289" s="14">
        <v>-2.9600000000000001E-2</v>
      </c>
      <c r="V289" s="15">
        <f t="shared" si="78"/>
        <v>0.97040000000000004</v>
      </c>
      <c r="W289" s="10">
        <f t="shared" si="79"/>
        <v>-1.0361413900167201E-3</v>
      </c>
      <c r="X289" s="22"/>
      <c r="Y289" s="29" t="s">
        <v>290</v>
      </c>
      <c r="Z289" s="30">
        <v>149.44999999999999</v>
      </c>
      <c r="AA289" s="31">
        <v>-2.1000000000000001E-2</v>
      </c>
      <c r="AB289" s="32">
        <f t="shared" si="80"/>
        <v>0.97899999999999998</v>
      </c>
      <c r="AC289" s="28">
        <f t="shared" si="81"/>
        <v>-4.40463338906138E-4</v>
      </c>
      <c r="AD289" s="22"/>
      <c r="AE289" s="29" t="s">
        <v>290</v>
      </c>
      <c r="AF289" s="30">
        <v>950.6</v>
      </c>
      <c r="AG289" s="31">
        <v>-0.01</v>
      </c>
      <c r="AH289" s="32">
        <f t="shared" si="82"/>
        <v>0.99</v>
      </c>
      <c r="AI289" s="28">
        <f t="shared" si="83"/>
        <v>-9.3205158824934297E-5</v>
      </c>
      <c r="AJ289" s="22"/>
      <c r="AK289" s="29" t="s">
        <v>290</v>
      </c>
      <c r="AL289" s="30">
        <v>368.3</v>
      </c>
      <c r="AM289" s="31">
        <v>1.2200000000000001E-2</v>
      </c>
      <c r="AN289" s="32">
        <f t="shared" si="84"/>
        <v>1.0122</v>
      </c>
      <c r="AO289" s="28">
        <f t="shared" si="85"/>
        <v>1.15502268927633E-4</v>
      </c>
      <c r="AP289" s="22"/>
      <c r="AQ289" s="22"/>
      <c r="AR289" s="38"/>
      <c r="AT289" s="39">
        <f t="shared" si="86"/>
        <v>0.58801668163362797</v>
      </c>
      <c r="AV289" s="40" t="s">
        <v>294</v>
      </c>
      <c r="AW289" s="47">
        <v>1216.5</v>
      </c>
      <c r="AX289" s="48">
        <f t="shared" si="70"/>
        <v>4.1109969746499798E-4</v>
      </c>
      <c r="AY289" s="43">
        <f t="shared" si="71"/>
        <v>1.00041109969746</v>
      </c>
      <c r="AZ289" s="49"/>
    </row>
    <row r="290" spans="1:52" ht="20.399999999999999">
      <c r="A290" s="12" t="s">
        <v>291</v>
      </c>
      <c r="B290" s="13">
        <v>2890</v>
      </c>
      <c r="C290" s="14">
        <v>-1.0200000000000001E-2</v>
      </c>
      <c r="D290" s="15">
        <f t="shared" si="72"/>
        <v>0.98980000000000001</v>
      </c>
      <c r="E290" s="10">
        <f t="shared" si="73"/>
        <v>0.57657563888225505</v>
      </c>
      <c r="F290" s="16"/>
      <c r="G290" s="12" t="s">
        <v>291</v>
      </c>
      <c r="H290" s="13">
        <v>818.05</v>
      </c>
      <c r="I290" s="14">
        <v>-1.5900000000000001E-2</v>
      </c>
      <c r="J290" s="15">
        <f t="shared" si="74"/>
        <v>0.98409999999999997</v>
      </c>
      <c r="K290" s="10">
        <f t="shared" si="75"/>
        <v>-5.2848227848101299E-3</v>
      </c>
      <c r="L290" s="21"/>
      <c r="M290" s="12" t="s">
        <v>291</v>
      </c>
      <c r="N290" s="13">
        <v>280.35000000000002</v>
      </c>
      <c r="O290" s="14">
        <v>1.9599999999999999E-2</v>
      </c>
      <c r="P290" s="15">
        <f t="shared" si="76"/>
        <v>1.0196000000000001</v>
      </c>
      <c r="Q290" s="10">
        <f t="shared" si="77"/>
        <v>2.0260042990207801E-4</v>
      </c>
      <c r="R290" s="21"/>
      <c r="S290" s="12" t="s">
        <v>291</v>
      </c>
      <c r="T290" s="13">
        <v>30.4</v>
      </c>
      <c r="U290" s="14">
        <v>-3.0300000000000001E-2</v>
      </c>
      <c r="V290" s="15">
        <f t="shared" si="78"/>
        <v>0.96970000000000001</v>
      </c>
      <c r="W290" s="10">
        <f t="shared" si="79"/>
        <v>-1.06064473369955E-3</v>
      </c>
      <c r="X290" s="22"/>
      <c r="Y290" s="29" t="s">
        <v>291</v>
      </c>
      <c r="Z290" s="30">
        <v>152.65</v>
      </c>
      <c r="AA290" s="31">
        <v>1.4999999999999999E-2</v>
      </c>
      <c r="AB290" s="32">
        <f t="shared" si="80"/>
        <v>1.0149999999999999</v>
      </c>
      <c r="AC290" s="28">
        <f t="shared" si="81"/>
        <v>3.1461667064724101E-4</v>
      </c>
      <c r="AD290" s="22"/>
      <c r="AE290" s="29" t="s">
        <v>291</v>
      </c>
      <c r="AF290" s="30">
        <v>960.2</v>
      </c>
      <c r="AG290" s="31">
        <v>-1.32E-2</v>
      </c>
      <c r="AH290" s="32">
        <f t="shared" si="82"/>
        <v>0.98680000000000001</v>
      </c>
      <c r="AI290" s="28">
        <f t="shared" si="83"/>
        <v>-1.2303080964891301E-4</v>
      </c>
      <c r="AJ290" s="22"/>
      <c r="AK290" s="29" t="s">
        <v>291</v>
      </c>
      <c r="AL290" s="30">
        <v>363.85</v>
      </c>
      <c r="AM290" s="31">
        <v>-1.2800000000000001E-2</v>
      </c>
      <c r="AN290" s="32">
        <f t="shared" si="84"/>
        <v>0.98719999999999997</v>
      </c>
      <c r="AO290" s="28">
        <f t="shared" si="85"/>
        <v>-1.21182708383091E-4</v>
      </c>
      <c r="AP290" s="22"/>
      <c r="AQ290" s="22"/>
      <c r="AR290" s="38"/>
      <c r="AT290" s="39">
        <f t="shared" si="86"/>
        <v>0.57050317494626201</v>
      </c>
      <c r="AV290" s="40" t="s">
        <v>295</v>
      </c>
      <c r="AW290" s="47">
        <v>1216</v>
      </c>
      <c r="AX290" s="48">
        <f t="shared" si="70"/>
        <v>-2.21621350687356E-2</v>
      </c>
      <c r="AY290" s="43">
        <f t="shared" si="71"/>
        <v>0.97783786493126401</v>
      </c>
      <c r="AZ290" s="49"/>
    </row>
    <row r="291" spans="1:52" ht="20.399999999999999">
      <c r="A291" s="12" t="s">
        <v>292</v>
      </c>
      <c r="B291" s="13">
        <v>2919.85</v>
      </c>
      <c r="C291" s="14">
        <v>3.8999999999999998E-3</v>
      </c>
      <c r="D291" s="15">
        <f t="shared" si="72"/>
        <v>1.0039</v>
      </c>
      <c r="E291" s="10">
        <f t="shared" si="73"/>
        <v>0.58478913303081004</v>
      </c>
      <c r="F291" s="16"/>
      <c r="G291" s="12" t="s">
        <v>292</v>
      </c>
      <c r="H291" s="13">
        <v>831.25</v>
      </c>
      <c r="I291" s="14">
        <v>-1.7000000000000001E-2</v>
      </c>
      <c r="J291" s="15">
        <f t="shared" si="74"/>
        <v>0.98299999999999998</v>
      </c>
      <c r="K291" s="10">
        <f t="shared" si="75"/>
        <v>-5.6504394554573699E-3</v>
      </c>
      <c r="L291" s="21"/>
      <c r="M291" s="12" t="s">
        <v>292</v>
      </c>
      <c r="N291" s="13">
        <v>274.95</v>
      </c>
      <c r="O291" s="14">
        <v>-4.3E-3</v>
      </c>
      <c r="P291" s="15">
        <f t="shared" si="76"/>
        <v>0.99570000000000003</v>
      </c>
      <c r="Q291" s="10">
        <f t="shared" si="77"/>
        <v>-4.4448053498925198E-5</v>
      </c>
      <c r="R291" s="21"/>
      <c r="S291" s="12" t="s">
        <v>292</v>
      </c>
      <c r="T291" s="13">
        <v>31.35</v>
      </c>
      <c r="U291" s="14">
        <v>1.6199999999999999E-2</v>
      </c>
      <c r="V291" s="15">
        <f t="shared" si="78"/>
        <v>1.0162</v>
      </c>
      <c r="W291" s="10">
        <f t="shared" si="79"/>
        <v>5.6707738237401497E-4</v>
      </c>
      <c r="X291" s="22"/>
      <c r="Y291" s="29" t="s">
        <v>292</v>
      </c>
      <c r="Z291" s="30">
        <v>150.4</v>
      </c>
      <c r="AA291" s="31">
        <v>3.4700000000000002E-2</v>
      </c>
      <c r="AB291" s="32">
        <f t="shared" si="80"/>
        <v>1.0347</v>
      </c>
      <c r="AC291" s="28">
        <f t="shared" si="81"/>
        <v>7.2781323143061903E-4</v>
      </c>
      <c r="AD291" s="22"/>
      <c r="AE291" s="29" t="s">
        <v>292</v>
      </c>
      <c r="AF291" s="30">
        <v>973.05</v>
      </c>
      <c r="AG291" s="31">
        <v>-1.24E-2</v>
      </c>
      <c r="AH291" s="32">
        <f t="shared" si="82"/>
        <v>0.98760000000000003</v>
      </c>
      <c r="AI291" s="28">
        <f t="shared" si="83"/>
        <v>-1.1557439694291901E-4</v>
      </c>
      <c r="AJ291" s="22"/>
      <c r="AK291" s="29" t="s">
        <v>292</v>
      </c>
      <c r="AL291" s="30">
        <v>368.55</v>
      </c>
      <c r="AM291" s="31">
        <v>-6.4999999999999997E-3</v>
      </c>
      <c r="AN291" s="32">
        <f t="shared" si="84"/>
        <v>0.99350000000000005</v>
      </c>
      <c r="AO291" s="28">
        <f t="shared" si="85"/>
        <v>-6.1538094100788094E-5</v>
      </c>
      <c r="AP291" s="22"/>
      <c r="AQ291" s="22"/>
      <c r="AR291" s="38"/>
      <c r="AT291" s="39">
        <f t="shared" si="86"/>
        <v>0.58021202364461399</v>
      </c>
      <c r="AV291" s="40" t="s">
        <v>296</v>
      </c>
      <c r="AW291" s="47">
        <v>1243.25</v>
      </c>
      <c r="AX291" s="48">
        <f t="shared" si="70"/>
        <v>-2.0618466443771799E-2</v>
      </c>
      <c r="AY291" s="43">
        <f t="shared" si="71"/>
        <v>0.97938153355622803</v>
      </c>
      <c r="AZ291" s="49"/>
    </row>
    <row r="292" spans="1:52" ht="20.399999999999999">
      <c r="A292" s="12" t="s">
        <v>293</v>
      </c>
      <c r="B292" s="13">
        <v>2908.55</v>
      </c>
      <c r="C292" s="14">
        <v>-3.3999999999999998E-3</v>
      </c>
      <c r="D292" s="15">
        <f t="shared" si="72"/>
        <v>0.99660000000000004</v>
      </c>
      <c r="E292" s="10">
        <f t="shared" si="73"/>
        <v>0.58053675662765702</v>
      </c>
      <c r="F292" s="16"/>
      <c r="G292" s="12" t="s">
        <v>293</v>
      </c>
      <c r="H292" s="13">
        <v>845.65</v>
      </c>
      <c r="I292" s="14">
        <v>-4.8999999999999998E-3</v>
      </c>
      <c r="J292" s="15">
        <f t="shared" si="74"/>
        <v>0.99509999999999998</v>
      </c>
      <c r="K292" s="10">
        <f t="shared" si="75"/>
        <v>-1.62865607833771E-3</v>
      </c>
      <c r="L292" s="21"/>
      <c r="M292" s="12" t="s">
        <v>293</v>
      </c>
      <c r="N292" s="13">
        <v>276.14999999999998</v>
      </c>
      <c r="O292" s="14">
        <v>2.5000000000000001E-3</v>
      </c>
      <c r="P292" s="15">
        <f t="shared" si="76"/>
        <v>1.0024999999999999</v>
      </c>
      <c r="Q292" s="10">
        <f t="shared" si="77"/>
        <v>2.5841891569142599E-5</v>
      </c>
      <c r="R292" s="21"/>
      <c r="S292" s="12" t="s">
        <v>293</v>
      </c>
      <c r="T292" s="13">
        <v>30.85</v>
      </c>
      <c r="U292" s="14">
        <v>-3.1399999999999997E-2</v>
      </c>
      <c r="V292" s="15">
        <f t="shared" si="78"/>
        <v>0.96860000000000002</v>
      </c>
      <c r="W292" s="10">
        <f t="shared" si="79"/>
        <v>-1.0991499880582799E-3</v>
      </c>
      <c r="X292" s="22"/>
      <c r="Y292" s="29" t="s">
        <v>293</v>
      </c>
      <c r="Z292" s="30">
        <v>145.35</v>
      </c>
      <c r="AA292" s="31">
        <v>-9.9000000000000008E-3</v>
      </c>
      <c r="AB292" s="32">
        <f t="shared" si="80"/>
        <v>0.99009999999999998</v>
      </c>
      <c r="AC292" s="28">
        <f t="shared" si="81"/>
        <v>-2.07647002627179E-4</v>
      </c>
      <c r="AD292" s="22"/>
      <c r="AE292" s="29" t="s">
        <v>293</v>
      </c>
      <c r="AF292" s="30">
        <v>985.3</v>
      </c>
      <c r="AG292" s="31">
        <v>0.02</v>
      </c>
      <c r="AH292" s="32">
        <f t="shared" si="82"/>
        <v>1.02</v>
      </c>
      <c r="AI292" s="28">
        <f t="shared" si="83"/>
        <v>1.86410317649869E-4</v>
      </c>
      <c r="AJ292" s="22"/>
      <c r="AK292" s="29" t="s">
        <v>293</v>
      </c>
      <c r="AL292" s="30">
        <v>370.95</v>
      </c>
      <c r="AM292" s="31">
        <v>2.76E-2</v>
      </c>
      <c r="AN292" s="32">
        <f t="shared" si="84"/>
        <v>1.0276000000000001</v>
      </c>
      <c r="AO292" s="28">
        <f t="shared" si="85"/>
        <v>2.6130021495103902E-4</v>
      </c>
      <c r="AP292" s="22"/>
      <c r="AQ292" s="22"/>
      <c r="AR292" s="38"/>
      <c r="AT292" s="39">
        <f t="shared" si="86"/>
        <v>0.57807485598280395</v>
      </c>
      <c r="AV292" s="40" t="s">
        <v>297</v>
      </c>
      <c r="AW292" s="47">
        <v>1269.1500000000001</v>
      </c>
      <c r="AX292" s="48">
        <f t="shared" si="70"/>
        <v>-7.0888471777626595E-4</v>
      </c>
      <c r="AY292" s="43">
        <f t="shared" si="71"/>
        <v>0.99929111528222403</v>
      </c>
      <c r="AZ292" s="49"/>
    </row>
    <row r="293" spans="1:52" ht="20.399999999999999">
      <c r="A293" s="12" t="s">
        <v>294</v>
      </c>
      <c r="B293" s="13">
        <v>2918.6</v>
      </c>
      <c r="C293" s="14">
        <v>4.1000000000000003E-3</v>
      </c>
      <c r="D293" s="15">
        <f t="shared" si="72"/>
        <v>1.0041</v>
      </c>
      <c r="E293" s="10">
        <f t="shared" si="73"/>
        <v>0.58490563649391003</v>
      </c>
      <c r="F293" s="16"/>
      <c r="G293" s="12" t="s">
        <v>294</v>
      </c>
      <c r="H293" s="13">
        <v>849.8</v>
      </c>
      <c r="I293" s="14">
        <v>1E-4</v>
      </c>
      <c r="J293" s="15">
        <f t="shared" si="74"/>
        <v>1.0001</v>
      </c>
      <c r="K293" s="10">
        <f t="shared" si="75"/>
        <v>3.3237879149749203E-5</v>
      </c>
      <c r="L293" s="21"/>
      <c r="M293" s="12" t="s">
        <v>294</v>
      </c>
      <c r="N293" s="13">
        <v>275.45</v>
      </c>
      <c r="O293" s="14">
        <v>2.06E-2</v>
      </c>
      <c r="P293" s="15">
        <f t="shared" si="76"/>
        <v>1.0206</v>
      </c>
      <c r="Q293" s="10">
        <f t="shared" si="77"/>
        <v>2.12937186529735E-4</v>
      </c>
      <c r="R293" s="21"/>
      <c r="S293" s="12" t="s">
        <v>294</v>
      </c>
      <c r="T293" s="13">
        <v>31.85</v>
      </c>
      <c r="U293" s="14">
        <v>-9.2999999999999992E-3</v>
      </c>
      <c r="V293" s="15">
        <f t="shared" si="78"/>
        <v>0.99070000000000003</v>
      </c>
      <c r="W293" s="10">
        <f t="shared" si="79"/>
        <v>-3.2554442321471201E-4</v>
      </c>
      <c r="X293" s="22"/>
      <c r="Y293" s="29" t="s">
        <v>294</v>
      </c>
      <c r="Z293" s="30">
        <v>146.80000000000001</v>
      </c>
      <c r="AA293" s="31">
        <v>-3.3999999999999998E-3</v>
      </c>
      <c r="AB293" s="32">
        <f t="shared" si="80"/>
        <v>0.99660000000000004</v>
      </c>
      <c r="AC293" s="28">
        <f t="shared" si="81"/>
        <v>-7.1313112013374704E-5</v>
      </c>
      <c r="AD293" s="22"/>
      <c r="AE293" s="29" t="s">
        <v>294</v>
      </c>
      <c r="AF293" s="30">
        <v>965.95</v>
      </c>
      <c r="AG293" s="31">
        <v>8.8999999999999999E-3</v>
      </c>
      <c r="AH293" s="32">
        <f t="shared" si="82"/>
        <v>1.0088999999999999</v>
      </c>
      <c r="AI293" s="28">
        <f t="shared" si="83"/>
        <v>8.29525913541915E-5</v>
      </c>
      <c r="AJ293" s="22"/>
      <c r="AK293" s="29" t="s">
        <v>294</v>
      </c>
      <c r="AL293" s="30">
        <v>361</v>
      </c>
      <c r="AM293" s="31">
        <v>1.8800000000000001E-2</v>
      </c>
      <c r="AN293" s="32">
        <f t="shared" si="84"/>
        <v>1.0187999999999999</v>
      </c>
      <c r="AO293" s="28">
        <f t="shared" si="85"/>
        <v>1.7798710293766401E-4</v>
      </c>
      <c r="AP293" s="22"/>
      <c r="AQ293" s="22"/>
      <c r="AR293" s="38"/>
      <c r="AT293" s="39">
        <f t="shared" si="86"/>
        <v>0.58501589371865304</v>
      </c>
      <c r="AV293" s="40" t="s">
        <v>298</v>
      </c>
      <c r="AW293" s="47">
        <v>1270.05</v>
      </c>
      <c r="AX293" s="48">
        <f t="shared" si="70"/>
        <v>-1.16635373100544E-2</v>
      </c>
      <c r="AY293" s="43">
        <f t="shared" si="71"/>
        <v>0.98833646268994602</v>
      </c>
      <c r="AZ293" s="49"/>
    </row>
    <row r="294" spans="1:52" ht="20.399999999999999">
      <c r="A294" s="12" t="s">
        <v>295</v>
      </c>
      <c r="B294" s="13">
        <v>2906.75</v>
      </c>
      <c r="C294" s="14">
        <v>-1.2699999999999999E-2</v>
      </c>
      <c r="D294" s="15">
        <f t="shared" si="72"/>
        <v>0.98729999999999996</v>
      </c>
      <c r="E294" s="10">
        <f t="shared" si="73"/>
        <v>0.57511934559350397</v>
      </c>
      <c r="F294" s="16"/>
      <c r="G294" s="12" t="s">
        <v>295</v>
      </c>
      <c r="H294" s="13">
        <v>849.7</v>
      </c>
      <c r="I294" s="14">
        <v>-1.0500000000000001E-2</v>
      </c>
      <c r="J294" s="15">
        <f t="shared" si="74"/>
        <v>0.98950000000000005</v>
      </c>
      <c r="K294" s="10">
        <f t="shared" si="75"/>
        <v>-3.4899773107236699E-3</v>
      </c>
      <c r="L294" s="21"/>
      <c r="M294" s="12" t="s">
        <v>295</v>
      </c>
      <c r="N294" s="13">
        <v>269.89999999999998</v>
      </c>
      <c r="O294" s="14">
        <v>6.4999999999999997E-3</v>
      </c>
      <c r="P294" s="15">
        <f t="shared" si="76"/>
        <v>1.0065</v>
      </c>
      <c r="Q294" s="10">
        <f t="shared" si="77"/>
        <v>6.7188918079770702E-5</v>
      </c>
      <c r="R294" s="21"/>
      <c r="S294" s="12" t="s">
        <v>295</v>
      </c>
      <c r="T294" s="13">
        <v>32.15</v>
      </c>
      <c r="U294" s="14">
        <v>-3.0999999999999999E-3</v>
      </c>
      <c r="V294" s="15">
        <f t="shared" si="78"/>
        <v>0.99690000000000001</v>
      </c>
      <c r="W294" s="10">
        <f t="shared" si="79"/>
        <v>-1.08514807738237E-4</v>
      </c>
      <c r="X294" s="22"/>
      <c r="Y294" s="29" t="s">
        <v>295</v>
      </c>
      <c r="Z294" s="30">
        <v>147.30000000000001</v>
      </c>
      <c r="AA294" s="31">
        <v>-2.3900000000000001E-2</v>
      </c>
      <c r="AB294" s="32">
        <f t="shared" si="80"/>
        <v>0.97609999999999997</v>
      </c>
      <c r="AC294" s="28">
        <f t="shared" si="81"/>
        <v>-5.0128922856460499E-4</v>
      </c>
      <c r="AD294" s="22"/>
      <c r="AE294" s="29" t="s">
        <v>295</v>
      </c>
      <c r="AF294" s="30">
        <v>957.45</v>
      </c>
      <c r="AG294" s="31">
        <v>1.46E-2</v>
      </c>
      <c r="AH294" s="32">
        <f t="shared" si="82"/>
        <v>1.0145999999999999</v>
      </c>
      <c r="AI294" s="28">
        <f t="shared" si="83"/>
        <v>1.36079531884404E-4</v>
      </c>
      <c r="AJ294" s="22"/>
      <c r="AK294" s="29" t="s">
        <v>295</v>
      </c>
      <c r="AL294" s="30">
        <v>354.35</v>
      </c>
      <c r="AM294" s="31">
        <v>-1.4200000000000001E-2</v>
      </c>
      <c r="AN294" s="32">
        <f t="shared" si="84"/>
        <v>0.98580000000000001</v>
      </c>
      <c r="AO294" s="28">
        <f t="shared" si="85"/>
        <v>-1.3443706711249099E-4</v>
      </c>
      <c r="AP294" s="22"/>
      <c r="AQ294" s="22"/>
      <c r="AR294" s="38"/>
      <c r="AT294" s="39">
        <f t="shared" si="86"/>
        <v>0.571088395629329</v>
      </c>
      <c r="AV294" s="40" t="s">
        <v>299</v>
      </c>
      <c r="AW294" s="47">
        <v>1284.95</v>
      </c>
      <c r="AX294" s="48">
        <f t="shared" si="70"/>
        <v>-7.7793772642438899E-4</v>
      </c>
      <c r="AY294" s="43">
        <f t="shared" si="71"/>
        <v>0.99922206227357602</v>
      </c>
      <c r="AZ294" s="49"/>
    </row>
    <row r="295" spans="1:52" ht="20.399999999999999">
      <c r="A295" s="12" t="s">
        <v>296</v>
      </c>
      <c r="B295" s="13">
        <v>2944.1</v>
      </c>
      <c r="C295" s="14">
        <v>1.72E-2</v>
      </c>
      <c r="D295" s="15">
        <f t="shared" si="72"/>
        <v>1.0172000000000001</v>
      </c>
      <c r="E295" s="10">
        <f t="shared" si="73"/>
        <v>0.59253661332696494</v>
      </c>
      <c r="F295" s="16"/>
      <c r="G295" s="12" t="s">
        <v>296</v>
      </c>
      <c r="H295" s="13">
        <v>858.75</v>
      </c>
      <c r="I295" s="14">
        <v>-2.69E-2</v>
      </c>
      <c r="J295" s="15">
        <f t="shared" si="74"/>
        <v>0.97309999999999997</v>
      </c>
      <c r="K295" s="10">
        <f t="shared" si="75"/>
        <v>-8.9409894912825406E-3</v>
      </c>
      <c r="L295" s="21"/>
      <c r="M295" s="12" t="s">
        <v>296</v>
      </c>
      <c r="N295" s="13">
        <v>268.14999999999998</v>
      </c>
      <c r="O295" s="14">
        <v>-2.2800000000000001E-2</v>
      </c>
      <c r="P295" s="15">
        <f t="shared" si="76"/>
        <v>0.97719999999999996</v>
      </c>
      <c r="Q295" s="10">
        <f t="shared" si="77"/>
        <v>-2.3567805111058E-4</v>
      </c>
      <c r="R295" s="21"/>
      <c r="S295" s="12" t="s">
        <v>296</v>
      </c>
      <c r="T295" s="13">
        <v>32.25</v>
      </c>
      <c r="U295" s="14">
        <v>-5.5599999999999997E-2</v>
      </c>
      <c r="V295" s="15">
        <f t="shared" si="78"/>
        <v>0.94440000000000002</v>
      </c>
      <c r="W295" s="10">
        <f t="shared" si="79"/>
        <v>-1.9462655839503199E-3</v>
      </c>
      <c r="X295" s="22"/>
      <c r="Y295" s="29" t="s">
        <v>296</v>
      </c>
      <c r="Z295" s="30">
        <v>150.9</v>
      </c>
      <c r="AA295" s="31">
        <v>-8.6599999999999996E-2</v>
      </c>
      <c r="AB295" s="32">
        <f t="shared" si="80"/>
        <v>0.91339999999999999</v>
      </c>
      <c r="AC295" s="28">
        <f t="shared" si="81"/>
        <v>-1.81638691187007E-3</v>
      </c>
      <c r="AD295" s="22"/>
      <c r="AE295" s="29" t="s">
        <v>296</v>
      </c>
      <c r="AF295" s="30">
        <v>943.65</v>
      </c>
      <c r="AG295" s="31">
        <v>-5.0799999999999998E-2</v>
      </c>
      <c r="AH295" s="32">
        <f t="shared" si="82"/>
        <v>0.94920000000000004</v>
      </c>
      <c r="AI295" s="28">
        <f t="shared" si="83"/>
        <v>-4.7348220683066599E-4</v>
      </c>
      <c r="AJ295" s="22"/>
      <c r="AK295" s="29" t="s">
        <v>296</v>
      </c>
      <c r="AL295" s="30">
        <v>359.45</v>
      </c>
      <c r="AM295" s="31">
        <v>-1.3599999999999999E-2</v>
      </c>
      <c r="AN295" s="32">
        <f t="shared" si="84"/>
        <v>0.98640000000000005</v>
      </c>
      <c r="AO295" s="28">
        <f t="shared" si="85"/>
        <v>-1.2875662765703401E-4</v>
      </c>
      <c r="AP295" s="22"/>
      <c r="AQ295" s="22"/>
      <c r="AR295" s="38"/>
      <c r="AT295" s="39">
        <f t="shared" si="86"/>
        <v>0.57899505445426303</v>
      </c>
      <c r="AV295" s="40" t="s">
        <v>300</v>
      </c>
      <c r="AW295" s="47">
        <v>1285.95</v>
      </c>
      <c r="AX295" s="48">
        <f t="shared" si="70"/>
        <v>2.2576887752536901E-3</v>
      </c>
      <c r="AY295" s="43">
        <f t="shared" si="71"/>
        <v>1.0022576887752499</v>
      </c>
      <c r="AZ295" s="49"/>
    </row>
    <row r="296" spans="1:52" ht="20.399999999999999">
      <c r="A296" s="12" t="s">
        <v>297</v>
      </c>
      <c r="B296" s="13">
        <v>2894.2</v>
      </c>
      <c r="C296" s="14">
        <v>-2.5999999999999999E-3</v>
      </c>
      <c r="D296" s="15">
        <f t="shared" si="72"/>
        <v>0.99739999999999995</v>
      </c>
      <c r="E296" s="10">
        <f t="shared" si="73"/>
        <v>0.581002770480057</v>
      </c>
      <c r="F296" s="16"/>
      <c r="G296" s="12" t="s">
        <v>297</v>
      </c>
      <c r="H296" s="13">
        <v>882.45</v>
      </c>
      <c r="I296" s="14">
        <v>6.9599999999999995E-2</v>
      </c>
      <c r="J296" s="15">
        <f t="shared" si="74"/>
        <v>1.0696000000000001</v>
      </c>
      <c r="K296" s="10">
        <f t="shared" si="75"/>
        <v>2.3133563888225499E-2</v>
      </c>
      <c r="L296" s="21"/>
      <c r="M296" s="12" t="s">
        <v>297</v>
      </c>
      <c r="N296" s="13">
        <v>274.39999999999998</v>
      </c>
      <c r="O296" s="14">
        <v>1.8700000000000001E-2</v>
      </c>
      <c r="P296" s="15">
        <f t="shared" si="76"/>
        <v>1.0186999999999999</v>
      </c>
      <c r="Q296" s="10">
        <f t="shared" si="77"/>
        <v>1.93297348937187E-4</v>
      </c>
      <c r="R296" s="21"/>
      <c r="S296" s="12" t="s">
        <v>297</v>
      </c>
      <c r="T296" s="13">
        <v>34.15</v>
      </c>
      <c r="U296" s="14">
        <v>2.0899999999999998E-2</v>
      </c>
      <c r="V296" s="15">
        <f t="shared" si="78"/>
        <v>1.0208999999999999</v>
      </c>
      <c r="W296" s="10">
        <f t="shared" si="79"/>
        <v>7.3159983281585804E-4</v>
      </c>
      <c r="X296" s="22"/>
      <c r="Y296" s="29" t="s">
        <v>297</v>
      </c>
      <c r="Z296" s="30">
        <v>165.2</v>
      </c>
      <c r="AA296" s="31">
        <v>3.7699999999999997E-2</v>
      </c>
      <c r="AB296" s="32">
        <f t="shared" si="80"/>
        <v>1.0377000000000001</v>
      </c>
      <c r="AC296" s="28">
        <f t="shared" si="81"/>
        <v>7.9073656556006699E-4</v>
      </c>
      <c r="AD296" s="22"/>
      <c r="AE296" s="29" t="s">
        <v>297</v>
      </c>
      <c r="AF296" s="30">
        <v>994.2</v>
      </c>
      <c r="AG296" s="31">
        <v>8.3000000000000001E-3</v>
      </c>
      <c r="AH296" s="32">
        <f t="shared" si="82"/>
        <v>1.0083</v>
      </c>
      <c r="AI296" s="28">
        <f t="shared" si="83"/>
        <v>7.7360281824695503E-5</v>
      </c>
      <c r="AJ296" s="22"/>
      <c r="AK296" s="29" t="s">
        <v>297</v>
      </c>
      <c r="AL296" s="30">
        <v>364.4</v>
      </c>
      <c r="AM296" s="31">
        <v>8.2000000000000007E-3</v>
      </c>
      <c r="AN296" s="32">
        <f t="shared" si="84"/>
        <v>1.0082</v>
      </c>
      <c r="AO296" s="28">
        <f t="shared" si="85"/>
        <v>7.7632672557917403E-5</v>
      </c>
      <c r="AP296" s="22"/>
      <c r="AQ296" s="22"/>
      <c r="AR296" s="38"/>
      <c r="AT296" s="39">
        <f t="shared" si="86"/>
        <v>0.60600696106997798</v>
      </c>
      <c r="AV296" s="40" t="s">
        <v>301</v>
      </c>
      <c r="AW296" s="47">
        <v>1283.05</v>
      </c>
      <c r="AX296" s="48">
        <f t="shared" si="70"/>
        <v>-7.6090277438968399E-3</v>
      </c>
      <c r="AY296" s="43">
        <f t="shared" si="71"/>
        <v>0.99239097225610295</v>
      </c>
      <c r="AZ296" s="49"/>
    </row>
    <row r="297" spans="1:52" ht="20.399999999999999">
      <c r="A297" s="12" t="s">
        <v>915</v>
      </c>
      <c r="B297" s="13">
        <v>2901.6</v>
      </c>
      <c r="C297" s="14">
        <v>1.9400000000000001E-2</v>
      </c>
      <c r="D297" s="15">
        <f t="shared" si="72"/>
        <v>1.0194000000000001</v>
      </c>
      <c r="E297" s="10">
        <f t="shared" si="73"/>
        <v>0.59381815142106498</v>
      </c>
      <c r="F297" s="16"/>
      <c r="G297" s="12" t="s">
        <v>915</v>
      </c>
      <c r="H297" s="13">
        <v>825</v>
      </c>
      <c r="I297" s="14">
        <v>1.8599999999999998E-2</v>
      </c>
      <c r="J297" s="15">
        <f t="shared" si="74"/>
        <v>1.0185999999999999</v>
      </c>
      <c r="K297" s="10">
        <f t="shared" si="75"/>
        <v>6.1822455218533603E-3</v>
      </c>
      <c r="L297" s="21"/>
      <c r="M297" s="12" t="s">
        <v>915</v>
      </c>
      <c r="N297" s="13">
        <v>269.35000000000002</v>
      </c>
      <c r="O297" s="14">
        <v>-9.4000000000000004E-3</v>
      </c>
      <c r="P297" s="15">
        <f t="shared" si="76"/>
        <v>0.99060000000000004</v>
      </c>
      <c r="Q297" s="10">
        <f t="shared" si="77"/>
        <v>-9.7165512299976105E-5</v>
      </c>
      <c r="R297" s="21"/>
      <c r="S297" s="12" t="s">
        <v>915</v>
      </c>
      <c r="T297" s="13">
        <v>33.450000000000003</v>
      </c>
      <c r="U297" s="14">
        <v>1.3599999999999999E-2</v>
      </c>
      <c r="V297" s="15">
        <f t="shared" si="78"/>
        <v>1.0136000000000001</v>
      </c>
      <c r="W297" s="10">
        <f t="shared" si="79"/>
        <v>4.7606496298065399E-4</v>
      </c>
      <c r="X297" s="22"/>
      <c r="Y297" s="29" t="s">
        <v>915</v>
      </c>
      <c r="Z297" s="30">
        <v>159.19999999999999</v>
      </c>
      <c r="AA297" s="31">
        <v>1.0500000000000001E-2</v>
      </c>
      <c r="AB297" s="32">
        <f t="shared" si="80"/>
        <v>1.0105</v>
      </c>
      <c r="AC297" s="28">
        <f t="shared" si="81"/>
        <v>2.20231669453069E-4</v>
      </c>
      <c r="AD297" s="22"/>
      <c r="AE297" s="29" t="s">
        <v>915</v>
      </c>
      <c r="AF297" s="30">
        <v>986.05</v>
      </c>
      <c r="AG297" s="31">
        <v>9.9000000000000008E-3</v>
      </c>
      <c r="AH297" s="32">
        <f t="shared" si="82"/>
        <v>1.0099</v>
      </c>
      <c r="AI297" s="28">
        <f t="shared" si="83"/>
        <v>9.2273107236685002E-5</v>
      </c>
      <c r="AJ297" s="22"/>
      <c r="AK297" s="29" t="s">
        <v>915</v>
      </c>
      <c r="AL297" s="30">
        <v>361.45</v>
      </c>
      <c r="AM297" s="31">
        <v>3.04E-2</v>
      </c>
      <c r="AN297" s="32">
        <f t="shared" si="84"/>
        <v>1.0304</v>
      </c>
      <c r="AO297" s="28">
        <f t="shared" si="85"/>
        <v>2.8780893240984E-4</v>
      </c>
      <c r="AP297" s="22"/>
      <c r="AQ297" s="22"/>
      <c r="AR297" s="38"/>
      <c r="AT297" s="39">
        <f t="shared" si="86"/>
        <v>0.60097961010269896</v>
      </c>
      <c r="AV297" s="40" t="s">
        <v>302</v>
      </c>
      <c r="AW297" s="47">
        <v>1292.8499999999999</v>
      </c>
      <c r="AX297" s="48">
        <f t="shared" si="70"/>
        <v>1.3824476872021801E-2</v>
      </c>
      <c r="AY297" s="43">
        <f t="shared" si="71"/>
        <v>1.0138244768720199</v>
      </c>
      <c r="AZ297" s="49"/>
    </row>
    <row r="298" spans="1:52" ht="20.399999999999999">
      <c r="A298" s="12" t="s">
        <v>916</v>
      </c>
      <c r="B298" s="13">
        <v>2846.4</v>
      </c>
      <c r="C298" s="14">
        <v>4.2500000000000003E-2</v>
      </c>
      <c r="D298" s="15">
        <f t="shared" si="72"/>
        <v>1.0425</v>
      </c>
      <c r="E298" s="10">
        <f t="shared" si="73"/>
        <v>0.60727430140912297</v>
      </c>
      <c r="F298" s="16"/>
      <c r="G298" s="12" t="s">
        <v>916</v>
      </c>
      <c r="H298" s="13">
        <v>809.9</v>
      </c>
      <c r="I298" s="14">
        <v>3.5000000000000001E-3</v>
      </c>
      <c r="J298" s="15">
        <f t="shared" si="74"/>
        <v>1.0035000000000001</v>
      </c>
      <c r="K298" s="10">
        <f t="shared" si="75"/>
        <v>1.16332577024122E-3</v>
      </c>
      <c r="L298" s="21"/>
      <c r="M298" s="12" t="s">
        <v>916</v>
      </c>
      <c r="N298" s="13">
        <v>271.89999999999998</v>
      </c>
      <c r="O298" s="14">
        <v>3.5000000000000001E-3</v>
      </c>
      <c r="P298" s="15">
        <f t="shared" si="76"/>
        <v>1.0035000000000001</v>
      </c>
      <c r="Q298" s="10">
        <f t="shared" si="77"/>
        <v>3.6178648196799599E-5</v>
      </c>
      <c r="R298" s="21"/>
      <c r="S298" s="12" t="s">
        <v>916</v>
      </c>
      <c r="T298" s="13">
        <v>33</v>
      </c>
      <c r="U298" s="14">
        <v>8.0199999999999994E-2</v>
      </c>
      <c r="V298" s="15">
        <f t="shared" si="78"/>
        <v>1.0802</v>
      </c>
      <c r="W298" s="10">
        <f t="shared" si="79"/>
        <v>2.8073830905182701E-3</v>
      </c>
      <c r="X298" s="22"/>
      <c r="Y298" s="29" t="s">
        <v>916</v>
      </c>
      <c r="Z298" s="30">
        <v>157.55000000000001</v>
      </c>
      <c r="AA298" s="31">
        <v>-2.8400000000000002E-2</v>
      </c>
      <c r="AB298" s="32">
        <f t="shared" si="80"/>
        <v>0.97160000000000002</v>
      </c>
      <c r="AC298" s="28">
        <f t="shared" si="81"/>
        <v>-5.9567422975877703E-4</v>
      </c>
      <c r="AD298" s="22"/>
      <c r="AE298" s="29" t="s">
        <v>916</v>
      </c>
      <c r="AF298" s="30">
        <v>976.4</v>
      </c>
      <c r="AG298" s="31">
        <v>1.5E-3</v>
      </c>
      <c r="AH298" s="32">
        <f t="shared" si="82"/>
        <v>1.0015000000000001</v>
      </c>
      <c r="AI298" s="28">
        <f t="shared" si="83"/>
        <v>1.39807738237401E-5</v>
      </c>
      <c r="AJ298" s="22"/>
      <c r="AK298" s="29" t="s">
        <v>916</v>
      </c>
      <c r="AL298" s="30">
        <v>350.8</v>
      </c>
      <c r="AM298" s="31">
        <v>6.0000000000000001E-3</v>
      </c>
      <c r="AN298" s="32">
        <f t="shared" si="84"/>
        <v>1.006</v>
      </c>
      <c r="AO298" s="28">
        <f t="shared" si="85"/>
        <v>5.6804394554573699E-5</v>
      </c>
      <c r="AP298" s="22"/>
      <c r="AQ298" s="22"/>
      <c r="AR298" s="38"/>
      <c r="AT298" s="39">
        <f t="shared" si="86"/>
        <v>0.61075629985669899</v>
      </c>
      <c r="AV298" s="40" t="s">
        <v>303</v>
      </c>
      <c r="AW298" s="47">
        <v>1275.0999999999999</v>
      </c>
      <c r="AX298" s="48">
        <f t="shared" si="70"/>
        <v>5.7414920394301301E-3</v>
      </c>
      <c r="AY298" s="43">
        <f t="shared" si="71"/>
        <v>1.0057414920394301</v>
      </c>
      <c r="AZ298" s="49"/>
    </row>
    <row r="299" spans="1:52" ht="20.399999999999999">
      <c r="A299" s="12" t="s">
        <v>917</v>
      </c>
      <c r="B299" s="13">
        <v>2730.45</v>
      </c>
      <c r="C299" s="14">
        <v>-8.9999999999999998E-4</v>
      </c>
      <c r="D299" s="15">
        <f t="shared" si="72"/>
        <v>0.99909999999999999</v>
      </c>
      <c r="E299" s="10">
        <f t="shared" si="73"/>
        <v>0.58199304991640799</v>
      </c>
      <c r="F299" s="16"/>
      <c r="G299" s="12" t="s">
        <v>917</v>
      </c>
      <c r="H299" s="13">
        <v>807.05</v>
      </c>
      <c r="I299" s="14">
        <v>2.5999999999999999E-3</v>
      </c>
      <c r="J299" s="15">
        <f t="shared" si="74"/>
        <v>1.0025999999999999</v>
      </c>
      <c r="K299" s="10">
        <f t="shared" si="75"/>
        <v>8.6418485789348004E-4</v>
      </c>
      <c r="L299" s="21"/>
      <c r="M299" s="12" t="s">
        <v>917</v>
      </c>
      <c r="N299" s="13">
        <v>270.95</v>
      </c>
      <c r="O299" s="14">
        <v>-1.5800000000000002E-2</v>
      </c>
      <c r="P299" s="15">
        <f t="shared" si="76"/>
        <v>0.98419999999999996</v>
      </c>
      <c r="Q299" s="10">
        <f t="shared" si="77"/>
        <v>-1.63320754716981E-4</v>
      </c>
      <c r="R299" s="21"/>
      <c r="S299" s="12" t="s">
        <v>917</v>
      </c>
      <c r="T299" s="13">
        <v>30.55</v>
      </c>
      <c r="U299" s="14">
        <v>-1.29E-2</v>
      </c>
      <c r="V299" s="15">
        <f t="shared" si="78"/>
        <v>0.98709999999999998</v>
      </c>
      <c r="W299" s="10">
        <f t="shared" si="79"/>
        <v>-4.51561619297827E-4</v>
      </c>
      <c r="X299" s="22"/>
      <c r="Y299" s="29" t="s">
        <v>917</v>
      </c>
      <c r="Z299" s="30">
        <v>162.15</v>
      </c>
      <c r="AA299" s="31">
        <v>-4.65E-2</v>
      </c>
      <c r="AB299" s="32">
        <f t="shared" si="80"/>
        <v>0.95350000000000001</v>
      </c>
      <c r="AC299" s="28">
        <f t="shared" si="81"/>
        <v>-9.7531167900644805E-4</v>
      </c>
      <c r="AD299" s="22"/>
      <c r="AE299" s="29" t="s">
        <v>917</v>
      </c>
      <c r="AF299" s="30">
        <v>974.95</v>
      </c>
      <c r="AG299" s="31">
        <v>-1.14E-2</v>
      </c>
      <c r="AH299" s="32">
        <f t="shared" si="82"/>
        <v>0.98860000000000003</v>
      </c>
      <c r="AI299" s="28">
        <f t="shared" si="83"/>
        <v>-1.06253881060425E-4</v>
      </c>
      <c r="AJ299" s="22"/>
      <c r="AK299" s="29" t="s">
        <v>917</v>
      </c>
      <c r="AL299" s="30">
        <v>348.7</v>
      </c>
      <c r="AM299" s="31">
        <v>1.23E-2</v>
      </c>
      <c r="AN299" s="32">
        <f t="shared" si="84"/>
        <v>1.0123</v>
      </c>
      <c r="AO299" s="28">
        <f t="shared" si="85"/>
        <v>1.16449008836876E-4</v>
      </c>
      <c r="AP299" s="22"/>
      <c r="AQ299" s="22"/>
      <c r="AR299" s="38"/>
      <c r="AT299" s="39">
        <f t="shared" si="86"/>
        <v>0.58127723584905699</v>
      </c>
      <c r="AV299" s="40" t="s">
        <v>304</v>
      </c>
      <c r="AW299" s="47">
        <v>1267.8</v>
      </c>
      <c r="AX299" s="48">
        <f t="shared" si="70"/>
        <v>-1.7397862444436901E-2</v>
      </c>
      <c r="AY299" s="43">
        <f t="shared" si="71"/>
        <v>0.98260213755556303</v>
      </c>
      <c r="AZ299" s="49"/>
    </row>
    <row r="300" spans="1:52" ht="20.399999999999999">
      <c r="A300" s="12" t="s">
        <v>918</v>
      </c>
      <c r="B300" s="13">
        <v>2732.95</v>
      </c>
      <c r="C300" s="14">
        <v>8.0999999999999996E-3</v>
      </c>
      <c r="D300" s="15">
        <f t="shared" si="72"/>
        <v>1.0081</v>
      </c>
      <c r="E300" s="10">
        <f t="shared" si="73"/>
        <v>0.587235705755911</v>
      </c>
      <c r="F300" s="16"/>
      <c r="G300" s="12" t="s">
        <v>918</v>
      </c>
      <c r="H300" s="13">
        <v>804.95</v>
      </c>
      <c r="I300" s="14">
        <v>4.8999999999999998E-3</v>
      </c>
      <c r="J300" s="15">
        <f t="shared" si="74"/>
        <v>1.0048999999999999</v>
      </c>
      <c r="K300" s="10">
        <f t="shared" si="75"/>
        <v>1.62865607833771E-3</v>
      </c>
      <c r="L300" s="21"/>
      <c r="M300" s="12" t="s">
        <v>918</v>
      </c>
      <c r="N300" s="13">
        <v>275.3</v>
      </c>
      <c r="O300" s="14">
        <v>-4.0000000000000002E-4</v>
      </c>
      <c r="P300" s="15">
        <f t="shared" si="76"/>
        <v>0.99960000000000004</v>
      </c>
      <c r="Q300" s="10">
        <f t="shared" si="77"/>
        <v>-4.13470265106281E-6</v>
      </c>
      <c r="R300" s="21"/>
      <c r="S300" s="12" t="s">
        <v>918</v>
      </c>
      <c r="T300" s="13">
        <v>30.95</v>
      </c>
      <c r="U300" s="14">
        <v>-1.12E-2</v>
      </c>
      <c r="V300" s="15">
        <f t="shared" si="78"/>
        <v>0.98880000000000001</v>
      </c>
      <c r="W300" s="10">
        <f t="shared" si="79"/>
        <v>-3.9205349892524499E-4</v>
      </c>
      <c r="X300" s="22"/>
      <c r="Y300" s="29" t="s">
        <v>918</v>
      </c>
      <c r="Z300" s="30">
        <v>170.05</v>
      </c>
      <c r="AA300" s="31">
        <v>2.7799999999999998E-2</v>
      </c>
      <c r="AB300" s="32">
        <f t="shared" si="80"/>
        <v>1.0278</v>
      </c>
      <c r="AC300" s="28">
        <f t="shared" si="81"/>
        <v>5.8308956293288701E-4</v>
      </c>
      <c r="AD300" s="22"/>
      <c r="AE300" s="29" t="s">
        <v>918</v>
      </c>
      <c r="AF300" s="30">
        <v>986.15</v>
      </c>
      <c r="AG300" s="31">
        <v>4.7899999999999998E-2</v>
      </c>
      <c r="AH300" s="32">
        <f t="shared" si="82"/>
        <v>1.0479000000000001</v>
      </c>
      <c r="AI300" s="28">
        <f t="shared" si="83"/>
        <v>4.46452710771435E-4</v>
      </c>
      <c r="AJ300" s="22"/>
      <c r="AK300" s="29" t="s">
        <v>918</v>
      </c>
      <c r="AL300" s="30">
        <v>344.45</v>
      </c>
      <c r="AM300" s="31">
        <v>1.46E-2</v>
      </c>
      <c r="AN300" s="32">
        <f t="shared" si="84"/>
        <v>1.0145999999999999</v>
      </c>
      <c r="AO300" s="28">
        <f t="shared" si="85"/>
        <v>1.3822402674946299E-4</v>
      </c>
      <c r="AP300" s="22"/>
      <c r="AQ300" s="22"/>
      <c r="AR300" s="38"/>
      <c r="AT300" s="39">
        <f t="shared" si="86"/>
        <v>0.58963593993312602</v>
      </c>
      <c r="AV300" s="40" t="s">
        <v>305</v>
      </c>
      <c r="AW300" s="47">
        <v>1290.05</v>
      </c>
      <c r="AX300" s="48">
        <f t="shared" si="70"/>
        <v>3.0277175524402599E-3</v>
      </c>
      <c r="AY300" s="43">
        <f t="shared" si="71"/>
        <v>1.00302771755244</v>
      </c>
      <c r="AZ300" s="49"/>
    </row>
    <row r="301" spans="1:52" ht="20.399999999999999">
      <c r="A301" s="12" t="s">
        <v>919</v>
      </c>
      <c r="B301" s="13">
        <v>2711.1</v>
      </c>
      <c r="C301" s="14">
        <v>3.3E-3</v>
      </c>
      <c r="D301" s="15">
        <f t="shared" si="72"/>
        <v>1.0033000000000001</v>
      </c>
      <c r="E301" s="10">
        <f t="shared" si="73"/>
        <v>0.58443962264150995</v>
      </c>
      <c r="F301" s="16"/>
      <c r="G301" s="12" t="s">
        <v>919</v>
      </c>
      <c r="H301" s="13">
        <v>801.05</v>
      </c>
      <c r="I301" s="14">
        <v>1.9E-3</v>
      </c>
      <c r="J301" s="15">
        <f t="shared" si="74"/>
        <v>1.0019</v>
      </c>
      <c r="K301" s="10">
        <f t="shared" si="75"/>
        <v>6.3151970384523501E-4</v>
      </c>
      <c r="L301" s="21"/>
      <c r="M301" s="12" t="s">
        <v>919</v>
      </c>
      <c r="N301" s="13">
        <v>275.39999999999998</v>
      </c>
      <c r="O301" s="14">
        <v>3.8E-3</v>
      </c>
      <c r="P301" s="15">
        <f t="shared" si="76"/>
        <v>1.0038</v>
      </c>
      <c r="Q301" s="10">
        <f t="shared" si="77"/>
        <v>3.9279675185096697E-5</v>
      </c>
      <c r="R301" s="21"/>
      <c r="S301" s="12" t="s">
        <v>919</v>
      </c>
      <c r="T301" s="13">
        <v>31.3</v>
      </c>
      <c r="U301" s="14">
        <v>2.9600000000000001E-2</v>
      </c>
      <c r="V301" s="15">
        <f t="shared" si="78"/>
        <v>1.0296000000000001</v>
      </c>
      <c r="W301" s="10">
        <f t="shared" si="79"/>
        <v>1.0361413900167201E-3</v>
      </c>
      <c r="X301" s="22"/>
      <c r="Y301" s="29" t="s">
        <v>919</v>
      </c>
      <c r="Z301" s="30">
        <v>165.45</v>
      </c>
      <c r="AA301" s="31">
        <v>-3.2199999999999999E-2</v>
      </c>
      <c r="AB301" s="32">
        <f t="shared" si="80"/>
        <v>0.96779999999999999</v>
      </c>
      <c r="AC301" s="28">
        <f t="shared" si="81"/>
        <v>-6.7537711965607802E-4</v>
      </c>
      <c r="AD301" s="22"/>
      <c r="AE301" s="29" t="s">
        <v>919</v>
      </c>
      <c r="AF301" s="30">
        <v>941.05</v>
      </c>
      <c r="AG301" s="31">
        <v>1.9699999999999999E-2</v>
      </c>
      <c r="AH301" s="32">
        <f t="shared" si="82"/>
        <v>1.0197000000000001</v>
      </c>
      <c r="AI301" s="28">
        <f t="shared" si="83"/>
        <v>1.8361416288512099E-4</v>
      </c>
      <c r="AJ301" s="22"/>
      <c r="AK301" s="29" t="s">
        <v>919</v>
      </c>
      <c r="AL301" s="30">
        <v>339.5</v>
      </c>
      <c r="AM301" s="31">
        <v>2.5499999999999998E-2</v>
      </c>
      <c r="AN301" s="32">
        <f t="shared" si="84"/>
        <v>1.0255000000000001</v>
      </c>
      <c r="AO301" s="28">
        <f t="shared" si="85"/>
        <v>2.4141867685693801E-4</v>
      </c>
      <c r="AP301" s="22"/>
      <c r="AQ301" s="22"/>
      <c r="AR301" s="38"/>
      <c r="AT301" s="39">
        <f t="shared" si="86"/>
        <v>0.58589621913064305</v>
      </c>
      <c r="AV301" s="40" t="s">
        <v>306</v>
      </c>
      <c r="AW301" s="47">
        <v>1286.1500000000001</v>
      </c>
      <c r="AX301" s="48">
        <f t="shared" si="70"/>
        <v>2.3742348410901301E-3</v>
      </c>
      <c r="AY301" s="43">
        <f t="shared" si="71"/>
        <v>1.00237423484109</v>
      </c>
      <c r="AZ301" s="49"/>
    </row>
    <row r="302" spans="1:52" ht="20.399999999999999">
      <c r="A302" s="12" t="s">
        <v>920</v>
      </c>
      <c r="B302" s="13">
        <v>2702.1</v>
      </c>
      <c r="C302" s="14">
        <v>-2.0000000000000001E-4</v>
      </c>
      <c r="D302" s="15">
        <f t="shared" si="72"/>
        <v>0.99980000000000002</v>
      </c>
      <c r="E302" s="10">
        <f t="shared" si="73"/>
        <v>0.58240081203725802</v>
      </c>
      <c r="F302" s="16"/>
      <c r="G302" s="12" t="s">
        <v>920</v>
      </c>
      <c r="H302" s="13">
        <v>799.5</v>
      </c>
      <c r="I302" s="14">
        <v>9.1999999999999998E-3</v>
      </c>
      <c r="J302" s="15">
        <f t="shared" si="74"/>
        <v>1.0092000000000001</v>
      </c>
      <c r="K302" s="10">
        <f t="shared" si="75"/>
        <v>3.05788488177693E-3</v>
      </c>
      <c r="L302" s="21"/>
      <c r="M302" s="12" t="s">
        <v>920</v>
      </c>
      <c r="N302" s="13">
        <v>274.35000000000002</v>
      </c>
      <c r="O302" s="14">
        <v>-4.4999999999999997E-3</v>
      </c>
      <c r="P302" s="15">
        <f t="shared" si="76"/>
        <v>0.99550000000000005</v>
      </c>
      <c r="Q302" s="10">
        <f t="shared" si="77"/>
        <v>-4.6515404824456602E-5</v>
      </c>
      <c r="R302" s="21"/>
      <c r="S302" s="12" t="s">
        <v>920</v>
      </c>
      <c r="T302" s="13">
        <v>30.4</v>
      </c>
      <c r="U302" s="14">
        <v>7.4200000000000002E-2</v>
      </c>
      <c r="V302" s="15">
        <f t="shared" si="78"/>
        <v>1.0742</v>
      </c>
      <c r="W302" s="10">
        <f t="shared" si="79"/>
        <v>2.5973544303797501E-3</v>
      </c>
      <c r="X302" s="22"/>
      <c r="Y302" s="29" t="s">
        <v>920</v>
      </c>
      <c r="Z302" s="30">
        <v>170.95</v>
      </c>
      <c r="AA302" s="31">
        <v>8.0000000000000002E-3</v>
      </c>
      <c r="AB302" s="32">
        <f t="shared" si="80"/>
        <v>1.008</v>
      </c>
      <c r="AC302" s="28">
        <f t="shared" si="81"/>
        <v>1.67795557678529E-4</v>
      </c>
      <c r="AD302" s="22"/>
      <c r="AE302" s="29" t="s">
        <v>920</v>
      </c>
      <c r="AF302" s="30">
        <v>922.9</v>
      </c>
      <c r="AG302" s="31">
        <v>-8.8000000000000005E-3</v>
      </c>
      <c r="AH302" s="32">
        <f t="shared" si="82"/>
        <v>0.99119999999999997</v>
      </c>
      <c r="AI302" s="28">
        <f t="shared" si="83"/>
        <v>-8.2020539765942206E-5</v>
      </c>
      <c r="AJ302" s="22"/>
      <c r="AK302" s="29" t="s">
        <v>920</v>
      </c>
      <c r="AL302" s="30">
        <v>331.05</v>
      </c>
      <c r="AM302" s="31">
        <v>-2.8999999999999998E-3</v>
      </c>
      <c r="AN302" s="32">
        <f t="shared" si="84"/>
        <v>0.99709999999999999</v>
      </c>
      <c r="AO302" s="28">
        <f t="shared" si="85"/>
        <v>-2.74554573680439E-5</v>
      </c>
      <c r="AP302" s="22"/>
      <c r="AQ302" s="22"/>
      <c r="AR302" s="38"/>
      <c r="AT302" s="39">
        <f t="shared" si="86"/>
        <v>0.58806785550513496</v>
      </c>
      <c r="AV302" s="40" t="s">
        <v>307</v>
      </c>
      <c r="AW302" s="47">
        <v>1283.0999999999999</v>
      </c>
      <c r="AX302" s="48">
        <f t="shared" si="70"/>
        <v>7.8634288171770799E-3</v>
      </c>
      <c r="AY302" s="43">
        <f t="shared" si="71"/>
        <v>1.0078634288171799</v>
      </c>
      <c r="AZ302" s="49"/>
    </row>
    <row r="303" spans="1:52" ht="20.399999999999999">
      <c r="A303" s="12" t="s">
        <v>304</v>
      </c>
      <c r="B303" s="13">
        <v>2702.7</v>
      </c>
      <c r="C303" s="14">
        <v>-2.3E-3</v>
      </c>
      <c r="D303" s="15">
        <f t="shared" si="72"/>
        <v>0.99770000000000003</v>
      </c>
      <c r="E303" s="10">
        <f t="shared" si="73"/>
        <v>0.58117752567470704</v>
      </c>
      <c r="F303" s="16"/>
      <c r="G303" s="12" t="s">
        <v>304</v>
      </c>
      <c r="H303" s="13">
        <v>792.2</v>
      </c>
      <c r="I303" s="14">
        <v>-3.2399999999999998E-2</v>
      </c>
      <c r="J303" s="15">
        <f t="shared" si="74"/>
        <v>0.96760000000000002</v>
      </c>
      <c r="K303" s="10">
        <f t="shared" si="75"/>
        <v>-1.0769072844518701E-2</v>
      </c>
      <c r="L303" s="21"/>
      <c r="M303" s="12" t="s">
        <v>304</v>
      </c>
      <c r="N303" s="13">
        <v>275.60000000000002</v>
      </c>
      <c r="O303" s="14">
        <v>2.06E-2</v>
      </c>
      <c r="P303" s="15">
        <f t="shared" si="76"/>
        <v>1.0206</v>
      </c>
      <c r="Q303" s="10">
        <f t="shared" si="77"/>
        <v>2.12937186529735E-4</v>
      </c>
      <c r="R303" s="21"/>
      <c r="S303" s="12" t="s">
        <v>304</v>
      </c>
      <c r="T303" s="13">
        <v>28.3</v>
      </c>
      <c r="U303" s="14">
        <v>-2.2499999999999999E-2</v>
      </c>
      <c r="V303" s="15">
        <f t="shared" si="78"/>
        <v>0.97750000000000004</v>
      </c>
      <c r="W303" s="10">
        <f t="shared" si="79"/>
        <v>-7.8760747551946501E-4</v>
      </c>
      <c r="X303" s="22"/>
      <c r="Y303" s="29" t="s">
        <v>304</v>
      </c>
      <c r="Z303" s="30">
        <v>169.6</v>
      </c>
      <c r="AA303" s="31">
        <v>0.10199999999999999</v>
      </c>
      <c r="AB303" s="32">
        <f t="shared" si="80"/>
        <v>1.1020000000000001</v>
      </c>
      <c r="AC303" s="28">
        <f t="shared" si="81"/>
        <v>2.13939336040124E-3</v>
      </c>
      <c r="AD303" s="22"/>
      <c r="AE303" s="29" t="s">
        <v>304</v>
      </c>
      <c r="AF303" s="30">
        <v>931.1</v>
      </c>
      <c r="AG303" s="31">
        <v>-8.2000000000000007E-3</v>
      </c>
      <c r="AH303" s="32">
        <f t="shared" si="82"/>
        <v>0.99180000000000001</v>
      </c>
      <c r="AI303" s="28">
        <f t="shared" si="83"/>
        <v>-7.6428230236446194E-5</v>
      </c>
      <c r="AJ303" s="22"/>
      <c r="AK303" s="29" t="s">
        <v>304</v>
      </c>
      <c r="AL303" s="30">
        <v>332</v>
      </c>
      <c r="AM303" s="31">
        <v>1.5599999999999999E-2</v>
      </c>
      <c r="AN303" s="32">
        <f t="shared" si="84"/>
        <v>1.0156000000000001</v>
      </c>
      <c r="AO303" s="28">
        <f t="shared" si="85"/>
        <v>1.47691425841892E-4</v>
      </c>
      <c r="AP303" s="22"/>
      <c r="AQ303" s="22"/>
      <c r="AR303" s="38"/>
      <c r="AT303" s="39">
        <f t="shared" si="86"/>
        <v>0.57204443909720604</v>
      </c>
      <c r="AV303" s="40" t="s">
        <v>308</v>
      </c>
      <c r="AW303" s="47">
        <v>1273.05</v>
      </c>
      <c r="AX303" s="48">
        <f t="shared" si="70"/>
        <v>3.61991345513439E-3</v>
      </c>
      <c r="AY303" s="43">
        <f t="shared" si="71"/>
        <v>1.00361991345513</v>
      </c>
      <c r="AZ303" s="49"/>
    </row>
    <row r="304" spans="1:52" ht="20.399999999999999">
      <c r="A304" s="12" t="s">
        <v>305</v>
      </c>
      <c r="B304" s="13">
        <v>2709</v>
      </c>
      <c r="C304" s="14">
        <v>-3.7000000000000002E-3</v>
      </c>
      <c r="D304" s="15">
        <f t="shared" si="72"/>
        <v>0.99629999999999996</v>
      </c>
      <c r="E304" s="10">
        <f t="shared" si="73"/>
        <v>0.58036200143300698</v>
      </c>
      <c r="F304" s="16"/>
      <c r="G304" s="12" t="s">
        <v>305</v>
      </c>
      <c r="H304" s="13">
        <v>818.7</v>
      </c>
      <c r="I304" s="14">
        <v>-5.8999999999999999E-3</v>
      </c>
      <c r="J304" s="15">
        <f t="shared" si="74"/>
        <v>0.99409999999999998</v>
      </c>
      <c r="K304" s="10">
        <f t="shared" si="75"/>
        <v>-1.9610348698351999E-3</v>
      </c>
      <c r="L304" s="21"/>
      <c r="M304" s="12" t="s">
        <v>305</v>
      </c>
      <c r="N304" s="13">
        <v>270.05</v>
      </c>
      <c r="O304" s="14">
        <v>7.4999999999999997E-3</v>
      </c>
      <c r="P304" s="15">
        <f t="shared" si="76"/>
        <v>1.0075000000000001</v>
      </c>
      <c r="Q304" s="10">
        <f t="shared" si="77"/>
        <v>7.7525674707427705E-5</v>
      </c>
      <c r="R304" s="21"/>
      <c r="S304" s="12" t="s">
        <v>305</v>
      </c>
      <c r="T304" s="13">
        <v>28.95</v>
      </c>
      <c r="U304" s="14">
        <v>2.8400000000000002E-2</v>
      </c>
      <c r="V304" s="15">
        <f t="shared" si="78"/>
        <v>1.0284</v>
      </c>
      <c r="W304" s="10">
        <f t="shared" si="79"/>
        <v>9.9413565798901391E-4</v>
      </c>
      <c r="X304" s="22"/>
      <c r="Y304" s="29" t="s">
        <v>305</v>
      </c>
      <c r="Z304" s="30">
        <v>153.9</v>
      </c>
      <c r="AA304" s="31">
        <v>8.2000000000000007E-3</v>
      </c>
      <c r="AB304" s="32">
        <f t="shared" si="80"/>
        <v>1.0082</v>
      </c>
      <c r="AC304" s="28">
        <f t="shared" si="81"/>
        <v>1.7199044662049201E-4</v>
      </c>
      <c r="AD304" s="22"/>
      <c r="AE304" s="29" t="s">
        <v>305</v>
      </c>
      <c r="AF304" s="30">
        <v>938.8</v>
      </c>
      <c r="AG304" s="31">
        <v>0.01</v>
      </c>
      <c r="AH304" s="32">
        <f t="shared" si="82"/>
        <v>1.01</v>
      </c>
      <c r="AI304" s="28">
        <f t="shared" si="83"/>
        <v>9.3205158824934297E-5</v>
      </c>
      <c r="AJ304" s="22"/>
      <c r="AK304" s="29" t="s">
        <v>305</v>
      </c>
      <c r="AL304" s="30">
        <v>326.89999999999998</v>
      </c>
      <c r="AM304" s="31">
        <v>9.7000000000000003E-3</v>
      </c>
      <c r="AN304" s="32">
        <f t="shared" si="84"/>
        <v>1.0097</v>
      </c>
      <c r="AO304" s="28">
        <f t="shared" si="85"/>
        <v>9.1833771196560794E-5</v>
      </c>
      <c r="AP304" s="22"/>
      <c r="AQ304" s="22"/>
      <c r="AR304" s="38"/>
      <c r="AT304" s="39">
        <f t="shared" si="86"/>
        <v>0.57982965727251001</v>
      </c>
      <c r="AV304" s="40" t="s">
        <v>309</v>
      </c>
      <c r="AW304" s="47">
        <v>1268.45</v>
      </c>
      <c r="AX304" s="48">
        <f t="shared" si="70"/>
        <v>1.3932390407965499E-2</v>
      </c>
      <c r="AY304" s="43">
        <f t="shared" si="71"/>
        <v>1.01393239040797</v>
      </c>
      <c r="AZ304" s="49"/>
    </row>
    <row r="305" spans="1:52" ht="20.399999999999999">
      <c r="A305" s="12" t="s">
        <v>306</v>
      </c>
      <c r="B305" s="13">
        <v>2718.95</v>
      </c>
      <c r="C305" s="14">
        <v>8.8000000000000005E-3</v>
      </c>
      <c r="D305" s="15">
        <f t="shared" si="72"/>
        <v>1.0087999999999999</v>
      </c>
      <c r="E305" s="10">
        <f t="shared" si="73"/>
        <v>0.58764346787676103</v>
      </c>
      <c r="F305" s="16"/>
      <c r="G305" s="12" t="s">
        <v>306</v>
      </c>
      <c r="H305" s="13">
        <v>823.55</v>
      </c>
      <c r="I305" s="14">
        <v>1.9900000000000001E-2</v>
      </c>
      <c r="J305" s="15">
        <f t="shared" si="74"/>
        <v>1.0199</v>
      </c>
      <c r="K305" s="10">
        <f t="shared" si="75"/>
        <v>6.6143379508000998E-3</v>
      </c>
      <c r="L305" s="21"/>
      <c r="M305" s="12" t="s">
        <v>306</v>
      </c>
      <c r="N305" s="13">
        <v>268.05</v>
      </c>
      <c r="O305" s="14">
        <v>-2.0000000000000001E-4</v>
      </c>
      <c r="P305" s="15">
        <f t="shared" si="76"/>
        <v>0.99980000000000002</v>
      </c>
      <c r="Q305" s="10">
        <f t="shared" si="77"/>
        <v>-2.0673513255314101E-6</v>
      </c>
      <c r="R305" s="21"/>
      <c r="S305" s="12" t="s">
        <v>306</v>
      </c>
      <c r="T305" s="13">
        <v>28.15</v>
      </c>
      <c r="U305" s="14">
        <v>1.8100000000000002E-2</v>
      </c>
      <c r="V305" s="15">
        <f t="shared" si="78"/>
        <v>1.0181</v>
      </c>
      <c r="W305" s="10">
        <f t="shared" si="79"/>
        <v>6.3358645808454697E-4</v>
      </c>
      <c r="X305" s="22"/>
      <c r="Y305" s="29" t="s">
        <v>306</v>
      </c>
      <c r="Z305" s="30">
        <v>152.65</v>
      </c>
      <c r="AA305" s="31">
        <v>7.9000000000000008E-3</v>
      </c>
      <c r="AB305" s="32">
        <f t="shared" si="80"/>
        <v>1.0079</v>
      </c>
      <c r="AC305" s="28">
        <f t="shared" si="81"/>
        <v>1.65698113207547E-4</v>
      </c>
      <c r="AD305" s="22"/>
      <c r="AE305" s="29" t="s">
        <v>306</v>
      </c>
      <c r="AF305" s="30">
        <v>929.5</v>
      </c>
      <c r="AG305" s="31">
        <v>1.8100000000000002E-2</v>
      </c>
      <c r="AH305" s="32">
        <f t="shared" si="82"/>
        <v>1.0181</v>
      </c>
      <c r="AI305" s="28">
        <f t="shared" si="83"/>
        <v>1.6870133747313101E-4</v>
      </c>
      <c r="AJ305" s="22"/>
      <c r="AK305" s="29" t="s">
        <v>306</v>
      </c>
      <c r="AL305" s="30">
        <v>323.75</v>
      </c>
      <c r="AM305" s="31">
        <v>5.8999999999999999E-3</v>
      </c>
      <c r="AN305" s="32">
        <f t="shared" si="84"/>
        <v>1.0059</v>
      </c>
      <c r="AO305" s="28">
        <f t="shared" si="85"/>
        <v>5.58576546453308E-5</v>
      </c>
      <c r="AP305" s="22"/>
      <c r="AQ305" s="22"/>
      <c r="AR305" s="38"/>
      <c r="AT305" s="39">
        <f t="shared" si="86"/>
        <v>0.59527958203964604</v>
      </c>
      <c r="AV305" s="40" t="s">
        <v>310</v>
      </c>
      <c r="AW305" s="47">
        <v>1250.9000000000001</v>
      </c>
      <c r="AX305" s="48">
        <f t="shared" si="70"/>
        <v>-4.7850797100961401E-3</v>
      </c>
      <c r="AY305" s="43">
        <f t="shared" si="71"/>
        <v>0.99521492028990399</v>
      </c>
      <c r="AZ305" s="49"/>
    </row>
    <row r="306" spans="1:52" ht="20.399999999999999">
      <c r="A306" s="12" t="s">
        <v>307</v>
      </c>
      <c r="B306" s="13">
        <v>2695.35</v>
      </c>
      <c r="C306" s="14">
        <v>2.1600000000000001E-2</v>
      </c>
      <c r="D306" s="15">
        <f t="shared" si="72"/>
        <v>1.0216000000000001</v>
      </c>
      <c r="E306" s="10">
        <f t="shared" si="73"/>
        <v>0.59509968951516601</v>
      </c>
      <c r="F306" s="16"/>
      <c r="G306" s="12" t="s">
        <v>307</v>
      </c>
      <c r="H306" s="13">
        <v>807.45</v>
      </c>
      <c r="I306" s="14">
        <v>1.1000000000000001E-3</v>
      </c>
      <c r="J306" s="15">
        <f t="shared" si="74"/>
        <v>1.0011000000000001</v>
      </c>
      <c r="K306" s="10">
        <f t="shared" si="75"/>
        <v>3.6561667064724101E-4</v>
      </c>
      <c r="L306" s="21"/>
      <c r="M306" s="12" t="s">
        <v>307</v>
      </c>
      <c r="N306" s="13">
        <v>268.10000000000002</v>
      </c>
      <c r="O306" s="14">
        <v>6.8999999999999999E-3</v>
      </c>
      <c r="P306" s="15">
        <f t="shared" si="76"/>
        <v>1.0068999999999999</v>
      </c>
      <c r="Q306" s="10">
        <f t="shared" si="77"/>
        <v>7.1323620730833495E-5</v>
      </c>
      <c r="R306" s="21"/>
      <c r="S306" s="12" t="s">
        <v>307</v>
      </c>
      <c r="T306" s="13">
        <v>27.65</v>
      </c>
      <c r="U306" s="14">
        <v>2.41E-2</v>
      </c>
      <c r="V306" s="15">
        <f t="shared" si="78"/>
        <v>1.0241</v>
      </c>
      <c r="W306" s="10">
        <f t="shared" si="79"/>
        <v>8.4361511822307101E-4</v>
      </c>
      <c r="X306" s="22"/>
      <c r="Y306" s="29" t="s">
        <v>307</v>
      </c>
      <c r="Z306" s="30">
        <v>151.44999999999999</v>
      </c>
      <c r="AA306" s="31">
        <v>-3.5999999999999999E-3</v>
      </c>
      <c r="AB306" s="32">
        <f t="shared" si="80"/>
        <v>0.99639999999999995</v>
      </c>
      <c r="AC306" s="28">
        <f t="shared" si="81"/>
        <v>-7.5508000955338005E-5</v>
      </c>
      <c r="AD306" s="22"/>
      <c r="AE306" s="29" t="s">
        <v>307</v>
      </c>
      <c r="AF306" s="30">
        <v>913</v>
      </c>
      <c r="AG306" s="31">
        <v>-1E-4</v>
      </c>
      <c r="AH306" s="32">
        <f t="shared" si="82"/>
        <v>0.99990000000000001</v>
      </c>
      <c r="AI306" s="28">
        <f t="shared" si="83"/>
        <v>-9.3205158824934297E-7</v>
      </c>
      <c r="AJ306" s="22"/>
      <c r="AK306" s="29" t="s">
        <v>307</v>
      </c>
      <c r="AL306" s="30">
        <v>321.85000000000002</v>
      </c>
      <c r="AM306" s="31">
        <v>1.21E-2</v>
      </c>
      <c r="AN306" s="32">
        <f t="shared" si="84"/>
        <v>1.0121</v>
      </c>
      <c r="AO306" s="28">
        <f t="shared" si="85"/>
        <v>1.1455552901839E-4</v>
      </c>
      <c r="AP306" s="22"/>
      <c r="AQ306" s="22"/>
      <c r="AR306" s="38"/>
      <c r="AT306" s="39">
        <f t="shared" si="86"/>
        <v>0.59641836040124196</v>
      </c>
      <c r="AV306" s="40" t="s">
        <v>311</v>
      </c>
      <c r="AW306" s="47">
        <v>1256.9000000000001</v>
      </c>
      <c r="AX306" s="48">
        <f t="shared" si="70"/>
        <v>7.1630390264793898E-4</v>
      </c>
      <c r="AY306" s="43">
        <f t="shared" si="71"/>
        <v>1.0007163039026501</v>
      </c>
      <c r="AZ306" s="49"/>
    </row>
    <row r="307" spans="1:52" ht="20.399999999999999">
      <c r="A307" s="12" t="s">
        <v>308</v>
      </c>
      <c r="B307" s="13">
        <v>2638.4</v>
      </c>
      <c r="C307" s="14">
        <v>-1.8499999999999999E-2</v>
      </c>
      <c r="D307" s="15">
        <f t="shared" si="72"/>
        <v>0.98150000000000004</v>
      </c>
      <c r="E307" s="10">
        <f t="shared" si="73"/>
        <v>0.57174074516360196</v>
      </c>
      <c r="F307" s="16"/>
      <c r="G307" s="12" t="s">
        <v>308</v>
      </c>
      <c r="H307" s="13">
        <v>806.6</v>
      </c>
      <c r="I307" s="14">
        <v>-1.9199999999999998E-2</v>
      </c>
      <c r="J307" s="15">
        <f t="shared" si="74"/>
        <v>0.98080000000000001</v>
      </c>
      <c r="K307" s="10">
        <f t="shared" si="75"/>
        <v>-6.38167279675185E-3</v>
      </c>
      <c r="L307" s="21"/>
      <c r="M307" s="12" t="s">
        <v>308</v>
      </c>
      <c r="N307" s="13">
        <v>266.25</v>
      </c>
      <c r="O307" s="14">
        <v>1.9E-3</v>
      </c>
      <c r="P307" s="15">
        <f t="shared" si="76"/>
        <v>1.0019</v>
      </c>
      <c r="Q307" s="10">
        <f t="shared" si="77"/>
        <v>1.9639837592548399E-5</v>
      </c>
      <c r="R307" s="21"/>
      <c r="S307" s="12" t="s">
        <v>308</v>
      </c>
      <c r="T307" s="13">
        <v>27</v>
      </c>
      <c r="U307" s="14">
        <v>-1.8200000000000001E-2</v>
      </c>
      <c r="V307" s="15">
        <f t="shared" si="78"/>
        <v>0.98180000000000001</v>
      </c>
      <c r="W307" s="10">
        <f t="shared" si="79"/>
        <v>-6.3708693575352299E-4</v>
      </c>
      <c r="X307" s="22"/>
      <c r="Y307" s="29" t="s">
        <v>308</v>
      </c>
      <c r="Z307" s="30">
        <v>152</v>
      </c>
      <c r="AA307" s="31">
        <v>-1.9400000000000001E-2</v>
      </c>
      <c r="AB307" s="32">
        <f t="shared" si="80"/>
        <v>0.98060000000000003</v>
      </c>
      <c r="AC307" s="28">
        <f t="shared" si="81"/>
        <v>-4.0690422737043198E-4</v>
      </c>
      <c r="AD307" s="22"/>
      <c r="AE307" s="29" t="s">
        <v>308</v>
      </c>
      <c r="AF307" s="30">
        <v>913.1</v>
      </c>
      <c r="AG307" s="31">
        <v>-3.3E-3</v>
      </c>
      <c r="AH307" s="32">
        <f t="shared" si="82"/>
        <v>0.99670000000000003</v>
      </c>
      <c r="AI307" s="28">
        <f t="shared" si="83"/>
        <v>-3.07577024122283E-5</v>
      </c>
      <c r="AJ307" s="22"/>
      <c r="AK307" s="29" t="s">
        <v>308</v>
      </c>
      <c r="AL307" s="30">
        <v>318</v>
      </c>
      <c r="AM307" s="31">
        <v>-2.3300000000000001E-2</v>
      </c>
      <c r="AN307" s="32">
        <f t="shared" si="84"/>
        <v>0.97670000000000001</v>
      </c>
      <c r="AO307" s="28">
        <f t="shared" si="85"/>
        <v>-2.2059039885359401E-4</v>
      </c>
      <c r="AP307" s="22"/>
      <c r="AQ307" s="22"/>
      <c r="AR307" s="38"/>
      <c r="AT307" s="39">
        <f t="shared" si="86"/>
        <v>0.56408337294005295</v>
      </c>
      <c r="AV307" s="40" t="s">
        <v>312</v>
      </c>
      <c r="AW307" s="47">
        <v>1256</v>
      </c>
      <c r="AX307" s="48">
        <f t="shared" si="70"/>
        <v>2.53994706359215E-2</v>
      </c>
      <c r="AY307" s="43">
        <f t="shared" si="71"/>
        <v>1.02539947063592</v>
      </c>
      <c r="AZ307" s="49"/>
    </row>
    <row r="308" spans="1:52" ht="20.399999999999999">
      <c r="A308" s="12" t="s">
        <v>309</v>
      </c>
      <c r="B308" s="13">
        <v>2688.15</v>
      </c>
      <c r="C308" s="14">
        <v>-1.0800000000000001E-2</v>
      </c>
      <c r="D308" s="15">
        <f t="shared" si="72"/>
        <v>0.98919999999999997</v>
      </c>
      <c r="E308" s="10">
        <f t="shared" si="73"/>
        <v>0.57622612849295396</v>
      </c>
      <c r="F308" s="16"/>
      <c r="G308" s="12" t="s">
        <v>309</v>
      </c>
      <c r="H308" s="13">
        <v>822.35</v>
      </c>
      <c r="I308" s="14">
        <v>-4.1000000000000003E-3</v>
      </c>
      <c r="J308" s="15">
        <f t="shared" si="74"/>
        <v>0.99590000000000001</v>
      </c>
      <c r="K308" s="10">
        <f t="shared" si="75"/>
        <v>-1.3627530451397201E-3</v>
      </c>
      <c r="L308" s="21"/>
      <c r="M308" s="12" t="s">
        <v>309</v>
      </c>
      <c r="N308" s="13">
        <v>265.75</v>
      </c>
      <c r="O308" s="14">
        <v>-2.3E-2</v>
      </c>
      <c r="P308" s="15">
        <f t="shared" si="76"/>
        <v>0.97699999999999998</v>
      </c>
      <c r="Q308" s="10">
        <f t="shared" si="77"/>
        <v>-2.37745402436112E-4</v>
      </c>
      <c r="R308" s="21"/>
      <c r="S308" s="12" t="s">
        <v>309</v>
      </c>
      <c r="T308" s="13">
        <v>27.5</v>
      </c>
      <c r="U308" s="14">
        <v>9.1999999999999998E-3</v>
      </c>
      <c r="V308" s="15">
        <f t="shared" si="78"/>
        <v>1.0092000000000001</v>
      </c>
      <c r="W308" s="10">
        <f t="shared" si="79"/>
        <v>3.2204394554573702E-4</v>
      </c>
      <c r="X308" s="22"/>
      <c r="Y308" s="29" t="s">
        <v>309</v>
      </c>
      <c r="Z308" s="30">
        <v>155</v>
      </c>
      <c r="AA308" s="31">
        <v>9.4000000000000004E-3</v>
      </c>
      <c r="AB308" s="32">
        <f t="shared" si="80"/>
        <v>1.0094000000000001</v>
      </c>
      <c r="AC308" s="28">
        <f t="shared" si="81"/>
        <v>1.97159780272271E-4</v>
      </c>
      <c r="AD308" s="22"/>
      <c r="AE308" s="29" t="s">
        <v>309</v>
      </c>
      <c r="AF308" s="30">
        <v>916.15</v>
      </c>
      <c r="AG308" s="31">
        <v>-1.7500000000000002E-2</v>
      </c>
      <c r="AH308" s="32">
        <f t="shared" si="82"/>
        <v>0.98250000000000004</v>
      </c>
      <c r="AI308" s="28">
        <f t="shared" si="83"/>
        <v>-1.63109027943635E-4</v>
      </c>
      <c r="AJ308" s="22"/>
      <c r="AK308" s="29" t="s">
        <v>309</v>
      </c>
      <c r="AL308" s="30">
        <v>325.60000000000002</v>
      </c>
      <c r="AM308" s="31">
        <v>-7.9000000000000008E-3</v>
      </c>
      <c r="AN308" s="32">
        <f t="shared" si="84"/>
        <v>0.99209999999999998</v>
      </c>
      <c r="AO308" s="28">
        <f t="shared" si="85"/>
        <v>-7.4792452830188696E-5</v>
      </c>
      <c r="AP308" s="22"/>
      <c r="AQ308" s="22"/>
      <c r="AR308" s="38"/>
      <c r="AT308" s="39">
        <f t="shared" si="86"/>
        <v>0.574906932290423</v>
      </c>
      <c r="AV308" s="40" t="s">
        <v>313</v>
      </c>
      <c r="AW308" s="47">
        <v>1224.5</v>
      </c>
      <c r="AX308" s="48">
        <f t="shared" si="70"/>
        <v>-1.10453490344233E-2</v>
      </c>
      <c r="AY308" s="43">
        <f t="shared" si="71"/>
        <v>0.988954650965577</v>
      </c>
      <c r="AZ308" s="49"/>
    </row>
    <row r="309" spans="1:52" ht="20.399999999999999">
      <c r="A309" s="12" t="s">
        <v>310</v>
      </c>
      <c r="B309" s="13">
        <v>2717.6</v>
      </c>
      <c r="C309" s="14">
        <v>1.4500000000000001E-2</v>
      </c>
      <c r="D309" s="15">
        <f t="shared" si="72"/>
        <v>1.0145</v>
      </c>
      <c r="E309" s="10">
        <f t="shared" si="73"/>
        <v>0.59096381657511299</v>
      </c>
      <c r="F309" s="16"/>
      <c r="G309" s="12" t="s">
        <v>310</v>
      </c>
      <c r="H309" s="13">
        <v>825.7</v>
      </c>
      <c r="I309" s="14">
        <v>-3.3700000000000001E-2</v>
      </c>
      <c r="J309" s="15">
        <f t="shared" si="74"/>
        <v>0.96630000000000005</v>
      </c>
      <c r="K309" s="10">
        <f t="shared" si="75"/>
        <v>-1.1201165273465499E-2</v>
      </c>
      <c r="L309" s="21"/>
      <c r="M309" s="12" t="s">
        <v>310</v>
      </c>
      <c r="N309" s="13">
        <v>272</v>
      </c>
      <c r="O309" s="14">
        <v>6.3E-3</v>
      </c>
      <c r="P309" s="15">
        <f t="shared" si="76"/>
        <v>1.0063</v>
      </c>
      <c r="Q309" s="10">
        <f t="shared" si="77"/>
        <v>6.5121566754239299E-5</v>
      </c>
      <c r="R309" s="21"/>
      <c r="S309" s="12" t="s">
        <v>310</v>
      </c>
      <c r="T309" s="13">
        <v>27.25</v>
      </c>
      <c r="U309" s="14">
        <v>3.61E-2</v>
      </c>
      <c r="V309" s="15">
        <f t="shared" si="78"/>
        <v>1.0361</v>
      </c>
      <c r="W309" s="10">
        <f t="shared" si="79"/>
        <v>1.2636724385001201E-3</v>
      </c>
      <c r="X309" s="22"/>
      <c r="Y309" s="29" t="s">
        <v>310</v>
      </c>
      <c r="Z309" s="30">
        <v>153.55000000000001</v>
      </c>
      <c r="AA309" s="31">
        <v>1.55E-2</v>
      </c>
      <c r="AB309" s="32">
        <f t="shared" si="80"/>
        <v>1.0155000000000001</v>
      </c>
      <c r="AC309" s="28">
        <f t="shared" si="81"/>
        <v>3.2510389300214899E-4</v>
      </c>
      <c r="AD309" s="22"/>
      <c r="AE309" s="29" t="s">
        <v>310</v>
      </c>
      <c r="AF309" s="30">
        <v>932.45</v>
      </c>
      <c r="AG309" s="31">
        <v>-6.7000000000000002E-3</v>
      </c>
      <c r="AH309" s="32">
        <f t="shared" si="82"/>
        <v>0.99329999999999996</v>
      </c>
      <c r="AI309" s="28">
        <f t="shared" si="83"/>
        <v>-6.2447456412706003E-5</v>
      </c>
      <c r="AJ309" s="22"/>
      <c r="AK309" s="29" t="s">
        <v>310</v>
      </c>
      <c r="AL309" s="30">
        <v>328.2</v>
      </c>
      <c r="AM309" s="31">
        <v>-5.4999999999999997E-3</v>
      </c>
      <c r="AN309" s="32">
        <f t="shared" si="84"/>
        <v>0.99450000000000005</v>
      </c>
      <c r="AO309" s="28">
        <f t="shared" si="85"/>
        <v>-5.2070695008359201E-5</v>
      </c>
      <c r="AP309" s="22"/>
      <c r="AQ309" s="22"/>
      <c r="AR309" s="38"/>
      <c r="AT309" s="39">
        <f t="shared" si="86"/>
        <v>0.58130203104848299</v>
      </c>
      <c r="AV309" s="40" t="s">
        <v>314</v>
      </c>
      <c r="AW309" s="47">
        <v>1238.0999999999999</v>
      </c>
      <c r="AX309" s="48">
        <f t="shared" si="70"/>
        <v>-1.15636075323741E-2</v>
      </c>
      <c r="AY309" s="43">
        <f t="shared" si="71"/>
        <v>0.98843639246762605</v>
      </c>
      <c r="AZ309" s="49"/>
    </row>
    <row r="310" spans="1:52" ht="20.399999999999999">
      <c r="A310" s="12" t="s">
        <v>311</v>
      </c>
      <c r="B310" s="13">
        <v>2678.8</v>
      </c>
      <c r="C310" s="14">
        <v>6.1999999999999998E-3</v>
      </c>
      <c r="D310" s="15">
        <f t="shared" si="72"/>
        <v>1.0062</v>
      </c>
      <c r="E310" s="10">
        <f t="shared" si="73"/>
        <v>0.58612892285646001</v>
      </c>
      <c r="F310" s="16"/>
      <c r="G310" s="12" t="s">
        <v>311</v>
      </c>
      <c r="H310" s="13">
        <v>854.5</v>
      </c>
      <c r="I310" s="14">
        <v>-4.3E-3</v>
      </c>
      <c r="J310" s="15">
        <f t="shared" si="74"/>
        <v>0.99570000000000003</v>
      </c>
      <c r="K310" s="10">
        <f t="shared" si="75"/>
        <v>-1.4292288034392199E-3</v>
      </c>
      <c r="L310" s="21"/>
      <c r="M310" s="12" t="s">
        <v>311</v>
      </c>
      <c r="N310" s="13">
        <v>270.3</v>
      </c>
      <c r="O310" s="14">
        <v>5.79E-2</v>
      </c>
      <c r="P310" s="15">
        <f t="shared" si="76"/>
        <v>1.0579000000000001</v>
      </c>
      <c r="Q310" s="10">
        <f t="shared" si="77"/>
        <v>5.9849820874134196E-4</v>
      </c>
      <c r="R310" s="21"/>
      <c r="S310" s="12" t="s">
        <v>311</v>
      </c>
      <c r="T310" s="13">
        <v>26.3</v>
      </c>
      <c r="U310" s="14">
        <v>-1.4999999999999999E-2</v>
      </c>
      <c r="V310" s="15">
        <f t="shared" si="78"/>
        <v>0.98499999999999999</v>
      </c>
      <c r="W310" s="10">
        <f t="shared" si="79"/>
        <v>-5.2507165034631001E-4</v>
      </c>
      <c r="X310" s="22"/>
      <c r="Y310" s="29" t="s">
        <v>311</v>
      </c>
      <c r="Z310" s="30">
        <v>151.19999999999999</v>
      </c>
      <c r="AA310" s="31">
        <v>8.3000000000000001E-3</v>
      </c>
      <c r="AB310" s="32">
        <f t="shared" si="80"/>
        <v>1.0083</v>
      </c>
      <c r="AC310" s="28">
        <f t="shared" si="81"/>
        <v>1.7408789109147401E-4</v>
      </c>
      <c r="AD310" s="22"/>
      <c r="AE310" s="29" t="s">
        <v>311</v>
      </c>
      <c r="AF310" s="30">
        <v>938.75</v>
      </c>
      <c r="AG310" s="31">
        <v>9.7999999999999997E-3</v>
      </c>
      <c r="AH310" s="32">
        <f t="shared" si="82"/>
        <v>1.0098</v>
      </c>
      <c r="AI310" s="28">
        <f t="shared" si="83"/>
        <v>9.1341055648435599E-5</v>
      </c>
      <c r="AJ310" s="22"/>
      <c r="AK310" s="29" t="s">
        <v>311</v>
      </c>
      <c r="AL310" s="30">
        <v>330</v>
      </c>
      <c r="AM310" s="31">
        <v>8.9999999999999993E-3</v>
      </c>
      <c r="AN310" s="32">
        <f t="shared" si="84"/>
        <v>1.0089999999999999</v>
      </c>
      <c r="AO310" s="28">
        <f t="shared" si="85"/>
        <v>8.5206591831860494E-5</v>
      </c>
      <c r="AP310" s="22"/>
      <c r="AQ310" s="22"/>
      <c r="AR310" s="38"/>
      <c r="AT310" s="39">
        <f t="shared" si="86"/>
        <v>0.58512375614998802</v>
      </c>
      <c r="AV310" s="40" t="s">
        <v>315</v>
      </c>
      <c r="AW310" s="47">
        <v>1252.5</v>
      </c>
      <c r="AX310" s="48">
        <f t="shared" si="70"/>
        <v>-1.0760263435989599E-2</v>
      </c>
      <c r="AY310" s="43">
        <f t="shared" si="71"/>
        <v>0.98923973656400999</v>
      </c>
      <c r="AZ310" s="49"/>
    </row>
    <row r="311" spans="1:52" ht="20.399999999999999">
      <c r="A311" s="12" t="s">
        <v>312</v>
      </c>
      <c r="B311" s="13">
        <v>2662.25</v>
      </c>
      <c r="C311" s="14">
        <v>7.7000000000000002E-3</v>
      </c>
      <c r="D311" s="15">
        <f t="shared" si="72"/>
        <v>1.0077</v>
      </c>
      <c r="E311" s="10">
        <f t="shared" si="73"/>
        <v>0.58700269882971101</v>
      </c>
      <c r="F311" s="16"/>
      <c r="G311" s="12" t="s">
        <v>312</v>
      </c>
      <c r="H311" s="13">
        <v>858.15</v>
      </c>
      <c r="I311" s="14">
        <v>2.6599999999999999E-2</v>
      </c>
      <c r="J311" s="15">
        <f t="shared" si="74"/>
        <v>1.0266</v>
      </c>
      <c r="K311" s="10">
        <f t="shared" si="75"/>
        <v>8.8412758538332897E-3</v>
      </c>
      <c r="L311" s="21"/>
      <c r="M311" s="12" t="s">
        <v>312</v>
      </c>
      <c r="N311" s="13">
        <v>255.5</v>
      </c>
      <c r="O311" s="14">
        <v>4.9099999999999998E-2</v>
      </c>
      <c r="P311" s="15">
        <f t="shared" si="76"/>
        <v>1.0490999999999999</v>
      </c>
      <c r="Q311" s="10">
        <f t="shared" si="77"/>
        <v>5.0753475041796E-4</v>
      </c>
      <c r="R311" s="21"/>
      <c r="S311" s="12" t="s">
        <v>312</v>
      </c>
      <c r="T311" s="13">
        <v>26.7</v>
      </c>
      <c r="U311" s="14">
        <v>3.2899999999999999E-2</v>
      </c>
      <c r="V311" s="15">
        <f t="shared" si="78"/>
        <v>1.0328999999999999</v>
      </c>
      <c r="W311" s="10">
        <f t="shared" si="79"/>
        <v>1.15165715309291E-3</v>
      </c>
      <c r="X311" s="22"/>
      <c r="Y311" s="29" t="s">
        <v>312</v>
      </c>
      <c r="Z311" s="30">
        <v>149.94999999999999</v>
      </c>
      <c r="AA311" s="31">
        <v>-1.41E-2</v>
      </c>
      <c r="AB311" s="32">
        <f t="shared" si="80"/>
        <v>0.9859</v>
      </c>
      <c r="AC311" s="28">
        <f t="shared" si="81"/>
        <v>-2.9573967040840701E-4</v>
      </c>
      <c r="AD311" s="22"/>
      <c r="AE311" s="29" t="s">
        <v>312</v>
      </c>
      <c r="AF311" s="30">
        <v>929.65</v>
      </c>
      <c r="AG311" s="31">
        <v>-7.4999999999999997E-3</v>
      </c>
      <c r="AH311" s="32">
        <f t="shared" si="82"/>
        <v>0.99250000000000005</v>
      </c>
      <c r="AI311" s="28">
        <f t="shared" si="83"/>
        <v>-6.9903869118700699E-5</v>
      </c>
      <c r="AJ311" s="22"/>
      <c r="AK311" s="29" t="s">
        <v>312</v>
      </c>
      <c r="AL311" s="30">
        <v>327.05</v>
      </c>
      <c r="AM311" s="31">
        <v>1.46E-2</v>
      </c>
      <c r="AN311" s="32">
        <f t="shared" si="84"/>
        <v>1.0145999999999999</v>
      </c>
      <c r="AO311" s="28">
        <f t="shared" si="85"/>
        <v>1.3822402674946299E-4</v>
      </c>
      <c r="AP311" s="22"/>
      <c r="AQ311" s="22"/>
      <c r="AR311" s="38"/>
      <c r="AT311" s="39">
        <f t="shared" si="86"/>
        <v>0.597275747074278</v>
      </c>
      <c r="AV311" s="40" t="s">
        <v>316</v>
      </c>
      <c r="AW311" s="47">
        <v>1266.05</v>
      </c>
      <c r="AX311" s="48">
        <f t="shared" si="70"/>
        <v>-1.1934346491708899E-2</v>
      </c>
      <c r="AY311" s="43">
        <f t="shared" si="71"/>
        <v>0.98806565350829101</v>
      </c>
      <c r="AZ311" s="49"/>
    </row>
    <row r="312" spans="1:52" ht="20.399999999999999">
      <c r="A312" s="12" t="s">
        <v>313</v>
      </c>
      <c r="B312" s="13">
        <v>2641.95</v>
      </c>
      <c r="C312" s="14">
        <v>-4.0000000000000001E-3</v>
      </c>
      <c r="D312" s="15">
        <f t="shared" si="72"/>
        <v>0.996</v>
      </c>
      <c r="E312" s="10">
        <f t="shared" si="73"/>
        <v>0.58018724623835705</v>
      </c>
      <c r="F312" s="16"/>
      <c r="G312" s="12" t="s">
        <v>313</v>
      </c>
      <c r="H312" s="13">
        <v>835.9</v>
      </c>
      <c r="I312" s="14">
        <v>3.2399999999999998E-2</v>
      </c>
      <c r="J312" s="15">
        <f t="shared" si="74"/>
        <v>1.0324</v>
      </c>
      <c r="K312" s="10">
        <f t="shared" si="75"/>
        <v>1.0769072844518701E-2</v>
      </c>
      <c r="L312" s="21"/>
      <c r="M312" s="12" t="s">
        <v>313</v>
      </c>
      <c r="N312" s="13">
        <v>243.55</v>
      </c>
      <c r="O312" s="14">
        <v>-5.4999999999999997E-3</v>
      </c>
      <c r="P312" s="15">
        <f t="shared" si="76"/>
        <v>0.99450000000000005</v>
      </c>
      <c r="Q312" s="10">
        <f t="shared" si="77"/>
        <v>-5.6852161452113699E-5</v>
      </c>
      <c r="R312" s="21"/>
      <c r="S312" s="12" t="s">
        <v>313</v>
      </c>
      <c r="T312" s="13">
        <v>25.85</v>
      </c>
      <c r="U312" s="14">
        <v>-3.8999999999999998E-3</v>
      </c>
      <c r="V312" s="15">
        <f t="shared" si="78"/>
        <v>0.99609999999999999</v>
      </c>
      <c r="W312" s="10">
        <f t="shared" si="79"/>
        <v>-1.3651862909004099E-4</v>
      </c>
      <c r="X312" s="22"/>
      <c r="Y312" s="29" t="s">
        <v>313</v>
      </c>
      <c r="Z312" s="30">
        <v>152.1</v>
      </c>
      <c r="AA312" s="31">
        <v>-2.3400000000000001E-2</v>
      </c>
      <c r="AB312" s="32">
        <f t="shared" si="80"/>
        <v>0.97660000000000002</v>
      </c>
      <c r="AC312" s="28">
        <f t="shared" si="81"/>
        <v>-4.9080200620969696E-4</v>
      </c>
      <c r="AD312" s="22"/>
      <c r="AE312" s="29" t="s">
        <v>313</v>
      </c>
      <c r="AF312" s="30">
        <v>936.65</v>
      </c>
      <c r="AG312" s="31">
        <v>8.8000000000000005E-3</v>
      </c>
      <c r="AH312" s="32">
        <f t="shared" si="82"/>
        <v>1.0087999999999999</v>
      </c>
      <c r="AI312" s="28">
        <f t="shared" si="83"/>
        <v>8.2020539765942206E-5</v>
      </c>
      <c r="AJ312" s="22"/>
      <c r="AK312" s="29" t="s">
        <v>313</v>
      </c>
      <c r="AL312" s="30">
        <v>322.35000000000002</v>
      </c>
      <c r="AM312" s="31">
        <v>-5.4000000000000003E-3</v>
      </c>
      <c r="AN312" s="32">
        <f t="shared" si="84"/>
        <v>0.99460000000000004</v>
      </c>
      <c r="AO312" s="28">
        <f t="shared" si="85"/>
        <v>-5.1123955099116303E-5</v>
      </c>
      <c r="AP312" s="22"/>
      <c r="AQ312" s="22"/>
      <c r="AR312" s="38"/>
      <c r="AT312" s="39">
        <f t="shared" si="86"/>
        <v>0.59030304287079105</v>
      </c>
      <c r="AV312" s="40" t="s">
        <v>317</v>
      </c>
      <c r="AW312" s="47">
        <v>1281.25</v>
      </c>
      <c r="AX312" s="48">
        <f t="shared" si="70"/>
        <v>-1.9860014458687202E-2</v>
      </c>
      <c r="AY312" s="43">
        <f t="shared" si="71"/>
        <v>0.98013998554131299</v>
      </c>
      <c r="AZ312" s="49"/>
    </row>
    <row r="313" spans="1:52" ht="20.399999999999999">
      <c r="A313" s="12" t="s">
        <v>314</v>
      </c>
      <c r="B313" s="13">
        <v>2652.5</v>
      </c>
      <c r="C313" s="14">
        <v>-1.43E-2</v>
      </c>
      <c r="D313" s="15">
        <f t="shared" si="72"/>
        <v>0.98570000000000002</v>
      </c>
      <c r="E313" s="10">
        <f t="shared" si="73"/>
        <v>0.57418731788870303</v>
      </c>
      <c r="F313" s="16"/>
      <c r="G313" s="12" t="s">
        <v>314</v>
      </c>
      <c r="H313" s="13">
        <v>809.65</v>
      </c>
      <c r="I313" s="14">
        <v>4.3200000000000002E-2</v>
      </c>
      <c r="J313" s="15">
        <f t="shared" si="74"/>
        <v>1.0431999999999999</v>
      </c>
      <c r="K313" s="10">
        <f t="shared" si="75"/>
        <v>1.4358763792691701E-2</v>
      </c>
      <c r="L313" s="21"/>
      <c r="M313" s="12" t="s">
        <v>314</v>
      </c>
      <c r="N313" s="13">
        <v>244.9</v>
      </c>
      <c r="O313" s="14">
        <v>9.4999999999999998E-3</v>
      </c>
      <c r="P313" s="15">
        <f t="shared" si="76"/>
        <v>1.0095000000000001</v>
      </c>
      <c r="Q313" s="10">
        <f t="shared" si="77"/>
        <v>9.8199187962741806E-5</v>
      </c>
      <c r="R313" s="21"/>
      <c r="S313" s="12" t="s">
        <v>314</v>
      </c>
      <c r="T313" s="13">
        <v>25.95</v>
      </c>
      <c r="U313" s="14">
        <v>3.8999999999999998E-3</v>
      </c>
      <c r="V313" s="15">
        <f t="shared" si="78"/>
        <v>1.0039</v>
      </c>
      <c r="W313" s="10">
        <f t="shared" si="79"/>
        <v>1.3651862909004099E-4</v>
      </c>
      <c r="X313" s="22"/>
      <c r="Y313" s="29" t="s">
        <v>314</v>
      </c>
      <c r="Z313" s="30">
        <v>155.75</v>
      </c>
      <c r="AA313" s="31">
        <v>-6.7000000000000002E-3</v>
      </c>
      <c r="AB313" s="32">
        <f t="shared" si="80"/>
        <v>0.99329999999999996</v>
      </c>
      <c r="AC313" s="28">
        <f t="shared" si="81"/>
        <v>-1.4052877955576801E-4</v>
      </c>
      <c r="AD313" s="22"/>
      <c r="AE313" s="29" t="s">
        <v>314</v>
      </c>
      <c r="AF313" s="30">
        <v>928.45</v>
      </c>
      <c r="AG313" s="31">
        <v>-3.5299999999999998E-2</v>
      </c>
      <c r="AH313" s="32">
        <f t="shared" si="82"/>
        <v>0.9647</v>
      </c>
      <c r="AI313" s="28">
        <f t="shared" si="83"/>
        <v>-3.29014210652018E-4</v>
      </c>
      <c r="AJ313" s="22"/>
      <c r="AK313" s="29" t="s">
        <v>314</v>
      </c>
      <c r="AL313" s="30">
        <v>324.10000000000002</v>
      </c>
      <c r="AM313" s="31">
        <v>-1.7999999999999999E-2</v>
      </c>
      <c r="AN313" s="32">
        <f t="shared" si="84"/>
        <v>0.98199999999999998</v>
      </c>
      <c r="AO313" s="28">
        <f t="shared" si="85"/>
        <v>-1.7041318366372099E-4</v>
      </c>
      <c r="AP313" s="22"/>
      <c r="AQ313" s="22"/>
      <c r="AR313" s="38"/>
      <c r="AT313" s="39">
        <f t="shared" si="86"/>
        <v>0.58814084332457595</v>
      </c>
      <c r="AV313" s="40" t="s">
        <v>318</v>
      </c>
      <c r="AW313" s="47">
        <v>1306.95</v>
      </c>
      <c r="AX313" s="48">
        <f t="shared" si="70"/>
        <v>-1.05414352605127E-2</v>
      </c>
      <c r="AY313" s="43">
        <f t="shared" si="71"/>
        <v>0.98945856473948701</v>
      </c>
      <c r="AZ313" s="49"/>
    </row>
    <row r="314" spans="1:52" ht="20.399999999999999">
      <c r="A314" s="12" t="s">
        <v>315</v>
      </c>
      <c r="B314" s="13">
        <v>2691.05</v>
      </c>
      <c r="C314" s="14">
        <v>1.17E-2</v>
      </c>
      <c r="D314" s="15">
        <f t="shared" si="72"/>
        <v>1.0117</v>
      </c>
      <c r="E314" s="10">
        <f t="shared" si="73"/>
        <v>0.58933276809171198</v>
      </c>
      <c r="F314" s="16"/>
      <c r="G314" s="12" t="s">
        <v>315</v>
      </c>
      <c r="H314" s="13">
        <v>776.1</v>
      </c>
      <c r="I314" s="14">
        <v>-1.4E-2</v>
      </c>
      <c r="J314" s="15">
        <f t="shared" si="74"/>
        <v>0.98599999999999999</v>
      </c>
      <c r="K314" s="10">
        <f t="shared" si="75"/>
        <v>-4.6533030809648903E-3</v>
      </c>
      <c r="L314" s="21"/>
      <c r="M314" s="12" t="s">
        <v>315</v>
      </c>
      <c r="N314" s="13">
        <v>242.6</v>
      </c>
      <c r="O314" s="14">
        <v>-3.5999999999999997E-2</v>
      </c>
      <c r="P314" s="15">
        <f t="shared" si="76"/>
        <v>0.96399999999999997</v>
      </c>
      <c r="Q314" s="10">
        <f t="shared" si="77"/>
        <v>-3.7212323859565297E-4</v>
      </c>
      <c r="R314" s="21"/>
      <c r="S314" s="12" t="s">
        <v>315</v>
      </c>
      <c r="T314" s="13">
        <v>25.85</v>
      </c>
      <c r="U314" s="14">
        <v>-7.7000000000000002E-3</v>
      </c>
      <c r="V314" s="15">
        <f t="shared" si="78"/>
        <v>0.99229999999999996</v>
      </c>
      <c r="W314" s="10">
        <f t="shared" si="79"/>
        <v>-2.6953678051110601E-4</v>
      </c>
      <c r="X314" s="22"/>
      <c r="Y314" s="29" t="s">
        <v>315</v>
      </c>
      <c r="Z314" s="30">
        <v>156.80000000000001</v>
      </c>
      <c r="AA314" s="31">
        <v>1.29E-2</v>
      </c>
      <c r="AB314" s="32">
        <f t="shared" si="80"/>
        <v>1.0128999999999999</v>
      </c>
      <c r="AC314" s="28">
        <f t="shared" si="81"/>
        <v>2.7057033675662799E-4</v>
      </c>
      <c r="AD314" s="22"/>
      <c r="AE314" s="29" t="s">
        <v>315</v>
      </c>
      <c r="AF314" s="30">
        <v>962.4</v>
      </c>
      <c r="AG314" s="31">
        <v>1.4999999999999999E-2</v>
      </c>
      <c r="AH314" s="32">
        <f t="shared" si="82"/>
        <v>1.0149999999999999</v>
      </c>
      <c r="AI314" s="28">
        <f t="shared" si="83"/>
        <v>1.3980773823740099E-4</v>
      </c>
      <c r="AJ314" s="22"/>
      <c r="AK314" s="29" t="s">
        <v>315</v>
      </c>
      <c r="AL314" s="30">
        <v>330.05</v>
      </c>
      <c r="AM314" s="31">
        <v>-1.46E-2</v>
      </c>
      <c r="AN314" s="32">
        <f t="shared" si="84"/>
        <v>0.98540000000000005</v>
      </c>
      <c r="AO314" s="28">
        <f t="shared" si="85"/>
        <v>-1.3822402674946299E-4</v>
      </c>
      <c r="AP314" s="22"/>
      <c r="AQ314" s="22"/>
      <c r="AR314" s="38"/>
      <c r="AT314" s="39">
        <f t="shared" si="86"/>
        <v>0.58430995903988503</v>
      </c>
      <c r="AV314" s="40" t="s">
        <v>319</v>
      </c>
      <c r="AW314" s="47">
        <v>1320.8</v>
      </c>
      <c r="AX314" s="48">
        <f t="shared" si="70"/>
        <v>-6.4900990015633797E-3</v>
      </c>
      <c r="AY314" s="43">
        <f t="shared" si="71"/>
        <v>0.99350990099843695</v>
      </c>
      <c r="AZ314" s="49"/>
    </row>
    <row r="315" spans="1:52" ht="20.399999999999999">
      <c r="A315" s="12" t="s">
        <v>316</v>
      </c>
      <c r="B315" s="13">
        <v>2659.9</v>
      </c>
      <c r="C315" s="14">
        <v>8.0999999999999996E-3</v>
      </c>
      <c r="D315" s="15">
        <f t="shared" si="72"/>
        <v>1.0081</v>
      </c>
      <c r="E315" s="10">
        <f t="shared" si="73"/>
        <v>0.587235705755911</v>
      </c>
      <c r="F315" s="16"/>
      <c r="G315" s="12" t="s">
        <v>316</v>
      </c>
      <c r="H315" s="13">
        <v>787.15</v>
      </c>
      <c r="I315" s="14">
        <v>-1.7399999999999999E-2</v>
      </c>
      <c r="J315" s="15">
        <f t="shared" si="74"/>
        <v>0.98260000000000003</v>
      </c>
      <c r="K315" s="10">
        <f t="shared" si="75"/>
        <v>-5.7833909720563601E-3</v>
      </c>
      <c r="L315" s="21"/>
      <c r="M315" s="12" t="s">
        <v>316</v>
      </c>
      <c r="N315" s="13">
        <v>251.65</v>
      </c>
      <c r="O315" s="14">
        <v>-8.5000000000000006E-3</v>
      </c>
      <c r="P315" s="15">
        <f t="shared" si="76"/>
        <v>0.99150000000000005</v>
      </c>
      <c r="Q315" s="10">
        <f t="shared" si="77"/>
        <v>-8.7862431335084803E-5</v>
      </c>
      <c r="R315" s="21"/>
      <c r="S315" s="12" t="s">
        <v>316</v>
      </c>
      <c r="T315" s="13">
        <v>26.05</v>
      </c>
      <c r="U315" s="14">
        <v>1.9E-3</v>
      </c>
      <c r="V315" s="15">
        <f t="shared" si="78"/>
        <v>1.0019</v>
      </c>
      <c r="W315" s="10">
        <f t="shared" si="79"/>
        <v>6.6509075710532593E-5</v>
      </c>
      <c r="X315" s="22"/>
      <c r="Y315" s="29" t="s">
        <v>316</v>
      </c>
      <c r="Z315" s="30">
        <v>154.80000000000001</v>
      </c>
      <c r="AA315" s="31">
        <v>-5.9999999999999995E-4</v>
      </c>
      <c r="AB315" s="32">
        <f t="shared" si="80"/>
        <v>0.99939999999999996</v>
      </c>
      <c r="AC315" s="28">
        <f t="shared" si="81"/>
        <v>-1.2584666825889701E-5</v>
      </c>
      <c r="AD315" s="22"/>
      <c r="AE315" s="29" t="s">
        <v>316</v>
      </c>
      <c r="AF315" s="30">
        <v>948.2</v>
      </c>
      <c r="AG315" s="31">
        <v>-1.4E-2</v>
      </c>
      <c r="AH315" s="32">
        <f t="shared" si="82"/>
        <v>0.98599999999999999</v>
      </c>
      <c r="AI315" s="28">
        <f t="shared" si="83"/>
        <v>-1.3048722235490799E-4</v>
      </c>
      <c r="AJ315" s="22"/>
      <c r="AK315" s="29" t="s">
        <v>316</v>
      </c>
      <c r="AL315" s="30">
        <v>334.95</v>
      </c>
      <c r="AM315" s="31">
        <v>-5.0500000000000003E-2</v>
      </c>
      <c r="AN315" s="32">
        <f t="shared" si="84"/>
        <v>0.94950000000000001</v>
      </c>
      <c r="AO315" s="28">
        <f t="shared" si="85"/>
        <v>-4.78103654167662E-4</v>
      </c>
      <c r="AP315" s="22"/>
      <c r="AQ315" s="22"/>
      <c r="AR315" s="38"/>
      <c r="AT315" s="39">
        <f t="shared" si="86"/>
        <v>0.58080978588488197</v>
      </c>
      <c r="AV315" s="40" t="s">
        <v>320</v>
      </c>
      <c r="AW315" s="47">
        <v>1329.4</v>
      </c>
      <c r="AX315" s="48">
        <f t="shared" si="70"/>
        <v>-8.2030612621042005E-3</v>
      </c>
      <c r="AY315" s="43">
        <f t="shared" si="71"/>
        <v>0.99179693873789598</v>
      </c>
      <c r="AZ315" s="49"/>
    </row>
    <row r="316" spans="1:52" ht="20.399999999999999">
      <c r="A316" s="12" t="s">
        <v>317</v>
      </c>
      <c r="B316" s="13">
        <v>2638.5</v>
      </c>
      <c r="C316" s="14">
        <v>-1.9E-3</v>
      </c>
      <c r="D316" s="15">
        <f t="shared" si="72"/>
        <v>0.99809999999999999</v>
      </c>
      <c r="E316" s="10">
        <f t="shared" si="73"/>
        <v>0.58141053260090803</v>
      </c>
      <c r="F316" s="16"/>
      <c r="G316" s="12" t="s">
        <v>317</v>
      </c>
      <c r="H316" s="13">
        <v>801.05</v>
      </c>
      <c r="I316" s="14">
        <v>-2.2000000000000001E-3</v>
      </c>
      <c r="J316" s="15">
        <f t="shared" si="74"/>
        <v>0.99780000000000002</v>
      </c>
      <c r="K316" s="10">
        <f t="shared" si="75"/>
        <v>-7.3123334129448299E-4</v>
      </c>
      <c r="L316" s="21"/>
      <c r="M316" s="12" t="s">
        <v>317</v>
      </c>
      <c r="N316" s="13">
        <v>253.8</v>
      </c>
      <c r="O316" s="14">
        <v>1.3599999999999999E-2</v>
      </c>
      <c r="P316" s="15">
        <f t="shared" si="76"/>
        <v>1.0136000000000001</v>
      </c>
      <c r="Q316" s="10">
        <f t="shared" si="77"/>
        <v>1.4057989013613599E-4</v>
      </c>
      <c r="R316" s="21"/>
      <c r="S316" s="12" t="s">
        <v>317</v>
      </c>
      <c r="T316" s="13">
        <v>26</v>
      </c>
      <c r="U316" s="14">
        <v>3.8999999999999998E-3</v>
      </c>
      <c r="V316" s="15">
        <f t="shared" si="78"/>
        <v>1.0039</v>
      </c>
      <c r="W316" s="10">
        <f t="shared" si="79"/>
        <v>1.3651862909004099E-4</v>
      </c>
      <c r="X316" s="22"/>
      <c r="Y316" s="29" t="s">
        <v>317</v>
      </c>
      <c r="Z316" s="30">
        <v>154.9</v>
      </c>
      <c r="AA316" s="31">
        <v>-1.6500000000000001E-2</v>
      </c>
      <c r="AB316" s="32">
        <f t="shared" si="80"/>
        <v>0.98350000000000004</v>
      </c>
      <c r="AC316" s="28">
        <f t="shared" si="81"/>
        <v>-3.4607833771196602E-4</v>
      </c>
      <c r="AD316" s="22"/>
      <c r="AE316" s="29" t="s">
        <v>317</v>
      </c>
      <c r="AF316" s="30">
        <v>961.65</v>
      </c>
      <c r="AG316" s="31">
        <v>3.4599999999999999E-2</v>
      </c>
      <c r="AH316" s="32">
        <f t="shared" si="82"/>
        <v>1.0346</v>
      </c>
      <c r="AI316" s="28">
        <f t="shared" si="83"/>
        <v>3.2248984953427297E-4</v>
      </c>
      <c r="AJ316" s="22"/>
      <c r="AK316" s="29" t="s">
        <v>317</v>
      </c>
      <c r="AL316" s="30">
        <v>352.75</v>
      </c>
      <c r="AM316" s="31">
        <v>-1.4800000000000001E-2</v>
      </c>
      <c r="AN316" s="32">
        <f t="shared" si="84"/>
        <v>0.98519999999999996</v>
      </c>
      <c r="AO316" s="28">
        <f t="shared" si="85"/>
        <v>-1.40117506567948E-4</v>
      </c>
      <c r="AP316" s="22"/>
      <c r="AQ316" s="22"/>
      <c r="AR316" s="38"/>
      <c r="AT316" s="39">
        <f t="shared" si="86"/>
        <v>0.58079269178409398</v>
      </c>
      <c r="AV316" s="40" t="s">
        <v>321</v>
      </c>
      <c r="AW316" s="47">
        <v>1340.35</v>
      </c>
      <c r="AX316" s="48">
        <f t="shared" si="70"/>
        <v>1.73086309281083E-2</v>
      </c>
      <c r="AY316" s="43">
        <f t="shared" si="71"/>
        <v>1.0173086309281101</v>
      </c>
      <c r="AZ316" s="49"/>
    </row>
    <row r="317" spans="1:52" ht="20.399999999999999">
      <c r="A317" s="12" t="s">
        <v>318</v>
      </c>
      <c r="B317" s="13">
        <v>2643.5</v>
      </c>
      <c r="C317" s="14">
        <v>-3.0999999999999999E-3</v>
      </c>
      <c r="D317" s="15">
        <f t="shared" si="72"/>
        <v>0.99690000000000001</v>
      </c>
      <c r="E317" s="10">
        <f t="shared" si="73"/>
        <v>0.58071151182230696</v>
      </c>
      <c r="F317" s="16"/>
      <c r="G317" s="12" t="s">
        <v>318</v>
      </c>
      <c r="H317" s="13">
        <v>802.8</v>
      </c>
      <c r="I317" s="14">
        <v>1.4800000000000001E-2</v>
      </c>
      <c r="J317" s="15">
        <f t="shared" si="74"/>
        <v>1.0147999999999999</v>
      </c>
      <c r="K317" s="10">
        <f t="shared" si="75"/>
        <v>4.9192061141628898E-3</v>
      </c>
      <c r="L317" s="21"/>
      <c r="M317" s="12" t="s">
        <v>318</v>
      </c>
      <c r="N317" s="13">
        <v>250.4</v>
      </c>
      <c r="O317" s="14">
        <v>3.0200000000000001E-2</v>
      </c>
      <c r="P317" s="15">
        <f t="shared" si="76"/>
        <v>1.0302</v>
      </c>
      <c r="Q317" s="10">
        <f t="shared" si="77"/>
        <v>3.1217005015524201E-4</v>
      </c>
      <c r="R317" s="21"/>
      <c r="S317" s="12" t="s">
        <v>318</v>
      </c>
      <c r="T317" s="13">
        <v>25.9</v>
      </c>
      <c r="U317" s="14">
        <v>-7.7000000000000002E-3</v>
      </c>
      <c r="V317" s="15">
        <f t="shared" si="78"/>
        <v>0.99229999999999996</v>
      </c>
      <c r="W317" s="10">
        <f t="shared" si="79"/>
        <v>-2.6953678051110601E-4</v>
      </c>
      <c r="X317" s="22"/>
      <c r="Y317" s="29" t="s">
        <v>318</v>
      </c>
      <c r="Z317" s="30">
        <v>157.5</v>
      </c>
      <c r="AA317" s="31">
        <v>2.3699999999999999E-2</v>
      </c>
      <c r="AB317" s="32">
        <f t="shared" si="80"/>
        <v>1.0237000000000001</v>
      </c>
      <c r="AC317" s="28">
        <f t="shared" si="81"/>
        <v>4.97094339622641E-4</v>
      </c>
      <c r="AD317" s="22"/>
      <c r="AE317" s="29" t="s">
        <v>318</v>
      </c>
      <c r="AF317" s="30">
        <v>929.5</v>
      </c>
      <c r="AG317" s="31">
        <v>-1.46E-2</v>
      </c>
      <c r="AH317" s="32">
        <f t="shared" si="82"/>
        <v>0.98540000000000005</v>
      </c>
      <c r="AI317" s="28">
        <f t="shared" si="83"/>
        <v>-1.36079531884404E-4</v>
      </c>
      <c r="AJ317" s="22"/>
      <c r="AK317" s="29" t="s">
        <v>318</v>
      </c>
      <c r="AL317" s="30">
        <v>358.05</v>
      </c>
      <c r="AM317" s="31">
        <v>-3.2000000000000002E-3</v>
      </c>
      <c r="AN317" s="32">
        <f t="shared" si="84"/>
        <v>0.99680000000000002</v>
      </c>
      <c r="AO317" s="28">
        <f t="shared" si="85"/>
        <v>-3.0295677095772602E-5</v>
      </c>
      <c r="AP317" s="22"/>
      <c r="AQ317" s="22"/>
      <c r="AR317" s="38"/>
      <c r="AT317" s="39">
        <f t="shared" si="86"/>
        <v>0.58600407033675705</v>
      </c>
      <c r="AV317" s="40" t="s">
        <v>322</v>
      </c>
      <c r="AW317" s="47">
        <v>1317.35</v>
      </c>
      <c r="AX317" s="48">
        <f t="shared" si="70"/>
        <v>4.9463611998144296E-3</v>
      </c>
      <c r="AY317" s="43">
        <f t="shared" si="71"/>
        <v>1.00494636119981</v>
      </c>
      <c r="AZ317" s="49"/>
    </row>
    <row r="318" spans="1:52" ht="20.399999999999999">
      <c r="A318" s="12" t="s">
        <v>921</v>
      </c>
      <c r="B318" s="13">
        <v>2651.6</v>
      </c>
      <c r="C318" s="14">
        <v>7.4000000000000003E-3</v>
      </c>
      <c r="D318" s="15">
        <f t="shared" si="72"/>
        <v>1.0074000000000001</v>
      </c>
      <c r="E318" s="10">
        <f t="shared" si="73"/>
        <v>0.58682794363506097</v>
      </c>
      <c r="F318" s="16"/>
      <c r="G318" s="12" t="s">
        <v>921</v>
      </c>
      <c r="H318" s="13">
        <v>791.1</v>
      </c>
      <c r="I318" s="14">
        <v>8.8000000000000005E-3</v>
      </c>
      <c r="J318" s="15">
        <f t="shared" si="74"/>
        <v>1.0087999999999999</v>
      </c>
      <c r="K318" s="10">
        <f t="shared" si="75"/>
        <v>2.9249333651779302E-3</v>
      </c>
      <c r="L318" s="21"/>
      <c r="M318" s="12" t="s">
        <v>921</v>
      </c>
      <c r="N318" s="13">
        <v>243.05</v>
      </c>
      <c r="O318" s="14">
        <v>-4.4999999999999997E-3</v>
      </c>
      <c r="P318" s="15">
        <f t="shared" si="76"/>
        <v>0.99550000000000005</v>
      </c>
      <c r="Q318" s="10">
        <f t="shared" si="77"/>
        <v>-4.6515404824456602E-5</v>
      </c>
      <c r="R318" s="21"/>
      <c r="S318" s="12" t="s">
        <v>921</v>
      </c>
      <c r="T318" s="13">
        <v>26.1</v>
      </c>
      <c r="U318" s="14">
        <v>1.7500000000000002E-2</v>
      </c>
      <c r="V318" s="15">
        <f t="shared" si="78"/>
        <v>1.0175000000000001</v>
      </c>
      <c r="W318" s="10">
        <f t="shared" si="79"/>
        <v>6.1258359207069497E-4</v>
      </c>
      <c r="X318" s="22"/>
      <c r="Y318" s="29" t="s">
        <v>921</v>
      </c>
      <c r="Z318" s="30">
        <v>153.85</v>
      </c>
      <c r="AA318" s="31">
        <v>-1E-3</v>
      </c>
      <c r="AB318" s="32">
        <f t="shared" si="80"/>
        <v>0.999</v>
      </c>
      <c r="AC318" s="28">
        <f t="shared" si="81"/>
        <v>-2.0974444709816101E-5</v>
      </c>
      <c r="AD318" s="22"/>
      <c r="AE318" s="29" t="s">
        <v>921</v>
      </c>
      <c r="AF318" s="30">
        <v>943.25</v>
      </c>
      <c r="AG318" s="31">
        <v>-1.03E-2</v>
      </c>
      <c r="AH318" s="32">
        <f t="shared" si="82"/>
        <v>0.98970000000000002</v>
      </c>
      <c r="AI318" s="28">
        <f t="shared" si="83"/>
        <v>-9.6001313589682397E-5</v>
      </c>
      <c r="AJ318" s="22"/>
      <c r="AK318" s="29" t="s">
        <v>921</v>
      </c>
      <c r="AL318" s="30">
        <v>359.2</v>
      </c>
      <c r="AM318" s="31">
        <v>4.0000000000000002E-4</v>
      </c>
      <c r="AN318" s="32">
        <f t="shared" si="84"/>
        <v>1.0004</v>
      </c>
      <c r="AO318" s="28">
        <f t="shared" si="85"/>
        <v>3.7869596369715799E-6</v>
      </c>
      <c r="AP318" s="22"/>
      <c r="AQ318" s="22"/>
      <c r="AR318" s="38"/>
      <c r="AT318" s="39">
        <f t="shared" si="86"/>
        <v>0.590205756388823</v>
      </c>
      <c r="AV318" s="40" t="s">
        <v>323</v>
      </c>
      <c r="AW318" s="47">
        <v>1310.85</v>
      </c>
      <c r="AX318" s="48">
        <f t="shared" si="70"/>
        <v>1.4406980013488301E-2</v>
      </c>
      <c r="AY318" s="43">
        <f t="shared" si="71"/>
        <v>1.0144069800134901</v>
      </c>
      <c r="AZ318" s="49"/>
    </row>
    <row r="319" spans="1:52" ht="20.399999999999999">
      <c r="A319" s="12" t="s">
        <v>922</v>
      </c>
      <c r="B319" s="13">
        <v>2632.2</v>
      </c>
      <c r="C319" s="14">
        <v>-1.4E-3</v>
      </c>
      <c r="D319" s="15">
        <f t="shared" si="72"/>
        <v>0.99860000000000004</v>
      </c>
      <c r="E319" s="10">
        <f t="shared" si="73"/>
        <v>0.58170179125865795</v>
      </c>
      <c r="F319" s="16"/>
      <c r="G319" s="12" t="s">
        <v>922</v>
      </c>
      <c r="H319" s="13">
        <v>784.2</v>
      </c>
      <c r="I319" s="14">
        <v>-9.1000000000000004E-3</v>
      </c>
      <c r="J319" s="15">
        <f t="shared" si="74"/>
        <v>0.9909</v>
      </c>
      <c r="K319" s="10">
        <f t="shared" si="75"/>
        <v>-3.0246470026271798E-3</v>
      </c>
      <c r="L319" s="21"/>
      <c r="M319" s="12" t="s">
        <v>922</v>
      </c>
      <c r="N319" s="13">
        <v>244.15</v>
      </c>
      <c r="O319" s="14">
        <v>1.0800000000000001E-2</v>
      </c>
      <c r="P319" s="15">
        <f t="shared" si="76"/>
        <v>1.0107999999999999</v>
      </c>
      <c r="Q319" s="10">
        <f t="shared" si="77"/>
        <v>1.11636971578696E-4</v>
      </c>
      <c r="R319" s="21"/>
      <c r="S319" s="12" t="s">
        <v>922</v>
      </c>
      <c r="T319" s="13">
        <v>25.65</v>
      </c>
      <c r="U319" s="14">
        <v>-7.7000000000000002E-3</v>
      </c>
      <c r="V319" s="15">
        <f t="shared" si="78"/>
        <v>0.99229999999999996</v>
      </c>
      <c r="W319" s="10">
        <f t="shared" si="79"/>
        <v>-2.6953678051110601E-4</v>
      </c>
      <c r="X319" s="22"/>
      <c r="Y319" s="29" t="s">
        <v>922</v>
      </c>
      <c r="Z319" s="30">
        <v>154</v>
      </c>
      <c r="AA319" s="31">
        <v>-1.1599999999999999E-2</v>
      </c>
      <c r="AB319" s="32">
        <f t="shared" si="80"/>
        <v>0.98839999999999995</v>
      </c>
      <c r="AC319" s="28">
        <f t="shared" si="81"/>
        <v>-2.43303558633867E-4</v>
      </c>
      <c r="AD319" s="22"/>
      <c r="AE319" s="29" t="s">
        <v>922</v>
      </c>
      <c r="AF319" s="30">
        <v>953.1</v>
      </c>
      <c r="AG319" s="31">
        <v>3.9800000000000002E-2</v>
      </c>
      <c r="AH319" s="32">
        <f t="shared" si="82"/>
        <v>1.0398000000000001</v>
      </c>
      <c r="AI319" s="28">
        <f t="shared" si="83"/>
        <v>3.70956532123239E-4</v>
      </c>
      <c r="AJ319" s="22"/>
      <c r="AK319" s="29" t="s">
        <v>922</v>
      </c>
      <c r="AL319" s="30">
        <v>359.05</v>
      </c>
      <c r="AM319" s="31">
        <v>2.92E-2</v>
      </c>
      <c r="AN319" s="32">
        <f t="shared" si="84"/>
        <v>1.0291999999999999</v>
      </c>
      <c r="AO319" s="28">
        <f t="shared" si="85"/>
        <v>2.7644805349892501E-4</v>
      </c>
      <c r="AP319" s="22"/>
      <c r="AQ319" s="22"/>
      <c r="AR319" s="38"/>
      <c r="AT319" s="39">
        <f t="shared" si="86"/>
        <v>0.57892334547408597</v>
      </c>
      <c r="AV319" s="40" t="s">
        <v>324</v>
      </c>
      <c r="AW319" s="47">
        <v>1292.0999999999999</v>
      </c>
      <c r="AX319" s="48">
        <f t="shared" si="70"/>
        <v>-7.4791204101124003E-3</v>
      </c>
      <c r="AY319" s="43">
        <f t="shared" si="71"/>
        <v>0.99252087958988799</v>
      </c>
      <c r="AZ319" s="49"/>
    </row>
    <row r="320" spans="1:52" ht="20.399999999999999">
      <c r="A320" s="12" t="s">
        <v>923</v>
      </c>
      <c r="B320" s="13">
        <v>2635.9</v>
      </c>
      <c r="C320" s="14">
        <v>3.3999999999999998E-3</v>
      </c>
      <c r="D320" s="15">
        <f t="shared" si="72"/>
        <v>1.0034000000000001</v>
      </c>
      <c r="E320" s="10">
        <f t="shared" si="73"/>
        <v>0.584497874373059</v>
      </c>
      <c r="F320" s="16"/>
      <c r="G320" s="12" t="s">
        <v>923</v>
      </c>
      <c r="H320" s="13">
        <v>791.4</v>
      </c>
      <c r="I320" s="14">
        <v>2.0799999999999999E-2</v>
      </c>
      <c r="J320" s="15">
        <f t="shared" si="74"/>
        <v>1.0207999999999999</v>
      </c>
      <c r="K320" s="10">
        <f t="shared" si="75"/>
        <v>6.9134788631478403E-3</v>
      </c>
      <c r="L320" s="21"/>
      <c r="M320" s="12" t="s">
        <v>923</v>
      </c>
      <c r="N320" s="13">
        <v>241.55</v>
      </c>
      <c r="O320" s="14">
        <v>-6.0000000000000001E-3</v>
      </c>
      <c r="P320" s="15">
        <f t="shared" si="76"/>
        <v>0.99399999999999999</v>
      </c>
      <c r="Q320" s="10">
        <f t="shared" si="77"/>
        <v>-6.2020539765942194E-5</v>
      </c>
      <c r="R320" s="21"/>
      <c r="S320" s="12" t="s">
        <v>923</v>
      </c>
      <c r="T320" s="13">
        <v>25.85</v>
      </c>
      <c r="U320" s="14">
        <v>-3.8999999999999998E-3</v>
      </c>
      <c r="V320" s="15">
        <f t="shared" si="78"/>
        <v>0.99609999999999999</v>
      </c>
      <c r="W320" s="10">
        <f t="shared" si="79"/>
        <v>-1.3651862909004099E-4</v>
      </c>
      <c r="X320" s="22"/>
      <c r="Y320" s="29" t="s">
        <v>923</v>
      </c>
      <c r="Z320" s="30">
        <v>155.80000000000001</v>
      </c>
      <c r="AA320" s="31">
        <v>1.6299999999999999E-2</v>
      </c>
      <c r="AB320" s="32">
        <f t="shared" si="80"/>
        <v>1.0163</v>
      </c>
      <c r="AC320" s="28">
        <f t="shared" si="81"/>
        <v>3.4188344877000197E-4</v>
      </c>
      <c r="AD320" s="22"/>
      <c r="AE320" s="29" t="s">
        <v>923</v>
      </c>
      <c r="AF320" s="30">
        <v>916.65</v>
      </c>
      <c r="AG320" s="31">
        <v>-1.6500000000000001E-2</v>
      </c>
      <c r="AH320" s="32">
        <f t="shared" si="82"/>
        <v>0.98350000000000004</v>
      </c>
      <c r="AI320" s="28">
        <f t="shared" si="83"/>
        <v>-1.53788512061142E-4</v>
      </c>
      <c r="AJ320" s="22"/>
      <c r="AK320" s="29" t="s">
        <v>923</v>
      </c>
      <c r="AL320" s="30">
        <v>348.85</v>
      </c>
      <c r="AM320" s="31">
        <v>-8.8000000000000005E-3</v>
      </c>
      <c r="AN320" s="32">
        <f t="shared" si="84"/>
        <v>0.99119999999999997</v>
      </c>
      <c r="AO320" s="28">
        <f t="shared" si="85"/>
        <v>-8.3313112013374697E-5</v>
      </c>
      <c r="AP320" s="22"/>
      <c r="AQ320" s="22"/>
      <c r="AR320" s="38"/>
      <c r="AT320" s="39">
        <f t="shared" si="86"/>
        <v>0.59131759589204702</v>
      </c>
      <c r="AV320" s="40" t="s">
        <v>325</v>
      </c>
      <c r="AW320" s="47">
        <v>1301.8</v>
      </c>
      <c r="AX320" s="48">
        <f t="shared" si="70"/>
        <v>-2.21450508111696E-2</v>
      </c>
      <c r="AY320" s="43">
        <f t="shared" si="71"/>
        <v>0.97785494918882998</v>
      </c>
      <c r="AZ320" s="49"/>
    </row>
    <row r="321" spans="1:52" ht="20.399999999999999">
      <c r="A321" s="12" t="s">
        <v>924</v>
      </c>
      <c r="B321" s="13">
        <v>2626.9</v>
      </c>
      <c r="C321" s="14">
        <v>1.11E-2</v>
      </c>
      <c r="D321" s="15">
        <f t="shared" si="72"/>
        <v>1.0111000000000001</v>
      </c>
      <c r="E321" s="10">
        <f t="shared" si="73"/>
        <v>0.588983257702412</v>
      </c>
      <c r="F321" s="16"/>
      <c r="G321" s="12" t="s">
        <v>924</v>
      </c>
      <c r="H321" s="13">
        <v>775.25</v>
      </c>
      <c r="I321" s="14">
        <v>2.5000000000000001E-3</v>
      </c>
      <c r="J321" s="15">
        <f t="shared" si="74"/>
        <v>1.0024999999999999</v>
      </c>
      <c r="K321" s="10">
        <f t="shared" si="75"/>
        <v>8.3094697874373097E-4</v>
      </c>
      <c r="L321" s="21"/>
      <c r="M321" s="12" t="s">
        <v>924</v>
      </c>
      <c r="N321" s="13">
        <v>243</v>
      </c>
      <c r="O321" s="14">
        <v>1.72E-2</v>
      </c>
      <c r="P321" s="15">
        <f t="shared" si="76"/>
        <v>1.0172000000000001</v>
      </c>
      <c r="Q321" s="10">
        <f t="shared" si="77"/>
        <v>1.7779221399570101E-4</v>
      </c>
      <c r="R321" s="21"/>
      <c r="S321" s="12" t="s">
        <v>924</v>
      </c>
      <c r="T321" s="13">
        <v>25.95</v>
      </c>
      <c r="U321" s="14">
        <v>9.7000000000000003E-3</v>
      </c>
      <c r="V321" s="15">
        <f t="shared" si="78"/>
        <v>1.0097</v>
      </c>
      <c r="W321" s="10">
        <f t="shared" si="79"/>
        <v>3.3954633389061397E-4</v>
      </c>
      <c r="X321" s="22"/>
      <c r="Y321" s="29" t="s">
        <v>924</v>
      </c>
      <c r="Z321" s="30">
        <v>153.30000000000001</v>
      </c>
      <c r="AA321" s="31">
        <v>3.8999999999999998E-3</v>
      </c>
      <c r="AB321" s="32">
        <f t="shared" si="80"/>
        <v>1.0039</v>
      </c>
      <c r="AC321" s="28">
        <f t="shared" si="81"/>
        <v>8.18003343682828E-5</v>
      </c>
      <c r="AD321" s="22"/>
      <c r="AE321" s="29" t="s">
        <v>924</v>
      </c>
      <c r="AF321" s="30">
        <v>932.05</v>
      </c>
      <c r="AG321" s="31">
        <v>-1.7100000000000001E-2</v>
      </c>
      <c r="AH321" s="32">
        <f t="shared" si="82"/>
        <v>0.9829</v>
      </c>
      <c r="AI321" s="28">
        <f t="shared" si="83"/>
        <v>-1.5938082159063801E-4</v>
      </c>
      <c r="AJ321" s="22"/>
      <c r="AK321" s="29" t="s">
        <v>924</v>
      </c>
      <c r="AL321" s="30">
        <v>351.95</v>
      </c>
      <c r="AM321" s="31">
        <v>1.9599999999999999E-2</v>
      </c>
      <c r="AN321" s="32">
        <f t="shared" si="84"/>
        <v>1.0196000000000001</v>
      </c>
      <c r="AO321" s="28">
        <f t="shared" si="85"/>
        <v>1.8556102221160701E-4</v>
      </c>
      <c r="AP321" s="22"/>
      <c r="AQ321" s="22"/>
      <c r="AR321" s="38"/>
      <c r="AT321" s="39">
        <f t="shared" si="86"/>
        <v>0.59043952376403197</v>
      </c>
      <c r="AV321" s="40" t="s">
        <v>326</v>
      </c>
      <c r="AW321" s="47">
        <v>1330.95</v>
      </c>
      <c r="AX321" s="48">
        <f t="shared" si="70"/>
        <v>3.6185390527558203E-2</v>
      </c>
      <c r="AY321" s="43">
        <f t="shared" si="71"/>
        <v>1.03618539052756</v>
      </c>
      <c r="AZ321" s="49"/>
    </row>
    <row r="322" spans="1:52" ht="20.399999999999999">
      <c r="A322" s="12" t="s">
        <v>925</v>
      </c>
      <c r="B322" s="13">
        <v>2598.1</v>
      </c>
      <c r="C322" s="14">
        <v>-9.1999999999999998E-3</v>
      </c>
      <c r="D322" s="15">
        <f t="shared" si="72"/>
        <v>0.99080000000000001</v>
      </c>
      <c r="E322" s="10">
        <f t="shared" si="73"/>
        <v>0.57715815619775501</v>
      </c>
      <c r="F322" s="16"/>
      <c r="G322" s="12" t="s">
        <v>925</v>
      </c>
      <c r="H322" s="13">
        <v>773.35</v>
      </c>
      <c r="I322" s="14">
        <v>1.5599999999999999E-2</v>
      </c>
      <c r="J322" s="15">
        <f t="shared" si="74"/>
        <v>1.0156000000000001</v>
      </c>
      <c r="K322" s="10">
        <f t="shared" si="75"/>
        <v>5.1851091473608798E-3</v>
      </c>
      <c r="L322" s="21"/>
      <c r="M322" s="12" t="s">
        <v>925</v>
      </c>
      <c r="N322" s="13">
        <v>238.9</v>
      </c>
      <c r="O322" s="14">
        <v>-4.5999999999999999E-3</v>
      </c>
      <c r="P322" s="15">
        <f t="shared" si="76"/>
        <v>0.99539999999999995</v>
      </c>
      <c r="Q322" s="10">
        <f t="shared" si="77"/>
        <v>-4.7549080487222398E-5</v>
      </c>
      <c r="R322" s="21"/>
      <c r="S322" s="12" t="s">
        <v>925</v>
      </c>
      <c r="T322" s="13">
        <v>25.7</v>
      </c>
      <c r="U322" s="14">
        <v>9.7999999999999997E-3</v>
      </c>
      <c r="V322" s="15">
        <f t="shared" si="78"/>
        <v>1.0098</v>
      </c>
      <c r="W322" s="10">
        <f t="shared" si="79"/>
        <v>3.4304681155958902E-4</v>
      </c>
      <c r="X322" s="22"/>
      <c r="Y322" s="29" t="s">
        <v>925</v>
      </c>
      <c r="Z322" s="30">
        <v>152.69999999999999</v>
      </c>
      <c r="AA322" s="31">
        <v>4.3E-3</v>
      </c>
      <c r="AB322" s="32">
        <f t="shared" si="80"/>
        <v>1.0043</v>
      </c>
      <c r="AC322" s="28">
        <f t="shared" si="81"/>
        <v>9.0190112252209198E-5</v>
      </c>
      <c r="AD322" s="22"/>
      <c r="AE322" s="29" t="s">
        <v>925</v>
      </c>
      <c r="AF322" s="30">
        <v>948.25</v>
      </c>
      <c r="AG322" s="31">
        <v>-3.5999999999999999E-3</v>
      </c>
      <c r="AH322" s="32">
        <f t="shared" si="82"/>
        <v>0.99639999999999995</v>
      </c>
      <c r="AI322" s="28">
        <f t="shared" si="83"/>
        <v>-3.3553857176976401E-5</v>
      </c>
      <c r="AJ322" s="22"/>
      <c r="AK322" s="29" t="s">
        <v>925</v>
      </c>
      <c r="AL322" s="30">
        <v>345.2</v>
      </c>
      <c r="AM322" s="31">
        <v>-6.7999999999999996E-3</v>
      </c>
      <c r="AN322" s="32">
        <f t="shared" si="84"/>
        <v>0.99319999999999997</v>
      </c>
      <c r="AO322" s="28">
        <f t="shared" si="85"/>
        <v>-6.4378313828516802E-5</v>
      </c>
      <c r="AP322" s="22"/>
      <c r="AQ322" s="22"/>
      <c r="AR322" s="38"/>
      <c r="AT322" s="39">
        <f t="shared" si="86"/>
        <v>0.58263102101743502</v>
      </c>
      <c r="AV322" s="40" t="s">
        <v>327</v>
      </c>
      <c r="AW322" s="47">
        <v>1283.6500000000001</v>
      </c>
      <c r="AX322" s="48">
        <f t="shared" si="70"/>
        <v>-1.7414576046658501E-2</v>
      </c>
      <c r="AY322" s="43">
        <f t="shared" si="71"/>
        <v>0.98258542395334103</v>
      </c>
      <c r="AZ322" s="49"/>
    </row>
    <row r="323" spans="1:52" ht="20.399999999999999">
      <c r="A323" s="12" t="s">
        <v>926</v>
      </c>
      <c r="B323" s="13">
        <v>2622.15</v>
      </c>
      <c r="C323" s="14">
        <v>-1.4500000000000001E-2</v>
      </c>
      <c r="D323" s="15">
        <f t="shared" si="72"/>
        <v>0.98550000000000004</v>
      </c>
      <c r="E323" s="10">
        <f t="shared" si="73"/>
        <v>0.57407081442560304</v>
      </c>
      <c r="F323" s="16"/>
      <c r="G323" s="12" t="s">
        <v>926</v>
      </c>
      <c r="H323" s="13">
        <v>761.45</v>
      </c>
      <c r="I323" s="14">
        <v>-5.1000000000000004E-3</v>
      </c>
      <c r="J323" s="15">
        <f t="shared" si="74"/>
        <v>0.99490000000000001</v>
      </c>
      <c r="K323" s="10">
        <f t="shared" si="75"/>
        <v>-1.6951318366372099E-3</v>
      </c>
      <c r="L323" s="21"/>
      <c r="M323" s="12" t="s">
        <v>926</v>
      </c>
      <c r="N323" s="13">
        <v>240</v>
      </c>
      <c r="O323" s="14">
        <v>-2.12E-2</v>
      </c>
      <c r="P323" s="15">
        <f t="shared" si="76"/>
        <v>0.9788</v>
      </c>
      <c r="Q323" s="10">
        <f t="shared" si="77"/>
        <v>-2.1913924050632899E-4</v>
      </c>
      <c r="R323" s="21"/>
      <c r="S323" s="12" t="s">
        <v>926</v>
      </c>
      <c r="T323" s="13">
        <v>25.45</v>
      </c>
      <c r="U323" s="14">
        <v>5.8999999999999999E-3</v>
      </c>
      <c r="V323" s="15">
        <f t="shared" si="78"/>
        <v>1.0059</v>
      </c>
      <c r="W323" s="10">
        <f t="shared" si="79"/>
        <v>2.06528182469549E-4</v>
      </c>
      <c r="X323" s="22"/>
      <c r="Y323" s="29" t="s">
        <v>926</v>
      </c>
      <c r="Z323" s="30">
        <v>152.05000000000001</v>
      </c>
      <c r="AA323" s="31">
        <v>-1.9300000000000001E-2</v>
      </c>
      <c r="AB323" s="32">
        <f t="shared" si="80"/>
        <v>0.98070000000000002</v>
      </c>
      <c r="AC323" s="28">
        <f t="shared" si="81"/>
        <v>-4.0480678289945101E-4</v>
      </c>
      <c r="AD323" s="22"/>
      <c r="AE323" s="29" t="s">
        <v>926</v>
      </c>
      <c r="AF323" s="30">
        <v>951.65</v>
      </c>
      <c r="AG323" s="31">
        <v>1.95E-2</v>
      </c>
      <c r="AH323" s="32">
        <f t="shared" si="82"/>
        <v>1.0195000000000001</v>
      </c>
      <c r="AI323" s="28">
        <f t="shared" si="83"/>
        <v>1.81750059708622E-4</v>
      </c>
      <c r="AJ323" s="22"/>
      <c r="AK323" s="29" t="s">
        <v>926</v>
      </c>
      <c r="AL323" s="30">
        <v>347.55</v>
      </c>
      <c r="AM323" s="31">
        <v>-1.32E-2</v>
      </c>
      <c r="AN323" s="32">
        <f t="shared" si="84"/>
        <v>0.98680000000000001</v>
      </c>
      <c r="AO323" s="28">
        <f t="shared" si="85"/>
        <v>-1.2496966802006201E-4</v>
      </c>
      <c r="AP323" s="22"/>
      <c r="AQ323" s="22"/>
      <c r="AR323" s="38"/>
      <c r="AT323" s="39">
        <f t="shared" si="86"/>
        <v>0.57201504513971801</v>
      </c>
      <c r="AV323" s="40" t="s">
        <v>328</v>
      </c>
      <c r="AW323" s="47">
        <v>1306.2</v>
      </c>
      <c r="AX323" s="48">
        <f t="shared" si="70"/>
        <v>7.6081058625596899E-3</v>
      </c>
      <c r="AY323" s="43">
        <f t="shared" si="71"/>
        <v>1.0076081058625601</v>
      </c>
      <c r="AZ323" s="49"/>
    </row>
    <row r="324" spans="1:52" ht="20.399999999999999">
      <c r="A324" s="12" t="s">
        <v>927</v>
      </c>
      <c r="B324" s="13">
        <v>2660.65</v>
      </c>
      <c r="C324" s="14">
        <v>-5.4999999999999997E-3</v>
      </c>
      <c r="D324" s="15">
        <f t="shared" si="72"/>
        <v>0.99450000000000005</v>
      </c>
      <c r="E324" s="10">
        <f t="shared" si="73"/>
        <v>0.57931347026510605</v>
      </c>
      <c r="F324" s="16"/>
      <c r="G324" s="12" t="s">
        <v>927</v>
      </c>
      <c r="H324" s="13">
        <v>765.35</v>
      </c>
      <c r="I324" s="14">
        <v>-1.61E-2</v>
      </c>
      <c r="J324" s="15">
        <f t="shared" si="74"/>
        <v>0.9839</v>
      </c>
      <c r="K324" s="10">
        <f t="shared" si="75"/>
        <v>-5.3512985431096198E-3</v>
      </c>
      <c r="L324" s="21"/>
      <c r="M324" s="12" t="s">
        <v>927</v>
      </c>
      <c r="N324" s="13">
        <v>245.2</v>
      </c>
      <c r="O324" s="14">
        <v>-8.6999999999999994E-3</v>
      </c>
      <c r="P324" s="15">
        <f t="shared" si="76"/>
        <v>0.99129999999999996</v>
      </c>
      <c r="Q324" s="10">
        <f t="shared" si="77"/>
        <v>-8.9929782660616206E-5</v>
      </c>
      <c r="R324" s="21"/>
      <c r="S324" s="12" t="s">
        <v>927</v>
      </c>
      <c r="T324" s="13">
        <v>25.3</v>
      </c>
      <c r="U324" s="14">
        <v>-4.3499999999999997E-2</v>
      </c>
      <c r="V324" s="15">
        <f t="shared" si="78"/>
        <v>0.95650000000000002</v>
      </c>
      <c r="W324" s="10">
        <f t="shared" si="79"/>
        <v>-1.5227077860042999E-3</v>
      </c>
      <c r="X324" s="22"/>
      <c r="Y324" s="29" t="s">
        <v>927</v>
      </c>
      <c r="Z324" s="30">
        <v>155.05000000000001</v>
      </c>
      <c r="AA324" s="31">
        <v>-2.3E-2</v>
      </c>
      <c r="AB324" s="32">
        <f t="shared" si="80"/>
        <v>0.97699999999999998</v>
      </c>
      <c r="AC324" s="28">
        <f t="shared" si="81"/>
        <v>-4.8241222832577001E-4</v>
      </c>
      <c r="AD324" s="22"/>
      <c r="AE324" s="29" t="s">
        <v>927</v>
      </c>
      <c r="AF324" s="30">
        <v>933.45</v>
      </c>
      <c r="AG324" s="31">
        <v>-1.77E-2</v>
      </c>
      <c r="AH324" s="32">
        <f t="shared" si="82"/>
        <v>0.98229999999999995</v>
      </c>
      <c r="AI324" s="28">
        <f t="shared" si="83"/>
        <v>-1.6497313112013399E-4</v>
      </c>
      <c r="AJ324" s="22"/>
      <c r="AK324" s="29" t="s">
        <v>927</v>
      </c>
      <c r="AL324" s="30">
        <v>352.2</v>
      </c>
      <c r="AM324" s="31">
        <v>1.7500000000000002E-2</v>
      </c>
      <c r="AN324" s="32">
        <f t="shared" si="84"/>
        <v>1.0175000000000001</v>
      </c>
      <c r="AO324" s="28">
        <f t="shared" si="85"/>
        <v>1.65679484117507E-4</v>
      </c>
      <c r="AP324" s="22"/>
      <c r="AQ324" s="22"/>
      <c r="AR324" s="38"/>
      <c r="AT324" s="39">
        <f t="shared" si="86"/>
        <v>0.57186782827800298</v>
      </c>
      <c r="AV324" s="40" t="s">
        <v>329</v>
      </c>
      <c r="AW324" s="47">
        <v>1296.3</v>
      </c>
      <c r="AX324" s="48">
        <f t="shared" si="70"/>
        <v>3.3255358409504901E-2</v>
      </c>
      <c r="AY324" s="43">
        <f t="shared" si="71"/>
        <v>1.0332553584094999</v>
      </c>
      <c r="AZ324" s="49"/>
    </row>
    <row r="325" spans="1:52" ht="20.399999999999999">
      <c r="A325" s="12" t="s">
        <v>326</v>
      </c>
      <c r="B325" s="13">
        <v>2675.32</v>
      </c>
      <c r="C325" s="14">
        <v>1.2E-2</v>
      </c>
      <c r="D325" s="15">
        <f t="shared" si="72"/>
        <v>1.012</v>
      </c>
      <c r="E325" s="10">
        <f t="shared" si="73"/>
        <v>0.58950752328636302</v>
      </c>
      <c r="F325" s="16"/>
      <c r="G325" s="12" t="s">
        <v>326</v>
      </c>
      <c r="H325" s="13">
        <v>777.85</v>
      </c>
      <c r="I325" s="14">
        <v>2.93E-2</v>
      </c>
      <c r="J325" s="15">
        <f t="shared" si="74"/>
        <v>1.0293000000000001</v>
      </c>
      <c r="K325" s="10">
        <f t="shared" si="75"/>
        <v>9.7386985908765201E-3</v>
      </c>
      <c r="L325" s="21"/>
      <c r="M325" s="12" t="s">
        <v>326</v>
      </c>
      <c r="N325" s="13">
        <v>247.35</v>
      </c>
      <c r="O325" s="14">
        <v>1.3100000000000001E-2</v>
      </c>
      <c r="P325" s="15">
        <f t="shared" si="76"/>
        <v>1.0130999999999999</v>
      </c>
      <c r="Q325" s="10">
        <f t="shared" si="77"/>
        <v>1.35411511822307E-4</v>
      </c>
      <c r="R325" s="21"/>
      <c r="S325" s="12" t="s">
        <v>326</v>
      </c>
      <c r="T325" s="13">
        <v>26.45</v>
      </c>
      <c r="U325" s="14">
        <v>-9.4000000000000004E-3</v>
      </c>
      <c r="V325" s="15">
        <f t="shared" si="78"/>
        <v>0.99060000000000004</v>
      </c>
      <c r="W325" s="10">
        <f t="shared" si="79"/>
        <v>-3.2904490088368798E-4</v>
      </c>
      <c r="X325" s="22"/>
      <c r="Y325" s="29" t="s">
        <v>326</v>
      </c>
      <c r="Z325" s="30">
        <v>158.69999999999999</v>
      </c>
      <c r="AA325" s="31">
        <v>6.5500000000000003E-2</v>
      </c>
      <c r="AB325" s="32">
        <f t="shared" si="80"/>
        <v>1.0654999999999999</v>
      </c>
      <c r="AC325" s="28">
        <f t="shared" si="81"/>
        <v>1.3738261284929501E-3</v>
      </c>
      <c r="AD325" s="22"/>
      <c r="AE325" s="29" t="s">
        <v>326</v>
      </c>
      <c r="AF325" s="30">
        <v>950.25</v>
      </c>
      <c r="AG325" s="31">
        <v>1.34E-2</v>
      </c>
      <c r="AH325" s="32">
        <f t="shared" si="82"/>
        <v>1.0134000000000001</v>
      </c>
      <c r="AI325" s="28">
        <f t="shared" si="83"/>
        <v>1.2489491282541201E-4</v>
      </c>
      <c r="AJ325" s="22"/>
      <c r="AK325" s="29" t="s">
        <v>326</v>
      </c>
      <c r="AL325" s="30">
        <v>346.15</v>
      </c>
      <c r="AM325" s="31">
        <v>7.1000000000000004E-3</v>
      </c>
      <c r="AN325" s="32">
        <f t="shared" si="84"/>
        <v>1.0071000000000001</v>
      </c>
      <c r="AO325" s="28">
        <f t="shared" si="85"/>
        <v>6.7218533556245497E-5</v>
      </c>
      <c r="AP325" s="22"/>
      <c r="AQ325" s="22"/>
      <c r="AR325" s="38"/>
      <c r="AT325" s="39">
        <f t="shared" si="86"/>
        <v>0.60061852806305205</v>
      </c>
      <c r="AV325" s="40" t="s">
        <v>330</v>
      </c>
      <c r="AW325" s="47">
        <v>1253.9000000000001</v>
      </c>
      <c r="AX325" s="48">
        <f t="shared" si="70"/>
        <v>-1.8059092331261E-2</v>
      </c>
      <c r="AY325" s="43">
        <f t="shared" si="71"/>
        <v>0.98194090766873898</v>
      </c>
      <c r="AZ325" s="49"/>
    </row>
    <row r="326" spans="1:52" ht="20.399999999999999">
      <c r="A326" s="12" t="s">
        <v>327</v>
      </c>
      <c r="B326" s="13">
        <v>2643.59</v>
      </c>
      <c r="C326" s="14">
        <v>-4.0000000000000001E-3</v>
      </c>
      <c r="D326" s="15">
        <f t="shared" si="72"/>
        <v>0.996</v>
      </c>
      <c r="E326" s="10">
        <f t="shared" si="73"/>
        <v>0.58018724623835705</v>
      </c>
      <c r="F326" s="16"/>
      <c r="G326" s="12" t="s">
        <v>327</v>
      </c>
      <c r="H326" s="13">
        <v>755.7</v>
      </c>
      <c r="I326" s="14">
        <v>9.2999999999999992E-3</v>
      </c>
      <c r="J326" s="15">
        <f t="shared" si="74"/>
        <v>1.0093000000000001</v>
      </c>
      <c r="K326" s="10">
        <f t="shared" si="75"/>
        <v>3.0911227609266801E-3</v>
      </c>
      <c r="L326" s="21"/>
      <c r="M326" s="12" t="s">
        <v>327</v>
      </c>
      <c r="N326" s="13">
        <v>244.15</v>
      </c>
      <c r="O326" s="14">
        <v>-1.8E-3</v>
      </c>
      <c r="P326" s="15">
        <f t="shared" si="76"/>
        <v>0.99819999999999998</v>
      </c>
      <c r="Q326" s="10">
        <f t="shared" si="77"/>
        <v>-1.8606161929782701E-5</v>
      </c>
      <c r="R326" s="21"/>
      <c r="S326" s="12" t="s">
        <v>327</v>
      </c>
      <c r="T326" s="13">
        <v>26.7</v>
      </c>
      <c r="U326" s="14">
        <v>5.1200000000000002E-2</v>
      </c>
      <c r="V326" s="15">
        <f t="shared" si="78"/>
        <v>1.0511999999999999</v>
      </c>
      <c r="W326" s="10">
        <f t="shared" si="79"/>
        <v>1.7922445665154E-3</v>
      </c>
      <c r="X326" s="22"/>
      <c r="Y326" s="29" t="s">
        <v>327</v>
      </c>
      <c r="Z326" s="30">
        <v>148.94999999999999</v>
      </c>
      <c r="AA326" s="31">
        <v>7.5800000000000006E-2</v>
      </c>
      <c r="AB326" s="32">
        <f t="shared" si="80"/>
        <v>1.0758000000000001</v>
      </c>
      <c r="AC326" s="28">
        <f t="shared" si="81"/>
        <v>1.58986290900406E-3</v>
      </c>
      <c r="AD326" s="22"/>
      <c r="AE326" s="29" t="s">
        <v>327</v>
      </c>
      <c r="AF326" s="30">
        <v>937.7</v>
      </c>
      <c r="AG326" s="31">
        <v>-1.54E-2</v>
      </c>
      <c r="AH326" s="32">
        <f t="shared" si="82"/>
        <v>0.98460000000000003</v>
      </c>
      <c r="AI326" s="28">
        <f t="shared" si="83"/>
        <v>-1.4353594459039901E-4</v>
      </c>
      <c r="AJ326" s="22"/>
      <c r="AK326" s="29" t="s">
        <v>327</v>
      </c>
      <c r="AL326" s="30">
        <v>343.7</v>
      </c>
      <c r="AM326" s="31">
        <v>-3.3E-3</v>
      </c>
      <c r="AN326" s="32">
        <f t="shared" si="84"/>
        <v>0.99670000000000003</v>
      </c>
      <c r="AO326" s="28">
        <f t="shared" si="85"/>
        <v>-3.1242417005015503E-5</v>
      </c>
      <c r="AP326" s="22"/>
      <c r="AQ326" s="22"/>
      <c r="AR326" s="38"/>
      <c r="AT326" s="39">
        <f t="shared" si="86"/>
        <v>0.586467091951278</v>
      </c>
      <c r="AV326" s="40" t="s">
        <v>331</v>
      </c>
      <c r="AW326" s="47">
        <v>1276.75</v>
      </c>
      <c r="AX326" s="48">
        <f t="shared" ref="AX326:AX389" si="87">LN(AW326/AW327)</f>
        <v>-1.09443946500535E-2</v>
      </c>
      <c r="AY326" s="43">
        <f t="shared" ref="AY326:AY389" si="88">AX326+1</f>
        <v>0.98905560534994696</v>
      </c>
      <c r="AZ326" s="49"/>
    </row>
    <row r="327" spans="1:52" ht="20.399999999999999">
      <c r="A327" s="12" t="s">
        <v>328</v>
      </c>
      <c r="B327" s="13">
        <v>2654.22</v>
      </c>
      <c r="C327" s="14">
        <v>5.3E-3</v>
      </c>
      <c r="D327" s="15">
        <f t="shared" ref="D327:D390" si="89">SUM(C327,1)</f>
        <v>1.0053000000000001</v>
      </c>
      <c r="E327" s="10">
        <f t="shared" ref="E327:E390" si="90">D327*$C$4</f>
        <v>0.58560465727250999</v>
      </c>
      <c r="F327" s="16"/>
      <c r="G327" s="12" t="s">
        <v>328</v>
      </c>
      <c r="H327" s="13">
        <v>748.75</v>
      </c>
      <c r="I327" s="14">
        <v>-5.1999999999999998E-3</v>
      </c>
      <c r="J327" s="15">
        <f t="shared" ref="J327:J390" si="91">SUM(I327,1)</f>
        <v>0.99480000000000002</v>
      </c>
      <c r="K327" s="10">
        <f t="shared" ref="K327:K390" si="92">I327*$I$4</f>
        <v>-1.7283697157869601E-3</v>
      </c>
      <c r="L327" s="21"/>
      <c r="M327" s="12" t="s">
        <v>328</v>
      </c>
      <c r="N327" s="13">
        <v>244.6</v>
      </c>
      <c r="O327" s="14">
        <v>4.3E-3</v>
      </c>
      <c r="P327" s="15">
        <f t="shared" ref="P327:P390" si="93">SUM(O327,1)</f>
        <v>1.0043</v>
      </c>
      <c r="Q327" s="10">
        <f t="shared" ref="Q327:Q390" si="94">O327*$O$4</f>
        <v>4.4448053498925198E-5</v>
      </c>
      <c r="R327" s="21"/>
      <c r="S327" s="12" t="s">
        <v>328</v>
      </c>
      <c r="T327" s="13">
        <v>25.4</v>
      </c>
      <c r="U327" s="14">
        <v>0</v>
      </c>
      <c r="V327" s="15">
        <f t="shared" ref="V327:V390" si="95">SUM(U327,1)</f>
        <v>1</v>
      </c>
      <c r="W327" s="10">
        <f t="shared" ref="W327:W390" si="96">U327*$U$4</f>
        <v>0</v>
      </c>
      <c r="X327" s="22"/>
      <c r="Y327" s="29" t="s">
        <v>328</v>
      </c>
      <c r="Z327" s="30">
        <v>138.44999999999999</v>
      </c>
      <c r="AA327" s="31">
        <v>-8.2000000000000007E-3</v>
      </c>
      <c r="AB327" s="32">
        <f t="shared" ref="AB327:AB390" si="97">SUM(AA327,1)</f>
        <v>0.99180000000000001</v>
      </c>
      <c r="AC327" s="28">
        <f t="shared" ref="AC327:AC390" si="98">AA327*$AA$4</f>
        <v>-1.7199044662049201E-4</v>
      </c>
      <c r="AD327" s="22"/>
      <c r="AE327" s="29" t="s">
        <v>328</v>
      </c>
      <c r="AF327" s="30">
        <v>952.4</v>
      </c>
      <c r="AG327" s="31">
        <v>3.3E-3</v>
      </c>
      <c r="AH327" s="32">
        <f t="shared" ref="AH327:AH390" si="99">SUM(AG327,1)</f>
        <v>1.0033000000000001</v>
      </c>
      <c r="AI327" s="28">
        <f t="shared" ref="AI327:AI390" si="100">AG327*$AG$4</f>
        <v>3.07577024122283E-5</v>
      </c>
      <c r="AJ327" s="22"/>
      <c r="AK327" s="29" t="s">
        <v>328</v>
      </c>
      <c r="AL327" s="30">
        <v>344.85</v>
      </c>
      <c r="AM327" s="31">
        <v>-1.5299999999999999E-2</v>
      </c>
      <c r="AN327" s="32">
        <f t="shared" ref="AN327:AN390" si="101">SUM(AM327,1)</f>
        <v>0.98470000000000002</v>
      </c>
      <c r="AO327" s="28">
        <f t="shared" ref="AO327:AO390" si="102">AM327*$AM$4</f>
        <v>-1.44851206114163E-4</v>
      </c>
      <c r="AP327" s="22"/>
      <c r="AQ327" s="22"/>
      <c r="AR327" s="38"/>
      <c r="AT327" s="39">
        <f t="shared" si="86"/>
        <v>0.58363465165990003</v>
      </c>
      <c r="AV327" s="40" t="s">
        <v>332</v>
      </c>
      <c r="AW327" s="47">
        <v>1290.8</v>
      </c>
      <c r="AX327" s="48">
        <f t="shared" si="87"/>
        <v>-6.1400822356304603E-3</v>
      </c>
      <c r="AY327" s="43">
        <f t="shared" si="88"/>
        <v>0.99385991776436999</v>
      </c>
      <c r="AZ327" s="49"/>
    </row>
    <row r="328" spans="1:52" ht="20.399999999999999">
      <c r="A328" s="12" t="s">
        <v>329</v>
      </c>
      <c r="B328" s="13">
        <v>2640.3</v>
      </c>
      <c r="C328" s="14">
        <v>3.3300000000000003E-2</v>
      </c>
      <c r="D328" s="15">
        <f t="shared" si="89"/>
        <v>1.0333000000000001</v>
      </c>
      <c r="E328" s="10">
        <f t="shared" si="90"/>
        <v>0.60191514210651997</v>
      </c>
      <c r="F328" s="16"/>
      <c r="G328" s="12" t="s">
        <v>329</v>
      </c>
      <c r="H328" s="13">
        <v>752.65</v>
      </c>
      <c r="I328" s="14">
        <v>4.4999999999999997E-3</v>
      </c>
      <c r="J328" s="15">
        <f t="shared" si="91"/>
        <v>1.0044999999999999</v>
      </c>
      <c r="K328" s="10">
        <f t="shared" si="92"/>
        <v>1.4957045617387101E-3</v>
      </c>
      <c r="L328" s="21"/>
      <c r="M328" s="12" t="s">
        <v>329</v>
      </c>
      <c r="N328" s="13">
        <v>243.55</v>
      </c>
      <c r="O328" s="14">
        <v>-6.1000000000000004E-3</v>
      </c>
      <c r="P328" s="15">
        <f t="shared" si="93"/>
        <v>0.99390000000000001</v>
      </c>
      <c r="Q328" s="10">
        <f t="shared" si="94"/>
        <v>-6.3054215428707896E-5</v>
      </c>
      <c r="R328" s="21"/>
      <c r="S328" s="12" t="s">
        <v>329</v>
      </c>
      <c r="T328" s="13">
        <v>25.4</v>
      </c>
      <c r="U328" s="14">
        <v>0</v>
      </c>
      <c r="V328" s="15">
        <f t="shared" si="95"/>
        <v>1</v>
      </c>
      <c r="W328" s="10">
        <f t="shared" si="96"/>
        <v>0</v>
      </c>
      <c r="X328" s="22"/>
      <c r="Y328" s="29" t="s">
        <v>329</v>
      </c>
      <c r="Z328" s="30">
        <v>139.6</v>
      </c>
      <c r="AA328" s="31">
        <v>1.49E-2</v>
      </c>
      <c r="AB328" s="32">
        <f t="shared" si="97"/>
        <v>1.0148999999999999</v>
      </c>
      <c r="AC328" s="28">
        <f t="shared" si="98"/>
        <v>3.1251922617625999E-4</v>
      </c>
      <c r="AD328" s="22"/>
      <c r="AE328" s="29" t="s">
        <v>329</v>
      </c>
      <c r="AF328" s="30">
        <v>949.25</v>
      </c>
      <c r="AG328" s="31">
        <v>5.0000000000000001E-3</v>
      </c>
      <c r="AH328" s="32">
        <f t="shared" si="99"/>
        <v>1.0049999999999999</v>
      </c>
      <c r="AI328" s="28">
        <f t="shared" si="100"/>
        <v>4.6602579412467202E-5</v>
      </c>
      <c r="AJ328" s="22"/>
      <c r="AK328" s="29" t="s">
        <v>329</v>
      </c>
      <c r="AL328" s="30">
        <v>350.2</v>
      </c>
      <c r="AM328" s="31">
        <v>1E-3</v>
      </c>
      <c r="AN328" s="32">
        <f t="shared" si="101"/>
        <v>1.0009999999999999</v>
      </c>
      <c r="AO328" s="28">
        <f t="shared" si="102"/>
        <v>9.4673990924289492E-6</v>
      </c>
      <c r="AP328" s="22"/>
      <c r="AQ328" s="22"/>
      <c r="AR328" s="38"/>
      <c r="AT328" s="39">
        <f t="shared" si="86"/>
        <v>0.60371638165751096</v>
      </c>
      <c r="AV328" s="40" t="s">
        <v>333</v>
      </c>
      <c r="AW328" s="47">
        <v>1298.75</v>
      </c>
      <c r="AX328" s="48">
        <f t="shared" si="87"/>
        <v>-5.33703200055581E-3</v>
      </c>
      <c r="AY328" s="43">
        <f t="shared" si="88"/>
        <v>0.99466296799944398</v>
      </c>
      <c r="AZ328" s="49"/>
    </row>
    <row r="329" spans="1:52" ht="20.399999999999999">
      <c r="A329" s="12" t="s">
        <v>330</v>
      </c>
      <c r="B329" s="13">
        <v>2555.14</v>
      </c>
      <c r="C329" s="14">
        <v>-1.7000000000000001E-2</v>
      </c>
      <c r="D329" s="15">
        <f t="shared" si="89"/>
        <v>0.98299999999999998</v>
      </c>
      <c r="E329" s="10">
        <f t="shared" si="90"/>
        <v>0.57261452113685196</v>
      </c>
      <c r="F329" s="16"/>
      <c r="G329" s="12" t="s">
        <v>330</v>
      </c>
      <c r="H329" s="13">
        <v>749.25</v>
      </c>
      <c r="I329" s="14">
        <v>1.9E-2</v>
      </c>
      <c r="J329" s="15">
        <f t="shared" si="91"/>
        <v>1.0189999999999999</v>
      </c>
      <c r="K329" s="10">
        <f t="shared" si="92"/>
        <v>6.3151970384523496E-3</v>
      </c>
      <c r="L329" s="21"/>
      <c r="M329" s="12" t="s">
        <v>330</v>
      </c>
      <c r="N329" s="13">
        <v>245.05</v>
      </c>
      <c r="O329" s="14">
        <v>2.0199999999999999E-2</v>
      </c>
      <c r="P329" s="15">
        <f t="shared" si="93"/>
        <v>1.0202</v>
      </c>
      <c r="Q329" s="10">
        <f t="shared" si="94"/>
        <v>2.0880248387867201E-4</v>
      </c>
      <c r="R329" s="21"/>
      <c r="S329" s="12" t="s">
        <v>330</v>
      </c>
      <c r="T329" s="13">
        <v>25.4</v>
      </c>
      <c r="U329" s="14">
        <v>-7.7999999999999996E-3</v>
      </c>
      <c r="V329" s="15">
        <f t="shared" si="95"/>
        <v>0.99219999999999997</v>
      </c>
      <c r="W329" s="10">
        <f t="shared" si="96"/>
        <v>-2.73037258180081E-4</v>
      </c>
      <c r="X329" s="22"/>
      <c r="Y329" s="29" t="s">
        <v>330</v>
      </c>
      <c r="Z329" s="30">
        <v>137.55000000000001</v>
      </c>
      <c r="AA329" s="31">
        <v>-6.4999999999999997E-3</v>
      </c>
      <c r="AB329" s="32">
        <f t="shared" si="97"/>
        <v>0.99350000000000005</v>
      </c>
      <c r="AC329" s="28">
        <f t="shared" si="98"/>
        <v>-1.3633389061380499E-4</v>
      </c>
      <c r="AD329" s="22"/>
      <c r="AE329" s="29" t="s">
        <v>330</v>
      </c>
      <c r="AF329" s="30">
        <v>944.55</v>
      </c>
      <c r="AG329" s="31">
        <v>2.24E-2</v>
      </c>
      <c r="AH329" s="32">
        <f t="shared" si="99"/>
        <v>1.0224</v>
      </c>
      <c r="AI329" s="28">
        <f t="shared" si="100"/>
        <v>2.0877955576785299E-4</v>
      </c>
      <c r="AJ329" s="22"/>
      <c r="AK329" s="29" t="s">
        <v>330</v>
      </c>
      <c r="AL329" s="30">
        <v>349.85</v>
      </c>
      <c r="AM329" s="31">
        <v>2.8999999999999998E-3</v>
      </c>
      <c r="AN329" s="32">
        <f t="shared" si="101"/>
        <v>1.0028999999999999</v>
      </c>
      <c r="AO329" s="28">
        <f t="shared" si="102"/>
        <v>2.74554573680439E-5</v>
      </c>
      <c r="AP329" s="22"/>
      <c r="AQ329" s="22"/>
      <c r="AR329" s="38"/>
      <c r="AT329" s="39">
        <f t="shared" si="86"/>
        <v>0.57896538452352497</v>
      </c>
      <c r="AV329" s="40" t="s">
        <v>334</v>
      </c>
      <c r="AW329" s="47">
        <v>1305.7</v>
      </c>
      <c r="AX329" s="48">
        <f t="shared" si="87"/>
        <v>-4.3940998810167303E-3</v>
      </c>
      <c r="AY329" s="43">
        <f t="shared" si="88"/>
        <v>0.99560590011898298</v>
      </c>
      <c r="AZ329" s="49"/>
    </row>
    <row r="330" spans="1:52" ht="20.399999999999999">
      <c r="A330" s="12" t="s">
        <v>331</v>
      </c>
      <c r="B330" s="13">
        <v>2599.39</v>
      </c>
      <c r="C330" s="14">
        <v>7.3000000000000001E-3</v>
      </c>
      <c r="D330" s="15">
        <f t="shared" si="89"/>
        <v>1.0073000000000001</v>
      </c>
      <c r="E330" s="10">
        <f t="shared" si="90"/>
        <v>0.58676969190351103</v>
      </c>
      <c r="F330" s="16"/>
      <c r="G330" s="12" t="s">
        <v>331</v>
      </c>
      <c r="H330" s="13">
        <v>735.3</v>
      </c>
      <c r="I330" s="14">
        <v>9.4000000000000004E-3</v>
      </c>
      <c r="J330" s="15">
        <f t="shared" si="91"/>
        <v>1.0094000000000001</v>
      </c>
      <c r="K330" s="10">
        <f t="shared" si="92"/>
        <v>3.1243606400764299E-3</v>
      </c>
      <c r="L330" s="21"/>
      <c r="M330" s="12" t="s">
        <v>331</v>
      </c>
      <c r="N330" s="13">
        <v>240.2</v>
      </c>
      <c r="O330" s="14">
        <v>-8.6999999999999994E-3</v>
      </c>
      <c r="P330" s="15">
        <f t="shared" si="93"/>
        <v>0.99129999999999996</v>
      </c>
      <c r="Q330" s="10">
        <f t="shared" si="94"/>
        <v>-8.9929782660616206E-5</v>
      </c>
      <c r="R330" s="21"/>
      <c r="S330" s="12" t="s">
        <v>331</v>
      </c>
      <c r="T330" s="13">
        <v>25.6</v>
      </c>
      <c r="U330" s="14">
        <v>-9.7000000000000003E-3</v>
      </c>
      <c r="V330" s="15">
        <f t="shared" si="95"/>
        <v>0.99029999999999996</v>
      </c>
      <c r="W330" s="10">
        <f t="shared" si="96"/>
        <v>-3.3954633389061397E-4</v>
      </c>
      <c r="X330" s="22"/>
      <c r="Y330" s="29" t="s">
        <v>331</v>
      </c>
      <c r="Z330" s="30">
        <v>138.44999999999999</v>
      </c>
      <c r="AA330" s="31">
        <v>-1.21E-2</v>
      </c>
      <c r="AB330" s="32">
        <f t="shared" si="97"/>
        <v>0.9879</v>
      </c>
      <c r="AC330" s="28">
        <f t="shared" si="98"/>
        <v>-2.53790780988775E-4</v>
      </c>
      <c r="AD330" s="22"/>
      <c r="AE330" s="29" t="s">
        <v>331</v>
      </c>
      <c r="AF330" s="30">
        <v>923.9</v>
      </c>
      <c r="AG330" s="31">
        <v>-1.3599999999999999E-2</v>
      </c>
      <c r="AH330" s="32">
        <f t="shared" si="99"/>
        <v>0.98640000000000005</v>
      </c>
      <c r="AI330" s="28">
        <f t="shared" si="100"/>
        <v>-1.26759016001911E-4</v>
      </c>
      <c r="AJ330" s="22"/>
      <c r="AK330" s="29" t="s">
        <v>331</v>
      </c>
      <c r="AL330" s="30">
        <v>348.85</v>
      </c>
      <c r="AM330" s="31">
        <v>-5.1000000000000004E-3</v>
      </c>
      <c r="AN330" s="32">
        <f t="shared" si="101"/>
        <v>0.99490000000000001</v>
      </c>
      <c r="AO330" s="28">
        <f t="shared" si="102"/>
        <v>-4.8283735371387602E-5</v>
      </c>
      <c r="AP330" s="22"/>
      <c r="AQ330" s="22"/>
      <c r="AR330" s="38"/>
      <c r="AT330" s="39">
        <f t="shared" si="86"/>
        <v>0.58903574289467397</v>
      </c>
      <c r="AV330" s="40" t="s">
        <v>335</v>
      </c>
      <c r="AW330" s="47">
        <v>1311.45</v>
      </c>
      <c r="AX330" s="48">
        <f t="shared" si="87"/>
        <v>-1.0467725572905699E-2</v>
      </c>
      <c r="AY330" s="43">
        <f t="shared" si="88"/>
        <v>0.98953227442709402</v>
      </c>
      <c r="AZ330" s="49"/>
    </row>
    <row r="331" spans="1:52" ht="20.399999999999999">
      <c r="A331" s="12" t="s">
        <v>332</v>
      </c>
      <c r="B331" s="13">
        <v>2580.4299999999998</v>
      </c>
      <c r="C331" s="14">
        <v>3.8800000000000001E-2</v>
      </c>
      <c r="D331" s="15">
        <f t="shared" si="89"/>
        <v>1.0387999999999999</v>
      </c>
      <c r="E331" s="10">
        <f t="shared" si="90"/>
        <v>0.60511898734177205</v>
      </c>
      <c r="F331" s="16"/>
      <c r="G331" s="12" t="s">
        <v>332</v>
      </c>
      <c r="H331" s="13">
        <v>728.45</v>
      </c>
      <c r="I331" s="14">
        <v>-5.4999999999999997E-3</v>
      </c>
      <c r="J331" s="15">
        <f t="shared" si="91"/>
        <v>0.99450000000000005</v>
      </c>
      <c r="K331" s="10">
        <f t="shared" si="92"/>
        <v>-1.8280833532362099E-3</v>
      </c>
      <c r="L331" s="21"/>
      <c r="M331" s="12" t="s">
        <v>332</v>
      </c>
      <c r="N331" s="13">
        <v>242.3</v>
      </c>
      <c r="O331" s="14">
        <v>-6.4000000000000003E-3</v>
      </c>
      <c r="P331" s="15">
        <f t="shared" si="93"/>
        <v>0.99360000000000004</v>
      </c>
      <c r="Q331" s="10">
        <f t="shared" si="94"/>
        <v>-6.6155242417005001E-5</v>
      </c>
      <c r="R331" s="21"/>
      <c r="S331" s="12" t="s">
        <v>332</v>
      </c>
      <c r="T331" s="13">
        <v>25.85</v>
      </c>
      <c r="U331" s="14">
        <v>-9.5999999999999992E-3</v>
      </c>
      <c r="V331" s="15">
        <f t="shared" si="95"/>
        <v>0.99039999999999995</v>
      </c>
      <c r="W331" s="10">
        <f t="shared" si="96"/>
        <v>-3.3604585622163801E-4</v>
      </c>
      <c r="X331" s="22"/>
      <c r="Y331" s="29" t="s">
        <v>332</v>
      </c>
      <c r="Z331" s="30">
        <v>140.15</v>
      </c>
      <c r="AA331" s="31">
        <v>1.12E-2</v>
      </c>
      <c r="AB331" s="32">
        <f t="shared" si="97"/>
        <v>1.0112000000000001</v>
      </c>
      <c r="AC331" s="28">
        <f t="shared" si="98"/>
        <v>2.3491378074993999E-4</v>
      </c>
      <c r="AD331" s="22"/>
      <c r="AE331" s="29" t="s">
        <v>332</v>
      </c>
      <c r="AF331" s="30">
        <v>936.65</v>
      </c>
      <c r="AG331" s="31">
        <v>2.5499999999999998E-2</v>
      </c>
      <c r="AH331" s="32">
        <f t="shared" si="99"/>
        <v>1.0255000000000001</v>
      </c>
      <c r="AI331" s="28">
        <f t="shared" si="100"/>
        <v>2.3767315500358301E-4</v>
      </c>
      <c r="AJ331" s="22"/>
      <c r="AK331" s="29" t="s">
        <v>332</v>
      </c>
      <c r="AL331" s="30">
        <v>350.65</v>
      </c>
      <c r="AM331" s="31">
        <v>-2.9999999999999997E-4</v>
      </c>
      <c r="AN331" s="32">
        <f t="shared" si="101"/>
        <v>0.99970000000000003</v>
      </c>
      <c r="AO331" s="28">
        <f t="shared" si="102"/>
        <v>-2.84021972772868E-6</v>
      </c>
      <c r="AP331" s="22"/>
      <c r="AQ331" s="22"/>
      <c r="AR331" s="38"/>
      <c r="AT331" s="39">
        <f t="shared" si="86"/>
        <v>0.603358449605923</v>
      </c>
      <c r="AV331" s="40" t="s">
        <v>336</v>
      </c>
      <c r="AW331" s="47">
        <v>1325.25</v>
      </c>
      <c r="AX331" s="48">
        <f t="shared" si="87"/>
        <v>1.5480755984886099E-3</v>
      </c>
      <c r="AY331" s="43">
        <f t="shared" si="88"/>
        <v>1.00154807559849</v>
      </c>
      <c r="AZ331" s="49"/>
    </row>
    <row r="332" spans="1:52" ht="20.399999999999999">
      <c r="A332" s="12" t="s">
        <v>333</v>
      </c>
      <c r="B332" s="13">
        <v>2484.1</v>
      </c>
      <c r="C332" s="14">
        <v>-1.8E-3</v>
      </c>
      <c r="D332" s="15">
        <f t="shared" si="89"/>
        <v>0.99819999999999998</v>
      </c>
      <c r="E332" s="10">
        <f t="shared" si="90"/>
        <v>0.58146878433245797</v>
      </c>
      <c r="F332" s="16"/>
      <c r="G332" s="12" t="s">
        <v>333</v>
      </c>
      <c r="H332" s="13">
        <v>732.45</v>
      </c>
      <c r="I332" s="14">
        <v>1.4E-3</v>
      </c>
      <c r="J332" s="15">
        <f t="shared" si="91"/>
        <v>1.0014000000000001</v>
      </c>
      <c r="K332" s="10">
        <f t="shared" si="92"/>
        <v>4.6533030809648899E-4</v>
      </c>
      <c r="L332" s="21"/>
      <c r="M332" s="12" t="s">
        <v>333</v>
      </c>
      <c r="N332" s="13">
        <v>243.85</v>
      </c>
      <c r="O332" s="14">
        <v>-5.4999999999999997E-3</v>
      </c>
      <c r="P332" s="15">
        <f t="shared" si="93"/>
        <v>0.99450000000000005</v>
      </c>
      <c r="Q332" s="10">
        <f t="shared" si="94"/>
        <v>-5.6852161452113699E-5</v>
      </c>
      <c r="R332" s="21"/>
      <c r="S332" s="12" t="s">
        <v>333</v>
      </c>
      <c r="T332" s="13">
        <v>26.1</v>
      </c>
      <c r="U332" s="14">
        <v>-1.9E-3</v>
      </c>
      <c r="V332" s="15">
        <f t="shared" si="95"/>
        <v>0.99809999999999999</v>
      </c>
      <c r="W332" s="10">
        <f t="shared" si="96"/>
        <v>-6.6509075710532593E-5</v>
      </c>
      <c r="X332" s="22"/>
      <c r="Y332" s="29" t="s">
        <v>333</v>
      </c>
      <c r="Z332" s="30">
        <v>138.6</v>
      </c>
      <c r="AA332" s="31">
        <v>-1.49E-2</v>
      </c>
      <c r="AB332" s="32">
        <f t="shared" si="97"/>
        <v>0.98509999999999998</v>
      </c>
      <c r="AC332" s="28">
        <f t="shared" si="98"/>
        <v>-3.1251922617625999E-4</v>
      </c>
      <c r="AD332" s="22"/>
      <c r="AE332" s="29" t="s">
        <v>333</v>
      </c>
      <c r="AF332" s="30">
        <v>913.35</v>
      </c>
      <c r="AG332" s="31">
        <v>4.3799999999999999E-2</v>
      </c>
      <c r="AH332" s="32">
        <f t="shared" si="99"/>
        <v>1.0438000000000001</v>
      </c>
      <c r="AI332" s="28">
        <f t="shared" si="100"/>
        <v>4.0823859565321198E-4</v>
      </c>
      <c r="AJ332" s="22"/>
      <c r="AK332" s="29" t="s">
        <v>333</v>
      </c>
      <c r="AL332" s="30">
        <v>350.75</v>
      </c>
      <c r="AM332" s="31">
        <v>2.1700000000000001E-2</v>
      </c>
      <c r="AN332" s="32">
        <f t="shared" si="101"/>
        <v>1.0217000000000001</v>
      </c>
      <c r="AO332" s="28">
        <f t="shared" si="102"/>
        <v>2.0544256030570799E-4</v>
      </c>
      <c r="AP332" s="22"/>
      <c r="AQ332" s="22"/>
      <c r="AR332" s="38"/>
      <c r="AT332" s="39">
        <f t="shared" si="86"/>
        <v>0.58211191533317397</v>
      </c>
      <c r="AV332" s="40" t="s">
        <v>337</v>
      </c>
      <c r="AW332" s="47">
        <v>1323.2</v>
      </c>
      <c r="AX332" s="48">
        <f t="shared" si="87"/>
        <v>-5.3890202211441E-3</v>
      </c>
      <c r="AY332" s="43">
        <f t="shared" si="88"/>
        <v>0.99461097977885604</v>
      </c>
      <c r="AZ332" s="49"/>
    </row>
    <row r="333" spans="1:52" ht="20.399999999999999">
      <c r="A333" s="12" t="s">
        <v>334</v>
      </c>
      <c r="B333" s="13">
        <v>2488.54</v>
      </c>
      <c r="C333" s="14">
        <v>7.9000000000000008E-3</v>
      </c>
      <c r="D333" s="15">
        <f t="shared" si="89"/>
        <v>1.0079</v>
      </c>
      <c r="E333" s="10">
        <f t="shared" si="90"/>
        <v>0.587119202292811</v>
      </c>
      <c r="F333" s="16"/>
      <c r="G333" s="12" t="s">
        <v>334</v>
      </c>
      <c r="H333" s="13">
        <v>731.4</v>
      </c>
      <c r="I333" s="14">
        <v>4.4999999999999997E-3</v>
      </c>
      <c r="J333" s="15">
        <f t="shared" si="91"/>
        <v>1.0044999999999999</v>
      </c>
      <c r="K333" s="10">
        <f t="shared" si="92"/>
        <v>1.4957045617387101E-3</v>
      </c>
      <c r="L333" s="21"/>
      <c r="M333" s="12" t="s">
        <v>334</v>
      </c>
      <c r="N333" s="13">
        <v>245.2</v>
      </c>
      <c r="O333" s="14">
        <v>1.01E-2</v>
      </c>
      <c r="P333" s="15">
        <f t="shared" si="93"/>
        <v>1.0101</v>
      </c>
      <c r="Q333" s="10">
        <f t="shared" si="94"/>
        <v>1.04401241939336E-4</v>
      </c>
      <c r="R333" s="21"/>
      <c r="S333" s="12" t="s">
        <v>334</v>
      </c>
      <c r="T333" s="13">
        <v>26.15</v>
      </c>
      <c r="U333" s="14">
        <v>7.7000000000000002E-3</v>
      </c>
      <c r="V333" s="15">
        <f t="shared" si="95"/>
        <v>1.0077</v>
      </c>
      <c r="W333" s="10">
        <f t="shared" si="96"/>
        <v>2.6953678051110601E-4</v>
      </c>
      <c r="X333" s="22"/>
      <c r="Y333" s="29" t="s">
        <v>334</v>
      </c>
      <c r="Z333" s="30">
        <v>140.69999999999999</v>
      </c>
      <c r="AA333" s="31">
        <v>1.44E-2</v>
      </c>
      <c r="AB333" s="32">
        <f t="shared" si="97"/>
        <v>1.0144</v>
      </c>
      <c r="AC333" s="28">
        <f t="shared" si="98"/>
        <v>3.0203200382135202E-4</v>
      </c>
      <c r="AD333" s="22"/>
      <c r="AE333" s="29" t="s">
        <v>334</v>
      </c>
      <c r="AF333" s="30">
        <v>875</v>
      </c>
      <c r="AG333" s="31">
        <v>1.6999999999999999E-3</v>
      </c>
      <c r="AH333" s="32">
        <f t="shared" si="99"/>
        <v>1.0017</v>
      </c>
      <c r="AI333" s="28">
        <f t="shared" si="100"/>
        <v>1.5844877000238801E-5</v>
      </c>
      <c r="AJ333" s="22"/>
      <c r="AK333" s="29" t="s">
        <v>334</v>
      </c>
      <c r="AL333" s="30">
        <v>343.3</v>
      </c>
      <c r="AM333" s="31">
        <v>-1E-4</v>
      </c>
      <c r="AN333" s="32">
        <f t="shared" si="101"/>
        <v>0.99990000000000001</v>
      </c>
      <c r="AO333" s="28">
        <f t="shared" si="102"/>
        <v>-9.4673990924289496E-7</v>
      </c>
      <c r="AP333" s="22"/>
      <c r="AQ333" s="22"/>
      <c r="AR333" s="38"/>
      <c r="AT333" s="39">
        <f t="shared" si="86"/>
        <v>0.58930577501791304</v>
      </c>
      <c r="AV333" s="40" t="s">
        <v>338</v>
      </c>
      <c r="AW333" s="47">
        <v>1330.35</v>
      </c>
      <c r="AX333" s="48">
        <f t="shared" si="87"/>
        <v>-2.8523194417812698E-3</v>
      </c>
      <c r="AY333" s="43">
        <f t="shared" si="88"/>
        <v>0.99714768055821901</v>
      </c>
      <c r="AZ333" s="49"/>
    </row>
    <row r="334" spans="1:52" ht="20.399999999999999">
      <c r="A334" s="12" t="s">
        <v>335</v>
      </c>
      <c r="B334" s="13">
        <v>2469.13</v>
      </c>
      <c r="C334" s="14">
        <v>2.3999999999999998E-3</v>
      </c>
      <c r="D334" s="15">
        <f t="shared" si="89"/>
        <v>1.0024</v>
      </c>
      <c r="E334" s="10">
        <f t="shared" si="90"/>
        <v>0.58391535705755904</v>
      </c>
      <c r="F334" s="16"/>
      <c r="G334" s="12" t="s">
        <v>335</v>
      </c>
      <c r="H334" s="13">
        <v>728.15</v>
      </c>
      <c r="I334" s="14">
        <v>-4.0000000000000001E-3</v>
      </c>
      <c r="J334" s="15">
        <f t="shared" si="91"/>
        <v>0.996</v>
      </c>
      <c r="K334" s="10">
        <f t="shared" si="92"/>
        <v>-1.3295151659899699E-3</v>
      </c>
      <c r="L334" s="21"/>
      <c r="M334" s="12" t="s">
        <v>335</v>
      </c>
      <c r="N334" s="13">
        <v>242.75</v>
      </c>
      <c r="O334" s="14">
        <v>-1.7399999999999999E-2</v>
      </c>
      <c r="P334" s="15">
        <f t="shared" si="93"/>
        <v>0.98260000000000003</v>
      </c>
      <c r="Q334" s="10">
        <f t="shared" si="94"/>
        <v>-1.7985956532123201E-4</v>
      </c>
      <c r="R334" s="21"/>
      <c r="S334" s="12" t="s">
        <v>335</v>
      </c>
      <c r="T334" s="13">
        <v>25.95</v>
      </c>
      <c r="U334" s="14">
        <v>-1.9E-3</v>
      </c>
      <c r="V334" s="15">
        <f t="shared" si="95"/>
        <v>0.99809999999999999</v>
      </c>
      <c r="W334" s="10">
        <f t="shared" si="96"/>
        <v>-6.6509075710532593E-5</v>
      </c>
      <c r="X334" s="22"/>
      <c r="Y334" s="29" t="s">
        <v>335</v>
      </c>
      <c r="Z334" s="30">
        <v>138.69999999999999</v>
      </c>
      <c r="AA334" s="31">
        <v>8.0000000000000002E-3</v>
      </c>
      <c r="AB334" s="32">
        <f t="shared" si="97"/>
        <v>1.008</v>
      </c>
      <c r="AC334" s="28">
        <f t="shared" si="98"/>
        <v>1.67795557678529E-4</v>
      </c>
      <c r="AD334" s="22"/>
      <c r="AE334" s="29" t="s">
        <v>335</v>
      </c>
      <c r="AF334" s="30">
        <v>873.5</v>
      </c>
      <c r="AG334" s="31">
        <v>-2.3E-3</v>
      </c>
      <c r="AH334" s="32">
        <f t="shared" si="99"/>
        <v>0.99770000000000003</v>
      </c>
      <c r="AI334" s="28">
        <f t="shared" si="100"/>
        <v>-2.14371865297349E-5</v>
      </c>
      <c r="AJ334" s="22"/>
      <c r="AK334" s="29" t="s">
        <v>335</v>
      </c>
      <c r="AL334" s="30">
        <v>343.35</v>
      </c>
      <c r="AM334" s="31">
        <v>-1.5900000000000001E-2</v>
      </c>
      <c r="AN334" s="32">
        <f t="shared" si="101"/>
        <v>0.98409999999999997</v>
      </c>
      <c r="AO334" s="28">
        <f t="shared" si="102"/>
        <v>-1.5053164556962E-4</v>
      </c>
      <c r="AP334" s="22"/>
      <c r="AQ334" s="22"/>
      <c r="AR334" s="38"/>
      <c r="AT334" s="39">
        <f t="shared" si="86"/>
        <v>0.58233529997611699</v>
      </c>
      <c r="AV334" s="40" t="s">
        <v>339</v>
      </c>
      <c r="AW334" s="47">
        <v>1334.15</v>
      </c>
      <c r="AX334" s="48">
        <f t="shared" si="87"/>
        <v>-4.2632824483144699E-3</v>
      </c>
      <c r="AY334" s="43">
        <f t="shared" si="88"/>
        <v>0.99573671755168602</v>
      </c>
      <c r="AZ334" s="49"/>
    </row>
    <row r="335" spans="1:52" ht="20.399999999999999">
      <c r="A335" s="12" t="s">
        <v>336</v>
      </c>
      <c r="B335" s="13">
        <v>2463.25</v>
      </c>
      <c r="C335" s="14">
        <v>-1.4E-3</v>
      </c>
      <c r="D335" s="15">
        <f t="shared" si="89"/>
        <v>0.99860000000000004</v>
      </c>
      <c r="E335" s="10">
        <f t="shared" si="90"/>
        <v>0.58170179125865795</v>
      </c>
      <c r="F335" s="16"/>
      <c r="G335" s="12" t="s">
        <v>336</v>
      </c>
      <c r="H335" s="13">
        <v>731.05</v>
      </c>
      <c r="I335" s="14">
        <v>6.7999999999999996E-3</v>
      </c>
      <c r="J335" s="15">
        <f t="shared" si="91"/>
        <v>1.0067999999999999</v>
      </c>
      <c r="K335" s="10">
        <f t="shared" si="92"/>
        <v>2.26017578218295E-3</v>
      </c>
      <c r="L335" s="21"/>
      <c r="M335" s="12" t="s">
        <v>336</v>
      </c>
      <c r="N335" s="13">
        <v>247.05</v>
      </c>
      <c r="O335" s="14">
        <v>-9.7999999999999997E-3</v>
      </c>
      <c r="P335" s="15">
        <f t="shared" si="93"/>
        <v>0.99019999999999997</v>
      </c>
      <c r="Q335" s="10">
        <f t="shared" si="94"/>
        <v>-1.0130021495103901E-4</v>
      </c>
      <c r="R335" s="21"/>
      <c r="S335" s="12" t="s">
        <v>336</v>
      </c>
      <c r="T335" s="13">
        <v>26</v>
      </c>
      <c r="U335" s="14">
        <v>2.7699999999999999E-2</v>
      </c>
      <c r="V335" s="15">
        <f t="shared" si="95"/>
        <v>1.0277000000000001</v>
      </c>
      <c r="W335" s="10">
        <f t="shared" si="96"/>
        <v>9.6963231430618601E-4</v>
      </c>
      <c r="X335" s="22"/>
      <c r="Y335" s="29" t="s">
        <v>336</v>
      </c>
      <c r="Z335" s="30">
        <v>137.6</v>
      </c>
      <c r="AA335" s="31">
        <v>3.3E-3</v>
      </c>
      <c r="AB335" s="32">
        <f t="shared" si="97"/>
        <v>1.0033000000000001</v>
      </c>
      <c r="AC335" s="28">
        <f t="shared" si="98"/>
        <v>6.9215667542393101E-5</v>
      </c>
      <c r="AD335" s="22"/>
      <c r="AE335" s="29" t="s">
        <v>336</v>
      </c>
      <c r="AF335" s="30">
        <v>875.55</v>
      </c>
      <c r="AG335" s="31">
        <v>6.4999999999999997E-3</v>
      </c>
      <c r="AH335" s="32">
        <f t="shared" si="99"/>
        <v>1.0065</v>
      </c>
      <c r="AI335" s="28">
        <f t="shared" si="100"/>
        <v>6.0583353236207299E-5</v>
      </c>
      <c r="AJ335" s="22"/>
      <c r="AK335" s="29" t="s">
        <v>336</v>
      </c>
      <c r="AL335" s="30">
        <v>348.9</v>
      </c>
      <c r="AM335" s="31">
        <v>1.15E-2</v>
      </c>
      <c r="AN335" s="32">
        <f t="shared" si="101"/>
        <v>1.0115000000000001</v>
      </c>
      <c r="AO335" s="28">
        <f t="shared" si="102"/>
        <v>1.08875089562933E-4</v>
      </c>
      <c r="AP335" s="22"/>
      <c r="AQ335" s="22"/>
      <c r="AR335" s="38"/>
      <c r="AT335" s="39">
        <f t="shared" si="86"/>
        <v>0.58506897325053697</v>
      </c>
      <c r="AV335" s="40" t="s">
        <v>340</v>
      </c>
      <c r="AW335" s="47">
        <v>1339.85</v>
      </c>
      <c r="AX335" s="48">
        <f t="shared" si="87"/>
        <v>8.5824568780752397E-3</v>
      </c>
      <c r="AY335" s="43">
        <f t="shared" si="88"/>
        <v>1.0085824568780799</v>
      </c>
      <c r="AZ335" s="49"/>
    </row>
    <row r="336" spans="1:52" ht="20.399999999999999">
      <c r="A336" s="12" t="s">
        <v>337</v>
      </c>
      <c r="B336" s="13">
        <v>2466.69</v>
      </c>
      <c r="C336" s="14">
        <v>8.9999999999999993E-3</v>
      </c>
      <c r="D336" s="15">
        <f t="shared" si="89"/>
        <v>1.0089999999999999</v>
      </c>
      <c r="E336" s="10">
        <f t="shared" si="90"/>
        <v>0.58775997133986102</v>
      </c>
      <c r="F336" s="16"/>
      <c r="G336" s="12" t="s">
        <v>337</v>
      </c>
      <c r="H336" s="13">
        <v>726.1</v>
      </c>
      <c r="I336" s="14">
        <v>1.24E-2</v>
      </c>
      <c r="J336" s="15">
        <f t="shared" si="91"/>
        <v>1.0124</v>
      </c>
      <c r="K336" s="10">
        <f t="shared" si="92"/>
        <v>4.1214970145688999E-3</v>
      </c>
      <c r="L336" s="21"/>
      <c r="M336" s="12" t="s">
        <v>337</v>
      </c>
      <c r="N336" s="13">
        <v>249.5</v>
      </c>
      <c r="O336" s="14">
        <v>1.8E-3</v>
      </c>
      <c r="P336" s="15">
        <f t="shared" si="93"/>
        <v>1.0018</v>
      </c>
      <c r="Q336" s="10">
        <f t="shared" si="94"/>
        <v>1.8606161929782701E-5</v>
      </c>
      <c r="R336" s="21"/>
      <c r="S336" s="12" t="s">
        <v>337</v>
      </c>
      <c r="T336" s="13">
        <v>25.3</v>
      </c>
      <c r="U336" s="14">
        <v>-3.8999999999999998E-3</v>
      </c>
      <c r="V336" s="15">
        <f t="shared" si="95"/>
        <v>0.99609999999999999</v>
      </c>
      <c r="W336" s="10">
        <f t="shared" si="96"/>
        <v>-1.3651862909004099E-4</v>
      </c>
      <c r="X336" s="22"/>
      <c r="Y336" s="29" t="s">
        <v>337</v>
      </c>
      <c r="Z336" s="30">
        <v>137.15</v>
      </c>
      <c r="AA336" s="31">
        <v>4.3799999999999999E-2</v>
      </c>
      <c r="AB336" s="32">
        <f t="shared" si="97"/>
        <v>1.0438000000000001</v>
      </c>
      <c r="AC336" s="28">
        <f t="shared" si="98"/>
        <v>9.18680678289945E-4</v>
      </c>
      <c r="AD336" s="22"/>
      <c r="AE336" s="29" t="s">
        <v>337</v>
      </c>
      <c r="AF336" s="30">
        <v>869.9</v>
      </c>
      <c r="AG336" s="31">
        <v>1.6000000000000001E-3</v>
      </c>
      <c r="AH336" s="32">
        <f t="shared" si="99"/>
        <v>1.0016</v>
      </c>
      <c r="AI336" s="28">
        <f t="shared" si="100"/>
        <v>1.4912825411989499E-5</v>
      </c>
      <c r="AJ336" s="22"/>
      <c r="AK336" s="29" t="s">
        <v>337</v>
      </c>
      <c r="AL336" s="30">
        <v>344.95</v>
      </c>
      <c r="AM336" s="31">
        <v>-2.5000000000000001E-3</v>
      </c>
      <c r="AN336" s="32">
        <f t="shared" si="101"/>
        <v>0.99750000000000005</v>
      </c>
      <c r="AO336" s="28">
        <f t="shared" si="102"/>
        <v>-2.3668497731072399E-5</v>
      </c>
      <c r="AP336" s="22"/>
      <c r="AQ336" s="22"/>
      <c r="AR336" s="38"/>
      <c r="AT336" s="39">
        <f t="shared" si="86"/>
        <v>0.59267348089324101</v>
      </c>
      <c r="AV336" s="40" t="s">
        <v>341</v>
      </c>
      <c r="AW336" s="47">
        <v>1328.4</v>
      </c>
      <c r="AX336" s="48">
        <f t="shared" si="87"/>
        <v>3.9221652331645797E-3</v>
      </c>
      <c r="AY336" s="43">
        <f t="shared" si="88"/>
        <v>1.00392216523316</v>
      </c>
      <c r="AZ336" s="49"/>
    </row>
    <row r="337" spans="1:52" ht="20.399999999999999">
      <c r="A337" s="12" t="s">
        <v>338</v>
      </c>
      <c r="B337" s="13">
        <v>2444.64</v>
      </c>
      <c r="C337" s="14">
        <v>-2E-3</v>
      </c>
      <c r="D337" s="15">
        <f t="shared" si="89"/>
        <v>0.998</v>
      </c>
      <c r="E337" s="10">
        <f t="shared" si="90"/>
        <v>0.58135228086935797</v>
      </c>
      <c r="F337" s="16"/>
      <c r="G337" s="12" t="s">
        <v>338</v>
      </c>
      <c r="H337" s="13">
        <v>717.2</v>
      </c>
      <c r="I337" s="14">
        <v>-9.7000000000000003E-3</v>
      </c>
      <c r="J337" s="15">
        <f t="shared" si="91"/>
        <v>0.99029999999999996</v>
      </c>
      <c r="K337" s="10">
        <f t="shared" si="92"/>
        <v>-3.2240742775256699E-3</v>
      </c>
      <c r="L337" s="21"/>
      <c r="M337" s="12" t="s">
        <v>338</v>
      </c>
      <c r="N337" s="13">
        <v>249.05</v>
      </c>
      <c r="O337" s="14">
        <v>1.6000000000000001E-3</v>
      </c>
      <c r="P337" s="15">
        <f t="shared" si="93"/>
        <v>1.0016</v>
      </c>
      <c r="Q337" s="10">
        <f t="shared" si="94"/>
        <v>1.6538810604251301E-5</v>
      </c>
      <c r="R337" s="21"/>
      <c r="S337" s="12" t="s">
        <v>338</v>
      </c>
      <c r="T337" s="13">
        <v>25.4</v>
      </c>
      <c r="U337" s="14">
        <v>-2.12E-2</v>
      </c>
      <c r="V337" s="15">
        <f t="shared" si="95"/>
        <v>0.9788</v>
      </c>
      <c r="W337" s="10">
        <f t="shared" si="96"/>
        <v>-7.4210126582278501E-4</v>
      </c>
      <c r="X337" s="22"/>
      <c r="Y337" s="29" t="s">
        <v>338</v>
      </c>
      <c r="Z337" s="30">
        <v>131.4</v>
      </c>
      <c r="AA337" s="31">
        <v>-3.2000000000000001E-2</v>
      </c>
      <c r="AB337" s="32">
        <f t="shared" si="97"/>
        <v>0.96799999999999997</v>
      </c>
      <c r="AC337" s="28">
        <f t="shared" si="98"/>
        <v>-6.7118223071411501E-4</v>
      </c>
      <c r="AD337" s="22"/>
      <c r="AE337" s="29" t="s">
        <v>338</v>
      </c>
      <c r="AF337" s="30">
        <v>868.5</v>
      </c>
      <c r="AG337" s="31">
        <v>-7.4999999999999997E-3</v>
      </c>
      <c r="AH337" s="32">
        <f t="shared" si="99"/>
        <v>0.99250000000000005</v>
      </c>
      <c r="AI337" s="28">
        <f t="shared" si="100"/>
        <v>-6.9903869118700699E-5</v>
      </c>
      <c r="AJ337" s="22"/>
      <c r="AK337" s="29" t="s">
        <v>338</v>
      </c>
      <c r="AL337" s="30">
        <v>345.8</v>
      </c>
      <c r="AM337" s="31">
        <v>-2.9999999999999997E-4</v>
      </c>
      <c r="AN337" s="32">
        <f t="shared" si="101"/>
        <v>0.99970000000000003</v>
      </c>
      <c r="AO337" s="28">
        <f t="shared" si="102"/>
        <v>-2.84021972772868E-6</v>
      </c>
      <c r="AP337" s="22"/>
      <c r="AQ337" s="22"/>
      <c r="AR337" s="38"/>
      <c r="AT337" s="39">
        <f t="shared" si="86"/>
        <v>0.57665871781705302</v>
      </c>
      <c r="AV337" s="40" t="s">
        <v>342</v>
      </c>
      <c r="AW337" s="47">
        <v>1323.2</v>
      </c>
      <c r="AX337" s="48">
        <f t="shared" si="87"/>
        <v>-7.5290221641577497E-3</v>
      </c>
      <c r="AY337" s="43">
        <f t="shared" si="88"/>
        <v>0.99247097783584204</v>
      </c>
      <c r="AZ337" s="49"/>
    </row>
    <row r="338" spans="1:52" ht="20.399999999999999">
      <c r="A338" s="12" t="s">
        <v>339</v>
      </c>
      <c r="B338" s="13">
        <v>2449.4299999999998</v>
      </c>
      <c r="C338" s="14">
        <v>-7.9000000000000008E-3</v>
      </c>
      <c r="D338" s="15">
        <f t="shared" si="89"/>
        <v>0.99209999999999998</v>
      </c>
      <c r="E338" s="10">
        <f t="shared" si="90"/>
        <v>0.57791542870790502</v>
      </c>
      <c r="F338" s="16"/>
      <c r="G338" s="12" t="s">
        <v>339</v>
      </c>
      <c r="H338" s="13">
        <v>724.2</v>
      </c>
      <c r="I338" s="14">
        <v>-7.7999999999999996E-3</v>
      </c>
      <c r="J338" s="15">
        <f t="shared" si="91"/>
        <v>0.99219999999999997</v>
      </c>
      <c r="K338" s="10">
        <f t="shared" si="92"/>
        <v>-2.5925545736804399E-3</v>
      </c>
      <c r="L338" s="21"/>
      <c r="M338" s="12" t="s">
        <v>339</v>
      </c>
      <c r="N338" s="13">
        <v>248.65</v>
      </c>
      <c r="O338" s="14">
        <v>-6.6E-3</v>
      </c>
      <c r="P338" s="15">
        <f t="shared" si="93"/>
        <v>0.99339999999999995</v>
      </c>
      <c r="Q338" s="10">
        <f t="shared" si="94"/>
        <v>-6.8222593742536404E-5</v>
      </c>
      <c r="R338" s="21"/>
      <c r="S338" s="12" t="s">
        <v>339</v>
      </c>
      <c r="T338" s="13">
        <v>25.95</v>
      </c>
      <c r="U338" s="14">
        <v>-1.14E-2</v>
      </c>
      <c r="V338" s="15">
        <f t="shared" si="95"/>
        <v>0.98860000000000003</v>
      </c>
      <c r="W338" s="10">
        <f t="shared" si="96"/>
        <v>-3.9905445426319599E-4</v>
      </c>
      <c r="X338" s="22"/>
      <c r="Y338" s="29" t="s">
        <v>339</v>
      </c>
      <c r="Z338" s="30">
        <v>135.75</v>
      </c>
      <c r="AA338" s="31">
        <v>6.5500000000000003E-2</v>
      </c>
      <c r="AB338" s="32">
        <f t="shared" si="97"/>
        <v>1.0654999999999999</v>
      </c>
      <c r="AC338" s="28">
        <f t="shared" si="98"/>
        <v>1.3738261284929501E-3</v>
      </c>
      <c r="AD338" s="22"/>
      <c r="AE338" s="29" t="s">
        <v>339</v>
      </c>
      <c r="AF338" s="30">
        <v>875.1</v>
      </c>
      <c r="AG338" s="31">
        <v>-8.3999999999999995E-3</v>
      </c>
      <c r="AH338" s="32">
        <f t="shared" si="99"/>
        <v>0.99160000000000004</v>
      </c>
      <c r="AI338" s="28">
        <f t="shared" si="100"/>
        <v>-7.8292333412944797E-5</v>
      </c>
      <c r="AJ338" s="22"/>
      <c r="AK338" s="29" t="s">
        <v>339</v>
      </c>
      <c r="AL338" s="30">
        <v>345.9</v>
      </c>
      <c r="AM338" s="31">
        <v>-5.7000000000000002E-3</v>
      </c>
      <c r="AN338" s="32">
        <f t="shared" si="101"/>
        <v>0.99429999999999996</v>
      </c>
      <c r="AO338" s="28">
        <f t="shared" si="102"/>
        <v>-5.3964174826844997E-5</v>
      </c>
      <c r="AP338" s="22"/>
      <c r="AQ338" s="22"/>
      <c r="AR338" s="38"/>
      <c r="AT338" s="39">
        <f t="shared" si="86"/>
        <v>0.57609716670647204</v>
      </c>
      <c r="AV338" s="40" t="s">
        <v>343</v>
      </c>
      <c r="AW338" s="47">
        <v>1333.2</v>
      </c>
      <c r="AX338" s="48">
        <f t="shared" si="87"/>
        <v>1.6029376929550199E-2</v>
      </c>
      <c r="AY338" s="43">
        <f t="shared" si="88"/>
        <v>1.0160293769295501</v>
      </c>
      <c r="AZ338" s="49"/>
    </row>
    <row r="339" spans="1:52" ht="20.399999999999999">
      <c r="A339" s="12" t="s">
        <v>340</v>
      </c>
      <c r="B339" s="13">
        <v>2468.98</v>
      </c>
      <c r="C339" s="14">
        <v>1.47E-2</v>
      </c>
      <c r="D339" s="15">
        <f t="shared" si="89"/>
        <v>1.0146999999999999</v>
      </c>
      <c r="E339" s="10">
        <f t="shared" si="90"/>
        <v>0.59108032003821298</v>
      </c>
      <c r="F339" s="16"/>
      <c r="G339" s="12" t="s">
        <v>340</v>
      </c>
      <c r="H339" s="13">
        <v>729.9</v>
      </c>
      <c r="I339" s="14">
        <v>1.3599999999999999E-2</v>
      </c>
      <c r="J339" s="15">
        <f t="shared" si="91"/>
        <v>1.0136000000000001</v>
      </c>
      <c r="K339" s="10">
        <f t="shared" si="92"/>
        <v>4.5203515643658897E-3</v>
      </c>
      <c r="L339" s="21"/>
      <c r="M339" s="12" t="s">
        <v>340</v>
      </c>
      <c r="N339" s="13">
        <v>250.3</v>
      </c>
      <c r="O339" s="14">
        <v>8.3000000000000001E-3</v>
      </c>
      <c r="P339" s="15">
        <f t="shared" si="93"/>
        <v>1.0083</v>
      </c>
      <c r="Q339" s="10">
        <f t="shared" si="94"/>
        <v>8.57950800095534E-5</v>
      </c>
      <c r="R339" s="21"/>
      <c r="S339" s="12" t="s">
        <v>340</v>
      </c>
      <c r="T339" s="13">
        <v>26.25</v>
      </c>
      <c r="U339" s="14">
        <v>-1.4999999999999999E-2</v>
      </c>
      <c r="V339" s="15">
        <f t="shared" si="95"/>
        <v>0.98499999999999999</v>
      </c>
      <c r="W339" s="10">
        <f t="shared" si="96"/>
        <v>-5.2507165034631001E-4</v>
      </c>
      <c r="X339" s="22"/>
      <c r="Y339" s="29" t="s">
        <v>340</v>
      </c>
      <c r="Z339" s="30">
        <v>127.4</v>
      </c>
      <c r="AA339" s="31">
        <v>1.1900000000000001E-2</v>
      </c>
      <c r="AB339" s="32">
        <f t="shared" si="97"/>
        <v>1.0119</v>
      </c>
      <c r="AC339" s="28">
        <f t="shared" si="98"/>
        <v>2.4959589204681199E-4</v>
      </c>
      <c r="AD339" s="22"/>
      <c r="AE339" s="29" t="s">
        <v>340</v>
      </c>
      <c r="AF339" s="30">
        <v>882.5</v>
      </c>
      <c r="AG339" s="31">
        <v>3.0000000000000001E-3</v>
      </c>
      <c r="AH339" s="32">
        <f t="shared" si="99"/>
        <v>1.0029999999999999</v>
      </c>
      <c r="AI339" s="28">
        <f t="shared" si="100"/>
        <v>2.7961547647480301E-5</v>
      </c>
      <c r="AJ339" s="22"/>
      <c r="AK339" s="29" t="s">
        <v>340</v>
      </c>
      <c r="AL339" s="30">
        <v>347.9</v>
      </c>
      <c r="AM339" s="31">
        <v>2.3E-3</v>
      </c>
      <c r="AN339" s="32">
        <f t="shared" si="101"/>
        <v>1.0023</v>
      </c>
      <c r="AO339" s="28">
        <f t="shared" si="102"/>
        <v>2.17750179125866E-5</v>
      </c>
      <c r="AP339" s="22"/>
      <c r="AQ339" s="22"/>
      <c r="AR339" s="38"/>
      <c r="AT339" s="39">
        <f t="shared" si="86"/>
        <v>0.59546072748984902</v>
      </c>
      <c r="AV339" s="40" t="s">
        <v>344</v>
      </c>
      <c r="AW339" s="47">
        <v>1312</v>
      </c>
      <c r="AX339" s="48">
        <f t="shared" si="87"/>
        <v>1.7181826791115101E-2</v>
      </c>
      <c r="AY339" s="43">
        <f t="shared" si="88"/>
        <v>1.0171818267911199</v>
      </c>
      <c r="AZ339" s="49"/>
    </row>
    <row r="340" spans="1:52" ht="20.399999999999999">
      <c r="A340" s="12" t="s">
        <v>341</v>
      </c>
      <c r="B340" s="13">
        <v>2433.2600000000002</v>
      </c>
      <c r="C340" s="14">
        <v>-4.3E-3</v>
      </c>
      <c r="D340" s="15">
        <f t="shared" si="89"/>
        <v>0.99570000000000003</v>
      </c>
      <c r="E340" s="10">
        <f t="shared" si="90"/>
        <v>0.580012491043707</v>
      </c>
      <c r="F340" s="16"/>
      <c r="G340" s="12" t="s">
        <v>341</v>
      </c>
      <c r="H340" s="13">
        <v>720.1</v>
      </c>
      <c r="I340" s="14">
        <v>1.9E-3</v>
      </c>
      <c r="J340" s="15">
        <f t="shared" si="91"/>
        <v>1.0019</v>
      </c>
      <c r="K340" s="10">
        <f t="shared" si="92"/>
        <v>6.3151970384523501E-4</v>
      </c>
      <c r="L340" s="21"/>
      <c r="M340" s="12" t="s">
        <v>341</v>
      </c>
      <c r="N340" s="13">
        <v>248.25</v>
      </c>
      <c r="O340" s="14">
        <v>2.0000000000000001E-4</v>
      </c>
      <c r="P340" s="15">
        <f t="shared" si="93"/>
        <v>1.0002</v>
      </c>
      <c r="Q340" s="10">
        <f t="shared" si="94"/>
        <v>2.0673513255314101E-6</v>
      </c>
      <c r="R340" s="21"/>
      <c r="S340" s="12" t="s">
        <v>341</v>
      </c>
      <c r="T340" s="13">
        <v>26.65</v>
      </c>
      <c r="U340" s="14">
        <v>9.4999999999999998E-3</v>
      </c>
      <c r="V340" s="15">
        <f t="shared" si="95"/>
        <v>1.0095000000000001</v>
      </c>
      <c r="W340" s="10">
        <f t="shared" si="96"/>
        <v>3.3254537855266302E-4</v>
      </c>
      <c r="X340" s="22"/>
      <c r="Y340" s="29" t="s">
        <v>341</v>
      </c>
      <c r="Z340" s="30">
        <v>125.9</v>
      </c>
      <c r="AA340" s="31">
        <v>-1.14E-2</v>
      </c>
      <c r="AB340" s="32">
        <f t="shared" si="97"/>
        <v>0.98860000000000003</v>
      </c>
      <c r="AC340" s="28">
        <f t="shared" si="98"/>
        <v>-2.3910866969190301E-4</v>
      </c>
      <c r="AD340" s="22"/>
      <c r="AE340" s="29" t="s">
        <v>341</v>
      </c>
      <c r="AF340" s="30">
        <v>879.85</v>
      </c>
      <c r="AG340" s="31">
        <v>-8.8000000000000005E-3</v>
      </c>
      <c r="AH340" s="32">
        <f t="shared" si="99"/>
        <v>0.99119999999999997</v>
      </c>
      <c r="AI340" s="28">
        <f t="shared" si="100"/>
        <v>-8.2020539765942206E-5</v>
      </c>
      <c r="AJ340" s="22"/>
      <c r="AK340" s="29" t="s">
        <v>341</v>
      </c>
      <c r="AL340" s="30">
        <v>347.1</v>
      </c>
      <c r="AM340" s="31">
        <v>-1.2200000000000001E-2</v>
      </c>
      <c r="AN340" s="32">
        <f t="shared" si="101"/>
        <v>0.98780000000000001</v>
      </c>
      <c r="AO340" s="28">
        <f t="shared" si="102"/>
        <v>-1.15502268927633E-4</v>
      </c>
      <c r="AP340" s="22"/>
      <c r="AQ340" s="22"/>
      <c r="AR340" s="38"/>
      <c r="AT340" s="39">
        <f t="shared" si="86"/>
        <v>0.58054199199904499</v>
      </c>
      <c r="AV340" s="40" t="s">
        <v>345</v>
      </c>
      <c r="AW340" s="47">
        <v>1289.6500000000001</v>
      </c>
      <c r="AX340" s="48">
        <f t="shared" si="87"/>
        <v>4.4296000311945796E-3</v>
      </c>
      <c r="AY340" s="43">
        <f t="shared" si="88"/>
        <v>1.0044296000311901</v>
      </c>
      <c r="AZ340" s="49"/>
    </row>
    <row r="341" spans="1:52" ht="20.399999999999999">
      <c r="A341" s="12" t="s">
        <v>928</v>
      </c>
      <c r="B341" s="13">
        <v>2443.84</v>
      </c>
      <c r="C341" s="14">
        <v>-1.5800000000000002E-2</v>
      </c>
      <c r="D341" s="15">
        <f t="shared" si="89"/>
        <v>0.98419999999999996</v>
      </c>
      <c r="E341" s="10">
        <f t="shared" si="90"/>
        <v>0.57331354191545303</v>
      </c>
      <c r="F341" s="16"/>
      <c r="G341" s="12" t="s">
        <v>928</v>
      </c>
      <c r="H341" s="13">
        <v>718.7</v>
      </c>
      <c r="I341" s="14">
        <v>-2.8799999999999999E-2</v>
      </c>
      <c r="J341" s="15">
        <f t="shared" si="91"/>
        <v>0.97119999999999995</v>
      </c>
      <c r="K341" s="10">
        <f t="shared" si="92"/>
        <v>-9.5725091951277697E-3</v>
      </c>
      <c r="L341" s="21"/>
      <c r="M341" s="12" t="s">
        <v>928</v>
      </c>
      <c r="N341" s="13">
        <v>248.2</v>
      </c>
      <c r="O341" s="14">
        <v>-6.6E-3</v>
      </c>
      <c r="P341" s="15">
        <f t="shared" si="93"/>
        <v>0.99339999999999995</v>
      </c>
      <c r="Q341" s="10">
        <f t="shared" si="94"/>
        <v>-6.8222593742536404E-5</v>
      </c>
      <c r="R341" s="21"/>
      <c r="S341" s="12" t="s">
        <v>928</v>
      </c>
      <c r="T341" s="13">
        <v>26.4</v>
      </c>
      <c r="U341" s="14">
        <v>1.9E-3</v>
      </c>
      <c r="V341" s="15">
        <f t="shared" si="95"/>
        <v>1.0019</v>
      </c>
      <c r="W341" s="10">
        <f t="shared" si="96"/>
        <v>6.6509075710532593E-5</v>
      </c>
      <c r="X341" s="22"/>
      <c r="Y341" s="29" t="s">
        <v>928</v>
      </c>
      <c r="Z341" s="30">
        <v>127.35</v>
      </c>
      <c r="AA341" s="31">
        <v>-1.43E-2</v>
      </c>
      <c r="AB341" s="32">
        <f t="shared" si="97"/>
        <v>0.98570000000000002</v>
      </c>
      <c r="AC341" s="28">
        <f t="shared" si="98"/>
        <v>-2.9993455935037002E-4</v>
      </c>
      <c r="AD341" s="22"/>
      <c r="AE341" s="29" t="s">
        <v>928</v>
      </c>
      <c r="AF341" s="30">
        <v>887.65</v>
      </c>
      <c r="AG341" s="31">
        <v>2.5000000000000001E-3</v>
      </c>
      <c r="AH341" s="32">
        <f t="shared" si="99"/>
        <v>1.0024999999999999</v>
      </c>
      <c r="AI341" s="28">
        <f t="shared" si="100"/>
        <v>2.3301289706233601E-5</v>
      </c>
      <c r="AJ341" s="22"/>
      <c r="AK341" s="29" t="s">
        <v>928</v>
      </c>
      <c r="AL341" s="30">
        <v>351.4</v>
      </c>
      <c r="AM341" s="31">
        <v>-8.3000000000000001E-3</v>
      </c>
      <c r="AN341" s="32">
        <f t="shared" si="101"/>
        <v>0.99170000000000003</v>
      </c>
      <c r="AO341" s="28">
        <f t="shared" si="102"/>
        <v>-7.8579412467160207E-5</v>
      </c>
      <c r="AP341" s="22"/>
      <c r="AQ341" s="22"/>
      <c r="AR341" s="38"/>
      <c r="AT341" s="39">
        <f t="shared" si="86"/>
        <v>0.563384106520181</v>
      </c>
      <c r="AV341" s="40" t="s">
        <v>346</v>
      </c>
      <c r="AW341" s="47">
        <v>1283.95</v>
      </c>
      <c r="AX341" s="48">
        <f t="shared" si="87"/>
        <v>1.9880334768034198E-3</v>
      </c>
      <c r="AY341" s="43">
        <f t="shared" si="88"/>
        <v>1.0019880334768001</v>
      </c>
      <c r="AZ341" s="49"/>
    </row>
    <row r="342" spans="1:52" ht="20.399999999999999">
      <c r="A342" s="12" t="s">
        <v>929</v>
      </c>
      <c r="B342" s="13">
        <v>2483</v>
      </c>
      <c r="C342" s="14">
        <v>7.1999999999999998E-3</v>
      </c>
      <c r="D342" s="15">
        <f t="shared" si="89"/>
        <v>1.0072000000000001</v>
      </c>
      <c r="E342" s="10">
        <f t="shared" si="90"/>
        <v>0.58671144017196097</v>
      </c>
      <c r="F342" s="16"/>
      <c r="G342" s="12" t="s">
        <v>929</v>
      </c>
      <c r="H342" s="13">
        <v>740.05</v>
      </c>
      <c r="I342" s="14">
        <v>-3.5999999999999999E-3</v>
      </c>
      <c r="J342" s="15">
        <f t="shared" si="91"/>
        <v>0.99639999999999995</v>
      </c>
      <c r="K342" s="10">
        <f t="shared" si="92"/>
        <v>-1.1965636493909699E-3</v>
      </c>
      <c r="L342" s="21"/>
      <c r="M342" s="12" t="s">
        <v>929</v>
      </c>
      <c r="N342" s="13">
        <v>249.85</v>
      </c>
      <c r="O342" s="14">
        <v>1.9800000000000002E-2</v>
      </c>
      <c r="P342" s="15">
        <f t="shared" si="93"/>
        <v>1.0198</v>
      </c>
      <c r="Q342" s="10">
        <f t="shared" si="94"/>
        <v>2.0466778122760901E-4</v>
      </c>
      <c r="R342" s="21"/>
      <c r="S342" s="12" t="s">
        <v>929</v>
      </c>
      <c r="T342" s="13">
        <v>26.35</v>
      </c>
      <c r="U342" s="14">
        <v>-1.3100000000000001E-2</v>
      </c>
      <c r="V342" s="15">
        <f t="shared" si="95"/>
        <v>0.9869</v>
      </c>
      <c r="W342" s="10">
        <f t="shared" si="96"/>
        <v>-4.5856257463577698E-4</v>
      </c>
      <c r="X342" s="22"/>
      <c r="Y342" s="29" t="s">
        <v>929</v>
      </c>
      <c r="Z342" s="30">
        <v>129.19999999999999</v>
      </c>
      <c r="AA342" s="31">
        <v>4.9099999999999998E-2</v>
      </c>
      <c r="AB342" s="32">
        <f t="shared" si="97"/>
        <v>1.0490999999999999</v>
      </c>
      <c r="AC342" s="28">
        <f t="shared" si="98"/>
        <v>1.02984523525197E-3</v>
      </c>
      <c r="AD342" s="22"/>
      <c r="AE342" s="29" t="s">
        <v>929</v>
      </c>
      <c r="AF342" s="30">
        <v>885.45</v>
      </c>
      <c r="AG342" s="31">
        <v>1.8100000000000002E-2</v>
      </c>
      <c r="AH342" s="32">
        <f t="shared" si="99"/>
        <v>1.0181</v>
      </c>
      <c r="AI342" s="28">
        <f t="shared" si="100"/>
        <v>1.6870133747313101E-4</v>
      </c>
      <c r="AJ342" s="22"/>
      <c r="AK342" s="29" t="s">
        <v>929</v>
      </c>
      <c r="AL342" s="30">
        <v>354.35</v>
      </c>
      <c r="AM342" s="31">
        <v>4.8800000000000003E-2</v>
      </c>
      <c r="AN342" s="32">
        <f t="shared" si="101"/>
        <v>1.0488</v>
      </c>
      <c r="AO342" s="28">
        <f t="shared" si="102"/>
        <v>4.6200907571053299E-4</v>
      </c>
      <c r="AP342" s="22"/>
      <c r="AQ342" s="22"/>
      <c r="AR342" s="38"/>
      <c r="AT342" s="39">
        <f t="shared" si="86"/>
        <v>0.586921537377597</v>
      </c>
      <c r="AV342" s="40" t="s">
        <v>347</v>
      </c>
      <c r="AW342" s="47">
        <v>1281.4000000000001</v>
      </c>
      <c r="AX342" s="48">
        <f t="shared" si="87"/>
        <v>9.9604760583686894E-3</v>
      </c>
      <c r="AY342" s="43">
        <f t="shared" si="88"/>
        <v>1.00996047605837</v>
      </c>
      <c r="AZ342" s="49"/>
    </row>
    <row r="343" spans="1:52" ht="20.399999999999999">
      <c r="A343" s="12" t="s">
        <v>930</v>
      </c>
      <c r="B343" s="13">
        <v>2465.2399999999998</v>
      </c>
      <c r="C343" s="14">
        <v>3.5999999999999999E-3</v>
      </c>
      <c r="D343" s="15">
        <f t="shared" si="89"/>
        <v>1.0036</v>
      </c>
      <c r="E343" s="10">
        <f t="shared" si="90"/>
        <v>0.58461437783615999</v>
      </c>
      <c r="F343" s="16"/>
      <c r="G343" s="12" t="s">
        <v>930</v>
      </c>
      <c r="H343" s="13">
        <v>742.75</v>
      </c>
      <c r="I343" s="14">
        <v>1.4E-3</v>
      </c>
      <c r="J343" s="15">
        <f t="shared" si="91"/>
        <v>1.0014000000000001</v>
      </c>
      <c r="K343" s="10">
        <f t="shared" si="92"/>
        <v>4.6533030809648899E-4</v>
      </c>
      <c r="L343" s="21"/>
      <c r="M343" s="12" t="s">
        <v>930</v>
      </c>
      <c r="N343" s="13">
        <v>245</v>
      </c>
      <c r="O343" s="14">
        <v>-9.1000000000000004E-3</v>
      </c>
      <c r="P343" s="15">
        <f t="shared" si="93"/>
        <v>0.9909</v>
      </c>
      <c r="Q343" s="10">
        <f t="shared" si="94"/>
        <v>-9.4064485311679E-5</v>
      </c>
      <c r="R343" s="21"/>
      <c r="S343" s="12" t="s">
        <v>930</v>
      </c>
      <c r="T343" s="13">
        <v>26.7</v>
      </c>
      <c r="U343" s="14">
        <v>-7.4000000000000003E-3</v>
      </c>
      <c r="V343" s="15">
        <f t="shared" si="95"/>
        <v>0.99260000000000004</v>
      </c>
      <c r="W343" s="10">
        <f t="shared" si="96"/>
        <v>-2.5903534750418002E-4</v>
      </c>
      <c r="X343" s="22"/>
      <c r="Y343" s="29" t="s">
        <v>930</v>
      </c>
      <c r="Z343" s="30">
        <v>123.15</v>
      </c>
      <c r="AA343" s="31">
        <v>1.8599999999999998E-2</v>
      </c>
      <c r="AB343" s="32">
        <f t="shared" si="97"/>
        <v>1.0185999999999999</v>
      </c>
      <c r="AC343" s="28">
        <f t="shared" si="98"/>
        <v>3.9012467160257899E-4</v>
      </c>
      <c r="AD343" s="22"/>
      <c r="AE343" s="29" t="s">
        <v>930</v>
      </c>
      <c r="AF343" s="30">
        <v>869.7</v>
      </c>
      <c r="AG343" s="31">
        <v>8.0999999999999996E-3</v>
      </c>
      <c r="AH343" s="32">
        <f t="shared" si="99"/>
        <v>1.0081</v>
      </c>
      <c r="AI343" s="28">
        <f t="shared" si="100"/>
        <v>7.5496178648196805E-5</v>
      </c>
      <c r="AJ343" s="22"/>
      <c r="AK343" s="29" t="s">
        <v>930</v>
      </c>
      <c r="AL343" s="30">
        <v>337.85</v>
      </c>
      <c r="AM343" s="31">
        <v>2.8500000000000001E-2</v>
      </c>
      <c r="AN343" s="32">
        <f t="shared" si="101"/>
        <v>1.0285</v>
      </c>
      <c r="AO343" s="28">
        <f t="shared" si="102"/>
        <v>2.6982087413422501E-4</v>
      </c>
      <c r="AP343" s="22"/>
      <c r="AQ343" s="22"/>
      <c r="AR343" s="38"/>
      <c r="AT343" s="39">
        <f t="shared" si="86"/>
        <v>0.58546205003582497</v>
      </c>
      <c r="AV343" s="40" t="s">
        <v>348</v>
      </c>
      <c r="AW343" s="47">
        <v>1268.7</v>
      </c>
      <c r="AX343" s="48">
        <f t="shared" si="87"/>
        <v>4.8988719970376998E-3</v>
      </c>
      <c r="AY343" s="43">
        <f t="shared" si="88"/>
        <v>1.00489887199704</v>
      </c>
      <c r="AZ343" s="49"/>
    </row>
    <row r="344" spans="1:52" ht="20.399999999999999">
      <c r="A344" s="12" t="s">
        <v>931</v>
      </c>
      <c r="B344" s="13">
        <v>2456.31</v>
      </c>
      <c r="C344" s="14">
        <v>3.2000000000000002E-3</v>
      </c>
      <c r="D344" s="15">
        <f t="shared" si="89"/>
        <v>1.0032000000000001</v>
      </c>
      <c r="E344" s="10">
        <f t="shared" si="90"/>
        <v>0.58438137090995901</v>
      </c>
      <c r="F344" s="16"/>
      <c r="G344" s="12" t="s">
        <v>931</v>
      </c>
      <c r="H344" s="13">
        <v>741.7</v>
      </c>
      <c r="I344" s="14">
        <v>5.7999999999999996E-3</v>
      </c>
      <c r="J344" s="15">
        <f t="shared" si="91"/>
        <v>1.0058</v>
      </c>
      <c r="K344" s="10">
        <f t="shared" si="92"/>
        <v>1.92779699068545E-3</v>
      </c>
      <c r="L344" s="21"/>
      <c r="M344" s="12" t="s">
        <v>931</v>
      </c>
      <c r="N344" s="13">
        <v>247.25</v>
      </c>
      <c r="O344" s="14">
        <v>2E-3</v>
      </c>
      <c r="P344" s="15">
        <f t="shared" si="93"/>
        <v>1.002</v>
      </c>
      <c r="Q344" s="10">
        <f t="shared" si="94"/>
        <v>2.0673513255314101E-5</v>
      </c>
      <c r="R344" s="21"/>
      <c r="S344" s="12" t="s">
        <v>931</v>
      </c>
      <c r="T344" s="13">
        <v>26.9</v>
      </c>
      <c r="U344" s="14">
        <v>-1.9E-3</v>
      </c>
      <c r="V344" s="15">
        <f t="shared" si="95"/>
        <v>0.99809999999999999</v>
      </c>
      <c r="W344" s="10">
        <f t="shared" si="96"/>
        <v>-6.6509075710532593E-5</v>
      </c>
      <c r="X344" s="22"/>
      <c r="Y344" s="29" t="s">
        <v>931</v>
      </c>
      <c r="Z344" s="30">
        <v>120.9</v>
      </c>
      <c r="AA344" s="31">
        <v>-7.0000000000000001E-3</v>
      </c>
      <c r="AB344" s="32">
        <f t="shared" si="97"/>
        <v>0.99299999999999999</v>
      </c>
      <c r="AC344" s="28">
        <f t="shared" si="98"/>
        <v>-1.4682111296871299E-4</v>
      </c>
      <c r="AD344" s="22"/>
      <c r="AE344" s="29" t="s">
        <v>931</v>
      </c>
      <c r="AF344" s="30">
        <v>862.75</v>
      </c>
      <c r="AG344" s="31">
        <v>-3.5000000000000001E-3</v>
      </c>
      <c r="AH344" s="32">
        <f t="shared" si="99"/>
        <v>0.99650000000000005</v>
      </c>
      <c r="AI344" s="28">
        <f t="shared" si="100"/>
        <v>-3.2621805588726998E-5</v>
      </c>
      <c r="AJ344" s="22"/>
      <c r="AK344" s="29" t="s">
        <v>931</v>
      </c>
      <c r="AL344" s="30">
        <v>328.5</v>
      </c>
      <c r="AM344" s="31">
        <v>-3.2000000000000002E-3</v>
      </c>
      <c r="AN344" s="32">
        <f t="shared" si="101"/>
        <v>0.99680000000000002</v>
      </c>
      <c r="AO344" s="28">
        <f t="shared" si="102"/>
        <v>-3.0295677095772602E-5</v>
      </c>
      <c r="AP344" s="22"/>
      <c r="AQ344" s="22"/>
      <c r="AR344" s="38"/>
      <c r="AT344" s="39">
        <f t="shared" si="86"/>
        <v>0.58605359374253696</v>
      </c>
      <c r="AV344" s="40" t="s">
        <v>349</v>
      </c>
      <c r="AW344" s="47">
        <v>1262.5</v>
      </c>
      <c r="AX344" s="48">
        <f t="shared" si="87"/>
        <v>-3.7947709385035798E-3</v>
      </c>
      <c r="AY344" s="43">
        <f t="shared" si="88"/>
        <v>0.996205229061496</v>
      </c>
      <c r="AZ344" s="49"/>
    </row>
    <row r="345" spans="1:52" ht="20.399999999999999">
      <c r="A345" s="12" t="s">
        <v>932</v>
      </c>
      <c r="B345" s="13">
        <v>2448.5300000000002</v>
      </c>
      <c r="C345" s="14">
        <v>-8.6999999999999994E-3</v>
      </c>
      <c r="D345" s="15">
        <f t="shared" si="89"/>
        <v>0.99129999999999996</v>
      </c>
      <c r="E345" s="10">
        <f t="shared" si="90"/>
        <v>0.57744941485550505</v>
      </c>
      <c r="F345" s="16"/>
      <c r="G345" s="12" t="s">
        <v>932</v>
      </c>
      <c r="H345" s="13">
        <v>737.4</v>
      </c>
      <c r="I345" s="14">
        <v>-2.5000000000000001E-3</v>
      </c>
      <c r="J345" s="15">
        <f t="shared" si="91"/>
        <v>0.99750000000000005</v>
      </c>
      <c r="K345" s="10">
        <f t="shared" si="92"/>
        <v>-8.3094697874373097E-4</v>
      </c>
      <c r="L345" s="21"/>
      <c r="M345" s="12" t="s">
        <v>932</v>
      </c>
      <c r="N345" s="13">
        <v>246.75</v>
      </c>
      <c r="O345" s="14">
        <v>1.9599999999999999E-2</v>
      </c>
      <c r="P345" s="15">
        <f t="shared" si="93"/>
        <v>1.0196000000000001</v>
      </c>
      <c r="Q345" s="10">
        <f t="shared" si="94"/>
        <v>2.0260042990207801E-4</v>
      </c>
      <c r="R345" s="21"/>
      <c r="S345" s="12" t="s">
        <v>932</v>
      </c>
      <c r="T345" s="13">
        <v>26.95</v>
      </c>
      <c r="U345" s="14">
        <v>3.7000000000000002E-3</v>
      </c>
      <c r="V345" s="15">
        <f t="shared" si="95"/>
        <v>1.0037</v>
      </c>
      <c r="W345" s="10">
        <f t="shared" si="96"/>
        <v>1.2951767375209001E-4</v>
      </c>
      <c r="X345" s="22"/>
      <c r="Y345" s="29" t="s">
        <v>932</v>
      </c>
      <c r="Z345" s="30">
        <v>121.75</v>
      </c>
      <c r="AA345" s="31">
        <v>-2.8999999999999998E-3</v>
      </c>
      <c r="AB345" s="32">
        <f t="shared" si="97"/>
        <v>0.99709999999999999</v>
      </c>
      <c r="AC345" s="28">
        <f t="shared" si="98"/>
        <v>-6.0825889658466703E-5</v>
      </c>
      <c r="AD345" s="22"/>
      <c r="AE345" s="29" t="s">
        <v>932</v>
      </c>
      <c r="AF345" s="30">
        <v>865.8</v>
      </c>
      <c r="AG345" s="31">
        <v>1.2200000000000001E-2</v>
      </c>
      <c r="AH345" s="32">
        <f t="shared" si="99"/>
        <v>1.0122</v>
      </c>
      <c r="AI345" s="28">
        <f t="shared" si="100"/>
        <v>1.1371029376642E-4</v>
      </c>
      <c r="AJ345" s="22"/>
      <c r="AK345" s="29" t="s">
        <v>932</v>
      </c>
      <c r="AL345" s="30">
        <v>329.55</v>
      </c>
      <c r="AM345" s="31">
        <v>5.5999999999999999E-3</v>
      </c>
      <c r="AN345" s="32">
        <f t="shared" si="101"/>
        <v>1.0056</v>
      </c>
      <c r="AO345" s="28">
        <f t="shared" si="102"/>
        <v>5.3017434917602099E-5</v>
      </c>
      <c r="AP345" s="22"/>
      <c r="AQ345" s="22"/>
      <c r="AR345" s="38"/>
      <c r="AT345" s="39">
        <f t="shared" si="86"/>
        <v>0.57705648781944097</v>
      </c>
      <c r="AV345" s="40" t="s">
        <v>350</v>
      </c>
      <c r="AW345" s="47">
        <v>1267.3</v>
      </c>
      <c r="AX345" s="48">
        <f t="shared" si="87"/>
        <v>-1.56195068382323E-2</v>
      </c>
      <c r="AY345" s="43">
        <f t="shared" si="88"/>
        <v>0.98438049316176801</v>
      </c>
      <c r="AZ345" s="49"/>
    </row>
    <row r="346" spans="1:52" ht="20.399999999999999">
      <c r="A346" s="12" t="s">
        <v>347</v>
      </c>
      <c r="B346" s="13">
        <v>2469.98</v>
      </c>
      <c r="C346" s="14">
        <v>2.23E-2</v>
      </c>
      <c r="D346" s="15">
        <f t="shared" si="89"/>
        <v>1.0223</v>
      </c>
      <c r="E346" s="10">
        <f t="shared" si="90"/>
        <v>0.59550745163601604</v>
      </c>
      <c r="F346" s="16"/>
      <c r="G346" s="12" t="s">
        <v>347</v>
      </c>
      <c r="H346" s="13">
        <v>739.25</v>
      </c>
      <c r="I346" s="14">
        <v>-2.2800000000000001E-2</v>
      </c>
      <c r="J346" s="15">
        <f t="shared" si="91"/>
        <v>0.97719999999999996</v>
      </c>
      <c r="K346" s="10">
        <f t="shared" si="92"/>
        <v>-7.5782364461428201E-3</v>
      </c>
      <c r="L346" s="21"/>
      <c r="M346" s="12" t="s">
        <v>347</v>
      </c>
      <c r="N346" s="13">
        <v>242</v>
      </c>
      <c r="O346" s="14">
        <v>4.1000000000000003E-3</v>
      </c>
      <c r="P346" s="15">
        <f t="shared" si="93"/>
        <v>1.0041</v>
      </c>
      <c r="Q346" s="10">
        <f t="shared" si="94"/>
        <v>4.2380702173393802E-5</v>
      </c>
      <c r="R346" s="21"/>
      <c r="S346" s="12" t="s">
        <v>347</v>
      </c>
      <c r="T346" s="13">
        <v>26.85</v>
      </c>
      <c r="U346" s="14">
        <v>-7.4000000000000003E-3</v>
      </c>
      <c r="V346" s="15">
        <f t="shared" si="95"/>
        <v>0.99260000000000004</v>
      </c>
      <c r="W346" s="10">
        <f t="shared" si="96"/>
        <v>-2.5903534750418002E-4</v>
      </c>
      <c r="X346" s="22"/>
      <c r="Y346" s="29" t="s">
        <v>347</v>
      </c>
      <c r="Z346" s="30">
        <v>122.1</v>
      </c>
      <c r="AA346" s="31">
        <v>1.0800000000000001E-2</v>
      </c>
      <c r="AB346" s="32">
        <f t="shared" si="97"/>
        <v>1.0107999999999999</v>
      </c>
      <c r="AC346" s="28">
        <f t="shared" si="98"/>
        <v>2.2652400286601399E-4</v>
      </c>
      <c r="AD346" s="22"/>
      <c r="AE346" s="29" t="s">
        <v>347</v>
      </c>
      <c r="AF346" s="30">
        <v>855.4</v>
      </c>
      <c r="AG346" s="31">
        <v>-5.0000000000000001E-4</v>
      </c>
      <c r="AH346" s="32">
        <f t="shared" si="99"/>
        <v>0.99950000000000006</v>
      </c>
      <c r="AI346" s="28">
        <f t="shared" si="100"/>
        <v>-4.6602579412467202E-6</v>
      </c>
      <c r="AJ346" s="22"/>
      <c r="AK346" s="29" t="s">
        <v>347</v>
      </c>
      <c r="AL346" s="30">
        <v>327.7</v>
      </c>
      <c r="AM346" s="31">
        <v>-4.5999999999999999E-3</v>
      </c>
      <c r="AN346" s="32">
        <f t="shared" si="101"/>
        <v>0.99539999999999995</v>
      </c>
      <c r="AO346" s="28">
        <f t="shared" si="102"/>
        <v>-4.3550035825173199E-5</v>
      </c>
      <c r="AP346" s="22"/>
      <c r="AQ346" s="22"/>
      <c r="AR346" s="38"/>
      <c r="AT346" s="39">
        <f t="shared" si="86"/>
        <v>0.58789087425364195</v>
      </c>
      <c r="AV346" s="40" t="s">
        <v>351</v>
      </c>
      <c r="AW346" s="47">
        <v>1287.25</v>
      </c>
      <c r="AX346" s="48">
        <f t="shared" si="87"/>
        <v>-2.8702215034540298E-3</v>
      </c>
      <c r="AY346" s="43">
        <f t="shared" si="88"/>
        <v>0.99712977849654605</v>
      </c>
      <c r="AZ346" s="49"/>
    </row>
    <row r="347" spans="1:52" ht="20.399999999999999">
      <c r="A347" s="12" t="s">
        <v>348</v>
      </c>
      <c r="B347" s="13">
        <v>2416</v>
      </c>
      <c r="C347" s="14">
        <v>1.4E-2</v>
      </c>
      <c r="D347" s="15">
        <f t="shared" si="89"/>
        <v>1.014</v>
      </c>
      <c r="E347" s="10">
        <f t="shared" si="90"/>
        <v>0.59067255791736295</v>
      </c>
      <c r="F347" s="16"/>
      <c r="G347" s="12" t="s">
        <v>348</v>
      </c>
      <c r="H347" s="13">
        <v>756.5</v>
      </c>
      <c r="I347" s="14">
        <v>5.0299999999999997E-2</v>
      </c>
      <c r="J347" s="15">
        <f t="shared" si="91"/>
        <v>1.0503</v>
      </c>
      <c r="K347" s="10">
        <f t="shared" si="92"/>
        <v>1.6718653212323902E-2</v>
      </c>
      <c r="L347" s="21"/>
      <c r="M347" s="12" t="s">
        <v>348</v>
      </c>
      <c r="N347" s="13">
        <v>241</v>
      </c>
      <c r="O347" s="14">
        <v>-5.9999999999999995E-4</v>
      </c>
      <c r="P347" s="15">
        <f t="shared" si="93"/>
        <v>0.99939999999999996</v>
      </c>
      <c r="Q347" s="10">
        <f t="shared" si="94"/>
        <v>-6.2020539765942201E-6</v>
      </c>
      <c r="R347" s="21"/>
      <c r="S347" s="12" t="s">
        <v>348</v>
      </c>
      <c r="T347" s="13">
        <v>27.05</v>
      </c>
      <c r="U347" s="14">
        <v>-7.3000000000000001E-3</v>
      </c>
      <c r="V347" s="15">
        <f t="shared" si="95"/>
        <v>0.99270000000000003</v>
      </c>
      <c r="W347" s="10">
        <f t="shared" si="96"/>
        <v>-2.55534869835204E-4</v>
      </c>
      <c r="X347" s="22"/>
      <c r="Y347" s="29" t="s">
        <v>348</v>
      </c>
      <c r="Z347" s="30">
        <v>120.8</v>
      </c>
      <c r="AA347" s="31">
        <v>-1.1999999999999999E-3</v>
      </c>
      <c r="AB347" s="32">
        <f t="shared" si="97"/>
        <v>0.99880000000000002</v>
      </c>
      <c r="AC347" s="28">
        <f t="shared" si="98"/>
        <v>-2.51693336517793E-5</v>
      </c>
      <c r="AD347" s="22"/>
      <c r="AE347" s="29" t="s">
        <v>348</v>
      </c>
      <c r="AF347" s="30">
        <v>855.8</v>
      </c>
      <c r="AG347" s="31">
        <v>-1.4200000000000001E-2</v>
      </c>
      <c r="AH347" s="32">
        <f t="shared" si="99"/>
        <v>0.98580000000000001</v>
      </c>
      <c r="AI347" s="28">
        <f t="shared" si="100"/>
        <v>-1.3235132553140699E-4</v>
      </c>
      <c r="AJ347" s="22"/>
      <c r="AK347" s="29" t="s">
        <v>348</v>
      </c>
      <c r="AL347" s="30">
        <v>329.2</v>
      </c>
      <c r="AM347" s="31">
        <v>-2.1299999999999999E-2</v>
      </c>
      <c r="AN347" s="32">
        <f t="shared" si="101"/>
        <v>0.97870000000000001</v>
      </c>
      <c r="AO347" s="28">
        <f t="shared" si="102"/>
        <v>-2.0165560066873699E-4</v>
      </c>
      <c r="AP347" s="22"/>
      <c r="AQ347" s="22"/>
      <c r="AR347" s="38"/>
      <c r="AT347" s="39">
        <f t="shared" si="86"/>
        <v>0.606770297946023</v>
      </c>
      <c r="AV347" s="40" t="s">
        <v>352</v>
      </c>
      <c r="AW347" s="47">
        <v>1290.95</v>
      </c>
      <c r="AX347" s="48">
        <f t="shared" si="87"/>
        <v>-3.2867419337206999E-3</v>
      </c>
      <c r="AY347" s="43">
        <f t="shared" si="88"/>
        <v>0.99671325806627897</v>
      </c>
      <c r="AZ347" s="49"/>
    </row>
    <row r="348" spans="1:52" ht="20.399999999999999">
      <c r="A348" s="12" t="s">
        <v>349</v>
      </c>
      <c r="B348" s="13">
        <v>2382.6799999999998</v>
      </c>
      <c r="C348" s="14">
        <v>4.4000000000000003E-3</v>
      </c>
      <c r="D348" s="15">
        <f t="shared" si="89"/>
        <v>1.0044</v>
      </c>
      <c r="E348" s="10">
        <f t="shared" si="90"/>
        <v>0.58508039168855996</v>
      </c>
      <c r="F348" s="16"/>
      <c r="G348" s="12" t="s">
        <v>349</v>
      </c>
      <c r="H348" s="13">
        <v>720.25</v>
      </c>
      <c r="I348" s="14">
        <v>-5.7000000000000002E-3</v>
      </c>
      <c r="J348" s="15">
        <f t="shared" si="91"/>
        <v>0.99429999999999996</v>
      </c>
      <c r="K348" s="10">
        <f t="shared" si="92"/>
        <v>-1.89455911153571E-3</v>
      </c>
      <c r="L348" s="21"/>
      <c r="M348" s="12" t="s">
        <v>349</v>
      </c>
      <c r="N348" s="13">
        <v>241.15</v>
      </c>
      <c r="O348" s="14">
        <v>1.41E-2</v>
      </c>
      <c r="P348" s="15">
        <f t="shared" si="93"/>
        <v>1.0141</v>
      </c>
      <c r="Q348" s="10">
        <f t="shared" si="94"/>
        <v>1.4574826844996399E-4</v>
      </c>
      <c r="R348" s="21"/>
      <c r="S348" s="12" t="s">
        <v>349</v>
      </c>
      <c r="T348" s="13">
        <v>27.25</v>
      </c>
      <c r="U348" s="14">
        <v>0</v>
      </c>
      <c r="V348" s="15">
        <f t="shared" si="95"/>
        <v>1</v>
      </c>
      <c r="W348" s="10">
        <f t="shared" si="96"/>
        <v>0</v>
      </c>
      <c r="X348" s="22"/>
      <c r="Y348" s="29" t="s">
        <v>349</v>
      </c>
      <c r="Z348" s="30">
        <v>120.95</v>
      </c>
      <c r="AA348" s="31">
        <v>1.8100000000000002E-2</v>
      </c>
      <c r="AB348" s="32">
        <f t="shared" si="97"/>
        <v>1.0181</v>
      </c>
      <c r="AC348" s="28">
        <f t="shared" si="98"/>
        <v>3.7963744924767102E-4</v>
      </c>
      <c r="AD348" s="22"/>
      <c r="AE348" s="29" t="s">
        <v>349</v>
      </c>
      <c r="AF348" s="30">
        <v>868.15</v>
      </c>
      <c r="AG348" s="31">
        <v>8.8999999999999999E-3</v>
      </c>
      <c r="AH348" s="32">
        <f t="shared" si="99"/>
        <v>1.0088999999999999</v>
      </c>
      <c r="AI348" s="28">
        <f t="shared" si="100"/>
        <v>8.29525913541915E-5</v>
      </c>
      <c r="AJ348" s="22"/>
      <c r="AK348" s="29" t="s">
        <v>349</v>
      </c>
      <c r="AL348" s="30">
        <v>336.35</v>
      </c>
      <c r="AM348" s="31">
        <v>2.9399999999999999E-2</v>
      </c>
      <c r="AN348" s="32">
        <f t="shared" si="101"/>
        <v>1.0294000000000001</v>
      </c>
      <c r="AO348" s="28">
        <f t="shared" si="102"/>
        <v>2.78341533317411E-4</v>
      </c>
      <c r="AP348" s="22"/>
      <c r="AQ348" s="22"/>
      <c r="AR348" s="38"/>
      <c r="AT348" s="39">
        <f t="shared" si="86"/>
        <v>0.58407251241939295</v>
      </c>
      <c r="AV348" s="40" t="s">
        <v>353</v>
      </c>
      <c r="AW348" s="47">
        <v>1295.2</v>
      </c>
      <c r="AX348" s="48">
        <f t="shared" si="87"/>
        <v>2.3197822378246601E-2</v>
      </c>
      <c r="AY348" s="43">
        <f t="shared" si="88"/>
        <v>1.0231978223782501</v>
      </c>
      <c r="AZ348" s="49"/>
    </row>
    <row r="349" spans="1:52" ht="20.399999999999999">
      <c r="A349" s="12" t="s">
        <v>350</v>
      </c>
      <c r="B349" s="13">
        <v>2372.1999999999998</v>
      </c>
      <c r="C349" s="14">
        <v>-5.0000000000000001E-3</v>
      </c>
      <c r="D349" s="15">
        <f t="shared" si="89"/>
        <v>0.995</v>
      </c>
      <c r="E349" s="10">
        <f t="shared" si="90"/>
        <v>0.57960472892285597</v>
      </c>
      <c r="F349" s="16"/>
      <c r="G349" s="12" t="s">
        <v>350</v>
      </c>
      <c r="H349" s="13">
        <v>724.4</v>
      </c>
      <c r="I349" s="14">
        <v>1.41E-2</v>
      </c>
      <c r="J349" s="15">
        <f t="shared" si="91"/>
        <v>1.0141</v>
      </c>
      <c r="K349" s="10">
        <f t="shared" si="92"/>
        <v>4.68654096011464E-3</v>
      </c>
      <c r="L349" s="21"/>
      <c r="M349" s="12" t="s">
        <v>350</v>
      </c>
      <c r="N349" s="13">
        <v>237.8</v>
      </c>
      <c r="O349" s="14">
        <v>-2.7000000000000001E-3</v>
      </c>
      <c r="P349" s="15">
        <f t="shared" si="93"/>
        <v>0.99729999999999996</v>
      </c>
      <c r="Q349" s="10">
        <f t="shared" si="94"/>
        <v>-2.7909242894673999E-5</v>
      </c>
      <c r="R349" s="21"/>
      <c r="S349" s="12" t="s">
        <v>350</v>
      </c>
      <c r="T349" s="13">
        <v>27.25</v>
      </c>
      <c r="U349" s="14">
        <v>2.4400000000000002E-2</v>
      </c>
      <c r="V349" s="15">
        <f t="shared" si="95"/>
        <v>1.0244</v>
      </c>
      <c r="W349" s="10">
        <f t="shared" si="96"/>
        <v>8.5411655122999799E-4</v>
      </c>
      <c r="X349" s="22"/>
      <c r="Y349" s="29" t="s">
        <v>350</v>
      </c>
      <c r="Z349" s="30">
        <v>118.8</v>
      </c>
      <c r="AA349" s="31">
        <v>-5.4000000000000003E-3</v>
      </c>
      <c r="AB349" s="32">
        <f t="shared" si="97"/>
        <v>0.99460000000000004</v>
      </c>
      <c r="AC349" s="28">
        <f t="shared" si="98"/>
        <v>-1.1326200143300699E-4</v>
      </c>
      <c r="AD349" s="22"/>
      <c r="AE349" s="29" t="s">
        <v>350</v>
      </c>
      <c r="AF349" s="30">
        <v>860.45</v>
      </c>
      <c r="AG349" s="31">
        <v>-2.3E-3</v>
      </c>
      <c r="AH349" s="32">
        <f t="shared" si="99"/>
        <v>0.99770000000000003</v>
      </c>
      <c r="AI349" s="28">
        <f t="shared" si="100"/>
        <v>-2.14371865297349E-5</v>
      </c>
      <c r="AJ349" s="22"/>
      <c r="AK349" s="29" t="s">
        <v>350</v>
      </c>
      <c r="AL349" s="30">
        <v>326.75</v>
      </c>
      <c r="AM349" s="31">
        <v>-1.4E-3</v>
      </c>
      <c r="AN349" s="32">
        <f t="shared" si="101"/>
        <v>0.99860000000000004</v>
      </c>
      <c r="AO349" s="28">
        <f t="shared" si="102"/>
        <v>-1.3254358729400499E-5</v>
      </c>
      <c r="AP349" s="22"/>
      <c r="AQ349" s="22"/>
      <c r="AR349" s="38"/>
      <c r="AT349" s="39">
        <f t="shared" si="86"/>
        <v>0.58496952364461396</v>
      </c>
      <c r="AV349" s="40" t="s">
        <v>354</v>
      </c>
      <c r="AW349" s="47">
        <v>1265.5</v>
      </c>
      <c r="AX349" s="48">
        <f t="shared" si="87"/>
        <v>1.2643800899757401E-2</v>
      </c>
      <c r="AY349" s="43">
        <f t="shared" si="88"/>
        <v>1.01264380089976</v>
      </c>
      <c r="AZ349" s="49"/>
    </row>
    <row r="350" spans="1:52" ht="20.399999999999999">
      <c r="A350" s="12" t="s">
        <v>351</v>
      </c>
      <c r="B350" s="13">
        <v>2384.17</v>
      </c>
      <c r="C350" s="14">
        <v>-1.0999999999999999E-2</v>
      </c>
      <c r="D350" s="15">
        <f t="shared" si="89"/>
        <v>0.98899999999999999</v>
      </c>
      <c r="E350" s="10">
        <f t="shared" si="90"/>
        <v>0.57610962502985397</v>
      </c>
      <c r="F350" s="16"/>
      <c r="G350" s="12" t="s">
        <v>351</v>
      </c>
      <c r="H350" s="13">
        <v>714.3</v>
      </c>
      <c r="I350" s="14">
        <v>-4.2000000000000003E-2</v>
      </c>
      <c r="J350" s="15">
        <f t="shared" si="91"/>
        <v>0.95799999999999996</v>
      </c>
      <c r="K350" s="10">
        <f t="shared" si="92"/>
        <v>-1.39599092428947E-2</v>
      </c>
      <c r="L350" s="21"/>
      <c r="M350" s="12" t="s">
        <v>351</v>
      </c>
      <c r="N350" s="13">
        <v>238.45</v>
      </c>
      <c r="O350" s="14">
        <v>-2.7000000000000001E-3</v>
      </c>
      <c r="P350" s="15">
        <f t="shared" si="93"/>
        <v>0.99729999999999996</v>
      </c>
      <c r="Q350" s="10">
        <f t="shared" si="94"/>
        <v>-2.7909242894673999E-5</v>
      </c>
      <c r="R350" s="21"/>
      <c r="S350" s="12" t="s">
        <v>351</v>
      </c>
      <c r="T350" s="13">
        <v>26.6</v>
      </c>
      <c r="U350" s="14">
        <v>-9.2999999999999992E-3</v>
      </c>
      <c r="V350" s="15">
        <f t="shared" si="95"/>
        <v>0.99070000000000003</v>
      </c>
      <c r="W350" s="10">
        <f t="shared" si="96"/>
        <v>-3.2554442321471201E-4</v>
      </c>
      <c r="X350" s="22"/>
      <c r="Y350" s="29" t="s">
        <v>351</v>
      </c>
      <c r="Z350" s="30">
        <v>119.45</v>
      </c>
      <c r="AA350" s="31">
        <v>-2.4500000000000001E-2</v>
      </c>
      <c r="AB350" s="32">
        <f t="shared" si="97"/>
        <v>0.97550000000000003</v>
      </c>
      <c r="AC350" s="28">
        <f t="shared" si="98"/>
        <v>-5.1387389539049404E-4</v>
      </c>
      <c r="AD350" s="22"/>
      <c r="AE350" s="29" t="s">
        <v>351</v>
      </c>
      <c r="AF350" s="30">
        <v>862.45</v>
      </c>
      <c r="AG350" s="31">
        <v>-5.0000000000000001E-3</v>
      </c>
      <c r="AH350" s="32">
        <f t="shared" si="99"/>
        <v>0.995</v>
      </c>
      <c r="AI350" s="28">
        <f t="shared" si="100"/>
        <v>-4.6602579412467202E-5</v>
      </c>
      <c r="AJ350" s="22"/>
      <c r="AK350" s="29" t="s">
        <v>351</v>
      </c>
      <c r="AL350" s="30">
        <v>327.2</v>
      </c>
      <c r="AM350" s="31">
        <v>-1.67E-2</v>
      </c>
      <c r="AN350" s="32">
        <f t="shared" si="101"/>
        <v>0.98329999999999995</v>
      </c>
      <c r="AO350" s="28">
        <f t="shared" si="102"/>
        <v>-1.58105564843563E-4</v>
      </c>
      <c r="AP350" s="22"/>
      <c r="AQ350" s="22"/>
      <c r="AR350" s="38"/>
      <c r="AT350" s="39">
        <f t="shared" si="86"/>
        <v>0.56107768008120396</v>
      </c>
      <c r="AV350" s="40" t="s">
        <v>355</v>
      </c>
      <c r="AW350" s="47">
        <v>1249.5999999999999</v>
      </c>
      <c r="AX350" s="48">
        <f t="shared" si="87"/>
        <v>-1.74131286371027E-2</v>
      </c>
      <c r="AY350" s="43">
        <f t="shared" si="88"/>
        <v>0.98258687136289702</v>
      </c>
      <c r="AZ350" s="49"/>
    </row>
    <row r="351" spans="1:52" ht="20.399999999999999">
      <c r="A351" s="12" t="s">
        <v>352</v>
      </c>
      <c r="B351" s="13">
        <v>2410.81</v>
      </c>
      <c r="C351" s="14">
        <v>9.1000000000000004E-3</v>
      </c>
      <c r="D351" s="15">
        <f t="shared" si="89"/>
        <v>1.0091000000000001</v>
      </c>
      <c r="E351" s="10">
        <f t="shared" si="90"/>
        <v>0.58781822307141196</v>
      </c>
      <c r="F351" s="16"/>
      <c r="G351" s="12" t="s">
        <v>352</v>
      </c>
      <c r="H351" s="13">
        <v>745.6</v>
      </c>
      <c r="I351" s="14">
        <v>-5.1000000000000004E-3</v>
      </c>
      <c r="J351" s="15">
        <f t="shared" si="91"/>
        <v>0.99490000000000001</v>
      </c>
      <c r="K351" s="10">
        <f t="shared" si="92"/>
        <v>-1.6951318366372099E-3</v>
      </c>
      <c r="L351" s="21"/>
      <c r="M351" s="12" t="s">
        <v>352</v>
      </c>
      <c r="N351" s="13">
        <v>239.1</v>
      </c>
      <c r="O351" s="14">
        <v>-1.24E-2</v>
      </c>
      <c r="P351" s="15">
        <f t="shared" si="93"/>
        <v>0.98760000000000003</v>
      </c>
      <c r="Q351" s="10">
        <f t="shared" si="94"/>
        <v>-1.2817578218294701E-4</v>
      </c>
      <c r="R351" s="21"/>
      <c r="S351" s="12" t="s">
        <v>352</v>
      </c>
      <c r="T351" s="13">
        <v>26.85</v>
      </c>
      <c r="U351" s="14">
        <v>1.32E-2</v>
      </c>
      <c r="V351" s="15">
        <f t="shared" si="95"/>
        <v>1.0132000000000001</v>
      </c>
      <c r="W351" s="10">
        <f t="shared" si="96"/>
        <v>4.62063052304753E-4</v>
      </c>
      <c r="X351" s="22"/>
      <c r="Y351" s="29" t="s">
        <v>352</v>
      </c>
      <c r="Z351" s="30">
        <v>122.45</v>
      </c>
      <c r="AA351" s="31">
        <v>2.5000000000000001E-3</v>
      </c>
      <c r="AB351" s="32">
        <f t="shared" si="97"/>
        <v>1.0024999999999999</v>
      </c>
      <c r="AC351" s="28">
        <f t="shared" si="98"/>
        <v>5.2436111774540203E-5</v>
      </c>
      <c r="AD351" s="22"/>
      <c r="AE351" s="29" t="s">
        <v>352</v>
      </c>
      <c r="AF351" s="30">
        <v>866.75</v>
      </c>
      <c r="AG351" s="31">
        <v>8.3999999999999995E-3</v>
      </c>
      <c r="AH351" s="32">
        <f t="shared" si="99"/>
        <v>1.0084</v>
      </c>
      <c r="AI351" s="28">
        <f t="shared" si="100"/>
        <v>7.8292333412944797E-5</v>
      </c>
      <c r="AJ351" s="22"/>
      <c r="AK351" s="29" t="s">
        <v>352</v>
      </c>
      <c r="AL351" s="30">
        <v>332.75</v>
      </c>
      <c r="AM351" s="31">
        <v>0.01</v>
      </c>
      <c r="AN351" s="32">
        <f t="shared" si="101"/>
        <v>1.01</v>
      </c>
      <c r="AO351" s="28">
        <f t="shared" si="102"/>
        <v>9.4673990924289502E-5</v>
      </c>
      <c r="AP351" s="22"/>
      <c r="AQ351" s="22"/>
      <c r="AR351" s="38"/>
      <c r="AT351" s="39">
        <f t="shared" ref="AT351:AT414" si="103">SUM(E351,K351,Q351,W351,AC351,AI351,AO351,)</f>
        <v>0.586682380941008</v>
      </c>
      <c r="AV351" s="40" t="s">
        <v>356</v>
      </c>
      <c r="AW351" s="47">
        <v>1271.55</v>
      </c>
      <c r="AX351" s="48">
        <f t="shared" si="87"/>
        <v>-5.29444145145178E-3</v>
      </c>
      <c r="AY351" s="43">
        <f t="shared" si="88"/>
        <v>0.99470555854854803</v>
      </c>
      <c r="AZ351" s="49"/>
    </row>
    <row r="352" spans="1:52" ht="20.399999999999999">
      <c r="A352" s="12" t="s">
        <v>353</v>
      </c>
      <c r="B352" s="13">
        <v>2389.06</v>
      </c>
      <c r="C352" s="14">
        <v>5.1999999999999998E-3</v>
      </c>
      <c r="D352" s="15">
        <f t="shared" si="89"/>
        <v>1.0052000000000001</v>
      </c>
      <c r="E352" s="10">
        <f t="shared" si="90"/>
        <v>0.58554640554096005</v>
      </c>
      <c r="F352" s="16"/>
      <c r="G352" s="12" t="s">
        <v>353</v>
      </c>
      <c r="H352" s="13">
        <v>749.45</v>
      </c>
      <c r="I352" s="14">
        <v>1.5800000000000002E-2</v>
      </c>
      <c r="J352" s="15">
        <f t="shared" si="91"/>
        <v>1.0158</v>
      </c>
      <c r="K352" s="10">
        <f t="shared" si="92"/>
        <v>5.2515849056603801E-3</v>
      </c>
      <c r="L352" s="21"/>
      <c r="M352" s="12" t="s">
        <v>353</v>
      </c>
      <c r="N352" s="13">
        <v>242.1</v>
      </c>
      <c r="O352" s="14">
        <v>-2.8999999999999998E-3</v>
      </c>
      <c r="P352" s="15">
        <f t="shared" si="93"/>
        <v>0.99709999999999999</v>
      </c>
      <c r="Q352" s="10">
        <f t="shared" si="94"/>
        <v>-2.9976594220205399E-5</v>
      </c>
      <c r="R352" s="21"/>
      <c r="S352" s="12" t="s">
        <v>353</v>
      </c>
      <c r="T352" s="13">
        <v>26.5</v>
      </c>
      <c r="U352" s="14">
        <v>-1.67E-2</v>
      </c>
      <c r="V352" s="15">
        <f t="shared" si="95"/>
        <v>0.98329999999999995</v>
      </c>
      <c r="W352" s="10">
        <f t="shared" si="96"/>
        <v>-5.8457977071889203E-4</v>
      </c>
      <c r="X352" s="22"/>
      <c r="Y352" s="29" t="s">
        <v>353</v>
      </c>
      <c r="Z352" s="30">
        <v>122.15</v>
      </c>
      <c r="AA352" s="31">
        <v>-2.3999999999999998E-3</v>
      </c>
      <c r="AB352" s="32">
        <f t="shared" si="97"/>
        <v>0.99760000000000004</v>
      </c>
      <c r="AC352" s="28">
        <f t="shared" si="98"/>
        <v>-5.03386673035586E-5</v>
      </c>
      <c r="AD352" s="22"/>
      <c r="AE352" s="29" t="s">
        <v>353</v>
      </c>
      <c r="AF352" s="30">
        <v>859.55</v>
      </c>
      <c r="AG352" s="31">
        <v>-9.9000000000000008E-3</v>
      </c>
      <c r="AH352" s="32">
        <f t="shared" si="99"/>
        <v>0.99009999999999998</v>
      </c>
      <c r="AI352" s="28">
        <f t="shared" si="100"/>
        <v>-9.2273107236685002E-5</v>
      </c>
      <c r="AJ352" s="22"/>
      <c r="AK352" s="29" t="s">
        <v>353</v>
      </c>
      <c r="AL352" s="30">
        <v>329.45</v>
      </c>
      <c r="AM352" s="31">
        <v>-4.4999999999999997E-3</v>
      </c>
      <c r="AN352" s="32">
        <f t="shared" si="101"/>
        <v>0.99550000000000005</v>
      </c>
      <c r="AO352" s="28">
        <f t="shared" si="102"/>
        <v>-4.2603295915930301E-5</v>
      </c>
      <c r="AP352" s="22"/>
      <c r="AQ352" s="22"/>
      <c r="AR352" s="38"/>
      <c r="AT352" s="39">
        <f t="shared" si="103"/>
        <v>0.58999821901122496</v>
      </c>
      <c r="AV352" s="40" t="s">
        <v>357</v>
      </c>
      <c r="AW352" s="47">
        <v>1278.3</v>
      </c>
      <c r="AX352" s="48">
        <f t="shared" si="87"/>
        <v>2.5552522220785901E-2</v>
      </c>
      <c r="AY352" s="43">
        <f t="shared" si="88"/>
        <v>1.02555252222079</v>
      </c>
      <c r="AZ352" s="49"/>
    </row>
    <row r="353" spans="1:52" ht="20.399999999999999">
      <c r="A353" s="12" t="s">
        <v>354</v>
      </c>
      <c r="B353" s="13">
        <v>2376.64</v>
      </c>
      <c r="C353" s="14">
        <v>6.6E-3</v>
      </c>
      <c r="D353" s="15">
        <f t="shared" si="89"/>
        <v>1.0065999999999999</v>
      </c>
      <c r="E353" s="10">
        <f t="shared" si="90"/>
        <v>0.586361929782661</v>
      </c>
      <c r="F353" s="16"/>
      <c r="G353" s="12" t="s">
        <v>354</v>
      </c>
      <c r="H353" s="13">
        <v>737.8</v>
      </c>
      <c r="I353" s="14">
        <v>2.8999999999999998E-3</v>
      </c>
      <c r="J353" s="15">
        <f t="shared" si="91"/>
        <v>1.0028999999999999</v>
      </c>
      <c r="K353" s="10">
        <f t="shared" si="92"/>
        <v>9.6389849534272705E-4</v>
      </c>
      <c r="L353" s="21"/>
      <c r="M353" s="12" t="s">
        <v>354</v>
      </c>
      <c r="N353" s="13">
        <v>242.8</v>
      </c>
      <c r="O353" s="14">
        <v>-1.26E-2</v>
      </c>
      <c r="P353" s="15">
        <f t="shared" si="93"/>
        <v>0.98740000000000006</v>
      </c>
      <c r="Q353" s="10">
        <f t="shared" si="94"/>
        <v>-1.30243133508479E-4</v>
      </c>
      <c r="R353" s="21"/>
      <c r="S353" s="12" t="s">
        <v>354</v>
      </c>
      <c r="T353" s="13">
        <v>26.95</v>
      </c>
      <c r="U353" s="14">
        <v>5.5999999999999999E-3</v>
      </c>
      <c r="V353" s="15">
        <f t="shared" si="95"/>
        <v>1.0056</v>
      </c>
      <c r="W353" s="10">
        <f t="shared" si="96"/>
        <v>1.96026749462622E-4</v>
      </c>
      <c r="X353" s="22"/>
      <c r="Y353" s="29" t="s">
        <v>354</v>
      </c>
      <c r="Z353" s="30">
        <v>122.45</v>
      </c>
      <c r="AA353" s="31">
        <v>1.9599999999999999E-2</v>
      </c>
      <c r="AB353" s="32">
        <f t="shared" si="97"/>
        <v>1.0196000000000001</v>
      </c>
      <c r="AC353" s="28">
        <f t="shared" si="98"/>
        <v>4.1109911631239499E-4</v>
      </c>
      <c r="AD353" s="22"/>
      <c r="AE353" s="29" t="s">
        <v>354</v>
      </c>
      <c r="AF353" s="30">
        <v>868.15</v>
      </c>
      <c r="AG353" s="31">
        <v>-1.4800000000000001E-2</v>
      </c>
      <c r="AH353" s="32">
        <f t="shared" si="99"/>
        <v>0.98519999999999996</v>
      </c>
      <c r="AI353" s="28">
        <f t="shared" si="100"/>
        <v>-1.37943635060903E-4</v>
      </c>
      <c r="AJ353" s="22"/>
      <c r="AK353" s="29" t="s">
        <v>354</v>
      </c>
      <c r="AL353" s="30">
        <v>330.95</v>
      </c>
      <c r="AM353" s="31">
        <v>-2.3999999999999998E-3</v>
      </c>
      <c r="AN353" s="32">
        <f t="shared" si="101"/>
        <v>0.99760000000000004</v>
      </c>
      <c r="AO353" s="28">
        <f t="shared" si="102"/>
        <v>-2.2721757821829501E-5</v>
      </c>
      <c r="AP353" s="22"/>
      <c r="AQ353" s="22"/>
      <c r="AR353" s="38"/>
      <c r="AT353" s="39">
        <f t="shared" si="103"/>
        <v>0.58764204561738698</v>
      </c>
      <c r="AV353" s="40" t="s">
        <v>358</v>
      </c>
      <c r="AW353" s="47">
        <v>1246.05</v>
      </c>
      <c r="AX353" s="48">
        <f t="shared" si="87"/>
        <v>-1.16092501258195E-2</v>
      </c>
      <c r="AY353" s="43">
        <f t="shared" si="88"/>
        <v>0.98839074987418096</v>
      </c>
      <c r="AZ353" s="49"/>
    </row>
    <row r="354" spans="1:52" ht="20.399999999999999">
      <c r="A354" s="12" t="s">
        <v>355</v>
      </c>
      <c r="B354" s="13">
        <v>2361.0300000000002</v>
      </c>
      <c r="C354" s="14">
        <v>-2.0000000000000001E-4</v>
      </c>
      <c r="D354" s="15">
        <f t="shared" si="89"/>
        <v>0.99980000000000002</v>
      </c>
      <c r="E354" s="10">
        <f t="shared" si="90"/>
        <v>0.58240081203725802</v>
      </c>
      <c r="F354" s="16"/>
      <c r="G354" s="12" t="s">
        <v>355</v>
      </c>
      <c r="H354" s="13">
        <v>735.65</v>
      </c>
      <c r="I354" s="14">
        <v>-1.5699999999999999E-2</v>
      </c>
      <c r="J354" s="15">
        <f t="shared" si="91"/>
        <v>0.98429999999999995</v>
      </c>
      <c r="K354" s="10">
        <f t="shared" si="92"/>
        <v>-5.2183470265106304E-3</v>
      </c>
      <c r="L354" s="21"/>
      <c r="M354" s="12" t="s">
        <v>355</v>
      </c>
      <c r="N354" s="13">
        <v>245.9</v>
      </c>
      <c r="O354" s="14">
        <v>1.95E-2</v>
      </c>
      <c r="P354" s="15">
        <f t="shared" si="93"/>
        <v>1.0195000000000001</v>
      </c>
      <c r="Q354" s="10">
        <f t="shared" si="94"/>
        <v>2.0156675423931201E-4</v>
      </c>
      <c r="R354" s="21"/>
      <c r="S354" s="12" t="s">
        <v>355</v>
      </c>
      <c r="T354" s="13">
        <v>26.8</v>
      </c>
      <c r="U354" s="14">
        <v>-2.01E-2</v>
      </c>
      <c r="V354" s="15">
        <f t="shared" si="95"/>
        <v>0.97989999999999999</v>
      </c>
      <c r="W354" s="10">
        <f t="shared" si="96"/>
        <v>-7.0359601146405498E-4</v>
      </c>
      <c r="X354" s="22"/>
      <c r="Y354" s="29" t="s">
        <v>355</v>
      </c>
      <c r="Z354" s="30">
        <v>120.1</v>
      </c>
      <c r="AA354" s="31">
        <v>-6.6E-3</v>
      </c>
      <c r="AB354" s="32">
        <f t="shared" si="97"/>
        <v>0.99339999999999995</v>
      </c>
      <c r="AC354" s="28">
        <f t="shared" si="98"/>
        <v>-1.3843133508478601E-4</v>
      </c>
      <c r="AD354" s="22"/>
      <c r="AE354" s="29" t="s">
        <v>355</v>
      </c>
      <c r="AF354" s="30">
        <v>881.15</v>
      </c>
      <c r="AG354" s="31">
        <v>2.3699999999999999E-2</v>
      </c>
      <c r="AH354" s="32">
        <f t="shared" si="99"/>
        <v>1.0237000000000001</v>
      </c>
      <c r="AI354" s="28">
        <f t="shared" si="100"/>
        <v>2.20896226415094E-4</v>
      </c>
      <c r="AJ354" s="22"/>
      <c r="AK354" s="29" t="s">
        <v>355</v>
      </c>
      <c r="AL354" s="30">
        <v>331.75</v>
      </c>
      <c r="AM354" s="31">
        <v>-1.4800000000000001E-2</v>
      </c>
      <c r="AN354" s="32">
        <f t="shared" si="101"/>
        <v>0.98519999999999996</v>
      </c>
      <c r="AO354" s="28">
        <f t="shared" si="102"/>
        <v>-1.40117506567948E-4</v>
      </c>
      <c r="AP354" s="22"/>
      <c r="AQ354" s="22"/>
      <c r="AR354" s="38"/>
      <c r="AT354" s="39">
        <f t="shared" si="103"/>
        <v>0.57662278313828497</v>
      </c>
      <c r="AV354" s="40" t="s">
        <v>359</v>
      </c>
      <c r="AW354" s="47">
        <v>1260.5999999999999</v>
      </c>
      <c r="AX354" s="48">
        <f t="shared" si="87"/>
        <v>2.2633877075818199E-3</v>
      </c>
      <c r="AY354" s="43">
        <f t="shared" si="88"/>
        <v>1.0022633877075799</v>
      </c>
      <c r="AZ354" s="49"/>
    </row>
    <row r="355" spans="1:52" ht="20.399999999999999">
      <c r="A355" s="12" t="s">
        <v>356</v>
      </c>
      <c r="B355" s="13">
        <v>2361.48</v>
      </c>
      <c r="C355" s="14">
        <v>2.3E-3</v>
      </c>
      <c r="D355" s="15">
        <f t="shared" si="89"/>
        <v>1.0023</v>
      </c>
      <c r="E355" s="10">
        <f t="shared" si="90"/>
        <v>0.58385710532600898</v>
      </c>
      <c r="F355" s="16"/>
      <c r="G355" s="12" t="s">
        <v>356</v>
      </c>
      <c r="H355" s="13">
        <v>747.4</v>
      </c>
      <c r="I355" s="14">
        <v>1.0699999999999999E-2</v>
      </c>
      <c r="J355" s="15">
        <f t="shared" si="91"/>
        <v>1.0106999999999999</v>
      </c>
      <c r="K355" s="10">
        <f t="shared" si="92"/>
        <v>3.5564530690231702E-3</v>
      </c>
      <c r="L355" s="21"/>
      <c r="M355" s="12" t="s">
        <v>356</v>
      </c>
      <c r="N355" s="13">
        <v>241.2</v>
      </c>
      <c r="O355" s="14">
        <v>5.0000000000000001E-3</v>
      </c>
      <c r="P355" s="15">
        <f t="shared" si="93"/>
        <v>1.0049999999999999</v>
      </c>
      <c r="Q355" s="10">
        <f t="shared" si="94"/>
        <v>5.1683783138285198E-5</v>
      </c>
      <c r="R355" s="21"/>
      <c r="S355" s="12" t="s">
        <v>356</v>
      </c>
      <c r="T355" s="13">
        <v>27.35</v>
      </c>
      <c r="U355" s="14">
        <v>0</v>
      </c>
      <c r="V355" s="15">
        <f t="shared" si="95"/>
        <v>1</v>
      </c>
      <c r="W355" s="10">
        <f t="shared" si="96"/>
        <v>0</v>
      </c>
      <c r="X355" s="22"/>
      <c r="Y355" s="29" t="s">
        <v>356</v>
      </c>
      <c r="Z355" s="30">
        <v>120.9</v>
      </c>
      <c r="AA355" s="31">
        <v>-7.7999999999999996E-3</v>
      </c>
      <c r="AB355" s="32">
        <f t="shared" si="97"/>
        <v>0.99219999999999997</v>
      </c>
      <c r="AC355" s="28">
        <f t="shared" si="98"/>
        <v>-1.6360066873656601E-4</v>
      </c>
      <c r="AD355" s="22"/>
      <c r="AE355" s="29" t="s">
        <v>356</v>
      </c>
      <c r="AF355" s="30">
        <v>860.75</v>
      </c>
      <c r="AG355" s="31">
        <v>1.5299999999999999E-2</v>
      </c>
      <c r="AH355" s="32">
        <f t="shared" si="99"/>
        <v>1.0153000000000001</v>
      </c>
      <c r="AI355" s="28">
        <f t="shared" si="100"/>
        <v>1.4260389300215E-4</v>
      </c>
      <c r="AJ355" s="22"/>
      <c r="AK355" s="29" t="s">
        <v>356</v>
      </c>
      <c r="AL355" s="30">
        <v>336.75</v>
      </c>
      <c r="AM355" s="31">
        <v>4.0500000000000001E-2</v>
      </c>
      <c r="AN355" s="32">
        <f t="shared" si="101"/>
        <v>1.0405</v>
      </c>
      <c r="AO355" s="28">
        <f t="shared" si="102"/>
        <v>3.8342966324337203E-4</v>
      </c>
      <c r="AP355" s="22"/>
      <c r="AQ355" s="22"/>
      <c r="AR355" s="38"/>
      <c r="AT355" s="39">
        <f t="shared" si="103"/>
        <v>0.58782767506567901</v>
      </c>
      <c r="AV355" s="40" t="s">
        <v>360</v>
      </c>
      <c r="AW355" s="47">
        <v>1257.75</v>
      </c>
      <c r="AX355" s="48">
        <f t="shared" si="87"/>
        <v>1.55041865359653E-2</v>
      </c>
      <c r="AY355" s="43">
        <f t="shared" si="88"/>
        <v>1.01550418653597</v>
      </c>
      <c r="AZ355" s="49"/>
    </row>
    <row r="356" spans="1:52" ht="20.399999999999999">
      <c r="A356" s="12" t="s">
        <v>357</v>
      </c>
      <c r="B356" s="13">
        <v>2355.9899999999998</v>
      </c>
      <c r="C356" s="14">
        <v>2.7000000000000001E-3</v>
      </c>
      <c r="D356" s="15">
        <f t="shared" si="89"/>
        <v>1.0026999999999999</v>
      </c>
      <c r="E356" s="10">
        <f t="shared" si="90"/>
        <v>0.58409011225220897</v>
      </c>
      <c r="F356" s="16"/>
      <c r="G356" s="12" t="s">
        <v>357</v>
      </c>
      <c r="H356" s="13">
        <v>739.5</v>
      </c>
      <c r="I356" s="14">
        <v>2.0000000000000001E-4</v>
      </c>
      <c r="J356" s="15">
        <f t="shared" si="91"/>
        <v>1.0002</v>
      </c>
      <c r="K356" s="10">
        <f t="shared" si="92"/>
        <v>6.6475758299498405E-5</v>
      </c>
      <c r="L356" s="21"/>
      <c r="M356" s="12" t="s">
        <v>357</v>
      </c>
      <c r="N356" s="13">
        <v>240</v>
      </c>
      <c r="O356" s="14">
        <v>-8.3000000000000001E-3</v>
      </c>
      <c r="P356" s="15">
        <f t="shared" si="93"/>
        <v>0.99170000000000003</v>
      </c>
      <c r="Q356" s="10">
        <f t="shared" si="94"/>
        <v>-8.57950800095534E-5</v>
      </c>
      <c r="R356" s="21"/>
      <c r="S356" s="12" t="s">
        <v>357</v>
      </c>
      <c r="T356" s="13">
        <v>27.35</v>
      </c>
      <c r="U356" s="14">
        <v>-5.4999999999999997E-3</v>
      </c>
      <c r="V356" s="15">
        <f t="shared" si="95"/>
        <v>0.99450000000000005</v>
      </c>
      <c r="W356" s="10">
        <f t="shared" si="96"/>
        <v>-1.9252627179364699E-4</v>
      </c>
      <c r="X356" s="22"/>
      <c r="Y356" s="29" t="s">
        <v>357</v>
      </c>
      <c r="Z356" s="30">
        <v>121.85</v>
      </c>
      <c r="AA356" s="31">
        <v>-2.0500000000000001E-2</v>
      </c>
      <c r="AB356" s="32">
        <f t="shared" si="97"/>
        <v>0.97950000000000004</v>
      </c>
      <c r="AC356" s="28">
        <f t="shared" si="98"/>
        <v>-4.2997611655122998E-4</v>
      </c>
      <c r="AD356" s="22"/>
      <c r="AE356" s="29" t="s">
        <v>357</v>
      </c>
      <c r="AF356" s="30">
        <v>847.75</v>
      </c>
      <c r="AG356" s="31">
        <v>4.0000000000000002E-4</v>
      </c>
      <c r="AH356" s="32">
        <f t="shared" si="99"/>
        <v>1.0004</v>
      </c>
      <c r="AI356" s="28">
        <f t="shared" si="100"/>
        <v>3.7282063529973702E-6</v>
      </c>
      <c r="AJ356" s="22"/>
      <c r="AK356" s="29" t="s">
        <v>357</v>
      </c>
      <c r="AL356" s="30">
        <v>323.64999999999998</v>
      </c>
      <c r="AM356" s="31">
        <v>1.5699999999999999E-2</v>
      </c>
      <c r="AN356" s="32">
        <f t="shared" si="101"/>
        <v>1.0157</v>
      </c>
      <c r="AO356" s="28">
        <f t="shared" si="102"/>
        <v>1.4863816575113399E-4</v>
      </c>
      <c r="AP356" s="22"/>
      <c r="AQ356" s="22"/>
      <c r="AR356" s="38"/>
      <c r="AT356" s="39">
        <f t="shared" si="103"/>
        <v>0.583600656914258</v>
      </c>
      <c r="AV356" s="40" t="s">
        <v>361</v>
      </c>
      <c r="AW356" s="47">
        <v>1238.4000000000001</v>
      </c>
      <c r="AX356" s="48">
        <f t="shared" si="87"/>
        <v>-1.3036425372766801E-2</v>
      </c>
      <c r="AY356" s="43">
        <f t="shared" si="88"/>
        <v>0.98696357462723305</v>
      </c>
      <c r="AZ356" s="49"/>
    </row>
    <row r="357" spans="1:52" ht="20.399999999999999">
      <c r="A357" s="12" t="s">
        <v>358</v>
      </c>
      <c r="B357" s="13">
        <v>2349.75</v>
      </c>
      <c r="C357" s="14">
        <v>2.9999999999999997E-4</v>
      </c>
      <c r="D357" s="15">
        <f t="shared" si="89"/>
        <v>1.0003</v>
      </c>
      <c r="E357" s="10">
        <f t="shared" si="90"/>
        <v>0.58269207069500795</v>
      </c>
      <c r="F357" s="16"/>
      <c r="G357" s="12" t="s">
        <v>358</v>
      </c>
      <c r="H357" s="13">
        <v>739.35</v>
      </c>
      <c r="I357" s="14">
        <v>2E-3</v>
      </c>
      <c r="J357" s="15">
        <f t="shared" si="91"/>
        <v>1.002</v>
      </c>
      <c r="K357" s="10">
        <f t="shared" si="92"/>
        <v>6.6475758299498397E-4</v>
      </c>
      <c r="L357" s="21"/>
      <c r="M357" s="12" t="s">
        <v>358</v>
      </c>
      <c r="N357" s="13">
        <v>242</v>
      </c>
      <c r="O357" s="14">
        <v>2.0999999999999999E-3</v>
      </c>
      <c r="P357" s="15">
        <f t="shared" si="93"/>
        <v>1.0021</v>
      </c>
      <c r="Q357" s="10">
        <f t="shared" si="94"/>
        <v>2.1707188918079799E-5</v>
      </c>
      <c r="R357" s="21"/>
      <c r="S357" s="12" t="s">
        <v>358</v>
      </c>
      <c r="T357" s="13">
        <v>27.5</v>
      </c>
      <c r="U357" s="14">
        <v>1.8E-3</v>
      </c>
      <c r="V357" s="15">
        <f t="shared" si="95"/>
        <v>1.0018</v>
      </c>
      <c r="W357" s="10">
        <f t="shared" si="96"/>
        <v>6.3008598041557198E-5</v>
      </c>
      <c r="X357" s="22"/>
      <c r="Y357" s="29" t="s">
        <v>358</v>
      </c>
      <c r="Z357" s="30">
        <v>124.4</v>
      </c>
      <c r="AA357" s="31">
        <v>2.1299999999999999E-2</v>
      </c>
      <c r="AB357" s="32">
        <f t="shared" si="97"/>
        <v>1.0213000000000001</v>
      </c>
      <c r="AC357" s="28">
        <f t="shared" si="98"/>
        <v>4.4675567231908302E-4</v>
      </c>
      <c r="AD357" s="22"/>
      <c r="AE357" s="29" t="s">
        <v>358</v>
      </c>
      <c r="AF357" s="30">
        <v>847.4</v>
      </c>
      <c r="AG357" s="31">
        <v>-6.6E-3</v>
      </c>
      <c r="AH357" s="32">
        <f t="shared" si="99"/>
        <v>0.99339999999999995</v>
      </c>
      <c r="AI357" s="28">
        <f t="shared" si="100"/>
        <v>-6.1515404824456695E-5</v>
      </c>
      <c r="AJ357" s="22"/>
      <c r="AK357" s="29" t="s">
        <v>358</v>
      </c>
      <c r="AL357" s="30">
        <v>318.64999999999998</v>
      </c>
      <c r="AM357" s="31">
        <v>6.4999999999999997E-3</v>
      </c>
      <c r="AN357" s="32">
        <f t="shared" si="101"/>
        <v>1.0065</v>
      </c>
      <c r="AO357" s="28">
        <f t="shared" si="102"/>
        <v>6.1538094100788094E-5</v>
      </c>
      <c r="AP357" s="22"/>
      <c r="AQ357" s="22"/>
      <c r="AR357" s="38"/>
      <c r="AT357" s="39">
        <f t="shared" si="103"/>
        <v>0.58388832242655797</v>
      </c>
      <c r="AV357" s="40" t="s">
        <v>362</v>
      </c>
      <c r="AW357" s="47">
        <v>1254.6500000000001</v>
      </c>
      <c r="AX357" s="48">
        <f t="shared" si="87"/>
        <v>-2.9837725599199099E-2</v>
      </c>
      <c r="AY357" s="43">
        <f t="shared" si="88"/>
        <v>0.97016227440080105</v>
      </c>
      <c r="AZ357" s="49"/>
    </row>
    <row r="358" spans="1:52" ht="20.399999999999999">
      <c r="A358" s="12" t="s">
        <v>359</v>
      </c>
      <c r="B358" s="13">
        <v>2349.1</v>
      </c>
      <c r="C358" s="14">
        <v>6.1999999999999998E-3</v>
      </c>
      <c r="D358" s="15">
        <f t="shared" si="89"/>
        <v>1.0062</v>
      </c>
      <c r="E358" s="10">
        <f t="shared" si="90"/>
        <v>0.58612892285646001</v>
      </c>
      <c r="F358" s="16"/>
      <c r="G358" s="12" t="s">
        <v>359</v>
      </c>
      <c r="H358" s="13">
        <v>737.85</v>
      </c>
      <c r="I358" s="14">
        <v>-5.7000000000000002E-3</v>
      </c>
      <c r="J358" s="15">
        <f t="shared" si="91"/>
        <v>0.99429999999999996</v>
      </c>
      <c r="K358" s="10">
        <f t="shared" si="92"/>
        <v>-1.89455911153571E-3</v>
      </c>
      <c r="L358" s="21"/>
      <c r="M358" s="12" t="s">
        <v>359</v>
      </c>
      <c r="N358" s="13">
        <v>241.5</v>
      </c>
      <c r="O358" s="14">
        <v>1.2800000000000001E-2</v>
      </c>
      <c r="P358" s="15">
        <f t="shared" si="93"/>
        <v>1.0127999999999999</v>
      </c>
      <c r="Q358" s="10">
        <f t="shared" si="94"/>
        <v>1.3231048483401E-4</v>
      </c>
      <c r="R358" s="21"/>
      <c r="S358" s="12" t="s">
        <v>359</v>
      </c>
      <c r="T358" s="13">
        <v>27.45</v>
      </c>
      <c r="U358" s="14">
        <v>-1.0800000000000001E-2</v>
      </c>
      <c r="V358" s="15">
        <f t="shared" si="95"/>
        <v>0.98919999999999997</v>
      </c>
      <c r="W358" s="10">
        <f t="shared" si="96"/>
        <v>-3.7805158824934302E-4</v>
      </c>
      <c r="X358" s="22"/>
      <c r="Y358" s="29" t="s">
        <v>359</v>
      </c>
      <c r="Z358" s="30">
        <v>121.8</v>
      </c>
      <c r="AA358" s="31">
        <v>-8.9999999999999993E-3</v>
      </c>
      <c r="AB358" s="32">
        <f t="shared" si="97"/>
        <v>0.99099999999999999</v>
      </c>
      <c r="AC358" s="28">
        <f t="shared" si="98"/>
        <v>-1.88770002388345E-4</v>
      </c>
      <c r="AD358" s="22"/>
      <c r="AE358" s="29" t="s">
        <v>359</v>
      </c>
      <c r="AF358" s="30">
        <v>853.05</v>
      </c>
      <c r="AG358" s="31">
        <v>-2.92E-2</v>
      </c>
      <c r="AH358" s="32">
        <f t="shared" si="99"/>
        <v>0.9708</v>
      </c>
      <c r="AI358" s="28">
        <f t="shared" si="100"/>
        <v>-2.72159063768808E-4</v>
      </c>
      <c r="AJ358" s="22"/>
      <c r="AK358" s="29" t="s">
        <v>359</v>
      </c>
      <c r="AL358" s="30">
        <v>316.60000000000002</v>
      </c>
      <c r="AM358" s="31">
        <v>-1.4E-3</v>
      </c>
      <c r="AN358" s="32">
        <f t="shared" si="101"/>
        <v>0.99860000000000004</v>
      </c>
      <c r="AO358" s="28">
        <f t="shared" si="102"/>
        <v>-1.3254358729400499E-5</v>
      </c>
      <c r="AP358" s="22"/>
      <c r="AQ358" s="22"/>
      <c r="AR358" s="38"/>
      <c r="AT358" s="39">
        <f t="shared" si="103"/>
        <v>0.58351443921662305</v>
      </c>
      <c r="AV358" s="40" t="s">
        <v>363</v>
      </c>
      <c r="AW358" s="47">
        <v>1292.6500000000001</v>
      </c>
      <c r="AX358" s="48">
        <f t="shared" si="87"/>
        <v>2.09110431646461E-2</v>
      </c>
      <c r="AY358" s="43">
        <f t="shared" si="88"/>
        <v>1.02091104316465</v>
      </c>
      <c r="AZ358" s="49"/>
    </row>
    <row r="359" spans="1:52" ht="20.399999999999999">
      <c r="A359" s="12" t="s">
        <v>360</v>
      </c>
      <c r="B359" s="13">
        <v>2334.69</v>
      </c>
      <c r="C359" s="14">
        <v>-9.7999999999999997E-3</v>
      </c>
      <c r="D359" s="15">
        <f t="shared" si="89"/>
        <v>0.99019999999999997</v>
      </c>
      <c r="E359" s="10">
        <f t="shared" si="90"/>
        <v>0.57680864580845503</v>
      </c>
      <c r="F359" s="16"/>
      <c r="G359" s="12" t="s">
        <v>360</v>
      </c>
      <c r="H359" s="13">
        <v>742.1</v>
      </c>
      <c r="I359" s="14">
        <v>9.7000000000000003E-3</v>
      </c>
      <c r="J359" s="15">
        <f t="shared" si="91"/>
        <v>1.0097</v>
      </c>
      <c r="K359" s="10">
        <f t="shared" si="92"/>
        <v>3.2240742775256699E-3</v>
      </c>
      <c r="L359" s="21"/>
      <c r="M359" s="12" t="s">
        <v>360</v>
      </c>
      <c r="N359" s="13">
        <v>238.45</v>
      </c>
      <c r="O359" s="14">
        <v>1.84E-2</v>
      </c>
      <c r="P359" s="15">
        <f t="shared" si="93"/>
        <v>1.0184</v>
      </c>
      <c r="Q359" s="10">
        <f t="shared" si="94"/>
        <v>1.90196321948889E-4</v>
      </c>
      <c r="R359" s="21"/>
      <c r="S359" s="12" t="s">
        <v>360</v>
      </c>
      <c r="T359" s="13">
        <v>27.75</v>
      </c>
      <c r="U359" s="14">
        <v>-7.1999999999999998E-3</v>
      </c>
      <c r="V359" s="15">
        <f t="shared" si="95"/>
        <v>0.99280000000000002</v>
      </c>
      <c r="W359" s="10">
        <f t="shared" si="96"/>
        <v>-2.5203439216622901E-4</v>
      </c>
      <c r="X359" s="22"/>
      <c r="Y359" s="29" t="s">
        <v>360</v>
      </c>
      <c r="Z359" s="30">
        <v>122.9</v>
      </c>
      <c r="AA359" s="31">
        <v>1.9900000000000001E-2</v>
      </c>
      <c r="AB359" s="32">
        <f t="shared" si="97"/>
        <v>1.0199</v>
      </c>
      <c r="AC359" s="28">
        <f t="shared" si="98"/>
        <v>4.1739144972534001E-4</v>
      </c>
      <c r="AD359" s="22"/>
      <c r="AE359" s="29" t="s">
        <v>360</v>
      </c>
      <c r="AF359" s="30">
        <v>878.75</v>
      </c>
      <c r="AG359" s="31">
        <v>-3.1600000000000003E-2</v>
      </c>
      <c r="AH359" s="32">
        <f t="shared" si="99"/>
        <v>0.96840000000000004</v>
      </c>
      <c r="AI359" s="28">
        <f t="shared" si="100"/>
        <v>-2.94528301886792E-4</v>
      </c>
      <c r="AJ359" s="22"/>
      <c r="AK359" s="29" t="s">
        <v>360</v>
      </c>
      <c r="AL359" s="30">
        <v>317.05</v>
      </c>
      <c r="AM359" s="31">
        <v>-5.4999999999999997E-3</v>
      </c>
      <c r="AN359" s="32">
        <f t="shared" si="101"/>
        <v>0.99450000000000005</v>
      </c>
      <c r="AO359" s="28">
        <f t="shared" si="102"/>
        <v>-5.2070695008359201E-5</v>
      </c>
      <c r="AP359" s="22"/>
      <c r="AQ359" s="22"/>
      <c r="AR359" s="38"/>
      <c r="AT359" s="39">
        <f t="shared" si="103"/>
        <v>0.580041674468593</v>
      </c>
      <c r="AV359" s="40" t="s">
        <v>364</v>
      </c>
      <c r="AW359" s="47">
        <v>1265.9000000000001</v>
      </c>
      <c r="AX359" s="48">
        <f t="shared" si="87"/>
        <v>-7.8684802849149707E-3</v>
      </c>
      <c r="AY359" s="43">
        <f t="shared" si="88"/>
        <v>0.99213151971508495</v>
      </c>
      <c r="AZ359" s="49"/>
    </row>
    <row r="360" spans="1:52" ht="20.399999999999999">
      <c r="A360" s="12" t="s">
        <v>933</v>
      </c>
      <c r="B360" s="13">
        <v>2357.6799999999998</v>
      </c>
      <c r="C360" s="14">
        <v>9.7000000000000003E-3</v>
      </c>
      <c r="D360" s="15">
        <f t="shared" si="89"/>
        <v>1.0097</v>
      </c>
      <c r="E360" s="10">
        <f t="shared" si="90"/>
        <v>0.58816773346071205</v>
      </c>
      <c r="F360" s="16"/>
      <c r="G360" s="12" t="s">
        <v>933</v>
      </c>
      <c r="H360" s="13">
        <v>734.95</v>
      </c>
      <c r="I360" s="14">
        <v>-2E-3</v>
      </c>
      <c r="J360" s="15">
        <f t="shared" si="91"/>
        <v>0.998</v>
      </c>
      <c r="K360" s="10">
        <f t="shared" si="92"/>
        <v>-6.6475758299498397E-4</v>
      </c>
      <c r="L360" s="21"/>
      <c r="M360" s="12" t="s">
        <v>933</v>
      </c>
      <c r="N360" s="13">
        <v>234.15</v>
      </c>
      <c r="O360" s="14">
        <v>-1.6799999999999999E-2</v>
      </c>
      <c r="P360" s="15">
        <f t="shared" si="93"/>
        <v>0.98319999999999996</v>
      </c>
      <c r="Q360" s="10">
        <f t="shared" si="94"/>
        <v>-1.7365751134463801E-4</v>
      </c>
      <c r="R360" s="21"/>
      <c r="S360" s="12" t="s">
        <v>933</v>
      </c>
      <c r="T360" s="13">
        <v>27.95</v>
      </c>
      <c r="U360" s="14">
        <v>0</v>
      </c>
      <c r="V360" s="15">
        <f t="shared" si="95"/>
        <v>1</v>
      </c>
      <c r="W360" s="10">
        <f t="shared" si="96"/>
        <v>0</v>
      </c>
      <c r="X360" s="22"/>
      <c r="Y360" s="29" t="s">
        <v>933</v>
      </c>
      <c r="Z360" s="30">
        <v>120.5</v>
      </c>
      <c r="AA360" s="31">
        <v>-2.98E-2</v>
      </c>
      <c r="AB360" s="32">
        <f t="shared" si="97"/>
        <v>0.97019999999999995</v>
      </c>
      <c r="AC360" s="28">
        <f t="shared" si="98"/>
        <v>-6.2503845235251999E-4</v>
      </c>
      <c r="AD360" s="22"/>
      <c r="AE360" s="29" t="s">
        <v>933</v>
      </c>
      <c r="AF360" s="30">
        <v>907.4</v>
      </c>
      <c r="AG360" s="31">
        <v>-1.7399999999999999E-2</v>
      </c>
      <c r="AH360" s="32">
        <f t="shared" si="99"/>
        <v>0.98260000000000003</v>
      </c>
      <c r="AI360" s="28">
        <f t="shared" si="100"/>
        <v>-1.6217697635538601E-4</v>
      </c>
      <c r="AJ360" s="22"/>
      <c r="AK360" s="29" t="s">
        <v>933</v>
      </c>
      <c r="AL360" s="30">
        <v>318.8</v>
      </c>
      <c r="AM360" s="31">
        <v>-3.8E-3</v>
      </c>
      <c r="AN360" s="32">
        <f t="shared" si="101"/>
        <v>0.99619999999999997</v>
      </c>
      <c r="AO360" s="28">
        <f t="shared" si="102"/>
        <v>-3.5976116551230001E-5</v>
      </c>
      <c r="AP360" s="22"/>
      <c r="AQ360" s="22"/>
      <c r="AR360" s="38"/>
      <c r="AT360" s="39">
        <f t="shared" si="103"/>
        <v>0.58650612682111303</v>
      </c>
      <c r="AV360" s="40" t="s">
        <v>365</v>
      </c>
      <c r="AW360" s="47">
        <v>1275.9000000000001</v>
      </c>
      <c r="AX360" s="48">
        <f t="shared" si="87"/>
        <v>-9.4007057451870202E-4</v>
      </c>
      <c r="AY360" s="43">
        <f t="shared" si="88"/>
        <v>0.99905992942548105</v>
      </c>
      <c r="AZ360" s="49"/>
    </row>
    <row r="361" spans="1:52" ht="20.399999999999999">
      <c r="A361" s="12" t="s">
        <v>934</v>
      </c>
      <c r="B361" s="13">
        <v>2335.0300000000002</v>
      </c>
      <c r="C361" s="14">
        <v>1.0699999999999999E-2</v>
      </c>
      <c r="D361" s="15">
        <f t="shared" si="89"/>
        <v>1.0106999999999999</v>
      </c>
      <c r="E361" s="10">
        <f t="shared" si="90"/>
        <v>0.58875025077621201</v>
      </c>
      <c r="F361" s="16"/>
      <c r="G361" s="12" t="s">
        <v>934</v>
      </c>
      <c r="H361" s="13">
        <v>736.4</v>
      </c>
      <c r="I361" s="14">
        <v>-9.9000000000000008E-3</v>
      </c>
      <c r="J361" s="15">
        <f t="shared" si="91"/>
        <v>0.99009999999999998</v>
      </c>
      <c r="K361" s="10">
        <f t="shared" si="92"/>
        <v>-3.2905500358251698E-3</v>
      </c>
      <c r="L361" s="21"/>
      <c r="M361" s="12" t="s">
        <v>934</v>
      </c>
      <c r="N361" s="13">
        <v>238.15</v>
      </c>
      <c r="O361" s="14">
        <v>-2.0400000000000001E-2</v>
      </c>
      <c r="P361" s="15">
        <f t="shared" si="93"/>
        <v>0.97960000000000003</v>
      </c>
      <c r="Q361" s="10">
        <f t="shared" si="94"/>
        <v>-2.10869835204203E-4</v>
      </c>
      <c r="R361" s="21"/>
      <c r="S361" s="12" t="s">
        <v>934</v>
      </c>
      <c r="T361" s="13">
        <v>27.95</v>
      </c>
      <c r="U361" s="14">
        <v>-2.4400000000000002E-2</v>
      </c>
      <c r="V361" s="15">
        <f t="shared" si="95"/>
        <v>0.97560000000000002</v>
      </c>
      <c r="W361" s="10">
        <f t="shared" si="96"/>
        <v>-8.5411655122999799E-4</v>
      </c>
      <c r="X361" s="22"/>
      <c r="Y361" s="29" t="s">
        <v>934</v>
      </c>
      <c r="Z361" s="30">
        <v>124.2</v>
      </c>
      <c r="AA361" s="31">
        <v>1.3899999999999999E-2</v>
      </c>
      <c r="AB361" s="32">
        <f t="shared" si="97"/>
        <v>1.0139</v>
      </c>
      <c r="AC361" s="28">
        <f t="shared" si="98"/>
        <v>2.9154478146644399E-4</v>
      </c>
      <c r="AD361" s="22"/>
      <c r="AE361" s="29" t="s">
        <v>934</v>
      </c>
      <c r="AF361" s="30">
        <v>923.5</v>
      </c>
      <c r="AG361" s="31">
        <v>-2.3E-2</v>
      </c>
      <c r="AH361" s="32">
        <f t="shared" si="99"/>
        <v>0.97699999999999998</v>
      </c>
      <c r="AI361" s="28">
        <f t="shared" si="100"/>
        <v>-2.14371865297349E-4</v>
      </c>
      <c r="AJ361" s="22"/>
      <c r="AK361" s="29" t="s">
        <v>934</v>
      </c>
      <c r="AL361" s="30">
        <v>320</v>
      </c>
      <c r="AM361" s="31">
        <v>-8.8000000000000005E-3</v>
      </c>
      <c r="AN361" s="32">
        <f t="shared" si="101"/>
        <v>0.99119999999999997</v>
      </c>
      <c r="AO361" s="28">
        <f t="shared" si="102"/>
        <v>-8.3313112013374697E-5</v>
      </c>
      <c r="AP361" s="22"/>
      <c r="AQ361" s="22"/>
      <c r="AR361" s="38"/>
      <c r="AT361" s="39">
        <f t="shared" si="103"/>
        <v>0.58438857415810797</v>
      </c>
      <c r="AV361" s="40" t="s">
        <v>366</v>
      </c>
      <c r="AW361" s="47">
        <v>1277.0999999999999</v>
      </c>
      <c r="AX361" s="48">
        <f t="shared" si="87"/>
        <v>7.1115951058167799E-3</v>
      </c>
      <c r="AY361" s="43">
        <f t="shared" si="88"/>
        <v>1.00711159510582</v>
      </c>
      <c r="AZ361" s="49"/>
    </row>
    <row r="362" spans="1:52" ht="20.399999999999999">
      <c r="A362" s="12" t="s">
        <v>935</v>
      </c>
      <c r="B362" s="13">
        <v>2310.29</v>
      </c>
      <c r="C362" s="14">
        <v>1.6500000000000001E-2</v>
      </c>
      <c r="D362" s="15">
        <f t="shared" si="89"/>
        <v>1.0165</v>
      </c>
      <c r="E362" s="10">
        <f t="shared" si="90"/>
        <v>0.59212885120611403</v>
      </c>
      <c r="F362" s="16"/>
      <c r="G362" s="12" t="s">
        <v>935</v>
      </c>
      <c r="H362" s="13">
        <v>743.75</v>
      </c>
      <c r="I362" s="14">
        <v>-2.2000000000000001E-3</v>
      </c>
      <c r="J362" s="15">
        <f t="shared" si="91"/>
        <v>0.99780000000000002</v>
      </c>
      <c r="K362" s="10">
        <f t="shared" si="92"/>
        <v>-7.3123334129448299E-4</v>
      </c>
      <c r="L362" s="21"/>
      <c r="M362" s="12" t="s">
        <v>935</v>
      </c>
      <c r="N362" s="13">
        <v>243.1</v>
      </c>
      <c r="O362" s="14">
        <v>2.7000000000000001E-3</v>
      </c>
      <c r="P362" s="15">
        <f t="shared" si="93"/>
        <v>1.0026999999999999</v>
      </c>
      <c r="Q362" s="10">
        <f t="shared" si="94"/>
        <v>2.7909242894673999E-5</v>
      </c>
      <c r="R362" s="21"/>
      <c r="S362" s="12" t="s">
        <v>935</v>
      </c>
      <c r="T362" s="13">
        <v>28.65</v>
      </c>
      <c r="U362" s="14">
        <v>1.24E-2</v>
      </c>
      <c r="V362" s="15">
        <f t="shared" si="95"/>
        <v>1.0124</v>
      </c>
      <c r="W362" s="10">
        <f t="shared" si="96"/>
        <v>4.3405923095295E-4</v>
      </c>
      <c r="X362" s="22"/>
      <c r="Y362" s="29" t="s">
        <v>935</v>
      </c>
      <c r="Z362" s="30">
        <v>122.5</v>
      </c>
      <c r="AA362" s="31">
        <v>-2.47E-2</v>
      </c>
      <c r="AB362" s="32">
        <f t="shared" si="97"/>
        <v>0.97529999999999994</v>
      </c>
      <c r="AC362" s="28">
        <f t="shared" si="98"/>
        <v>-5.1806878433245803E-4</v>
      </c>
      <c r="AD362" s="22"/>
      <c r="AE362" s="29" t="s">
        <v>935</v>
      </c>
      <c r="AF362" s="30">
        <v>945.2</v>
      </c>
      <c r="AG362" s="31">
        <v>-1.9E-3</v>
      </c>
      <c r="AH362" s="32">
        <f t="shared" si="99"/>
        <v>0.99809999999999999</v>
      </c>
      <c r="AI362" s="28">
        <f t="shared" si="100"/>
        <v>-1.7708980176737498E-5</v>
      </c>
      <c r="AJ362" s="22"/>
      <c r="AK362" s="29" t="s">
        <v>935</v>
      </c>
      <c r="AL362" s="30">
        <v>322.85000000000002</v>
      </c>
      <c r="AM362" s="31">
        <v>1.5100000000000001E-2</v>
      </c>
      <c r="AN362" s="32">
        <f t="shared" si="101"/>
        <v>1.0150999999999999</v>
      </c>
      <c r="AO362" s="28">
        <f t="shared" si="102"/>
        <v>1.4295772629567701E-4</v>
      </c>
      <c r="AP362" s="22"/>
      <c r="AQ362" s="22"/>
      <c r="AR362" s="38"/>
      <c r="AT362" s="39">
        <f t="shared" si="103"/>
        <v>0.59146676630045403</v>
      </c>
      <c r="AV362" s="40" t="s">
        <v>367</v>
      </c>
      <c r="AW362" s="47">
        <v>1268.05</v>
      </c>
      <c r="AX362" s="48">
        <f t="shared" si="87"/>
        <v>6.4479346798154398E-3</v>
      </c>
      <c r="AY362" s="43">
        <f t="shared" si="88"/>
        <v>1.0064479346798201</v>
      </c>
      <c r="AZ362" s="49"/>
    </row>
    <row r="363" spans="1:52" ht="20.399999999999999">
      <c r="A363" s="12" t="s">
        <v>936</v>
      </c>
      <c r="B363" s="13">
        <v>2272.8200000000002</v>
      </c>
      <c r="C363" s="14">
        <v>4.3E-3</v>
      </c>
      <c r="D363" s="15">
        <f t="shared" si="89"/>
        <v>1.0043</v>
      </c>
      <c r="E363" s="10">
        <f t="shared" si="90"/>
        <v>0.58502213995701002</v>
      </c>
      <c r="F363" s="16"/>
      <c r="G363" s="12" t="s">
        <v>936</v>
      </c>
      <c r="H363" s="13">
        <v>745.4</v>
      </c>
      <c r="I363" s="14">
        <v>8.8999999999999999E-3</v>
      </c>
      <c r="J363" s="15">
        <f t="shared" si="91"/>
        <v>1.0088999999999999</v>
      </c>
      <c r="K363" s="10">
        <f t="shared" si="92"/>
        <v>2.9581712443276799E-3</v>
      </c>
      <c r="L363" s="21"/>
      <c r="M363" s="12" t="s">
        <v>936</v>
      </c>
      <c r="N363" s="13">
        <v>242.45</v>
      </c>
      <c r="O363" s="14">
        <v>-1.34E-2</v>
      </c>
      <c r="P363" s="15">
        <f t="shared" si="93"/>
        <v>0.98660000000000003</v>
      </c>
      <c r="Q363" s="10">
        <f t="shared" si="94"/>
        <v>-1.3851253881060399E-4</v>
      </c>
      <c r="R363" s="21"/>
      <c r="S363" s="12" t="s">
        <v>936</v>
      </c>
      <c r="T363" s="13">
        <v>28.3</v>
      </c>
      <c r="U363" s="14">
        <v>-1.2200000000000001E-2</v>
      </c>
      <c r="V363" s="15">
        <f t="shared" si="95"/>
        <v>0.98780000000000001</v>
      </c>
      <c r="W363" s="10">
        <f t="shared" si="96"/>
        <v>-4.2705827561499899E-4</v>
      </c>
      <c r="X363" s="22"/>
      <c r="Y363" s="29" t="s">
        <v>936</v>
      </c>
      <c r="Z363" s="30">
        <v>125.6</v>
      </c>
      <c r="AA363" s="31">
        <v>6.7999999999999996E-3</v>
      </c>
      <c r="AB363" s="32">
        <f t="shared" si="97"/>
        <v>1.0067999999999999</v>
      </c>
      <c r="AC363" s="28">
        <f t="shared" si="98"/>
        <v>1.42626224026749E-4</v>
      </c>
      <c r="AD363" s="22"/>
      <c r="AE363" s="29" t="s">
        <v>936</v>
      </c>
      <c r="AF363" s="30">
        <v>947</v>
      </c>
      <c r="AG363" s="31">
        <v>-9.2999999999999992E-3</v>
      </c>
      <c r="AH363" s="32">
        <f t="shared" si="99"/>
        <v>0.99070000000000003</v>
      </c>
      <c r="AI363" s="28">
        <f t="shared" si="100"/>
        <v>-8.6680797707188896E-5</v>
      </c>
      <c r="AJ363" s="22"/>
      <c r="AK363" s="29" t="s">
        <v>936</v>
      </c>
      <c r="AL363" s="30">
        <v>318.05</v>
      </c>
      <c r="AM363" s="31">
        <v>1.2699999999999999E-2</v>
      </c>
      <c r="AN363" s="32">
        <f t="shared" si="101"/>
        <v>1.0126999999999999</v>
      </c>
      <c r="AO363" s="28">
        <f t="shared" si="102"/>
        <v>1.20235968473848E-4</v>
      </c>
      <c r="AP363" s="22"/>
      <c r="AQ363" s="22"/>
      <c r="AR363" s="38"/>
      <c r="AT363" s="39">
        <f t="shared" si="103"/>
        <v>0.58759092178170502</v>
      </c>
      <c r="AV363" s="40" t="s">
        <v>368</v>
      </c>
      <c r="AW363" s="47">
        <v>1259.9000000000001</v>
      </c>
      <c r="AX363" s="48">
        <f t="shared" si="87"/>
        <v>8.4467515652611694E-2</v>
      </c>
      <c r="AY363" s="43">
        <f t="shared" si="88"/>
        <v>1.08446751565261</v>
      </c>
      <c r="AZ363" s="49"/>
    </row>
    <row r="364" spans="1:52" ht="20.399999999999999">
      <c r="A364" s="12" t="s">
        <v>937</v>
      </c>
      <c r="B364" s="13">
        <v>2263.1999999999998</v>
      </c>
      <c r="C364" s="14">
        <v>1.5100000000000001E-2</v>
      </c>
      <c r="D364" s="15">
        <f t="shared" si="89"/>
        <v>1.0150999999999999</v>
      </c>
      <c r="E364" s="10">
        <f t="shared" si="90"/>
        <v>0.59131332696441397</v>
      </c>
      <c r="F364" s="16"/>
      <c r="G364" s="12" t="s">
        <v>937</v>
      </c>
      <c r="H364" s="13">
        <v>738.8</v>
      </c>
      <c r="I364" s="14">
        <v>3.0000000000000001E-3</v>
      </c>
      <c r="J364" s="15">
        <f t="shared" si="91"/>
        <v>1.0029999999999999</v>
      </c>
      <c r="K364" s="10">
        <f t="shared" si="92"/>
        <v>9.9713637449247699E-4</v>
      </c>
      <c r="L364" s="21"/>
      <c r="M364" s="12" t="s">
        <v>937</v>
      </c>
      <c r="N364" s="13">
        <v>245.75</v>
      </c>
      <c r="O364" s="14">
        <v>-2.2100000000000002E-2</v>
      </c>
      <c r="P364" s="15">
        <f t="shared" si="93"/>
        <v>0.97789999999999999</v>
      </c>
      <c r="Q364" s="10">
        <f t="shared" si="94"/>
        <v>-2.2844232147122001E-4</v>
      </c>
      <c r="R364" s="21"/>
      <c r="S364" s="12" t="s">
        <v>937</v>
      </c>
      <c r="T364" s="13">
        <v>28.65</v>
      </c>
      <c r="U364" s="14">
        <v>-3.5000000000000001E-3</v>
      </c>
      <c r="V364" s="15">
        <f t="shared" si="95"/>
        <v>0.99650000000000005</v>
      </c>
      <c r="W364" s="10">
        <f t="shared" si="96"/>
        <v>-1.22516718414139E-4</v>
      </c>
      <c r="X364" s="22"/>
      <c r="Y364" s="29" t="s">
        <v>937</v>
      </c>
      <c r="Z364" s="30">
        <v>124.75</v>
      </c>
      <c r="AA364" s="31">
        <v>-2.6499999999999999E-2</v>
      </c>
      <c r="AB364" s="32">
        <f t="shared" si="97"/>
        <v>0.97350000000000003</v>
      </c>
      <c r="AC364" s="28">
        <f t="shared" si="98"/>
        <v>-5.5582278481012702E-4</v>
      </c>
      <c r="AD364" s="22"/>
      <c r="AE364" s="29" t="s">
        <v>937</v>
      </c>
      <c r="AF364" s="30">
        <v>955.9</v>
      </c>
      <c r="AG364" s="31">
        <v>1.37E-2</v>
      </c>
      <c r="AH364" s="32">
        <f t="shared" si="99"/>
        <v>1.0137</v>
      </c>
      <c r="AI364" s="28">
        <f t="shared" si="100"/>
        <v>1.2769106759016001E-4</v>
      </c>
      <c r="AJ364" s="22"/>
      <c r="AK364" s="29" t="s">
        <v>937</v>
      </c>
      <c r="AL364" s="30">
        <v>314.05</v>
      </c>
      <c r="AM364" s="31">
        <v>-7.9000000000000008E-3</v>
      </c>
      <c r="AN364" s="32">
        <f t="shared" si="101"/>
        <v>0.99209999999999998</v>
      </c>
      <c r="AO364" s="28">
        <f t="shared" si="102"/>
        <v>-7.4792452830188696E-5</v>
      </c>
      <c r="AP364" s="22"/>
      <c r="AQ364" s="22"/>
      <c r="AR364" s="38"/>
      <c r="AT364" s="39">
        <f t="shared" si="103"/>
        <v>0.59145658012897095</v>
      </c>
      <c r="AV364" s="40" t="s">
        <v>369</v>
      </c>
      <c r="AW364" s="47">
        <v>1157.8499999999999</v>
      </c>
      <c r="AX364" s="48">
        <f t="shared" si="87"/>
        <v>3.1184686041762302E-2</v>
      </c>
      <c r="AY364" s="43">
        <f t="shared" si="88"/>
        <v>1.0311846860417599</v>
      </c>
      <c r="AZ364" s="49"/>
    </row>
    <row r="365" spans="1:52" ht="20.399999999999999">
      <c r="A365" s="12" t="s">
        <v>938</v>
      </c>
      <c r="B365" s="13">
        <v>2229.52</v>
      </c>
      <c r="C365" s="14">
        <v>1.21E-2</v>
      </c>
      <c r="D365" s="15">
        <f t="shared" si="89"/>
        <v>1.0121</v>
      </c>
      <c r="E365" s="10">
        <f t="shared" si="90"/>
        <v>0.58956577501791296</v>
      </c>
      <c r="F365" s="16"/>
      <c r="G365" s="12" t="s">
        <v>938</v>
      </c>
      <c r="H365" s="13">
        <v>736.6</v>
      </c>
      <c r="I365" s="14">
        <v>6.1999999999999998E-3</v>
      </c>
      <c r="J365" s="15">
        <f t="shared" si="91"/>
        <v>1.0062</v>
      </c>
      <c r="K365" s="10">
        <f t="shared" si="92"/>
        <v>2.06074850728445E-3</v>
      </c>
      <c r="L365" s="21"/>
      <c r="M365" s="12" t="s">
        <v>938</v>
      </c>
      <c r="N365" s="13">
        <v>251.3</v>
      </c>
      <c r="O365" s="14">
        <v>6.6E-3</v>
      </c>
      <c r="P365" s="15">
        <f t="shared" si="93"/>
        <v>1.0065999999999999</v>
      </c>
      <c r="Q365" s="10">
        <f t="shared" si="94"/>
        <v>6.8222593742536404E-5</v>
      </c>
      <c r="R365" s="21"/>
      <c r="S365" s="12" t="s">
        <v>938</v>
      </c>
      <c r="T365" s="13">
        <v>28.75</v>
      </c>
      <c r="U365" s="14">
        <v>-1.2E-2</v>
      </c>
      <c r="V365" s="15">
        <f t="shared" si="95"/>
        <v>0.98799999999999999</v>
      </c>
      <c r="W365" s="10">
        <f t="shared" si="96"/>
        <v>-4.2005732027704799E-4</v>
      </c>
      <c r="X365" s="22"/>
      <c r="Y365" s="29" t="s">
        <v>938</v>
      </c>
      <c r="Z365" s="30">
        <v>128.15</v>
      </c>
      <c r="AA365" s="31">
        <v>4.19E-2</v>
      </c>
      <c r="AB365" s="32">
        <f t="shared" si="97"/>
        <v>1.0419</v>
      </c>
      <c r="AC365" s="28">
        <f t="shared" si="98"/>
        <v>8.7882923334129401E-4</v>
      </c>
      <c r="AD365" s="22"/>
      <c r="AE365" s="29" t="s">
        <v>938</v>
      </c>
      <c r="AF365" s="30">
        <v>942.95</v>
      </c>
      <c r="AG365" s="31">
        <v>1.29E-2</v>
      </c>
      <c r="AH365" s="32">
        <f t="shared" si="99"/>
        <v>1.0128999999999999</v>
      </c>
      <c r="AI365" s="28">
        <f t="shared" si="100"/>
        <v>1.20234654884165E-4</v>
      </c>
      <c r="AJ365" s="22"/>
      <c r="AK365" s="29" t="s">
        <v>938</v>
      </c>
      <c r="AL365" s="30">
        <v>316.55</v>
      </c>
      <c r="AM365" s="31">
        <v>1.77E-2</v>
      </c>
      <c r="AN365" s="32">
        <f t="shared" si="101"/>
        <v>1.0177</v>
      </c>
      <c r="AO365" s="28">
        <f t="shared" si="102"/>
        <v>1.6757296393599201E-4</v>
      </c>
      <c r="AP365" s="22"/>
      <c r="AQ365" s="22"/>
      <c r="AR365" s="38"/>
      <c r="AT365" s="39">
        <f t="shared" si="103"/>
        <v>0.59244132565082397</v>
      </c>
      <c r="AV365" s="40" t="s">
        <v>370</v>
      </c>
      <c r="AW365" s="47">
        <v>1122.3</v>
      </c>
      <c r="AX365" s="48">
        <f t="shared" si="87"/>
        <v>-1.1780994576606E-2</v>
      </c>
      <c r="AY365" s="43">
        <f t="shared" si="88"/>
        <v>0.98821900542339403</v>
      </c>
      <c r="AZ365" s="49"/>
    </row>
    <row r="366" spans="1:52" ht="20.399999999999999">
      <c r="A366" s="12" t="s">
        <v>939</v>
      </c>
      <c r="B366" s="13">
        <v>2202.83</v>
      </c>
      <c r="C366" s="14">
        <v>1E-3</v>
      </c>
      <c r="D366" s="15">
        <f t="shared" si="89"/>
        <v>1.0009999999999999</v>
      </c>
      <c r="E366" s="10">
        <f t="shared" si="90"/>
        <v>0.58309983281585898</v>
      </c>
      <c r="F366" s="16"/>
      <c r="G366" s="12" t="s">
        <v>939</v>
      </c>
      <c r="H366" s="13">
        <v>732.05</v>
      </c>
      <c r="I366" s="14">
        <v>-9.1999999999999998E-3</v>
      </c>
      <c r="J366" s="15">
        <f t="shared" si="91"/>
        <v>0.99080000000000001</v>
      </c>
      <c r="K366" s="10">
        <f t="shared" si="92"/>
        <v>-3.05788488177693E-3</v>
      </c>
      <c r="L366" s="21"/>
      <c r="M366" s="12" t="s">
        <v>939</v>
      </c>
      <c r="N366" s="13">
        <v>249.65</v>
      </c>
      <c r="O366" s="14">
        <v>1.0500000000000001E-2</v>
      </c>
      <c r="P366" s="15">
        <f t="shared" si="93"/>
        <v>1.0105</v>
      </c>
      <c r="Q366" s="10">
        <f t="shared" si="94"/>
        <v>1.08535944590399E-4</v>
      </c>
      <c r="R366" s="21"/>
      <c r="S366" s="12" t="s">
        <v>939</v>
      </c>
      <c r="T366" s="13">
        <v>29.1</v>
      </c>
      <c r="U366" s="14">
        <v>1.7500000000000002E-2</v>
      </c>
      <c r="V366" s="15">
        <f t="shared" si="95"/>
        <v>1.0175000000000001</v>
      </c>
      <c r="W366" s="10">
        <f t="shared" si="96"/>
        <v>6.1258359207069497E-4</v>
      </c>
      <c r="X366" s="22"/>
      <c r="Y366" s="29" t="s">
        <v>939</v>
      </c>
      <c r="Z366" s="30">
        <v>123</v>
      </c>
      <c r="AA366" s="31">
        <v>3.1399999999999997E-2</v>
      </c>
      <c r="AB366" s="32">
        <f t="shared" si="97"/>
        <v>1.0314000000000001</v>
      </c>
      <c r="AC366" s="28">
        <f t="shared" si="98"/>
        <v>6.5859756388822498E-4</v>
      </c>
      <c r="AD366" s="22"/>
      <c r="AE366" s="29" t="s">
        <v>939</v>
      </c>
      <c r="AF366" s="30">
        <v>930.9</v>
      </c>
      <c r="AG366" s="31">
        <v>2.8000000000000001E-2</v>
      </c>
      <c r="AH366" s="32">
        <f t="shared" si="99"/>
        <v>1.028</v>
      </c>
      <c r="AI366" s="28">
        <f t="shared" si="100"/>
        <v>2.6097444470981598E-4</v>
      </c>
      <c r="AJ366" s="22"/>
      <c r="AK366" s="29" t="s">
        <v>939</v>
      </c>
      <c r="AL366" s="30">
        <v>311.05</v>
      </c>
      <c r="AM366" s="31">
        <v>-9.1000000000000004E-3</v>
      </c>
      <c r="AN366" s="32">
        <f t="shared" si="101"/>
        <v>0.9909</v>
      </c>
      <c r="AO366" s="28">
        <f t="shared" si="102"/>
        <v>-8.6153331741103405E-5</v>
      </c>
      <c r="AP366" s="22"/>
      <c r="AQ366" s="22"/>
      <c r="AR366" s="38"/>
      <c r="AT366" s="39">
        <f t="shared" si="103"/>
        <v>0.58159648614759996</v>
      </c>
      <c r="AV366" s="40" t="s">
        <v>371</v>
      </c>
      <c r="AW366" s="47">
        <v>1135.5999999999999</v>
      </c>
      <c r="AX366" s="48">
        <f t="shared" si="87"/>
        <v>-7.1949068823997002E-3</v>
      </c>
      <c r="AY366" s="43">
        <f t="shared" si="88"/>
        <v>0.99280509311760001</v>
      </c>
      <c r="AZ366" s="49"/>
    </row>
    <row r="367" spans="1:52" ht="20.399999999999999">
      <c r="A367" s="12" t="s">
        <v>368</v>
      </c>
      <c r="B367" s="13">
        <v>2200.69</v>
      </c>
      <c r="C367" s="14">
        <v>-2.3E-3</v>
      </c>
      <c r="D367" s="15">
        <f t="shared" si="89"/>
        <v>0.99770000000000003</v>
      </c>
      <c r="E367" s="10">
        <f t="shared" si="90"/>
        <v>0.58117752567470704</v>
      </c>
      <c r="F367" s="16"/>
      <c r="G367" s="12" t="s">
        <v>368</v>
      </c>
      <c r="H367" s="13">
        <v>738.85</v>
      </c>
      <c r="I367" s="14">
        <v>6.4999999999999997E-3</v>
      </c>
      <c r="J367" s="15">
        <f t="shared" si="91"/>
        <v>1.0065</v>
      </c>
      <c r="K367" s="10">
        <f t="shared" si="92"/>
        <v>2.1604621447337E-3</v>
      </c>
      <c r="L367" s="21"/>
      <c r="M367" s="12" t="s">
        <v>368</v>
      </c>
      <c r="N367" s="13">
        <v>247.05</v>
      </c>
      <c r="O367" s="14">
        <v>1.37E-2</v>
      </c>
      <c r="P367" s="15">
        <f t="shared" si="93"/>
        <v>1.0137</v>
      </c>
      <c r="Q367" s="10">
        <f t="shared" si="94"/>
        <v>1.4161356579890099E-4</v>
      </c>
      <c r="R367" s="21"/>
      <c r="S367" s="12" t="s">
        <v>368</v>
      </c>
      <c r="T367" s="13">
        <v>28.6</v>
      </c>
      <c r="U367" s="14">
        <v>1.6E-2</v>
      </c>
      <c r="V367" s="15">
        <f t="shared" si="95"/>
        <v>1.016</v>
      </c>
      <c r="W367" s="10">
        <f t="shared" si="96"/>
        <v>5.6007642703606402E-4</v>
      </c>
      <c r="X367" s="22"/>
      <c r="Y367" s="29" t="s">
        <v>368</v>
      </c>
      <c r="Z367" s="30">
        <v>119.25</v>
      </c>
      <c r="AA367" s="31">
        <v>4.0099999999999997E-2</v>
      </c>
      <c r="AB367" s="32">
        <f t="shared" si="97"/>
        <v>1.0401</v>
      </c>
      <c r="AC367" s="28">
        <f t="shared" si="98"/>
        <v>8.4107523286362502E-4</v>
      </c>
      <c r="AD367" s="22"/>
      <c r="AE367" s="29" t="s">
        <v>368</v>
      </c>
      <c r="AF367" s="30">
        <v>905.55</v>
      </c>
      <c r="AG367" s="31">
        <v>0.01</v>
      </c>
      <c r="AH367" s="32">
        <f t="shared" si="99"/>
        <v>1.01</v>
      </c>
      <c r="AI367" s="28">
        <f t="shared" si="100"/>
        <v>9.3205158824934297E-5</v>
      </c>
      <c r="AJ367" s="22"/>
      <c r="AK367" s="29" t="s">
        <v>368</v>
      </c>
      <c r="AL367" s="30">
        <v>313.89999999999998</v>
      </c>
      <c r="AM367" s="31">
        <v>2.01E-2</v>
      </c>
      <c r="AN367" s="32">
        <f t="shared" si="101"/>
        <v>1.0201</v>
      </c>
      <c r="AO367" s="28">
        <f t="shared" si="102"/>
        <v>1.90294721757822E-4</v>
      </c>
      <c r="AP367" s="22"/>
      <c r="AQ367" s="22"/>
      <c r="AR367" s="38"/>
      <c r="AT367" s="39">
        <f t="shared" si="103"/>
        <v>0.58516425292572205</v>
      </c>
      <c r="AV367" s="40" t="s">
        <v>372</v>
      </c>
      <c r="AW367" s="47">
        <v>1143.8</v>
      </c>
      <c r="AX367" s="48">
        <f t="shared" si="87"/>
        <v>2.79261088832321E-2</v>
      </c>
      <c r="AY367" s="43">
        <f t="shared" si="88"/>
        <v>1.0279261088832301</v>
      </c>
      <c r="AZ367" s="49"/>
    </row>
    <row r="368" spans="1:52" ht="20.399999999999999">
      <c r="A368" s="12" t="s">
        <v>369</v>
      </c>
      <c r="B368" s="13">
        <v>2205.83</v>
      </c>
      <c r="C368" s="14">
        <v>-6.1999999999999998E-3</v>
      </c>
      <c r="D368" s="15">
        <f t="shared" si="89"/>
        <v>0.99380000000000002</v>
      </c>
      <c r="E368" s="10">
        <f t="shared" si="90"/>
        <v>0.57890570814425601</v>
      </c>
      <c r="F368" s="16"/>
      <c r="G368" s="12" t="s">
        <v>369</v>
      </c>
      <c r="H368" s="13">
        <v>734.05</v>
      </c>
      <c r="I368" s="14">
        <v>-4.7000000000000002E-3</v>
      </c>
      <c r="J368" s="15">
        <f t="shared" si="91"/>
        <v>0.99529999999999996</v>
      </c>
      <c r="K368" s="10">
        <f t="shared" si="92"/>
        <v>-1.5621803200382099E-3</v>
      </c>
      <c r="L368" s="21"/>
      <c r="M368" s="12" t="s">
        <v>369</v>
      </c>
      <c r="N368" s="13">
        <v>243.7</v>
      </c>
      <c r="O368" s="14">
        <v>-4.0000000000000002E-4</v>
      </c>
      <c r="P368" s="15">
        <f t="shared" si="93"/>
        <v>0.99960000000000004</v>
      </c>
      <c r="Q368" s="10">
        <f t="shared" si="94"/>
        <v>-4.13470265106281E-6</v>
      </c>
      <c r="R368" s="21"/>
      <c r="S368" s="12" t="s">
        <v>369</v>
      </c>
      <c r="T368" s="13">
        <v>28.15</v>
      </c>
      <c r="U368" s="14">
        <v>1.6199999999999999E-2</v>
      </c>
      <c r="V368" s="15">
        <f t="shared" si="95"/>
        <v>1.0162</v>
      </c>
      <c r="W368" s="10">
        <f t="shared" si="96"/>
        <v>5.6707738237401497E-4</v>
      </c>
      <c r="X368" s="22"/>
      <c r="Y368" s="29" t="s">
        <v>369</v>
      </c>
      <c r="Z368" s="30">
        <v>114.65</v>
      </c>
      <c r="AA368" s="31">
        <v>-9.4999999999999998E-3</v>
      </c>
      <c r="AB368" s="32">
        <f t="shared" si="97"/>
        <v>0.99050000000000005</v>
      </c>
      <c r="AC368" s="28">
        <f t="shared" si="98"/>
        <v>-1.99257224743253E-4</v>
      </c>
      <c r="AD368" s="22"/>
      <c r="AE368" s="29" t="s">
        <v>369</v>
      </c>
      <c r="AF368" s="30">
        <v>896.6</v>
      </c>
      <c r="AG368" s="31">
        <v>-1.8499999999999999E-2</v>
      </c>
      <c r="AH368" s="32">
        <f t="shared" si="99"/>
        <v>0.98150000000000004</v>
      </c>
      <c r="AI368" s="28">
        <f t="shared" si="100"/>
        <v>-1.72429543826128E-4</v>
      </c>
      <c r="AJ368" s="22"/>
      <c r="AK368" s="29" t="s">
        <v>369</v>
      </c>
      <c r="AL368" s="30">
        <v>307.7</v>
      </c>
      <c r="AM368" s="31">
        <v>3.8999999999999998E-3</v>
      </c>
      <c r="AN368" s="32">
        <f t="shared" si="101"/>
        <v>1.0039</v>
      </c>
      <c r="AO368" s="28">
        <f t="shared" si="102"/>
        <v>3.6922856460472899E-5</v>
      </c>
      <c r="AP368" s="22"/>
      <c r="AQ368" s="22"/>
      <c r="AR368" s="38"/>
      <c r="AT368" s="39">
        <f t="shared" si="103"/>
        <v>0.57757170659183199</v>
      </c>
      <c r="AV368" s="40" t="s">
        <v>373</v>
      </c>
      <c r="AW368" s="47">
        <v>1112.3</v>
      </c>
      <c r="AX368" s="48">
        <f t="shared" si="87"/>
        <v>3.9636120713563696E-3</v>
      </c>
      <c r="AY368" s="43">
        <f t="shared" si="88"/>
        <v>1.00396361207136</v>
      </c>
      <c r="AZ368" s="49"/>
    </row>
    <row r="369" spans="1:52" ht="20.399999999999999">
      <c r="A369" s="12" t="s">
        <v>370</v>
      </c>
      <c r="B369" s="13">
        <v>2219.54</v>
      </c>
      <c r="C369" s="14">
        <v>2.7000000000000001E-3</v>
      </c>
      <c r="D369" s="15">
        <f t="shared" si="89"/>
        <v>1.0026999999999999</v>
      </c>
      <c r="E369" s="10">
        <f t="shared" si="90"/>
        <v>0.58409011225220897</v>
      </c>
      <c r="F369" s="16"/>
      <c r="G369" s="12" t="s">
        <v>370</v>
      </c>
      <c r="H369" s="13">
        <v>737.5</v>
      </c>
      <c r="I369" s="14">
        <v>1.47E-2</v>
      </c>
      <c r="J369" s="15">
        <f t="shared" si="91"/>
        <v>1.0146999999999999</v>
      </c>
      <c r="K369" s="10">
        <f t="shared" si="92"/>
        <v>4.8859682350131401E-3</v>
      </c>
      <c r="L369" s="21"/>
      <c r="M369" s="12" t="s">
        <v>370</v>
      </c>
      <c r="N369" s="13">
        <v>243.8</v>
      </c>
      <c r="O369" s="14">
        <v>1.9E-2</v>
      </c>
      <c r="P369" s="15">
        <f t="shared" si="93"/>
        <v>1.0189999999999999</v>
      </c>
      <c r="Q369" s="10">
        <f t="shared" si="94"/>
        <v>1.9639837592548399E-4</v>
      </c>
      <c r="R369" s="21"/>
      <c r="S369" s="12" t="s">
        <v>370</v>
      </c>
      <c r="T369" s="13">
        <v>27.7</v>
      </c>
      <c r="U369" s="14">
        <v>5.4000000000000003E-3</v>
      </c>
      <c r="V369" s="15">
        <f t="shared" si="95"/>
        <v>1.0054000000000001</v>
      </c>
      <c r="W369" s="10">
        <f t="shared" si="96"/>
        <v>1.89025794124672E-4</v>
      </c>
      <c r="X369" s="22"/>
      <c r="Y369" s="29" t="s">
        <v>370</v>
      </c>
      <c r="Z369" s="30">
        <v>115.75</v>
      </c>
      <c r="AA369" s="31">
        <v>1.9400000000000001E-2</v>
      </c>
      <c r="AB369" s="32">
        <f t="shared" si="97"/>
        <v>1.0194000000000001</v>
      </c>
      <c r="AC369" s="28">
        <f t="shared" si="98"/>
        <v>4.0690422737043198E-4</v>
      </c>
      <c r="AD369" s="22"/>
      <c r="AE369" s="29" t="s">
        <v>370</v>
      </c>
      <c r="AF369" s="30">
        <v>913.5</v>
      </c>
      <c r="AG369" s="31">
        <v>1.5599999999999999E-2</v>
      </c>
      <c r="AH369" s="32">
        <f t="shared" si="99"/>
        <v>1.0156000000000001</v>
      </c>
      <c r="AI369" s="28">
        <f t="shared" si="100"/>
        <v>1.4540004776689801E-4</v>
      </c>
      <c r="AJ369" s="22"/>
      <c r="AK369" s="29" t="s">
        <v>370</v>
      </c>
      <c r="AL369" s="30">
        <v>306.5</v>
      </c>
      <c r="AM369" s="31">
        <v>-2.7799999999999998E-2</v>
      </c>
      <c r="AN369" s="32">
        <f t="shared" si="101"/>
        <v>0.97219999999999995</v>
      </c>
      <c r="AO369" s="28">
        <f t="shared" si="102"/>
        <v>-2.6319369476952501E-4</v>
      </c>
      <c r="AP369" s="22"/>
      <c r="AQ369" s="22"/>
      <c r="AR369" s="38"/>
      <c r="AT369" s="39">
        <f t="shared" si="103"/>
        <v>0.58965061523763995</v>
      </c>
      <c r="AV369" s="40" t="s">
        <v>374</v>
      </c>
      <c r="AW369" s="47">
        <v>1107.9000000000001</v>
      </c>
      <c r="AX369" s="48">
        <f t="shared" si="87"/>
        <v>1.54174552579678E-2</v>
      </c>
      <c r="AY369" s="43">
        <f t="shared" si="88"/>
        <v>1.01541745525797</v>
      </c>
      <c r="AZ369" s="49"/>
    </row>
    <row r="370" spans="1:52" ht="20.399999999999999">
      <c r="A370" s="12" t="s">
        <v>371</v>
      </c>
      <c r="B370" s="13">
        <v>2213.46</v>
      </c>
      <c r="C370" s="14">
        <v>6.1999999999999998E-3</v>
      </c>
      <c r="D370" s="15">
        <f t="shared" si="89"/>
        <v>1.0062</v>
      </c>
      <c r="E370" s="10">
        <f t="shared" si="90"/>
        <v>0.58612892285646001</v>
      </c>
      <c r="F370" s="16"/>
      <c r="G370" s="12" t="s">
        <v>371</v>
      </c>
      <c r="H370" s="13">
        <v>726.85</v>
      </c>
      <c r="I370" s="14">
        <v>3.2000000000000002E-3</v>
      </c>
      <c r="J370" s="15">
        <f t="shared" si="91"/>
        <v>1.0032000000000001</v>
      </c>
      <c r="K370" s="10">
        <f t="shared" si="92"/>
        <v>1.0636121327919799E-3</v>
      </c>
      <c r="L370" s="21"/>
      <c r="M370" s="12" t="s">
        <v>371</v>
      </c>
      <c r="N370" s="13">
        <v>239.25</v>
      </c>
      <c r="O370" s="14">
        <v>2.3E-3</v>
      </c>
      <c r="P370" s="15">
        <f t="shared" si="93"/>
        <v>1.0023</v>
      </c>
      <c r="Q370" s="10">
        <f t="shared" si="94"/>
        <v>2.3774540243611199E-5</v>
      </c>
      <c r="R370" s="21"/>
      <c r="S370" s="12" t="s">
        <v>371</v>
      </c>
      <c r="T370" s="13">
        <v>27.55</v>
      </c>
      <c r="U370" s="14">
        <v>3.5999999999999999E-3</v>
      </c>
      <c r="V370" s="15">
        <f t="shared" si="95"/>
        <v>1.0036</v>
      </c>
      <c r="W370" s="10">
        <f t="shared" si="96"/>
        <v>1.2601719608311399E-4</v>
      </c>
      <c r="X370" s="22"/>
      <c r="Y370" s="29" t="s">
        <v>371</v>
      </c>
      <c r="Z370" s="30">
        <v>113.55</v>
      </c>
      <c r="AA370" s="31">
        <v>-3.5700000000000003E-2</v>
      </c>
      <c r="AB370" s="32">
        <f t="shared" si="97"/>
        <v>0.96430000000000005</v>
      </c>
      <c r="AC370" s="28">
        <f t="shared" si="98"/>
        <v>-7.4878767614043498E-4</v>
      </c>
      <c r="AD370" s="22"/>
      <c r="AE370" s="29" t="s">
        <v>371</v>
      </c>
      <c r="AF370" s="30">
        <v>899.45</v>
      </c>
      <c r="AG370" s="31">
        <v>1.2699999999999999E-2</v>
      </c>
      <c r="AH370" s="32">
        <f t="shared" si="99"/>
        <v>1.0126999999999999</v>
      </c>
      <c r="AI370" s="28">
        <f t="shared" si="100"/>
        <v>1.18370551707667E-4</v>
      </c>
      <c r="AJ370" s="22"/>
      <c r="AK370" s="29" t="s">
        <v>371</v>
      </c>
      <c r="AL370" s="30">
        <v>315.25</v>
      </c>
      <c r="AM370" s="31">
        <v>1.2E-2</v>
      </c>
      <c r="AN370" s="32">
        <f t="shared" si="101"/>
        <v>1.012</v>
      </c>
      <c r="AO370" s="28">
        <f t="shared" si="102"/>
        <v>1.13608789109147E-4</v>
      </c>
      <c r="AP370" s="22"/>
      <c r="AQ370" s="22"/>
      <c r="AR370" s="38"/>
      <c r="AT370" s="39">
        <f t="shared" si="103"/>
        <v>0.58682551839025598</v>
      </c>
      <c r="AV370" s="40" t="s">
        <v>375</v>
      </c>
      <c r="AW370" s="47">
        <v>1090.95</v>
      </c>
      <c r="AX370" s="48">
        <f t="shared" si="87"/>
        <v>-1.1891071568381199E-2</v>
      </c>
      <c r="AY370" s="43">
        <f t="shared" si="88"/>
        <v>0.98810892843161902</v>
      </c>
      <c r="AZ370" s="49"/>
    </row>
    <row r="371" spans="1:52" ht="20.399999999999999">
      <c r="A371" s="12" t="s">
        <v>372</v>
      </c>
      <c r="B371" s="13">
        <v>2199.7399999999998</v>
      </c>
      <c r="C371" s="14">
        <v>8.8999999999999999E-3</v>
      </c>
      <c r="D371" s="15">
        <f t="shared" si="89"/>
        <v>1.0088999999999999</v>
      </c>
      <c r="E371" s="10">
        <f t="shared" si="90"/>
        <v>0.58770171960831097</v>
      </c>
      <c r="F371" s="16"/>
      <c r="G371" s="12" t="s">
        <v>372</v>
      </c>
      <c r="H371" s="13">
        <v>724.5</v>
      </c>
      <c r="I371" s="14">
        <v>8.6999999999999994E-3</v>
      </c>
      <c r="J371" s="15">
        <f t="shared" si="91"/>
        <v>1.0086999999999999</v>
      </c>
      <c r="K371" s="10">
        <f t="shared" si="92"/>
        <v>2.8916954860281801E-3</v>
      </c>
      <c r="L371" s="21"/>
      <c r="M371" s="12" t="s">
        <v>372</v>
      </c>
      <c r="N371" s="13">
        <v>238.7</v>
      </c>
      <c r="O371" s="14">
        <v>1.5E-3</v>
      </c>
      <c r="P371" s="15">
        <f t="shared" si="93"/>
        <v>1.0015000000000001</v>
      </c>
      <c r="Q371" s="10">
        <f t="shared" si="94"/>
        <v>1.5505134941485501E-5</v>
      </c>
      <c r="R371" s="21"/>
      <c r="S371" s="12" t="s">
        <v>372</v>
      </c>
      <c r="T371" s="13">
        <v>27.45</v>
      </c>
      <c r="U371" s="14">
        <v>2.4299999999999999E-2</v>
      </c>
      <c r="V371" s="15">
        <f t="shared" si="95"/>
        <v>1.0243</v>
      </c>
      <c r="W371" s="10">
        <f t="shared" si="96"/>
        <v>8.5061607356102197E-4</v>
      </c>
      <c r="X371" s="22"/>
      <c r="Y371" s="29" t="s">
        <v>372</v>
      </c>
      <c r="Z371" s="30">
        <v>117.75</v>
      </c>
      <c r="AA371" s="31">
        <v>8.5300000000000001E-2</v>
      </c>
      <c r="AB371" s="32">
        <f t="shared" si="97"/>
        <v>1.0852999999999999</v>
      </c>
      <c r="AC371" s="28">
        <f t="shared" si="98"/>
        <v>1.78912013374731E-3</v>
      </c>
      <c r="AD371" s="22"/>
      <c r="AE371" s="29" t="s">
        <v>372</v>
      </c>
      <c r="AF371" s="30">
        <v>888.2</v>
      </c>
      <c r="AG371" s="31">
        <v>-2.8000000000000001E-2</v>
      </c>
      <c r="AH371" s="32">
        <f t="shared" si="99"/>
        <v>0.97199999999999998</v>
      </c>
      <c r="AI371" s="28">
        <f t="shared" si="100"/>
        <v>-2.6097444470981598E-4</v>
      </c>
      <c r="AJ371" s="22"/>
      <c r="AK371" s="29" t="s">
        <v>372</v>
      </c>
      <c r="AL371" s="30">
        <v>311.5</v>
      </c>
      <c r="AM371" s="31">
        <v>-4.0000000000000001E-3</v>
      </c>
      <c r="AN371" s="32">
        <f t="shared" si="101"/>
        <v>0.996</v>
      </c>
      <c r="AO371" s="28">
        <f t="shared" si="102"/>
        <v>-3.7869596369715797E-5</v>
      </c>
      <c r="AP371" s="22"/>
      <c r="AQ371" s="22"/>
      <c r="AR371" s="38"/>
      <c r="AT371" s="39">
        <f t="shared" si="103"/>
        <v>0.59294981239551003</v>
      </c>
      <c r="AV371" s="40" t="s">
        <v>376</v>
      </c>
      <c r="AW371" s="47">
        <v>1104</v>
      </c>
      <c r="AX371" s="48">
        <f t="shared" si="87"/>
        <v>2.0174979219249201E-2</v>
      </c>
      <c r="AY371" s="43">
        <f t="shared" si="88"/>
        <v>1.02017497921925</v>
      </c>
      <c r="AZ371" s="49"/>
    </row>
    <row r="372" spans="1:52" ht="20.399999999999999">
      <c r="A372" s="12" t="s">
        <v>373</v>
      </c>
      <c r="B372" s="13">
        <v>2180.23</v>
      </c>
      <c r="C372" s="14">
        <v>-5.7000000000000002E-3</v>
      </c>
      <c r="D372" s="15">
        <f t="shared" si="89"/>
        <v>0.99429999999999996</v>
      </c>
      <c r="E372" s="10">
        <f t="shared" si="90"/>
        <v>0.57919696680200605</v>
      </c>
      <c r="F372" s="16"/>
      <c r="G372" s="12" t="s">
        <v>373</v>
      </c>
      <c r="H372" s="13">
        <v>718.25</v>
      </c>
      <c r="I372" s="14">
        <v>-2.1499999999999998E-2</v>
      </c>
      <c r="J372" s="15">
        <f t="shared" si="91"/>
        <v>0.97850000000000004</v>
      </c>
      <c r="K372" s="10">
        <f t="shared" si="92"/>
        <v>-7.1461440171960797E-3</v>
      </c>
      <c r="L372" s="21"/>
      <c r="M372" s="12" t="s">
        <v>373</v>
      </c>
      <c r="N372" s="13">
        <v>238.35</v>
      </c>
      <c r="O372" s="14">
        <v>4.0000000000000002E-4</v>
      </c>
      <c r="P372" s="15">
        <f t="shared" si="93"/>
        <v>1.0004</v>
      </c>
      <c r="Q372" s="10">
        <f t="shared" si="94"/>
        <v>4.13470265106281E-6</v>
      </c>
      <c r="R372" s="21"/>
      <c r="S372" s="12" t="s">
        <v>373</v>
      </c>
      <c r="T372" s="13">
        <v>26.8</v>
      </c>
      <c r="U372" s="14">
        <v>-3.2500000000000001E-2</v>
      </c>
      <c r="V372" s="15">
        <f t="shared" si="95"/>
        <v>0.96750000000000003</v>
      </c>
      <c r="W372" s="10">
        <f t="shared" si="96"/>
        <v>-1.1376552424170001E-3</v>
      </c>
      <c r="X372" s="22"/>
      <c r="Y372" s="29" t="s">
        <v>373</v>
      </c>
      <c r="Z372" s="30">
        <v>108.5</v>
      </c>
      <c r="AA372" s="31">
        <v>5.96E-2</v>
      </c>
      <c r="AB372" s="32">
        <f t="shared" si="97"/>
        <v>1.0596000000000001</v>
      </c>
      <c r="AC372" s="28">
        <f t="shared" si="98"/>
        <v>1.25007690470504E-3</v>
      </c>
      <c r="AD372" s="22"/>
      <c r="AE372" s="29" t="s">
        <v>373</v>
      </c>
      <c r="AF372" s="30">
        <v>913.8</v>
      </c>
      <c r="AG372" s="31">
        <v>-1.77E-2</v>
      </c>
      <c r="AH372" s="32">
        <f t="shared" si="99"/>
        <v>0.98229999999999995</v>
      </c>
      <c r="AI372" s="28">
        <f t="shared" si="100"/>
        <v>-1.6497313112013399E-4</v>
      </c>
      <c r="AJ372" s="22"/>
      <c r="AK372" s="29" t="s">
        <v>373</v>
      </c>
      <c r="AL372" s="30">
        <v>312.75</v>
      </c>
      <c r="AM372" s="31">
        <v>-1.3899999999999999E-2</v>
      </c>
      <c r="AN372" s="32">
        <f t="shared" si="101"/>
        <v>0.98609999999999998</v>
      </c>
      <c r="AO372" s="28">
        <f t="shared" si="102"/>
        <v>-1.3159684738476199E-4</v>
      </c>
      <c r="AP372" s="22"/>
      <c r="AQ372" s="22"/>
      <c r="AR372" s="38"/>
      <c r="AT372" s="39">
        <f t="shared" si="103"/>
        <v>0.571870809171244</v>
      </c>
      <c r="AV372" s="40" t="s">
        <v>377</v>
      </c>
      <c r="AW372" s="47">
        <v>1081.95</v>
      </c>
      <c r="AX372" s="48">
        <f t="shared" si="87"/>
        <v>-2.9993331669853299E-3</v>
      </c>
      <c r="AY372" s="43">
        <f t="shared" si="88"/>
        <v>0.99700066683301503</v>
      </c>
      <c r="AZ372" s="49"/>
    </row>
    <row r="373" spans="1:52" ht="20.399999999999999">
      <c r="A373" s="12" t="s">
        <v>374</v>
      </c>
      <c r="B373" s="13">
        <v>2192.71</v>
      </c>
      <c r="C373" s="14">
        <v>-8.5000000000000006E-3</v>
      </c>
      <c r="D373" s="15">
        <f t="shared" si="89"/>
        <v>0.99150000000000005</v>
      </c>
      <c r="E373" s="10">
        <f t="shared" si="90"/>
        <v>0.57756591831860504</v>
      </c>
      <c r="F373" s="16"/>
      <c r="G373" s="12" t="s">
        <v>374</v>
      </c>
      <c r="H373" s="13">
        <v>734.05</v>
      </c>
      <c r="I373" s="14">
        <v>6.0000000000000001E-3</v>
      </c>
      <c r="J373" s="15">
        <f t="shared" si="91"/>
        <v>1.006</v>
      </c>
      <c r="K373" s="10">
        <f t="shared" si="92"/>
        <v>1.9942727489849501E-3</v>
      </c>
      <c r="L373" s="21"/>
      <c r="M373" s="12" t="s">
        <v>374</v>
      </c>
      <c r="N373" s="13">
        <v>238.25</v>
      </c>
      <c r="O373" s="14">
        <v>-8.0000000000000004E-4</v>
      </c>
      <c r="P373" s="15">
        <f t="shared" si="93"/>
        <v>0.99919999999999998</v>
      </c>
      <c r="Q373" s="10">
        <f t="shared" si="94"/>
        <v>-8.2694053021256302E-6</v>
      </c>
      <c r="R373" s="21"/>
      <c r="S373" s="12" t="s">
        <v>374</v>
      </c>
      <c r="T373" s="13">
        <v>27.7</v>
      </c>
      <c r="U373" s="14">
        <v>5.4000000000000003E-3</v>
      </c>
      <c r="V373" s="15">
        <f t="shared" si="95"/>
        <v>1.0054000000000001</v>
      </c>
      <c r="W373" s="10">
        <f t="shared" si="96"/>
        <v>1.89025794124672E-4</v>
      </c>
      <c r="X373" s="22"/>
      <c r="Y373" s="29" t="s">
        <v>374</v>
      </c>
      <c r="Z373" s="30">
        <v>102.4</v>
      </c>
      <c r="AA373" s="31">
        <v>-8.4900000000000003E-2</v>
      </c>
      <c r="AB373" s="32">
        <f t="shared" si="97"/>
        <v>0.91510000000000002</v>
      </c>
      <c r="AC373" s="28">
        <f t="shared" si="98"/>
        <v>-1.7807303558633901E-3</v>
      </c>
      <c r="AD373" s="22"/>
      <c r="AE373" s="29" t="s">
        <v>374</v>
      </c>
      <c r="AF373" s="30">
        <v>930.3</v>
      </c>
      <c r="AG373" s="31">
        <v>-4.1999999999999997E-3</v>
      </c>
      <c r="AH373" s="32">
        <f t="shared" si="99"/>
        <v>0.99580000000000002</v>
      </c>
      <c r="AI373" s="28">
        <f t="shared" si="100"/>
        <v>-3.9146166706472399E-5</v>
      </c>
      <c r="AJ373" s="22"/>
      <c r="AK373" s="29" t="s">
        <v>374</v>
      </c>
      <c r="AL373" s="30">
        <v>317.14999999999998</v>
      </c>
      <c r="AM373" s="31">
        <v>-5.4999999999999997E-3</v>
      </c>
      <c r="AN373" s="32">
        <f t="shared" si="101"/>
        <v>0.99450000000000005</v>
      </c>
      <c r="AO373" s="28">
        <f t="shared" si="102"/>
        <v>-5.2070695008359201E-5</v>
      </c>
      <c r="AP373" s="22"/>
      <c r="AQ373" s="22"/>
      <c r="AR373" s="38"/>
      <c r="AT373" s="39">
        <f t="shared" si="103"/>
        <v>0.57786900023883503</v>
      </c>
      <c r="AV373" s="40" t="s">
        <v>378</v>
      </c>
      <c r="AW373" s="47">
        <v>1085.2</v>
      </c>
      <c r="AX373" s="48">
        <f t="shared" si="87"/>
        <v>2.1280866423129E-2</v>
      </c>
      <c r="AY373" s="43">
        <f t="shared" si="88"/>
        <v>1.0212808664231301</v>
      </c>
      <c r="AZ373" s="49"/>
    </row>
    <row r="374" spans="1:52" ht="20.399999999999999">
      <c r="A374" s="12" t="s">
        <v>375</v>
      </c>
      <c r="B374" s="13">
        <v>2211.61</v>
      </c>
      <c r="C374" s="14">
        <v>1.21E-2</v>
      </c>
      <c r="D374" s="15">
        <f t="shared" si="89"/>
        <v>1.0121</v>
      </c>
      <c r="E374" s="10">
        <f t="shared" si="90"/>
        <v>0.58956577501791296</v>
      </c>
      <c r="F374" s="16"/>
      <c r="G374" s="12" t="s">
        <v>375</v>
      </c>
      <c r="H374" s="13">
        <v>729.7</v>
      </c>
      <c r="I374" s="14">
        <v>6.0499999999999998E-2</v>
      </c>
      <c r="J374" s="15">
        <f t="shared" si="91"/>
        <v>1.0605</v>
      </c>
      <c r="K374" s="10">
        <f t="shared" si="92"/>
        <v>2.0108916885598301E-2</v>
      </c>
      <c r="L374" s="21"/>
      <c r="M374" s="12" t="s">
        <v>375</v>
      </c>
      <c r="N374" s="13">
        <v>238.45</v>
      </c>
      <c r="O374" s="14">
        <v>-8.8999999999999999E-3</v>
      </c>
      <c r="P374" s="15">
        <f t="shared" si="93"/>
        <v>0.99109999999999998</v>
      </c>
      <c r="Q374" s="10">
        <f t="shared" si="94"/>
        <v>-9.1997133986147596E-5</v>
      </c>
      <c r="R374" s="21"/>
      <c r="S374" s="12" t="s">
        <v>375</v>
      </c>
      <c r="T374" s="13">
        <v>27.55</v>
      </c>
      <c r="U374" s="14">
        <v>-4.5100000000000001E-2</v>
      </c>
      <c r="V374" s="15">
        <f t="shared" si="95"/>
        <v>0.95489999999999997</v>
      </c>
      <c r="W374" s="10">
        <f t="shared" si="96"/>
        <v>-1.5787154287079099E-3</v>
      </c>
      <c r="X374" s="22"/>
      <c r="Y374" s="29" t="s">
        <v>375</v>
      </c>
      <c r="Z374" s="30">
        <v>111.9</v>
      </c>
      <c r="AA374" s="31">
        <v>-2.1000000000000001E-2</v>
      </c>
      <c r="AB374" s="32">
        <f t="shared" si="97"/>
        <v>0.97899999999999998</v>
      </c>
      <c r="AC374" s="28">
        <f t="shared" si="98"/>
        <v>-4.40463338906138E-4</v>
      </c>
      <c r="AD374" s="22"/>
      <c r="AE374" s="29" t="s">
        <v>375</v>
      </c>
      <c r="AF374" s="30">
        <v>934.25</v>
      </c>
      <c r="AG374" s="31">
        <v>1.5699999999999999E-2</v>
      </c>
      <c r="AH374" s="32">
        <f t="shared" si="99"/>
        <v>1.0157</v>
      </c>
      <c r="AI374" s="28">
        <f t="shared" si="100"/>
        <v>1.4633209935514699E-4</v>
      </c>
      <c r="AJ374" s="22"/>
      <c r="AK374" s="29" t="s">
        <v>375</v>
      </c>
      <c r="AL374" s="30">
        <v>318.89999999999998</v>
      </c>
      <c r="AM374" s="31">
        <v>-1.1299999999999999E-2</v>
      </c>
      <c r="AN374" s="32">
        <f t="shared" si="101"/>
        <v>0.98870000000000002</v>
      </c>
      <c r="AO374" s="28">
        <f t="shared" si="102"/>
        <v>-1.06981609744447E-4</v>
      </c>
      <c r="AP374" s="22"/>
      <c r="AQ374" s="22"/>
      <c r="AR374" s="38"/>
      <c r="AT374" s="39">
        <f t="shared" si="103"/>
        <v>0.60760286649152095</v>
      </c>
      <c r="AV374" s="40" t="s">
        <v>379</v>
      </c>
      <c r="AW374" s="47">
        <v>1062.3499999999999</v>
      </c>
      <c r="AX374" s="48">
        <f t="shared" si="87"/>
        <v>-1.20232554072376E-2</v>
      </c>
      <c r="AY374" s="43">
        <f t="shared" si="88"/>
        <v>0.98797674459276197</v>
      </c>
      <c r="AZ374" s="49"/>
    </row>
    <row r="375" spans="1:52" ht="20.399999999999999">
      <c r="A375" s="12" t="s">
        <v>376</v>
      </c>
      <c r="B375" s="13">
        <v>2185.12</v>
      </c>
      <c r="C375" s="14">
        <v>8.0000000000000004E-4</v>
      </c>
      <c r="D375" s="15">
        <f t="shared" si="89"/>
        <v>1.0007999999999999</v>
      </c>
      <c r="E375" s="10">
        <f t="shared" si="90"/>
        <v>0.58298332935275798</v>
      </c>
      <c r="F375" s="16"/>
      <c r="G375" s="12" t="s">
        <v>376</v>
      </c>
      <c r="H375" s="13">
        <v>688.1</v>
      </c>
      <c r="I375" s="14">
        <v>3.4799999999999998E-2</v>
      </c>
      <c r="J375" s="15">
        <f t="shared" si="91"/>
        <v>1.0347999999999999</v>
      </c>
      <c r="K375" s="10">
        <f t="shared" si="92"/>
        <v>1.1566781944112699E-2</v>
      </c>
      <c r="L375" s="21"/>
      <c r="M375" s="12" t="s">
        <v>376</v>
      </c>
      <c r="N375" s="13">
        <v>240.6</v>
      </c>
      <c r="O375" s="14">
        <v>-1.9E-3</v>
      </c>
      <c r="P375" s="15">
        <f t="shared" si="93"/>
        <v>0.99809999999999999</v>
      </c>
      <c r="Q375" s="10">
        <f t="shared" si="94"/>
        <v>-1.9639837592548399E-5</v>
      </c>
      <c r="R375" s="21"/>
      <c r="S375" s="12" t="s">
        <v>376</v>
      </c>
      <c r="T375" s="13">
        <v>28.85</v>
      </c>
      <c r="U375" s="14">
        <v>1.6999999999999999E-3</v>
      </c>
      <c r="V375" s="15">
        <f t="shared" si="95"/>
        <v>1.0017</v>
      </c>
      <c r="W375" s="10">
        <f t="shared" si="96"/>
        <v>5.9508120372581803E-5</v>
      </c>
      <c r="X375" s="22"/>
      <c r="Y375" s="29" t="s">
        <v>376</v>
      </c>
      <c r="Z375" s="30">
        <v>114.3</v>
      </c>
      <c r="AA375" s="31">
        <v>1.2999999999999999E-3</v>
      </c>
      <c r="AB375" s="32">
        <f t="shared" si="97"/>
        <v>1.0013000000000001</v>
      </c>
      <c r="AC375" s="28">
        <f t="shared" si="98"/>
        <v>2.7266778122760899E-5</v>
      </c>
      <c r="AD375" s="22"/>
      <c r="AE375" s="29" t="s">
        <v>376</v>
      </c>
      <c r="AF375" s="30">
        <v>919.8</v>
      </c>
      <c r="AG375" s="31">
        <v>1.38E-2</v>
      </c>
      <c r="AH375" s="32">
        <f t="shared" si="99"/>
        <v>1.0138</v>
      </c>
      <c r="AI375" s="28">
        <f t="shared" si="100"/>
        <v>1.2862311917840899E-4</v>
      </c>
      <c r="AJ375" s="22"/>
      <c r="AK375" s="29" t="s">
        <v>376</v>
      </c>
      <c r="AL375" s="30">
        <v>322.55</v>
      </c>
      <c r="AM375" s="31">
        <v>1.77E-2</v>
      </c>
      <c r="AN375" s="32">
        <f t="shared" si="101"/>
        <v>1.0177</v>
      </c>
      <c r="AO375" s="28">
        <f t="shared" si="102"/>
        <v>1.6757296393599201E-4</v>
      </c>
      <c r="AP375" s="22"/>
      <c r="AQ375" s="22"/>
      <c r="AR375" s="38"/>
      <c r="AT375" s="39">
        <f t="shared" si="103"/>
        <v>0.59491344244088795</v>
      </c>
      <c r="AV375" s="40" t="s">
        <v>380</v>
      </c>
      <c r="AW375" s="47">
        <v>1075.2</v>
      </c>
      <c r="AX375" s="48">
        <f t="shared" si="87"/>
        <v>1.2541109619314201E-2</v>
      </c>
      <c r="AY375" s="43">
        <f t="shared" si="88"/>
        <v>1.01254110961931</v>
      </c>
      <c r="AZ375" s="49"/>
    </row>
    <row r="376" spans="1:52" ht="20.399999999999999">
      <c r="A376" s="12" t="s">
        <v>377</v>
      </c>
      <c r="B376" s="13">
        <v>2183.2800000000002</v>
      </c>
      <c r="C376" s="14">
        <v>-1.41E-2</v>
      </c>
      <c r="D376" s="15">
        <f t="shared" si="89"/>
        <v>0.9859</v>
      </c>
      <c r="E376" s="10">
        <f t="shared" si="90"/>
        <v>0.57430382135180302</v>
      </c>
      <c r="F376" s="16"/>
      <c r="G376" s="12" t="s">
        <v>377</v>
      </c>
      <c r="H376" s="13">
        <v>664.95</v>
      </c>
      <c r="I376" s="14">
        <v>-2.87E-2</v>
      </c>
      <c r="J376" s="15">
        <f t="shared" si="91"/>
        <v>0.97130000000000005</v>
      </c>
      <c r="K376" s="10">
        <f t="shared" si="92"/>
        <v>-9.5392713159780304E-3</v>
      </c>
      <c r="L376" s="21"/>
      <c r="M376" s="12" t="s">
        <v>377</v>
      </c>
      <c r="N376" s="13">
        <v>241.05</v>
      </c>
      <c r="O376" s="14">
        <v>-1.6999999999999999E-3</v>
      </c>
      <c r="P376" s="15">
        <f t="shared" si="93"/>
        <v>0.99829999999999997</v>
      </c>
      <c r="Q376" s="10">
        <f t="shared" si="94"/>
        <v>-1.7572486267016999E-5</v>
      </c>
      <c r="R376" s="21"/>
      <c r="S376" s="12" t="s">
        <v>377</v>
      </c>
      <c r="T376" s="13">
        <v>28.8</v>
      </c>
      <c r="U376" s="14">
        <v>-1.03E-2</v>
      </c>
      <c r="V376" s="15">
        <f t="shared" si="95"/>
        <v>0.98970000000000002</v>
      </c>
      <c r="W376" s="10">
        <f t="shared" si="96"/>
        <v>-3.6054919990446602E-4</v>
      </c>
      <c r="X376" s="22"/>
      <c r="Y376" s="29" t="s">
        <v>377</v>
      </c>
      <c r="Z376" s="30">
        <v>114.15</v>
      </c>
      <c r="AA376" s="31">
        <v>7.9000000000000008E-3</v>
      </c>
      <c r="AB376" s="32">
        <f t="shared" si="97"/>
        <v>1.0079</v>
      </c>
      <c r="AC376" s="28">
        <f t="shared" si="98"/>
        <v>1.65698113207547E-4</v>
      </c>
      <c r="AD376" s="22"/>
      <c r="AE376" s="29" t="s">
        <v>377</v>
      </c>
      <c r="AF376" s="30">
        <v>907.25</v>
      </c>
      <c r="AG376" s="31">
        <v>-1.3299999999999999E-2</v>
      </c>
      <c r="AH376" s="32">
        <f t="shared" si="99"/>
        <v>0.98670000000000002</v>
      </c>
      <c r="AI376" s="28">
        <f t="shared" si="100"/>
        <v>-1.23962861237163E-4</v>
      </c>
      <c r="AJ376" s="22"/>
      <c r="AK376" s="29" t="s">
        <v>377</v>
      </c>
      <c r="AL376" s="30">
        <v>316.95</v>
      </c>
      <c r="AM376" s="31">
        <v>-6.8999999999999999E-3</v>
      </c>
      <c r="AN376" s="32">
        <f t="shared" si="101"/>
        <v>0.99309999999999998</v>
      </c>
      <c r="AO376" s="28">
        <f t="shared" si="102"/>
        <v>-6.5325053737759701E-5</v>
      </c>
      <c r="AP376" s="22"/>
      <c r="AQ376" s="22"/>
      <c r="AR376" s="38"/>
      <c r="AT376" s="39">
        <f t="shared" si="103"/>
        <v>0.56436283854788605</v>
      </c>
      <c r="AV376" s="40" t="s">
        <v>381</v>
      </c>
      <c r="AW376" s="47">
        <v>1061.8</v>
      </c>
      <c r="AX376" s="48">
        <f t="shared" si="87"/>
        <v>2.55641544501016E-2</v>
      </c>
      <c r="AY376" s="43">
        <f t="shared" si="88"/>
        <v>1.0255641544501</v>
      </c>
      <c r="AZ376" s="49"/>
    </row>
    <row r="377" spans="1:52" ht="20.399999999999999">
      <c r="A377" s="12" t="s">
        <v>378</v>
      </c>
      <c r="B377" s="13">
        <v>2214.61</v>
      </c>
      <c r="C377" s="14">
        <v>-3.3999999999999998E-3</v>
      </c>
      <c r="D377" s="15">
        <f t="shared" si="89"/>
        <v>0.99660000000000004</v>
      </c>
      <c r="E377" s="10">
        <f t="shared" si="90"/>
        <v>0.58053675662765702</v>
      </c>
      <c r="F377" s="16"/>
      <c r="G377" s="12" t="s">
        <v>378</v>
      </c>
      <c r="H377" s="13">
        <v>684.6</v>
      </c>
      <c r="I377" s="14">
        <v>-3.5000000000000001E-3</v>
      </c>
      <c r="J377" s="15">
        <f t="shared" si="91"/>
        <v>0.99650000000000005</v>
      </c>
      <c r="K377" s="10">
        <f t="shared" si="92"/>
        <v>-1.16332577024122E-3</v>
      </c>
      <c r="L377" s="21"/>
      <c r="M377" s="12" t="s">
        <v>378</v>
      </c>
      <c r="N377" s="13">
        <v>241.45</v>
      </c>
      <c r="O377" s="14">
        <v>-1.8499999999999999E-2</v>
      </c>
      <c r="P377" s="15">
        <f t="shared" si="93"/>
        <v>0.98150000000000004</v>
      </c>
      <c r="Q377" s="10">
        <f t="shared" si="94"/>
        <v>-1.91229997611655E-4</v>
      </c>
      <c r="R377" s="21"/>
      <c r="S377" s="12" t="s">
        <v>378</v>
      </c>
      <c r="T377" s="13">
        <v>29.1</v>
      </c>
      <c r="U377" s="14">
        <v>5.1999999999999998E-3</v>
      </c>
      <c r="V377" s="15">
        <f t="shared" si="95"/>
        <v>1.0052000000000001</v>
      </c>
      <c r="W377" s="10">
        <f t="shared" si="96"/>
        <v>1.8202483878672099E-4</v>
      </c>
      <c r="X377" s="22"/>
      <c r="Y377" s="29" t="s">
        <v>378</v>
      </c>
      <c r="Z377" s="30">
        <v>113.25</v>
      </c>
      <c r="AA377" s="31">
        <v>1.0699999999999999E-2</v>
      </c>
      <c r="AB377" s="32">
        <f t="shared" si="97"/>
        <v>1.0106999999999999</v>
      </c>
      <c r="AC377" s="28">
        <f t="shared" si="98"/>
        <v>2.2442655839503199E-4</v>
      </c>
      <c r="AD377" s="22"/>
      <c r="AE377" s="29" t="s">
        <v>378</v>
      </c>
      <c r="AF377" s="30">
        <v>919.45</v>
      </c>
      <c r="AG377" s="31">
        <v>-6.8999999999999999E-3</v>
      </c>
      <c r="AH377" s="32">
        <f t="shared" si="99"/>
        <v>0.99309999999999998</v>
      </c>
      <c r="AI377" s="28">
        <f t="shared" si="100"/>
        <v>-6.4311559589204701E-5</v>
      </c>
      <c r="AJ377" s="22"/>
      <c r="AK377" s="29" t="s">
        <v>378</v>
      </c>
      <c r="AL377" s="30">
        <v>319.14999999999998</v>
      </c>
      <c r="AM377" s="31">
        <v>2.9999999999999997E-4</v>
      </c>
      <c r="AN377" s="32">
        <f t="shared" si="101"/>
        <v>1.0003</v>
      </c>
      <c r="AO377" s="28">
        <f t="shared" si="102"/>
        <v>2.84021972772868E-6</v>
      </c>
      <c r="AP377" s="22"/>
      <c r="AQ377" s="22"/>
      <c r="AR377" s="38"/>
      <c r="AT377" s="39">
        <f t="shared" si="103"/>
        <v>0.57952718091712396</v>
      </c>
      <c r="AV377" s="40" t="s">
        <v>382</v>
      </c>
      <c r="AW377" s="47">
        <v>1035</v>
      </c>
      <c r="AX377" s="48">
        <f t="shared" si="87"/>
        <v>4.9882661489827904E-3</v>
      </c>
      <c r="AY377" s="43">
        <f t="shared" si="88"/>
        <v>1.00498826614898</v>
      </c>
      <c r="AZ377" s="49"/>
    </row>
    <row r="378" spans="1:52" ht="20.399999999999999">
      <c r="A378" s="12" t="s">
        <v>379</v>
      </c>
      <c r="B378" s="13">
        <v>2222.19</v>
      </c>
      <c r="C378" s="14">
        <v>-8.6999999999999994E-3</v>
      </c>
      <c r="D378" s="15">
        <f t="shared" si="89"/>
        <v>0.99129999999999996</v>
      </c>
      <c r="E378" s="10">
        <f t="shared" si="90"/>
        <v>0.57744941485550505</v>
      </c>
      <c r="F378" s="16"/>
      <c r="G378" s="12" t="s">
        <v>379</v>
      </c>
      <c r="H378" s="13">
        <v>687</v>
      </c>
      <c r="I378" s="14">
        <v>-1.0200000000000001E-2</v>
      </c>
      <c r="J378" s="15">
        <f t="shared" si="91"/>
        <v>0.98980000000000001</v>
      </c>
      <c r="K378" s="10">
        <f t="shared" si="92"/>
        <v>-3.3902636732744199E-3</v>
      </c>
      <c r="L378" s="21"/>
      <c r="M378" s="12" t="s">
        <v>379</v>
      </c>
      <c r="N378" s="13">
        <v>246</v>
      </c>
      <c r="O378" s="14">
        <v>-7.9000000000000008E-3</v>
      </c>
      <c r="P378" s="15">
        <f t="shared" si="93"/>
        <v>0.99209999999999998</v>
      </c>
      <c r="Q378" s="10">
        <f t="shared" si="94"/>
        <v>-8.1660377358490593E-5</v>
      </c>
      <c r="R378" s="21"/>
      <c r="S378" s="12" t="s">
        <v>379</v>
      </c>
      <c r="T378" s="13">
        <v>28.95</v>
      </c>
      <c r="U378" s="14">
        <v>1.9400000000000001E-2</v>
      </c>
      <c r="V378" s="15">
        <f t="shared" si="95"/>
        <v>1.0194000000000001</v>
      </c>
      <c r="W378" s="10">
        <f t="shared" si="96"/>
        <v>6.7909266778122795E-4</v>
      </c>
      <c r="X378" s="22"/>
      <c r="Y378" s="29" t="s">
        <v>379</v>
      </c>
      <c r="Z378" s="30">
        <v>112.05</v>
      </c>
      <c r="AA378" s="31">
        <v>-2.2700000000000001E-2</v>
      </c>
      <c r="AB378" s="32">
        <f t="shared" si="97"/>
        <v>0.97729999999999995</v>
      </c>
      <c r="AC378" s="28">
        <f t="shared" si="98"/>
        <v>-4.76119894912825E-4</v>
      </c>
      <c r="AD378" s="22"/>
      <c r="AE378" s="29" t="s">
        <v>379</v>
      </c>
      <c r="AF378" s="30">
        <v>925.8</v>
      </c>
      <c r="AG378" s="31">
        <v>-2.53E-2</v>
      </c>
      <c r="AH378" s="32">
        <f t="shared" si="99"/>
        <v>0.97470000000000001</v>
      </c>
      <c r="AI378" s="28">
        <f t="shared" si="100"/>
        <v>-2.3580905182708401E-4</v>
      </c>
      <c r="AJ378" s="22"/>
      <c r="AK378" s="29" t="s">
        <v>379</v>
      </c>
      <c r="AL378" s="30">
        <v>319.05</v>
      </c>
      <c r="AM378" s="31">
        <v>2.6200000000000001E-2</v>
      </c>
      <c r="AN378" s="32">
        <f t="shared" si="101"/>
        <v>1.0262</v>
      </c>
      <c r="AO378" s="28">
        <f t="shared" si="102"/>
        <v>2.4804585622163798E-4</v>
      </c>
      <c r="AP378" s="22"/>
      <c r="AQ378" s="22"/>
      <c r="AR378" s="38"/>
      <c r="AT378" s="39">
        <f t="shared" si="103"/>
        <v>0.57419270038213499</v>
      </c>
      <c r="AV378" s="40" t="s">
        <v>383</v>
      </c>
      <c r="AW378" s="47">
        <v>1029.8499999999999</v>
      </c>
      <c r="AX378" s="48">
        <f t="shared" si="87"/>
        <v>1.6102146508677199E-2</v>
      </c>
      <c r="AY378" s="43">
        <f t="shared" si="88"/>
        <v>1.0161021465086799</v>
      </c>
      <c r="AZ378" s="49"/>
    </row>
    <row r="379" spans="1:52" ht="20.399999999999999">
      <c r="A379" s="12" t="s">
        <v>380</v>
      </c>
      <c r="B379" s="13">
        <v>2241.79</v>
      </c>
      <c r="C379" s="14">
        <v>1.1599999999999999E-2</v>
      </c>
      <c r="D379" s="15">
        <f t="shared" si="89"/>
        <v>1.0116000000000001</v>
      </c>
      <c r="E379" s="10">
        <f t="shared" si="90"/>
        <v>0.58927451636016204</v>
      </c>
      <c r="F379" s="16"/>
      <c r="G379" s="12" t="s">
        <v>380</v>
      </c>
      <c r="H379" s="13">
        <v>694.05</v>
      </c>
      <c r="I379" s="14">
        <v>-8.5000000000000006E-3</v>
      </c>
      <c r="J379" s="15">
        <f t="shared" si="91"/>
        <v>0.99150000000000005</v>
      </c>
      <c r="K379" s="10">
        <f t="shared" si="92"/>
        <v>-2.8252197277286802E-3</v>
      </c>
      <c r="L379" s="21"/>
      <c r="M379" s="12" t="s">
        <v>380</v>
      </c>
      <c r="N379" s="13">
        <v>247.95</v>
      </c>
      <c r="O379" s="14">
        <v>3.3599999999999998E-2</v>
      </c>
      <c r="P379" s="15">
        <f t="shared" si="93"/>
        <v>1.0336000000000001</v>
      </c>
      <c r="Q379" s="10">
        <f t="shared" si="94"/>
        <v>3.4731502268927603E-4</v>
      </c>
      <c r="R379" s="21"/>
      <c r="S379" s="12" t="s">
        <v>380</v>
      </c>
      <c r="T379" s="13">
        <v>28.4</v>
      </c>
      <c r="U379" s="14">
        <v>1.7899999999999999E-2</v>
      </c>
      <c r="V379" s="15">
        <f t="shared" si="95"/>
        <v>1.0179</v>
      </c>
      <c r="W379" s="10">
        <f t="shared" si="96"/>
        <v>6.2658550274659699E-4</v>
      </c>
      <c r="X379" s="22"/>
      <c r="Y379" s="29" t="s">
        <v>380</v>
      </c>
      <c r="Z379" s="30">
        <v>114.65</v>
      </c>
      <c r="AA379" s="31">
        <v>-3.2500000000000001E-2</v>
      </c>
      <c r="AB379" s="32">
        <f t="shared" si="97"/>
        <v>0.96750000000000003</v>
      </c>
      <c r="AC379" s="28">
        <f t="shared" si="98"/>
        <v>-6.8166945306902304E-4</v>
      </c>
      <c r="AD379" s="22"/>
      <c r="AE379" s="29" t="s">
        <v>380</v>
      </c>
      <c r="AF379" s="30">
        <v>949.85</v>
      </c>
      <c r="AG379" s="31">
        <v>6.0000000000000001E-3</v>
      </c>
      <c r="AH379" s="32">
        <f t="shared" si="99"/>
        <v>1.006</v>
      </c>
      <c r="AI379" s="28">
        <f t="shared" si="100"/>
        <v>5.5923095294960602E-5</v>
      </c>
      <c r="AJ379" s="22"/>
      <c r="AK379" s="29" t="s">
        <v>380</v>
      </c>
      <c r="AL379" s="30">
        <v>310.89999999999998</v>
      </c>
      <c r="AM379" s="31">
        <v>1.2699999999999999E-2</v>
      </c>
      <c r="AN379" s="32">
        <f t="shared" si="101"/>
        <v>1.0126999999999999</v>
      </c>
      <c r="AO379" s="28">
        <f t="shared" si="102"/>
        <v>1.20235968473848E-4</v>
      </c>
      <c r="AP379" s="22"/>
      <c r="AQ379" s="22"/>
      <c r="AR379" s="38"/>
      <c r="AT379" s="39">
        <f t="shared" si="103"/>
        <v>0.58691768676856904</v>
      </c>
      <c r="AV379" s="40" t="s">
        <v>384</v>
      </c>
      <c r="AW379" s="47">
        <v>1013.4</v>
      </c>
      <c r="AX379" s="48">
        <f t="shared" si="87"/>
        <v>2.1238246691078801E-3</v>
      </c>
      <c r="AY379" s="43">
        <f t="shared" si="88"/>
        <v>1.00212382466911</v>
      </c>
      <c r="AZ379" s="49"/>
    </row>
    <row r="380" spans="1:52" ht="20.399999999999999">
      <c r="A380" s="12" t="s">
        <v>381</v>
      </c>
      <c r="B380" s="13">
        <v>2216.1</v>
      </c>
      <c r="C380" s="14">
        <v>-9.4000000000000004E-3</v>
      </c>
      <c r="D380" s="15">
        <f t="shared" si="89"/>
        <v>0.99060000000000004</v>
      </c>
      <c r="E380" s="10">
        <f t="shared" si="90"/>
        <v>0.57704165273465502</v>
      </c>
      <c r="F380" s="16"/>
      <c r="G380" s="12" t="s">
        <v>381</v>
      </c>
      <c r="H380" s="13">
        <v>700</v>
      </c>
      <c r="I380" s="14">
        <v>-1.24E-2</v>
      </c>
      <c r="J380" s="15">
        <f t="shared" si="91"/>
        <v>0.98760000000000003</v>
      </c>
      <c r="K380" s="10">
        <f t="shared" si="92"/>
        <v>-4.1214970145688999E-3</v>
      </c>
      <c r="L380" s="21"/>
      <c r="M380" s="12" t="s">
        <v>381</v>
      </c>
      <c r="N380" s="13">
        <v>239.9</v>
      </c>
      <c r="O380" s="14">
        <v>-4.1999999999999997E-3</v>
      </c>
      <c r="P380" s="15">
        <f t="shared" si="93"/>
        <v>0.99580000000000002</v>
      </c>
      <c r="Q380" s="10">
        <f t="shared" si="94"/>
        <v>-4.3414377836159503E-5</v>
      </c>
      <c r="R380" s="21"/>
      <c r="S380" s="12" t="s">
        <v>381</v>
      </c>
      <c r="T380" s="13">
        <v>27.9</v>
      </c>
      <c r="U380" s="14">
        <v>-8.8999999999999999E-3</v>
      </c>
      <c r="V380" s="15">
        <f t="shared" si="95"/>
        <v>0.99109999999999998</v>
      </c>
      <c r="W380" s="10">
        <f t="shared" si="96"/>
        <v>-3.1154251253881097E-4</v>
      </c>
      <c r="X380" s="22"/>
      <c r="Y380" s="29" t="s">
        <v>381</v>
      </c>
      <c r="Z380" s="30">
        <v>118.5</v>
      </c>
      <c r="AA380" s="31">
        <v>1.3299999999999999E-2</v>
      </c>
      <c r="AB380" s="32">
        <f t="shared" si="97"/>
        <v>1.0133000000000001</v>
      </c>
      <c r="AC380" s="28">
        <f t="shared" si="98"/>
        <v>2.7896011464055402E-4</v>
      </c>
      <c r="AD380" s="22"/>
      <c r="AE380" s="29" t="s">
        <v>381</v>
      </c>
      <c r="AF380" s="30">
        <v>944.2</v>
      </c>
      <c r="AG380" s="31">
        <v>-8.6999999999999994E-3</v>
      </c>
      <c r="AH380" s="32">
        <f t="shared" si="99"/>
        <v>0.99129999999999996</v>
      </c>
      <c r="AI380" s="28">
        <f t="shared" si="100"/>
        <v>-8.1088488177692898E-5</v>
      </c>
      <c r="AJ380" s="22"/>
      <c r="AK380" s="29" t="s">
        <v>381</v>
      </c>
      <c r="AL380" s="30">
        <v>307</v>
      </c>
      <c r="AM380" s="31">
        <v>-1.6799999999999999E-2</v>
      </c>
      <c r="AN380" s="32">
        <f t="shared" si="101"/>
        <v>0.98319999999999996</v>
      </c>
      <c r="AO380" s="28">
        <f t="shared" si="102"/>
        <v>-1.5905230475280599E-4</v>
      </c>
      <c r="AP380" s="22"/>
      <c r="AQ380" s="22"/>
      <c r="AR380" s="38"/>
      <c r="AT380" s="39">
        <f t="shared" si="103"/>
        <v>0.57260401815142103</v>
      </c>
      <c r="AV380" s="40" t="s">
        <v>385</v>
      </c>
      <c r="AW380" s="47">
        <v>1011.25</v>
      </c>
      <c r="AX380" s="48">
        <f t="shared" si="87"/>
        <v>4.7579016256606797E-3</v>
      </c>
      <c r="AY380" s="43">
        <f t="shared" si="88"/>
        <v>1.00475790162566</v>
      </c>
      <c r="AZ380" s="49"/>
    </row>
    <row r="381" spans="1:52" ht="20.399999999999999">
      <c r="A381" s="12" t="s">
        <v>382</v>
      </c>
      <c r="B381" s="13">
        <v>2237.1</v>
      </c>
      <c r="C381" s="14">
        <v>-5.1700000000000003E-2</v>
      </c>
      <c r="D381" s="15">
        <f t="shared" si="89"/>
        <v>0.94830000000000003</v>
      </c>
      <c r="E381" s="10">
        <f t="shared" si="90"/>
        <v>0.55240117028899005</v>
      </c>
      <c r="F381" s="16"/>
      <c r="G381" s="12" t="s">
        <v>382</v>
      </c>
      <c r="H381" s="13">
        <v>708.8</v>
      </c>
      <c r="I381" s="14">
        <v>2.58E-2</v>
      </c>
      <c r="J381" s="15">
        <f t="shared" si="91"/>
        <v>1.0258</v>
      </c>
      <c r="K381" s="10">
        <f t="shared" si="92"/>
        <v>8.5753728206353005E-3</v>
      </c>
      <c r="L381" s="21"/>
      <c r="M381" s="12" t="s">
        <v>382</v>
      </c>
      <c r="N381" s="13">
        <v>240.9</v>
      </c>
      <c r="O381" s="14">
        <v>1.6999999999999999E-3</v>
      </c>
      <c r="P381" s="15">
        <f t="shared" si="93"/>
        <v>1.0017</v>
      </c>
      <c r="Q381" s="10">
        <f t="shared" si="94"/>
        <v>1.7572486267016999E-5</v>
      </c>
      <c r="R381" s="21"/>
      <c r="S381" s="12" t="s">
        <v>382</v>
      </c>
      <c r="T381" s="13">
        <v>28.15</v>
      </c>
      <c r="U381" s="14">
        <v>-8.8000000000000005E-3</v>
      </c>
      <c r="V381" s="15">
        <f t="shared" si="95"/>
        <v>0.99119999999999997</v>
      </c>
      <c r="W381" s="10">
        <f t="shared" si="96"/>
        <v>-3.0804203486983501E-4</v>
      </c>
      <c r="X381" s="22"/>
      <c r="Y381" s="29" t="s">
        <v>382</v>
      </c>
      <c r="Z381" s="30">
        <v>116.95</v>
      </c>
      <c r="AA381" s="31">
        <v>8.9999999999999998E-4</v>
      </c>
      <c r="AB381" s="32">
        <f t="shared" si="97"/>
        <v>1.0008999999999999</v>
      </c>
      <c r="AC381" s="28">
        <f t="shared" si="98"/>
        <v>1.8877000238834501E-5</v>
      </c>
      <c r="AD381" s="22"/>
      <c r="AE381" s="29" t="s">
        <v>382</v>
      </c>
      <c r="AF381" s="30">
        <v>952.45</v>
      </c>
      <c r="AG381" s="31">
        <v>4.3499999999999997E-2</v>
      </c>
      <c r="AH381" s="32">
        <f t="shared" si="99"/>
        <v>1.0435000000000001</v>
      </c>
      <c r="AI381" s="28">
        <f t="shared" si="100"/>
        <v>4.0544244088846397E-4</v>
      </c>
      <c r="AJ381" s="22"/>
      <c r="AK381" s="29" t="s">
        <v>382</v>
      </c>
      <c r="AL381" s="30">
        <v>312.25</v>
      </c>
      <c r="AM381" s="31">
        <v>1.0699999999999999E-2</v>
      </c>
      <c r="AN381" s="32">
        <f t="shared" si="101"/>
        <v>1.0106999999999999</v>
      </c>
      <c r="AO381" s="28">
        <f t="shared" si="102"/>
        <v>1.0130117028899001E-4</v>
      </c>
      <c r="AP381" s="22"/>
      <c r="AQ381" s="22"/>
      <c r="AR381" s="38"/>
      <c r="AT381" s="39">
        <f t="shared" si="103"/>
        <v>0.56121169417243799</v>
      </c>
      <c r="AV381" s="40" t="s">
        <v>386</v>
      </c>
      <c r="AW381" s="47">
        <v>1006.45</v>
      </c>
      <c r="AX381" s="48">
        <f t="shared" si="87"/>
        <v>-4.6095593503125204E-3</v>
      </c>
      <c r="AY381" s="43">
        <f t="shared" si="88"/>
        <v>0.99539044064968796</v>
      </c>
      <c r="AZ381" s="49"/>
    </row>
    <row r="382" spans="1:52" ht="20.399999999999999">
      <c r="A382" s="12" t="s">
        <v>383</v>
      </c>
      <c r="B382" s="13">
        <v>2359.13</v>
      </c>
      <c r="C382" s="14">
        <v>-4.1999999999999997E-3</v>
      </c>
      <c r="D382" s="15">
        <f t="shared" si="89"/>
        <v>0.99580000000000002</v>
      </c>
      <c r="E382" s="10">
        <f t="shared" si="90"/>
        <v>0.58007074277525705</v>
      </c>
      <c r="F382" s="16"/>
      <c r="G382" s="12" t="s">
        <v>383</v>
      </c>
      <c r="H382" s="13">
        <v>691</v>
      </c>
      <c r="I382" s="14">
        <v>6.9999999999999999E-4</v>
      </c>
      <c r="J382" s="15">
        <f t="shared" si="91"/>
        <v>1.0006999999999999</v>
      </c>
      <c r="K382" s="10">
        <f t="shared" si="92"/>
        <v>2.3266515404824501E-4</v>
      </c>
      <c r="L382" s="21"/>
      <c r="M382" s="12" t="s">
        <v>383</v>
      </c>
      <c r="N382" s="13">
        <v>240.5</v>
      </c>
      <c r="O382" s="14">
        <v>-8.8999999999999999E-3</v>
      </c>
      <c r="P382" s="15">
        <f t="shared" si="93"/>
        <v>0.99109999999999998</v>
      </c>
      <c r="Q382" s="10">
        <f t="shared" si="94"/>
        <v>-9.1997133986147596E-5</v>
      </c>
      <c r="R382" s="21"/>
      <c r="S382" s="12" t="s">
        <v>383</v>
      </c>
      <c r="T382" s="13">
        <v>28.4</v>
      </c>
      <c r="U382" s="14">
        <v>2.9000000000000001E-2</v>
      </c>
      <c r="V382" s="15">
        <f t="shared" si="95"/>
        <v>1.0289999999999999</v>
      </c>
      <c r="W382" s="10">
        <f t="shared" si="96"/>
        <v>1.01513852400287E-3</v>
      </c>
      <c r="X382" s="22"/>
      <c r="Y382" s="29" t="s">
        <v>383</v>
      </c>
      <c r="Z382" s="30">
        <v>116.85</v>
      </c>
      <c r="AA382" s="31">
        <v>3.5400000000000001E-2</v>
      </c>
      <c r="AB382" s="32">
        <f t="shared" si="97"/>
        <v>1.0354000000000001</v>
      </c>
      <c r="AC382" s="28">
        <f t="shared" si="98"/>
        <v>7.4249534272748997E-4</v>
      </c>
      <c r="AD382" s="22"/>
      <c r="AE382" s="29" t="s">
        <v>383</v>
      </c>
      <c r="AF382" s="30">
        <v>912.75</v>
      </c>
      <c r="AG382" s="31">
        <v>5.4000000000000003E-3</v>
      </c>
      <c r="AH382" s="32">
        <f t="shared" si="99"/>
        <v>1.0054000000000001</v>
      </c>
      <c r="AI382" s="28">
        <f t="shared" si="100"/>
        <v>5.0330785765464503E-5</v>
      </c>
      <c r="AJ382" s="22"/>
      <c r="AK382" s="29" t="s">
        <v>383</v>
      </c>
      <c r="AL382" s="30">
        <v>308.95</v>
      </c>
      <c r="AM382" s="31">
        <v>2.5999999999999999E-3</v>
      </c>
      <c r="AN382" s="32">
        <f t="shared" si="101"/>
        <v>1.0025999999999999</v>
      </c>
      <c r="AO382" s="28">
        <f t="shared" si="102"/>
        <v>2.4615237640315301E-5</v>
      </c>
      <c r="AP382" s="22"/>
      <c r="AQ382" s="22"/>
      <c r="AR382" s="38"/>
      <c r="AT382" s="39">
        <f t="shared" si="103"/>
        <v>0.58204399068545498</v>
      </c>
      <c r="AV382" s="40" t="s">
        <v>387</v>
      </c>
      <c r="AW382" s="47">
        <v>1011.1</v>
      </c>
      <c r="AX382" s="48">
        <f t="shared" si="87"/>
        <v>2.0887183170030701E-2</v>
      </c>
      <c r="AY382" s="43">
        <f t="shared" si="88"/>
        <v>1.0208871831700299</v>
      </c>
      <c r="AZ382" s="49"/>
    </row>
    <row r="383" spans="1:52" ht="20.399999999999999">
      <c r="A383" s="12" t="s">
        <v>940</v>
      </c>
      <c r="B383" s="13">
        <v>2369.0100000000002</v>
      </c>
      <c r="C383" s="14">
        <v>3.8E-3</v>
      </c>
      <c r="D383" s="15">
        <f t="shared" si="89"/>
        <v>1.0038</v>
      </c>
      <c r="E383" s="10">
        <f t="shared" si="90"/>
        <v>0.58473088129925999</v>
      </c>
      <c r="F383" s="16"/>
      <c r="G383" s="12" t="s">
        <v>940</v>
      </c>
      <c r="H383" s="13">
        <v>690.5</v>
      </c>
      <c r="I383" s="14">
        <v>7.9000000000000008E-3</v>
      </c>
      <c r="J383" s="15">
        <f t="shared" si="91"/>
        <v>1.0079</v>
      </c>
      <c r="K383" s="10">
        <f t="shared" si="92"/>
        <v>2.6257924528301901E-3</v>
      </c>
      <c r="L383" s="21"/>
      <c r="M383" s="12" t="s">
        <v>940</v>
      </c>
      <c r="N383" s="13">
        <v>242.65</v>
      </c>
      <c r="O383" s="14">
        <v>-9.4000000000000004E-3</v>
      </c>
      <c r="P383" s="15">
        <f t="shared" si="93"/>
        <v>0.99060000000000004</v>
      </c>
      <c r="Q383" s="10">
        <f t="shared" si="94"/>
        <v>-9.7165512299976105E-5</v>
      </c>
      <c r="R383" s="21"/>
      <c r="S383" s="12" t="s">
        <v>940</v>
      </c>
      <c r="T383" s="13">
        <v>27.6</v>
      </c>
      <c r="U383" s="14">
        <v>-1.6E-2</v>
      </c>
      <c r="V383" s="15">
        <f t="shared" si="95"/>
        <v>0.98399999999999999</v>
      </c>
      <c r="W383" s="10">
        <f t="shared" si="96"/>
        <v>-5.6007642703606402E-4</v>
      </c>
      <c r="X383" s="22"/>
      <c r="Y383" s="29" t="s">
        <v>940</v>
      </c>
      <c r="Z383" s="30">
        <v>112.85</v>
      </c>
      <c r="AA383" s="31">
        <v>-4.8099999999999997E-2</v>
      </c>
      <c r="AB383" s="32">
        <f t="shared" si="97"/>
        <v>0.95189999999999997</v>
      </c>
      <c r="AC383" s="28">
        <f t="shared" si="98"/>
        <v>-1.00887079054215E-3</v>
      </c>
      <c r="AD383" s="22"/>
      <c r="AE383" s="29" t="s">
        <v>940</v>
      </c>
      <c r="AF383" s="30">
        <v>907.85</v>
      </c>
      <c r="AG383" s="31">
        <v>-8.0999999999999996E-3</v>
      </c>
      <c r="AH383" s="32">
        <f t="shared" si="99"/>
        <v>0.9919</v>
      </c>
      <c r="AI383" s="28">
        <f t="shared" si="100"/>
        <v>-7.5496178648196805E-5</v>
      </c>
      <c r="AJ383" s="22"/>
      <c r="AK383" s="29" t="s">
        <v>940</v>
      </c>
      <c r="AL383" s="30">
        <v>308.14999999999998</v>
      </c>
      <c r="AM383" s="31">
        <v>-1.83E-2</v>
      </c>
      <c r="AN383" s="32">
        <f t="shared" si="101"/>
        <v>0.98170000000000002</v>
      </c>
      <c r="AO383" s="28">
        <f t="shared" si="102"/>
        <v>-1.7325340339144999E-4</v>
      </c>
      <c r="AP383" s="22"/>
      <c r="AQ383" s="22"/>
      <c r="AR383" s="38"/>
      <c r="AT383" s="39">
        <f t="shared" si="103"/>
        <v>0.58544181144017204</v>
      </c>
      <c r="AV383" s="40" t="s">
        <v>388</v>
      </c>
      <c r="AW383" s="40">
        <v>990.2</v>
      </c>
      <c r="AX383" s="48">
        <f t="shared" si="87"/>
        <v>-9.6983248036892102E-3</v>
      </c>
      <c r="AY383" s="43">
        <f t="shared" si="88"/>
        <v>0.99030167519631096</v>
      </c>
      <c r="AZ383" s="49"/>
    </row>
    <row r="384" spans="1:52" ht="20.399999999999999">
      <c r="A384" s="12" t="s">
        <v>941</v>
      </c>
      <c r="B384" s="13">
        <v>2360.08</v>
      </c>
      <c r="C384" s="14">
        <v>-5.1000000000000004E-3</v>
      </c>
      <c r="D384" s="15">
        <f t="shared" si="89"/>
        <v>0.99490000000000001</v>
      </c>
      <c r="E384" s="10">
        <f t="shared" si="90"/>
        <v>0.57954647719130603</v>
      </c>
      <c r="F384" s="16"/>
      <c r="G384" s="12" t="s">
        <v>941</v>
      </c>
      <c r="H384" s="13">
        <v>685.1</v>
      </c>
      <c r="I384" s="14">
        <v>1.8E-3</v>
      </c>
      <c r="J384" s="15">
        <f t="shared" si="91"/>
        <v>1.0018</v>
      </c>
      <c r="K384" s="10">
        <f t="shared" si="92"/>
        <v>5.9828182469548604E-4</v>
      </c>
      <c r="L384" s="21"/>
      <c r="M384" s="12" t="s">
        <v>941</v>
      </c>
      <c r="N384" s="13">
        <v>244.95</v>
      </c>
      <c r="O384" s="14">
        <v>6.4000000000000003E-3</v>
      </c>
      <c r="P384" s="15">
        <f t="shared" si="93"/>
        <v>1.0064</v>
      </c>
      <c r="Q384" s="10">
        <f t="shared" si="94"/>
        <v>6.6155242417005001E-5</v>
      </c>
      <c r="R384" s="21"/>
      <c r="S384" s="12" t="s">
        <v>941</v>
      </c>
      <c r="T384" s="13">
        <v>28.05</v>
      </c>
      <c r="U384" s="14">
        <v>0</v>
      </c>
      <c r="V384" s="15">
        <f t="shared" si="95"/>
        <v>1</v>
      </c>
      <c r="W384" s="10">
        <f t="shared" si="96"/>
        <v>0</v>
      </c>
      <c r="X384" s="22"/>
      <c r="Y384" s="29" t="s">
        <v>941</v>
      </c>
      <c r="Z384" s="30">
        <v>118.55</v>
      </c>
      <c r="AA384" s="31">
        <v>-5.0500000000000003E-2</v>
      </c>
      <c r="AB384" s="32">
        <f t="shared" si="97"/>
        <v>0.94950000000000001</v>
      </c>
      <c r="AC384" s="28">
        <f t="shared" si="98"/>
        <v>-1.0592094578457101E-3</v>
      </c>
      <c r="AD384" s="22"/>
      <c r="AE384" s="29" t="s">
        <v>941</v>
      </c>
      <c r="AF384" s="30">
        <v>915.25</v>
      </c>
      <c r="AG384" s="31">
        <v>1.6799999999999999E-2</v>
      </c>
      <c r="AH384" s="32">
        <f t="shared" si="99"/>
        <v>1.0167999999999999</v>
      </c>
      <c r="AI384" s="28">
        <f t="shared" si="100"/>
        <v>1.5658466682589E-4</v>
      </c>
      <c r="AJ384" s="22"/>
      <c r="AK384" s="29" t="s">
        <v>941</v>
      </c>
      <c r="AL384" s="30">
        <v>313.89999999999998</v>
      </c>
      <c r="AM384" s="31">
        <v>3.2399999999999998E-2</v>
      </c>
      <c r="AN384" s="32">
        <f t="shared" si="101"/>
        <v>1.0324</v>
      </c>
      <c r="AO384" s="28">
        <f t="shared" si="102"/>
        <v>3.0674373059469802E-4</v>
      </c>
      <c r="AP384" s="22"/>
      <c r="AQ384" s="22"/>
      <c r="AR384" s="38"/>
      <c r="AT384" s="39">
        <f t="shared" si="103"/>
        <v>0.57961503319799401</v>
      </c>
      <c r="AV384" s="40" t="s">
        <v>389</v>
      </c>
      <c r="AW384" s="40">
        <v>999.85</v>
      </c>
      <c r="AX384" s="48">
        <f t="shared" si="87"/>
        <v>1.8625144075209099E-2</v>
      </c>
      <c r="AY384" s="43">
        <f t="shared" si="88"/>
        <v>1.0186251440752101</v>
      </c>
      <c r="AZ384" s="49"/>
    </row>
    <row r="385" spans="1:52" ht="20.399999999999999">
      <c r="A385" s="12" t="s">
        <v>942</v>
      </c>
      <c r="B385" s="13">
        <v>2372.15</v>
      </c>
      <c r="C385" s="14">
        <v>8.6999999999999994E-3</v>
      </c>
      <c r="D385" s="15">
        <f t="shared" si="89"/>
        <v>1.0086999999999999</v>
      </c>
      <c r="E385" s="10">
        <f t="shared" si="90"/>
        <v>0.58758521614521098</v>
      </c>
      <c r="F385" s="16"/>
      <c r="G385" s="12" t="s">
        <v>942</v>
      </c>
      <c r="H385" s="13">
        <v>683.9</v>
      </c>
      <c r="I385" s="14">
        <v>6.1000000000000004E-3</v>
      </c>
      <c r="J385" s="15">
        <f t="shared" si="91"/>
        <v>1.0061</v>
      </c>
      <c r="K385" s="10">
        <f t="shared" si="92"/>
        <v>2.0275106281346998E-3</v>
      </c>
      <c r="L385" s="21"/>
      <c r="M385" s="12" t="s">
        <v>942</v>
      </c>
      <c r="N385" s="13">
        <v>243.4</v>
      </c>
      <c r="O385" s="14">
        <v>-1E-3</v>
      </c>
      <c r="P385" s="15">
        <f t="shared" si="93"/>
        <v>0.999</v>
      </c>
      <c r="Q385" s="10">
        <f t="shared" si="94"/>
        <v>-1.0336756627657E-5</v>
      </c>
      <c r="R385" s="21"/>
      <c r="S385" s="12" t="s">
        <v>942</v>
      </c>
      <c r="T385" s="13">
        <v>28.05</v>
      </c>
      <c r="U385" s="14">
        <v>-1.41E-2</v>
      </c>
      <c r="V385" s="15">
        <f t="shared" si="95"/>
        <v>0.9859</v>
      </c>
      <c r="W385" s="10">
        <f t="shared" si="96"/>
        <v>-4.9356735132553104E-4</v>
      </c>
      <c r="X385" s="22"/>
      <c r="Y385" s="29" t="s">
        <v>942</v>
      </c>
      <c r="Z385" s="30">
        <v>124.85</v>
      </c>
      <c r="AA385" s="31">
        <v>-3.5999999999999999E-3</v>
      </c>
      <c r="AB385" s="32">
        <f t="shared" si="97"/>
        <v>0.99639999999999995</v>
      </c>
      <c r="AC385" s="28">
        <f t="shared" si="98"/>
        <v>-7.5508000955338005E-5</v>
      </c>
      <c r="AD385" s="22"/>
      <c r="AE385" s="29" t="s">
        <v>942</v>
      </c>
      <c r="AF385" s="30">
        <v>900.1</v>
      </c>
      <c r="AG385" s="31">
        <v>2.9999999999999997E-4</v>
      </c>
      <c r="AH385" s="32">
        <f t="shared" si="99"/>
        <v>1.0003</v>
      </c>
      <c r="AI385" s="28">
        <f t="shared" si="100"/>
        <v>2.7961547647480299E-6</v>
      </c>
      <c r="AJ385" s="22"/>
      <c r="AK385" s="29" t="s">
        <v>942</v>
      </c>
      <c r="AL385" s="30">
        <v>304.05</v>
      </c>
      <c r="AM385" s="31">
        <v>-8.2000000000000007E-3</v>
      </c>
      <c r="AN385" s="32">
        <f t="shared" si="101"/>
        <v>0.99180000000000001</v>
      </c>
      <c r="AO385" s="28">
        <f t="shared" si="102"/>
        <v>-7.7632672557917403E-5</v>
      </c>
      <c r="AP385" s="22"/>
      <c r="AQ385" s="22"/>
      <c r="AR385" s="38"/>
      <c r="AT385" s="39">
        <f t="shared" si="103"/>
        <v>0.58895847814664404</v>
      </c>
      <c r="AV385" s="40" t="s">
        <v>390</v>
      </c>
      <c r="AW385" s="40">
        <v>981.4</v>
      </c>
      <c r="AX385" s="48">
        <f t="shared" si="87"/>
        <v>3.8283908835191698E-3</v>
      </c>
      <c r="AY385" s="43">
        <f t="shared" si="88"/>
        <v>1.0038283908835199</v>
      </c>
      <c r="AZ385" s="49"/>
    </row>
    <row r="386" spans="1:52" ht="20.399999999999999">
      <c r="A386" s="12" t="s">
        <v>943</v>
      </c>
      <c r="B386" s="13">
        <v>2351.6</v>
      </c>
      <c r="C386" s="14">
        <v>2.9999999999999997E-4</v>
      </c>
      <c r="D386" s="15">
        <f t="shared" si="89"/>
        <v>1.0003</v>
      </c>
      <c r="E386" s="10">
        <f t="shared" si="90"/>
        <v>0.58269207069500795</v>
      </c>
      <c r="F386" s="16"/>
      <c r="G386" s="12" t="s">
        <v>943</v>
      </c>
      <c r="H386" s="13">
        <v>679.75</v>
      </c>
      <c r="I386" s="14">
        <v>1.5100000000000001E-2</v>
      </c>
      <c r="J386" s="15">
        <f t="shared" si="91"/>
        <v>1.0150999999999999</v>
      </c>
      <c r="K386" s="10">
        <f t="shared" si="92"/>
        <v>5.0189197516121303E-3</v>
      </c>
      <c r="L386" s="21"/>
      <c r="M386" s="12" t="s">
        <v>943</v>
      </c>
      <c r="N386" s="13">
        <v>243.65</v>
      </c>
      <c r="O386" s="14">
        <v>1.0800000000000001E-2</v>
      </c>
      <c r="P386" s="15">
        <f t="shared" si="93"/>
        <v>1.0107999999999999</v>
      </c>
      <c r="Q386" s="10">
        <f t="shared" si="94"/>
        <v>1.11636971578696E-4</v>
      </c>
      <c r="R386" s="21"/>
      <c r="S386" s="12" t="s">
        <v>943</v>
      </c>
      <c r="T386" s="13">
        <v>28.45</v>
      </c>
      <c r="U386" s="14">
        <v>1.8E-3</v>
      </c>
      <c r="V386" s="15">
        <f t="shared" si="95"/>
        <v>1.0018</v>
      </c>
      <c r="W386" s="10">
        <f t="shared" si="96"/>
        <v>6.3008598041557198E-5</v>
      </c>
      <c r="X386" s="22"/>
      <c r="Y386" s="29" t="s">
        <v>943</v>
      </c>
      <c r="Z386" s="30">
        <v>125.3</v>
      </c>
      <c r="AA386" s="31">
        <v>1.83E-2</v>
      </c>
      <c r="AB386" s="32">
        <f t="shared" si="97"/>
        <v>1.0183</v>
      </c>
      <c r="AC386" s="28">
        <f t="shared" si="98"/>
        <v>3.8383233818963501E-4</v>
      </c>
      <c r="AD386" s="22"/>
      <c r="AE386" s="29" t="s">
        <v>943</v>
      </c>
      <c r="AF386" s="30">
        <v>899.85</v>
      </c>
      <c r="AG386" s="31">
        <v>-1.24E-2</v>
      </c>
      <c r="AH386" s="32">
        <f t="shared" si="99"/>
        <v>0.98760000000000003</v>
      </c>
      <c r="AI386" s="28">
        <f t="shared" si="100"/>
        <v>-1.1557439694291901E-4</v>
      </c>
      <c r="AJ386" s="22"/>
      <c r="AK386" s="29" t="s">
        <v>943</v>
      </c>
      <c r="AL386" s="30">
        <v>306.55</v>
      </c>
      <c r="AM386" s="31">
        <v>4.5900000000000003E-2</v>
      </c>
      <c r="AN386" s="32">
        <f t="shared" si="101"/>
        <v>1.0459000000000001</v>
      </c>
      <c r="AO386" s="28">
        <f t="shared" si="102"/>
        <v>4.3455361834248899E-4</v>
      </c>
      <c r="AP386" s="22"/>
      <c r="AQ386" s="22"/>
      <c r="AR386" s="38"/>
      <c r="AT386" s="39">
        <f t="shared" si="103"/>
        <v>0.58858844757582995</v>
      </c>
      <c r="AV386" s="40" t="s">
        <v>391</v>
      </c>
      <c r="AW386" s="40">
        <v>977.65</v>
      </c>
      <c r="AX386" s="48">
        <f t="shared" si="87"/>
        <v>-3.0681121124301103E-4</v>
      </c>
      <c r="AY386" s="43">
        <f t="shared" si="88"/>
        <v>0.99969318878875701</v>
      </c>
      <c r="AZ386" s="49"/>
    </row>
    <row r="387" spans="1:52" ht="20.399999999999999">
      <c r="A387" s="12" t="s">
        <v>944</v>
      </c>
      <c r="B387" s="13">
        <v>2351</v>
      </c>
      <c r="C387" s="14">
        <v>-1.18E-2</v>
      </c>
      <c r="D387" s="15">
        <f t="shared" si="89"/>
        <v>0.98819999999999997</v>
      </c>
      <c r="E387" s="10">
        <f t="shared" si="90"/>
        <v>0.575643611177454</v>
      </c>
      <c r="F387" s="16"/>
      <c r="G387" s="12" t="s">
        <v>944</v>
      </c>
      <c r="H387" s="13">
        <v>669.65</v>
      </c>
      <c r="I387" s="14">
        <v>-1.7399999999999999E-2</v>
      </c>
      <c r="J387" s="15">
        <f t="shared" si="91"/>
        <v>0.98260000000000003</v>
      </c>
      <c r="K387" s="10">
        <f t="shared" si="92"/>
        <v>-5.7833909720563601E-3</v>
      </c>
      <c r="L387" s="21"/>
      <c r="M387" s="12" t="s">
        <v>944</v>
      </c>
      <c r="N387" s="13">
        <v>241.05</v>
      </c>
      <c r="O387" s="14">
        <v>5.9999999999999995E-4</v>
      </c>
      <c r="P387" s="15">
        <f t="shared" si="93"/>
        <v>1.0005999999999999</v>
      </c>
      <c r="Q387" s="10">
        <f t="shared" si="94"/>
        <v>6.2020539765942201E-6</v>
      </c>
      <c r="R387" s="21"/>
      <c r="S387" s="12" t="s">
        <v>944</v>
      </c>
      <c r="T387" s="13">
        <v>28.4</v>
      </c>
      <c r="U387" s="14">
        <v>-5.3E-3</v>
      </c>
      <c r="V387" s="15">
        <f t="shared" si="95"/>
        <v>0.99470000000000003</v>
      </c>
      <c r="W387" s="10">
        <f t="shared" si="96"/>
        <v>-1.8552531645569601E-4</v>
      </c>
      <c r="X387" s="22"/>
      <c r="Y387" s="29" t="s">
        <v>944</v>
      </c>
      <c r="Z387" s="30">
        <v>123.05</v>
      </c>
      <c r="AA387" s="31">
        <v>3.7000000000000002E-3</v>
      </c>
      <c r="AB387" s="32">
        <f t="shared" si="97"/>
        <v>1.0037</v>
      </c>
      <c r="AC387" s="28">
        <f t="shared" si="98"/>
        <v>7.7605445426319594E-5</v>
      </c>
      <c r="AD387" s="22"/>
      <c r="AE387" s="29" t="s">
        <v>944</v>
      </c>
      <c r="AF387" s="30">
        <v>911.15</v>
      </c>
      <c r="AG387" s="31">
        <v>-2.1399999999999999E-2</v>
      </c>
      <c r="AH387" s="32">
        <f t="shared" si="99"/>
        <v>0.97860000000000003</v>
      </c>
      <c r="AI387" s="28">
        <f t="shared" si="100"/>
        <v>-1.9945903988535899E-4</v>
      </c>
      <c r="AJ387" s="22"/>
      <c r="AK387" s="29" t="s">
        <v>944</v>
      </c>
      <c r="AL387" s="30">
        <v>293.10000000000002</v>
      </c>
      <c r="AM387" s="31">
        <v>2.3599999999999999E-2</v>
      </c>
      <c r="AN387" s="32">
        <f t="shared" si="101"/>
        <v>1.0236000000000001</v>
      </c>
      <c r="AO387" s="28">
        <f t="shared" si="102"/>
        <v>2.2343061858132301E-4</v>
      </c>
      <c r="AP387" s="22"/>
      <c r="AQ387" s="22"/>
      <c r="AR387" s="38"/>
      <c r="AT387" s="39">
        <f t="shared" si="103"/>
        <v>0.56978247396704096</v>
      </c>
      <c r="AV387" s="40" t="s">
        <v>392</v>
      </c>
      <c r="AW387" s="40">
        <v>977.95</v>
      </c>
      <c r="AX387" s="48">
        <f t="shared" si="87"/>
        <v>-2.5021076704306502E-3</v>
      </c>
      <c r="AY387" s="43">
        <f t="shared" si="88"/>
        <v>0.99749789232956898</v>
      </c>
      <c r="AZ387" s="49"/>
    </row>
    <row r="388" spans="1:52" ht="20.399999999999999">
      <c r="A388" s="12" t="s">
        <v>945</v>
      </c>
      <c r="B388" s="13">
        <v>2379.08</v>
      </c>
      <c r="C388" s="14">
        <v>8.5000000000000006E-3</v>
      </c>
      <c r="D388" s="15">
        <f t="shared" si="89"/>
        <v>1.0085</v>
      </c>
      <c r="E388" s="10">
        <f t="shared" si="90"/>
        <v>0.58746871268211098</v>
      </c>
      <c r="F388" s="16"/>
      <c r="G388" s="12" t="s">
        <v>945</v>
      </c>
      <c r="H388" s="13">
        <v>681.5</v>
      </c>
      <c r="I388" s="14">
        <v>2.9999999999999997E-4</v>
      </c>
      <c r="J388" s="15">
        <f t="shared" si="91"/>
        <v>1.0003</v>
      </c>
      <c r="K388" s="10">
        <f t="shared" si="92"/>
        <v>9.9713637449247696E-5</v>
      </c>
      <c r="L388" s="21"/>
      <c r="M388" s="12" t="s">
        <v>945</v>
      </c>
      <c r="N388" s="13">
        <v>240.9</v>
      </c>
      <c r="O388" s="14">
        <v>2.8999999999999998E-3</v>
      </c>
      <c r="P388" s="15">
        <f t="shared" si="93"/>
        <v>1.0028999999999999</v>
      </c>
      <c r="Q388" s="10">
        <f t="shared" si="94"/>
        <v>2.9976594220205399E-5</v>
      </c>
      <c r="R388" s="21"/>
      <c r="S388" s="12" t="s">
        <v>945</v>
      </c>
      <c r="T388" s="13">
        <v>28.55</v>
      </c>
      <c r="U388" s="14">
        <v>4.2000000000000003E-2</v>
      </c>
      <c r="V388" s="15">
        <f t="shared" si="95"/>
        <v>1.042</v>
      </c>
      <c r="W388" s="10">
        <f t="shared" si="96"/>
        <v>1.4702006209696701E-3</v>
      </c>
      <c r="X388" s="22"/>
      <c r="Y388" s="29" t="s">
        <v>945</v>
      </c>
      <c r="Z388" s="30">
        <v>122.6</v>
      </c>
      <c r="AA388" s="31">
        <v>2.3400000000000001E-2</v>
      </c>
      <c r="AB388" s="32">
        <f t="shared" si="97"/>
        <v>1.0234000000000001</v>
      </c>
      <c r="AC388" s="28">
        <f t="shared" si="98"/>
        <v>4.9080200620969696E-4</v>
      </c>
      <c r="AD388" s="22"/>
      <c r="AE388" s="29" t="s">
        <v>945</v>
      </c>
      <c r="AF388" s="30">
        <v>931.05</v>
      </c>
      <c r="AG388" s="31">
        <v>5.6899999999999999E-2</v>
      </c>
      <c r="AH388" s="32">
        <f t="shared" si="99"/>
        <v>1.0569</v>
      </c>
      <c r="AI388" s="28">
        <f t="shared" si="100"/>
        <v>5.3033735371387598E-4</v>
      </c>
      <c r="AJ388" s="22"/>
      <c r="AK388" s="29" t="s">
        <v>945</v>
      </c>
      <c r="AL388" s="30">
        <v>286.35000000000002</v>
      </c>
      <c r="AM388" s="31">
        <v>1.04E-2</v>
      </c>
      <c r="AN388" s="32">
        <f t="shared" si="101"/>
        <v>1.0104</v>
      </c>
      <c r="AO388" s="28">
        <f t="shared" si="102"/>
        <v>9.8460950561261E-5</v>
      </c>
      <c r="AP388" s="22"/>
      <c r="AQ388" s="22"/>
      <c r="AR388" s="38"/>
      <c r="AT388" s="39">
        <f t="shared" si="103"/>
        <v>0.59018820384523496</v>
      </c>
      <c r="AV388" s="40" t="s">
        <v>393</v>
      </c>
      <c r="AW388" s="40">
        <v>980.4</v>
      </c>
      <c r="AX388" s="48">
        <f t="shared" si="87"/>
        <v>1.0252294024117E-2</v>
      </c>
      <c r="AY388" s="43">
        <f t="shared" si="88"/>
        <v>1.0102522940241201</v>
      </c>
      <c r="AZ388" s="49"/>
    </row>
    <row r="389" spans="1:52" ht="20.399999999999999">
      <c r="A389" s="12" t="s">
        <v>390</v>
      </c>
      <c r="B389" s="13">
        <v>2359.08</v>
      </c>
      <c r="C389" s="14">
        <v>2.5499999999999998E-2</v>
      </c>
      <c r="D389" s="15">
        <f t="shared" si="89"/>
        <v>1.0255000000000001</v>
      </c>
      <c r="E389" s="10">
        <f t="shared" si="90"/>
        <v>0.59737150704561703</v>
      </c>
      <c r="F389" s="16"/>
      <c r="G389" s="12" t="s">
        <v>390</v>
      </c>
      <c r="H389" s="13">
        <v>681.3</v>
      </c>
      <c r="I389" s="14">
        <v>3.27E-2</v>
      </c>
      <c r="J389" s="15">
        <f t="shared" si="91"/>
        <v>1.0327</v>
      </c>
      <c r="K389" s="10">
        <f t="shared" si="92"/>
        <v>1.0868786481968E-2</v>
      </c>
      <c r="L389" s="21"/>
      <c r="M389" s="12" t="s">
        <v>390</v>
      </c>
      <c r="N389" s="13">
        <v>240.2</v>
      </c>
      <c r="O389" s="14">
        <v>5.9999999999999995E-4</v>
      </c>
      <c r="P389" s="15">
        <f t="shared" si="93"/>
        <v>1.0005999999999999</v>
      </c>
      <c r="Q389" s="10">
        <f t="shared" si="94"/>
        <v>6.2020539765942201E-6</v>
      </c>
      <c r="R389" s="21"/>
      <c r="S389" s="12" t="s">
        <v>390</v>
      </c>
      <c r="T389" s="13">
        <v>27.4</v>
      </c>
      <c r="U389" s="14">
        <v>7.4000000000000003E-3</v>
      </c>
      <c r="V389" s="15">
        <f t="shared" si="95"/>
        <v>1.0074000000000001</v>
      </c>
      <c r="W389" s="10">
        <f t="shared" si="96"/>
        <v>2.5903534750418002E-4</v>
      </c>
      <c r="X389" s="22"/>
      <c r="Y389" s="29" t="s">
        <v>390</v>
      </c>
      <c r="Z389" s="30">
        <v>119.8</v>
      </c>
      <c r="AA389" s="31">
        <v>3.1E-2</v>
      </c>
      <c r="AB389" s="32">
        <f t="shared" si="97"/>
        <v>1.0309999999999999</v>
      </c>
      <c r="AC389" s="28">
        <f t="shared" si="98"/>
        <v>6.5020778600429895E-4</v>
      </c>
      <c r="AD389" s="22"/>
      <c r="AE389" s="29" t="s">
        <v>390</v>
      </c>
      <c r="AF389" s="30">
        <v>880.95</v>
      </c>
      <c r="AG389" s="31">
        <v>1.32E-2</v>
      </c>
      <c r="AH389" s="32">
        <f t="shared" si="99"/>
        <v>1.0132000000000001</v>
      </c>
      <c r="AI389" s="28">
        <f t="shared" si="100"/>
        <v>1.2303080964891301E-4</v>
      </c>
      <c r="AJ389" s="22"/>
      <c r="AK389" s="29" t="s">
        <v>390</v>
      </c>
      <c r="AL389" s="30">
        <v>283.39999999999998</v>
      </c>
      <c r="AM389" s="31">
        <v>3.0000000000000001E-3</v>
      </c>
      <c r="AN389" s="32">
        <f t="shared" si="101"/>
        <v>1.0029999999999999</v>
      </c>
      <c r="AO389" s="28">
        <f t="shared" si="102"/>
        <v>2.8402197277286798E-5</v>
      </c>
      <c r="AP389" s="22"/>
      <c r="AQ389" s="22"/>
      <c r="AR389" s="38"/>
      <c r="AT389" s="39">
        <f t="shared" si="103"/>
        <v>0.609307171721997</v>
      </c>
      <c r="AV389" s="40" t="s">
        <v>394</v>
      </c>
      <c r="AW389" s="40">
        <v>970.4</v>
      </c>
      <c r="AX389" s="48">
        <f t="shared" si="87"/>
        <v>-8.4657133186924107E-3</v>
      </c>
      <c r="AY389" s="43">
        <f t="shared" si="88"/>
        <v>0.99153428668130805</v>
      </c>
      <c r="AZ389" s="49"/>
    </row>
    <row r="390" spans="1:52" ht="20.399999999999999">
      <c r="A390" s="12" t="s">
        <v>391</v>
      </c>
      <c r="B390" s="13">
        <v>2300.41</v>
      </c>
      <c r="C390" s="14">
        <v>1.29E-2</v>
      </c>
      <c r="D390" s="15">
        <f t="shared" si="89"/>
        <v>1.0128999999999999</v>
      </c>
      <c r="E390" s="10">
        <f t="shared" si="90"/>
        <v>0.59003178887031305</v>
      </c>
      <c r="F390" s="16"/>
      <c r="G390" s="12" t="s">
        <v>391</v>
      </c>
      <c r="H390" s="13">
        <v>659.75</v>
      </c>
      <c r="I390" s="14">
        <v>-7.4000000000000003E-3</v>
      </c>
      <c r="J390" s="15">
        <f t="shared" si="91"/>
        <v>0.99260000000000004</v>
      </c>
      <c r="K390" s="10">
        <f t="shared" si="92"/>
        <v>-2.4596030570814401E-3</v>
      </c>
      <c r="L390" s="21"/>
      <c r="M390" s="12" t="s">
        <v>391</v>
      </c>
      <c r="N390" s="13">
        <v>240.05</v>
      </c>
      <c r="O390" s="14">
        <v>1.5E-3</v>
      </c>
      <c r="P390" s="15">
        <f t="shared" si="93"/>
        <v>1.0015000000000001</v>
      </c>
      <c r="Q390" s="10">
        <f t="shared" si="94"/>
        <v>1.5505134941485501E-5</v>
      </c>
      <c r="R390" s="21"/>
      <c r="S390" s="12" t="s">
        <v>391</v>
      </c>
      <c r="T390" s="13">
        <v>27.2</v>
      </c>
      <c r="U390" s="14">
        <v>3.4200000000000001E-2</v>
      </c>
      <c r="V390" s="15">
        <f t="shared" si="95"/>
        <v>1.0342</v>
      </c>
      <c r="W390" s="10">
        <f t="shared" si="96"/>
        <v>1.19716336278959E-3</v>
      </c>
      <c r="X390" s="22"/>
      <c r="Y390" s="29" t="s">
        <v>391</v>
      </c>
      <c r="Z390" s="30">
        <v>116.2</v>
      </c>
      <c r="AA390" s="31">
        <v>-2.1899999999999999E-2</v>
      </c>
      <c r="AB390" s="32">
        <f t="shared" si="97"/>
        <v>0.97809999999999997</v>
      </c>
      <c r="AC390" s="28">
        <f t="shared" si="98"/>
        <v>-4.5934033914497201E-4</v>
      </c>
      <c r="AD390" s="22"/>
      <c r="AE390" s="29" t="s">
        <v>391</v>
      </c>
      <c r="AF390" s="30">
        <v>869.5</v>
      </c>
      <c r="AG390" s="31">
        <v>-1.1000000000000001E-3</v>
      </c>
      <c r="AH390" s="32">
        <f t="shared" si="99"/>
        <v>0.99890000000000001</v>
      </c>
      <c r="AI390" s="28">
        <f t="shared" si="100"/>
        <v>-1.0252567470742799E-5</v>
      </c>
      <c r="AJ390" s="22"/>
      <c r="AK390" s="29" t="s">
        <v>391</v>
      </c>
      <c r="AL390" s="30">
        <v>282.55</v>
      </c>
      <c r="AM390" s="31">
        <v>2.3E-3</v>
      </c>
      <c r="AN390" s="32">
        <f t="shared" si="101"/>
        <v>1.0023</v>
      </c>
      <c r="AO390" s="28">
        <f t="shared" si="102"/>
        <v>2.17750179125866E-5</v>
      </c>
      <c r="AP390" s="22"/>
      <c r="AQ390" s="22"/>
      <c r="AR390" s="38"/>
      <c r="AT390" s="39">
        <f t="shared" si="103"/>
        <v>0.58833703642225899</v>
      </c>
      <c r="AV390" s="40" t="s">
        <v>395</v>
      </c>
      <c r="AW390" s="40">
        <v>978.65</v>
      </c>
      <c r="AX390" s="48">
        <f t="shared" ref="AX390:AX453" si="104">LN(AW390/AW391)</f>
        <v>-1.0166305218305799E-2</v>
      </c>
      <c r="AY390" s="43">
        <f t="shared" ref="AY390:AY453" si="105">AX390+1</f>
        <v>0.98983369478169403</v>
      </c>
      <c r="AZ390" s="49"/>
    </row>
    <row r="391" spans="1:52" ht="20.399999999999999">
      <c r="A391" s="12" t="s">
        <v>392</v>
      </c>
      <c r="B391" s="13">
        <v>2271.0300000000002</v>
      </c>
      <c r="C391" s="14">
        <v>1.2500000000000001E-2</v>
      </c>
      <c r="D391" s="15">
        <f t="shared" ref="D391:D454" si="106">SUM(C391,1)</f>
        <v>1.0125</v>
      </c>
      <c r="E391" s="10">
        <f t="shared" ref="E391:E454" si="107">D391*$C$4</f>
        <v>0.58979878194411295</v>
      </c>
      <c r="F391" s="16"/>
      <c r="G391" s="12" t="s">
        <v>392</v>
      </c>
      <c r="H391" s="13">
        <v>664.7</v>
      </c>
      <c r="I391" s="14">
        <v>-1.01E-2</v>
      </c>
      <c r="J391" s="15">
        <f t="shared" ref="J391:J454" si="108">SUM(I391,1)</f>
        <v>0.9899</v>
      </c>
      <c r="K391" s="10">
        <f t="shared" ref="K391:K454" si="109">I391*$I$4</f>
        <v>-3.3570257941246701E-3</v>
      </c>
      <c r="L391" s="21"/>
      <c r="M391" s="12" t="s">
        <v>392</v>
      </c>
      <c r="N391" s="13">
        <v>239.7</v>
      </c>
      <c r="O391" s="14">
        <v>-2.8999999999999998E-3</v>
      </c>
      <c r="P391" s="15">
        <f t="shared" ref="P391:P454" si="110">SUM(O391,1)</f>
        <v>0.99709999999999999</v>
      </c>
      <c r="Q391" s="10">
        <f t="shared" ref="Q391:Q454" si="111">O391*$O$4</f>
        <v>-2.9976594220205399E-5</v>
      </c>
      <c r="R391" s="21"/>
      <c r="S391" s="12" t="s">
        <v>392</v>
      </c>
      <c r="T391" s="13">
        <v>26.3</v>
      </c>
      <c r="U391" s="14">
        <v>-1.8700000000000001E-2</v>
      </c>
      <c r="V391" s="15">
        <f t="shared" ref="V391:V454" si="112">SUM(U391,1)</f>
        <v>0.98129999999999995</v>
      </c>
      <c r="W391" s="10">
        <f t="shared" ref="W391:W454" si="113">U391*$U$4</f>
        <v>-6.5458932409840004E-4</v>
      </c>
      <c r="X391" s="22"/>
      <c r="Y391" s="29" t="s">
        <v>392</v>
      </c>
      <c r="Z391" s="30">
        <v>118.8</v>
      </c>
      <c r="AA391" s="31">
        <v>5.8999999999999999E-3</v>
      </c>
      <c r="AB391" s="32">
        <f t="shared" ref="AB391:AB454" si="114">SUM(AA391,1)</f>
        <v>1.0059</v>
      </c>
      <c r="AC391" s="28">
        <f t="shared" ref="AC391:AC454" si="115">AA391*$AA$4</f>
        <v>1.2374922378791499E-4</v>
      </c>
      <c r="AD391" s="22"/>
      <c r="AE391" s="29" t="s">
        <v>392</v>
      </c>
      <c r="AF391" s="30">
        <v>870.5</v>
      </c>
      <c r="AG391" s="31">
        <v>-8.3999999999999995E-3</v>
      </c>
      <c r="AH391" s="32">
        <f t="shared" ref="AH391:AH454" si="116">SUM(AG391,1)</f>
        <v>0.99160000000000004</v>
      </c>
      <c r="AI391" s="28">
        <f t="shared" ref="AI391:AI454" si="117">AG391*$AG$4</f>
        <v>-7.8292333412944797E-5</v>
      </c>
      <c r="AJ391" s="22"/>
      <c r="AK391" s="29" t="s">
        <v>392</v>
      </c>
      <c r="AL391" s="30">
        <v>281.89999999999998</v>
      </c>
      <c r="AM391" s="31">
        <v>4.0000000000000002E-4</v>
      </c>
      <c r="AN391" s="32">
        <f t="shared" ref="AN391:AN454" si="118">SUM(AM391,1)</f>
        <v>1.0004</v>
      </c>
      <c r="AO391" s="28">
        <f t="shared" ref="AO391:AO454" si="119">AM391*$AM$4</f>
        <v>3.7869596369715799E-6</v>
      </c>
      <c r="AP391" s="22"/>
      <c r="AQ391" s="22"/>
      <c r="AR391" s="38"/>
      <c r="AT391" s="39">
        <f t="shared" si="103"/>
        <v>0.58580643408168098</v>
      </c>
      <c r="AV391" s="40" t="s">
        <v>396</v>
      </c>
      <c r="AW391" s="40">
        <v>988.65</v>
      </c>
      <c r="AX391" s="48">
        <f t="shared" si="104"/>
        <v>1.27241130380273E-2</v>
      </c>
      <c r="AY391" s="43">
        <f t="shared" si="105"/>
        <v>1.01272411303803</v>
      </c>
      <c r="AZ391" s="49"/>
    </row>
    <row r="392" spans="1:52" ht="20.399999999999999">
      <c r="A392" s="12" t="s">
        <v>393</v>
      </c>
      <c r="B392" s="13">
        <v>2242.89</v>
      </c>
      <c r="C392" s="14">
        <v>8.5000000000000006E-3</v>
      </c>
      <c r="D392" s="15">
        <f t="shared" si="106"/>
        <v>1.0085</v>
      </c>
      <c r="E392" s="10">
        <f t="shared" si="107"/>
        <v>0.58746871268211098</v>
      </c>
      <c r="F392" s="16"/>
      <c r="G392" s="12" t="s">
        <v>393</v>
      </c>
      <c r="H392" s="13">
        <v>671.45</v>
      </c>
      <c r="I392" s="14">
        <v>2.0000000000000001E-4</v>
      </c>
      <c r="J392" s="15">
        <f t="shared" si="108"/>
        <v>1.0002</v>
      </c>
      <c r="K392" s="10">
        <f t="shared" si="109"/>
        <v>6.6475758299498405E-5</v>
      </c>
      <c r="L392" s="21"/>
      <c r="M392" s="12" t="s">
        <v>393</v>
      </c>
      <c r="N392" s="13">
        <v>240.4</v>
      </c>
      <c r="O392" s="14">
        <v>4.1999999999999997E-3</v>
      </c>
      <c r="P392" s="15">
        <f t="shared" si="110"/>
        <v>1.0042</v>
      </c>
      <c r="Q392" s="10">
        <f t="shared" si="111"/>
        <v>4.3414377836159503E-5</v>
      </c>
      <c r="R392" s="21"/>
      <c r="S392" s="12" t="s">
        <v>393</v>
      </c>
      <c r="T392" s="13">
        <v>26.8</v>
      </c>
      <c r="U392" s="14">
        <v>2.6800000000000001E-2</v>
      </c>
      <c r="V392" s="15">
        <f t="shared" si="112"/>
        <v>1.0267999999999999</v>
      </c>
      <c r="W392" s="10">
        <f t="shared" si="113"/>
        <v>9.3812801528540704E-4</v>
      </c>
      <c r="X392" s="22"/>
      <c r="Y392" s="29" t="s">
        <v>393</v>
      </c>
      <c r="Z392" s="30">
        <v>118.1</v>
      </c>
      <c r="AA392" s="31">
        <v>2.1600000000000001E-2</v>
      </c>
      <c r="AB392" s="32">
        <f t="shared" si="114"/>
        <v>1.0216000000000001</v>
      </c>
      <c r="AC392" s="28">
        <f t="shared" si="115"/>
        <v>4.5304800573202797E-4</v>
      </c>
      <c r="AD392" s="22"/>
      <c r="AE392" s="29" t="s">
        <v>393</v>
      </c>
      <c r="AF392" s="30">
        <v>877.9</v>
      </c>
      <c r="AG392" s="31">
        <v>2.2499999999999999E-2</v>
      </c>
      <c r="AH392" s="32">
        <f t="shared" si="116"/>
        <v>1.0225</v>
      </c>
      <c r="AI392" s="28">
        <f t="shared" si="117"/>
        <v>2.09711607356102E-4</v>
      </c>
      <c r="AJ392" s="22"/>
      <c r="AK392" s="29" t="s">
        <v>393</v>
      </c>
      <c r="AL392" s="30">
        <v>281.8</v>
      </c>
      <c r="AM392" s="31">
        <v>7.9000000000000008E-3</v>
      </c>
      <c r="AN392" s="32">
        <f t="shared" si="118"/>
        <v>1.0079</v>
      </c>
      <c r="AO392" s="28">
        <f t="shared" si="119"/>
        <v>7.4792452830188696E-5</v>
      </c>
      <c r="AP392" s="22"/>
      <c r="AQ392" s="22"/>
      <c r="AR392" s="38"/>
      <c r="AT392" s="39">
        <f t="shared" si="103"/>
        <v>0.58925428289945003</v>
      </c>
      <c r="AV392" s="40" t="s">
        <v>397</v>
      </c>
      <c r="AW392" s="40">
        <v>976.15</v>
      </c>
      <c r="AX392" s="48">
        <f t="shared" si="104"/>
        <v>5.8563816820751402E-3</v>
      </c>
      <c r="AY392" s="43">
        <f t="shared" si="105"/>
        <v>1.00585638168208</v>
      </c>
      <c r="AZ392" s="49"/>
    </row>
    <row r="393" spans="1:52" ht="20.399999999999999">
      <c r="A393" s="12" t="s">
        <v>394</v>
      </c>
      <c r="B393" s="13">
        <v>2223.89</v>
      </c>
      <c r="C393" s="14">
        <v>6.1999999999999998E-3</v>
      </c>
      <c r="D393" s="15">
        <f t="shared" si="106"/>
        <v>1.0062</v>
      </c>
      <c r="E393" s="10">
        <f t="shared" si="107"/>
        <v>0.58612892285646001</v>
      </c>
      <c r="F393" s="16"/>
      <c r="G393" s="12" t="s">
        <v>394</v>
      </c>
      <c r="H393" s="13">
        <v>671.3</v>
      </c>
      <c r="I393" s="14">
        <v>1.47E-2</v>
      </c>
      <c r="J393" s="15">
        <f t="shared" si="108"/>
        <v>1.0146999999999999</v>
      </c>
      <c r="K393" s="10">
        <f t="shared" si="109"/>
        <v>4.8859682350131401E-3</v>
      </c>
      <c r="L393" s="21"/>
      <c r="M393" s="12" t="s">
        <v>394</v>
      </c>
      <c r="N393" s="13">
        <v>239.4</v>
      </c>
      <c r="O393" s="14">
        <v>2.1100000000000001E-2</v>
      </c>
      <c r="P393" s="15">
        <f t="shared" si="110"/>
        <v>1.0210999999999999</v>
      </c>
      <c r="Q393" s="10">
        <f t="shared" si="111"/>
        <v>2.1810556484356299E-4</v>
      </c>
      <c r="R393" s="21"/>
      <c r="S393" s="12" t="s">
        <v>394</v>
      </c>
      <c r="T393" s="13">
        <v>26.1</v>
      </c>
      <c r="U393" s="14">
        <v>1.5599999999999999E-2</v>
      </c>
      <c r="V393" s="15">
        <f t="shared" si="112"/>
        <v>1.0156000000000001</v>
      </c>
      <c r="W393" s="10">
        <f t="shared" si="113"/>
        <v>5.46074516360162E-4</v>
      </c>
      <c r="X393" s="22"/>
      <c r="Y393" s="29" t="s">
        <v>394</v>
      </c>
      <c r="Z393" s="30">
        <v>115.6</v>
      </c>
      <c r="AA393" s="31">
        <v>1.8499999999999999E-2</v>
      </c>
      <c r="AB393" s="32">
        <f t="shared" si="114"/>
        <v>1.0185</v>
      </c>
      <c r="AC393" s="28">
        <f t="shared" si="115"/>
        <v>3.8802722713159802E-4</v>
      </c>
      <c r="AD393" s="22"/>
      <c r="AE393" s="29" t="s">
        <v>394</v>
      </c>
      <c r="AF393" s="30">
        <v>858.6</v>
      </c>
      <c r="AG393" s="31">
        <v>8.6E-3</v>
      </c>
      <c r="AH393" s="32">
        <f t="shared" si="116"/>
        <v>1.0085999999999999</v>
      </c>
      <c r="AI393" s="28">
        <f t="shared" si="117"/>
        <v>8.0156436589443495E-5</v>
      </c>
      <c r="AJ393" s="22"/>
      <c r="AK393" s="29" t="s">
        <v>394</v>
      </c>
      <c r="AL393" s="30">
        <v>279.60000000000002</v>
      </c>
      <c r="AM393" s="31">
        <v>-1.01E-2</v>
      </c>
      <c r="AN393" s="32">
        <f t="shared" si="118"/>
        <v>0.9899</v>
      </c>
      <c r="AO393" s="28">
        <f t="shared" si="119"/>
        <v>-9.5620730833532305E-5</v>
      </c>
      <c r="AP393" s="22"/>
      <c r="AQ393" s="22"/>
      <c r="AR393" s="38"/>
      <c r="AT393" s="39">
        <f t="shared" si="103"/>
        <v>0.59215163410556504</v>
      </c>
      <c r="AV393" s="40" t="s">
        <v>398</v>
      </c>
      <c r="AW393" s="40">
        <v>970.45</v>
      </c>
      <c r="AX393" s="48">
        <f t="shared" si="104"/>
        <v>-9.0781492800125797E-3</v>
      </c>
      <c r="AY393" s="43">
        <f t="shared" si="105"/>
        <v>0.99092185071998695</v>
      </c>
      <c r="AZ393" s="49"/>
    </row>
    <row r="394" spans="1:52" ht="20.399999999999999">
      <c r="A394" s="12" t="s">
        <v>395</v>
      </c>
      <c r="B394" s="13">
        <v>2210.2199999999998</v>
      </c>
      <c r="C394" s="14">
        <v>-7.9000000000000008E-3</v>
      </c>
      <c r="D394" s="15">
        <f t="shared" si="106"/>
        <v>0.99209999999999998</v>
      </c>
      <c r="E394" s="10">
        <f t="shared" si="107"/>
        <v>0.57791542870790502</v>
      </c>
      <c r="F394" s="16"/>
      <c r="G394" s="12" t="s">
        <v>395</v>
      </c>
      <c r="H394" s="13">
        <v>661.6</v>
      </c>
      <c r="I394" s="14">
        <v>-6.7999999999999996E-3</v>
      </c>
      <c r="J394" s="15">
        <f t="shared" si="108"/>
        <v>0.99319999999999997</v>
      </c>
      <c r="K394" s="10">
        <f t="shared" si="109"/>
        <v>-2.26017578218295E-3</v>
      </c>
      <c r="L394" s="21"/>
      <c r="M394" s="12" t="s">
        <v>395</v>
      </c>
      <c r="N394" s="13">
        <v>234.45</v>
      </c>
      <c r="O394" s="14">
        <v>-4.0000000000000002E-4</v>
      </c>
      <c r="P394" s="15">
        <f t="shared" si="110"/>
        <v>0.99960000000000004</v>
      </c>
      <c r="Q394" s="10">
        <f t="shared" si="111"/>
        <v>-4.13470265106281E-6</v>
      </c>
      <c r="R394" s="21"/>
      <c r="S394" s="12" t="s">
        <v>395</v>
      </c>
      <c r="T394" s="13">
        <v>25.7</v>
      </c>
      <c r="U394" s="14">
        <v>-1.9099999999999999E-2</v>
      </c>
      <c r="V394" s="15">
        <f t="shared" si="112"/>
        <v>0.98089999999999999</v>
      </c>
      <c r="W394" s="10">
        <f t="shared" si="113"/>
        <v>-6.6859123477430098E-4</v>
      </c>
      <c r="X394" s="22"/>
      <c r="Y394" s="29" t="s">
        <v>395</v>
      </c>
      <c r="Z394" s="30">
        <v>113.5</v>
      </c>
      <c r="AA394" s="31">
        <v>1.2999999999999999E-3</v>
      </c>
      <c r="AB394" s="32">
        <f t="shared" si="114"/>
        <v>1.0013000000000001</v>
      </c>
      <c r="AC394" s="28">
        <f t="shared" si="115"/>
        <v>2.7266778122760899E-5</v>
      </c>
      <c r="AD394" s="22"/>
      <c r="AE394" s="29" t="s">
        <v>395</v>
      </c>
      <c r="AF394" s="30">
        <v>851.3</v>
      </c>
      <c r="AG394" s="31">
        <v>-3.1600000000000003E-2</v>
      </c>
      <c r="AH394" s="32">
        <f t="shared" si="116"/>
        <v>0.96840000000000004</v>
      </c>
      <c r="AI394" s="28">
        <f t="shared" si="117"/>
        <v>-2.94528301886792E-4</v>
      </c>
      <c r="AJ394" s="22"/>
      <c r="AK394" s="29" t="s">
        <v>395</v>
      </c>
      <c r="AL394" s="30">
        <v>282.45</v>
      </c>
      <c r="AM394" s="31">
        <v>1.9699999999999999E-2</v>
      </c>
      <c r="AN394" s="32">
        <f t="shared" si="118"/>
        <v>1.0197000000000001</v>
      </c>
      <c r="AO394" s="28">
        <f t="shared" si="119"/>
        <v>1.8650776212085E-4</v>
      </c>
      <c r="AP394" s="22"/>
      <c r="AQ394" s="22"/>
      <c r="AR394" s="38"/>
      <c r="AT394" s="39">
        <f t="shared" si="103"/>
        <v>0.57490177322665403</v>
      </c>
      <c r="AV394" s="40" t="s">
        <v>399</v>
      </c>
      <c r="AW394" s="40">
        <v>979.3</v>
      </c>
      <c r="AX394" s="48">
        <f t="shared" si="104"/>
        <v>-1.28346720620324E-2</v>
      </c>
      <c r="AY394" s="43">
        <f t="shared" si="105"/>
        <v>0.98716532793796796</v>
      </c>
      <c r="AZ394" s="49"/>
    </row>
    <row r="395" spans="1:52" ht="20.399999999999999">
      <c r="A395" s="12" t="s">
        <v>396</v>
      </c>
      <c r="B395" s="13">
        <v>2227.73</v>
      </c>
      <c r="C395" s="14">
        <v>5.8999999999999999E-3</v>
      </c>
      <c r="D395" s="15">
        <f t="shared" si="106"/>
        <v>1.0059</v>
      </c>
      <c r="E395" s="10">
        <f t="shared" si="107"/>
        <v>0.58595416766180997</v>
      </c>
      <c r="F395" s="16"/>
      <c r="G395" s="12" t="s">
        <v>396</v>
      </c>
      <c r="H395" s="13">
        <v>666.1</v>
      </c>
      <c r="I395" s="14">
        <v>1.17E-2</v>
      </c>
      <c r="J395" s="15">
        <f t="shared" si="108"/>
        <v>1.0117</v>
      </c>
      <c r="K395" s="10">
        <f t="shared" si="109"/>
        <v>3.8888318605206601E-3</v>
      </c>
      <c r="L395" s="21"/>
      <c r="M395" s="12" t="s">
        <v>396</v>
      </c>
      <c r="N395" s="13">
        <v>234.55</v>
      </c>
      <c r="O395" s="14">
        <v>-4.8999999999999998E-3</v>
      </c>
      <c r="P395" s="15">
        <f t="shared" si="110"/>
        <v>0.99509999999999998</v>
      </c>
      <c r="Q395" s="10">
        <f t="shared" si="111"/>
        <v>-5.0650107475519503E-5</v>
      </c>
      <c r="R395" s="21"/>
      <c r="S395" s="12" t="s">
        <v>396</v>
      </c>
      <c r="T395" s="13">
        <v>26.2</v>
      </c>
      <c r="U395" s="14">
        <v>-1.6899999999999998E-2</v>
      </c>
      <c r="V395" s="15">
        <f t="shared" si="112"/>
        <v>0.98309999999999997</v>
      </c>
      <c r="W395" s="10">
        <f t="shared" si="113"/>
        <v>-5.9158072605684298E-4</v>
      </c>
      <c r="X395" s="22"/>
      <c r="Y395" s="29" t="s">
        <v>396</v>
      </c>
      <c r="Z395" s="30">
        <v>113.35</v>
      </c>
      <c r="AA395" s="31">
        <v>3.61E-2</v>
      </c>
      <c r="AB395" s="32">
        <f t="shared" si="114"/>
        <v>1.0361</v>
      </c>
      <c r="AC395" s="28">
        <f t="shared" si="115"/>
        <v>7.5717745402436101E-4</v>
      </c>
      <c r="AD395" s="22"/>
      <c r="AE395" s="29" t="s">
        <v>396</v>
      </c>
      <c r="AF395" s="30">
        <v>879.05</v>
      </c>
      <c r="AG395" s="31">
        <v>-2.1899999999999999E-2</v>
      </c>
      <c r="AH395" s="32">
        <f t="shared" si="116"/>
        <v>0.97809999999999997</v>
      </c>
      <c r="AI395" s="28">
        <f t="shared" si="117"/>
        <v>-2.0411929782660599E-4</v>
      </c>
      <c r="AJ395" s="22"/>
      <c r="AK395" s="29" t="s">
        <v>396</v>
      </c>
      <c r="AL395" s="30">
        <v>277</v>
      </c>
      <c r="AM395" s="31">
        <v>-1.12E-2</v>
      </c>
      <c r="AN395" s="32">
        <f t="shared" si="118"/>
        <v>0.98880000000000001</v>
      </c>
      <c r="AO395" s="28">
        <f t="shared" si="119"/>
        <v>-1.06034869835204E-4</v>
      </c>
      <c r="AP395" s="22"/>
      <c r="AQ395" s="22"/>
      <c r="AR395" s="38"/>
      <c r="AT395" s="39">
        <f t="shared" si="103"/>
        <v>0.58964779197516104</v>
      </c>
      <c r="AV395" s="40" t="s">
        <v>400</v>
      </c>
      <c r="AW395" s="40">
        <v>991.95</v>
      </c>
      <c r="AX395" s="48">
        <f t="shared" si="104"/>
        <v>-3.7230874159030398E-3</v>
      </c>
      <c r="AY395" s="43">
        <f t="shared" si="105"/>
        <v>0.99627691258409701</v>
      </c>
      <c r="AZ395" s="49"/>
    </row>
    <row r="396" spans="1:52" ht="20.399999999999999">
      <c r="A396" s="12" t="s">
        <v>397</v>
      </c>
      <c r="B396" s="13">
        <v>2214.61</v>
      </c>
      <c r="C396" s="14">
        <v>1.4E-3</v>
      </c>
      <c r="D396" s="15">
        <f t="shared" si="106"/>
        <v>1.0014000000000001</v>
      </c>
      <c r="E396" s="10">
        <f t="shared" si="107"/>
        <v>0.58333283974205896</v>
      </c>
      <c r="F396" s="16"/>
      <c r="G396" s="12" t="s">
        <v>397</v>
      </c>
      <c r="H396" s="13">
        <v>658.4</v>
      </c>
      <c r="I396" s="14">
        <v>-2.0000000000000001E-4</v>
      </c>
      <c r="J396" s="15">
        <f t="shared" si="108"/>
        <v>0.99980000000000002</v>
      </c>
      <c r="K396" s="10">
        <f t="shared" si="109"/>
        <v>-6.6475758299498405E-5</v>
      </c>
      <c r="L396" s="21"/>
      <c r="M396" s="12" t="s">
        <v>397</v>
      </c>
      <c r="N396" s="13">
        <v>235.7</v>
      </c>
      <c r="O396" s="14">
        <v>-2.0400000000000001E-2</v>
      </c>
      <c r="P396" s="15">
        <f t="shared" si="110"/>
        <v>0.97960000000000003</v>
      </c>
      <c r="Q396" s="10">
        <f t="shared" si="111"/>
        <v>-2.10869835204203E-4</v>
      </c>
      <c r="R396" s="21"/>
      <c r="S396" s="12" t="s">
        <v>397</v>
      </c>
      <c r="T396" s="13">
        <v>26.65</v>
      </c>
      <c r="U396" s="14">
        <v>-9.2999999999999992E-3</v>
      </c>
      <c r="V396" s="15">
        <f t="shared" si="112"/>
        <v>0.99070000000000003</v>
      </c>
      <c r="W396" s="10">
        <f t="shared" si="113"/>
        <v>-3.2554442321471201E-4</v>
      </c>
      <c r="X396" s="22"/>
      <c r="Y396" s="29" t="s">
        <v>397</v>
      </c>
      <c r="Z396" s="30">
        <v>109.4</v>
      </c>
      <c r="AA396" s="31">
        <v>2.3E-3</v>
      </c>
      <c r="AB396" s="32">
        <f t="shared" si="114"/>
        <v>1.0023</v>
      </c>
      <c r="AC396" s="28">
        <f t="shared" si="115"/>
        <v>4.8241222832576997E-5</v>
      </c>
      <c r="AD396" s="22"/>
      <c r="AE396" s="29" t="s">
        <v>397</v>
      </c>
      <c r="AF396" s="30">
        <v>898.7</v>
      </c>
      <c r="AG396" s="31">
        <v>1.0999999999999999E-2</v>
      </c>
      <c r="AH396" s="32">
        <f t="shared" si="116"/>
        <v>1.0109999999999999</v>
      </c>
      <c r="AI396" s="28">
        <f t="shared" si="117"/>
        <v>1.02525674707428E-4</v>
      </c>
      <c r="AJ396" s="22"/>
      <c r="AK396" s="29" t="s">
        <v>397</v>
      </c>
      <c r="AL396" s="30">
        <v>280.14999999999998</v>
      </c>
      <c r="AM396" s="31">
        <v>-1.6299999999999999E-2</v>
      </c>
      <c r="AN396" s="32">
        <f t="shared" si="118"/>
        <v>0.98370000000000002</v>
      </c>
      <c r="AO396" s="28">
        <f t="shared" si="119"/>
        <v>-1.54318605206592E-4</v>
      </c>
      <c r="AP396" s="22"/>
      <c r="AQ396" s="22"/>
      <c r="AR396" s="38"/>
      <c r="AT396" s="39">
        <f t="shared" si="103"/>
        <v>0.58272639801767401</v>
      </c>
      <c r="AV396" s="40" t="s">
        <v>401</v>
      </c>
      <c r="AW396" s="40">
        <v>995.65</v>
      </c>
      <c r="AX396" s="48">
        <f t="shared" si="104"/>
        <v>-1.40127458055912E-2</v>
      </c>
      <c r="AY396" s="43">
        <f t="shared" si="105"/>
        <v>0.98598725419440902</v>
      </c>
      <c r="AZ396" s="49"/>
    </row>
    <row r="397" spans="1:52" ht="20.399999999999999">
      <c r="A397" s="12" t="s">
        <v>398</v>
      </c>
      <c r="B397" s="13">
        <v>2211.61</v>
      </c>
      <c r="C397" s="14">
        <v>1.1999999999999999E-3</v>
      </c>
      <c r="D397" s="15">
        <f t="shared" si="106"/>
        <v>1.0012000000000001</v>
      </c>
      <c r="E397" s="10">
        <f t="shared" si="107"/>
        <v>0.58321633627895897</v>
      </c>
      <c r="F397" s="16"/>
      <c r="G397" s="12" t="s">
        <v>398</v>
      </c>
      <c r="H397" s="13">
        <v>658.55</v>
      </c>
      <c r="I397" s="14">
        <v>-9.2999999999999992E-3</v>
      </c>
      <c r="J397" s="15">
        <f t="shared" si="108"/>
        <v>0.99070000000000003</v>
      </c>
      <c r="K397" s="10">
        <f t="shared" si="109"/>
        <v>-3.0911227609266801E-3</v>
      </c>
      <c r="L397" s="21"/>
      <c r="M397" s="12" t="s">
        <v>398</v>
      </c>
      <c r="N397" s="13">
        <v>240.6</v>
      </c>
      <c r="O397" s="14">
        <v>-1.15E-2</v>
      </c>
      <c r="P397" s="15">
        <f t="shared" si="110"/>
        <v>0.98850000000000005</v>
      </c>
      <c r="Q397" s="10">
        <f t="shared" si="111"/>
        <v>-1.18872701218056E-4</v>
      </c>
      <c r="R397" s="21"/>
      <c r="S397" s="12" t="s">
        <v>398</v>
      </c>
      <c r="T397" s="13">
        <v>26.9</v>
      </c>
      <c r="U397" s="14">
        <v>-5.4999999999999997E-3</v>
      </c>
      <c r="V397" s="15">
        <f t="shared" si="112"/>
        <v>0.99450000000000005</v>
      </c>
      <c r="W397" s="10">
        <f t="shared" si="113"/>
        <v>-1.9252627179364699E-4</v>
      </c>
      <c r="X397" s="22"/>
      <c r="Y397" s="29" t="s">
        <v>398</v>
      </c>
      <c r="Z397" s="30">
        <v>109.15</v>
      </c>
      <c r="AA397" s="31">
        <v>-4.1000000000000003E-3</v>
      </c>
      <c r="AB397" s="32">
        <f t="shared" si="114"/>
        <v>0.99590000000000001</v>
      </c>
      <c r="AC397" s="28">
        <f t="shared" si="115"/>
        <v>-8.5995223310246006E-5</v>
      </c>
      <c r="AD397" s="22"/>
      <c r="AE397" s="29" t="s">
        <v>398</v>
      </c>
      <c r="AF397" s="30">
        <v>888.9</v>
      </c>
      <c r="AG397" s="31">
        <v>1.6400000000000001E-2</v>
      </c>
      <c r="AH397" s="32">
        <f t="shared" si="116"/>
        <v>1.0164</v>
      </c>
      <c r="AI397" s="28">
        <f t="shared" si="117"/>
        <v>1.5285646047289201E-4</v>
      </c>
      <c r="AJ397" s="22"/>
      <c r="AK397" s="29" t="s">
        <v>398</v>
      </c>
      <c r="AL397" s="30">
        <v>284.8</v>
      </c>
      <c r="AM397" s="31">
        <v>-2.0999999999999999E-3</v>
      </c>
      <c r="AN397" s="32">
        <f t="shared" si="118"/>
        <v>0.99790000000000001</v>
      </c>
      <c r="AO397" s="28">
        <f t="shared" si="119"/>
        <v>-1.98815380941008E-5</v>
      </c>
      <c r="AP397" s="22"/>
      <c r="AQ397" s="22"/>
      <c r="AR397" s="38"/>
      <c r="AT397" s="39">
        <f t="shared" si="103"/>
        <v>0.57986079424408898</v>
      </c>
      <c r="AV397" s="40" t="s">
        <v>402</v>
      </c>
      <c r="AW397" s="47">
        <v>1009.7</v>
      </c>
      <c r="AX397" s="48">
        <f t="shared" si="104"/>
        <v>-6.4169231493561999E-3</v>
      </c>
      <c r="AY397" s="43">
        <f t="shared" si="105"/>
        <v>0.99358307685064395</v>
      </c>
      <c r="AZ397" s="49"/>
    </row>
    <row r="398" spans="1:52" ht="20.399999999999999">
      <c r="A398" s="12" t="s">
        <v>399</v>
      </c>
      <c r="B398" s="13">
        <v>2209.02</v>
      </c>
      <c r="C398" s="14">
        <v>-1.9800000000000002E-2</v>
      </c>
      <c r="D398" s="15">
        <f t="shared" si="106"/>
        <v>0.98019999999999996</v>
      </c>
      <c r="E398" s="10">
        <f t="shared" si="107"/>
        <v>0.57098347265345095</v>
      </c>
      <c r="F398" s="16"/>
      <c r="G398" s="12" t="s">
        <v>399</v>
      </c>
      <c r="H398" s="13">
        <v>664.7</v>
      </c>
      <c r="I398" s="14">
        <v>4.5999999999999999E-3</v>
      </c>
      <c r="J398" s="15">
        <f t="shared" si="108"/>
        <v>1.0045999999999999</v>
      </c>
      <c r="K398" s="10">
        <f t="shared" si="109"/>
        <v>1.52894244088846E-3</v>
      </c>
      <c r="L398" s="21"/>
      <c r="M398" s="12" t="s">
        <v>399</v>
      </c>
      <c r="N398" s="13">
        <v>243.4</v>
      </c>
      <c r="O398" s="14">
        <v>-2.0999999999999999E-3</v>
      </c>
      <c r="P398" s="15">
        <f t="shared" si="110"/>
        <v>0.99790000000000001</v>
      </c>
      <c r="Q398" s="10">
        <f t="shared" si="111"/>
        <v>-2.1707188918079799E-5</v>
      </c>
      <c r="R398" s="21"/>
      <c r="S398" s="12" t="s">
        <v>399</v>
      </c>
      <c r="T398" s="13">
        <v>27.05</v>
      </c>
      <c r="U398" s="14">
        <v>1.4999999999999999E-2</v>
      </c>
      <c r="V398" s="15">
        <f t="shared" si="112"/>
        <v>1.0149999999999999</v>
      </c>
      <c r="W398" s="10">
        <f t="shared" si="113"/>
        <v>5.2507165034631001E-4</v>
      </c>
      <c r="X398" s="22"/>
      <c r="Y398" s="29" t="s">
        <v>399</v>
      </c>
      <c r="Z398" s="30">
        <v>109.6</v>
      </c>
      <c r="AA398" s="31">
        <v>1.95E-2</v>
      </c>
      <c r="AB398" s="32">
        <f t="shared" si="114"/>
        <v>1.0195000000000001</v>
      </c>
      <c r="AC398" s="28">
        <f t="shared" si="115"/>
        <v>4.0900167184141397E-4</v>
      </c>
      <c r="AD398" s="22"/>
      <c r="AE398" s="29" t="s">
        <v>399</v>
      </c>
      <c r="AF398" s="30">
        <v>874.55</v>
      </c>
      <c r="AG398" s="31">
        <v>3.7499999999999999E-2</v>
      </c>
      <c r="AH398" s="32">
        <f t="shared" si="116"/>
        <v>1.0375000000000001</v>
      </c>
      <c r="AI398" s="28">
        <f t="shared" si="117"/>
        <v>3.4951934559350402E-4</v>
      </c>
      <c r="AJ398" s="22"/>
      <c r="AK398" s="29" t="s">
        <v>399</v>
      </c>
      <c r="AL398" s="30">
        <v>285.39999999999998</v>
      </c>
      <c r="AM398" s="31">
        <v>-6.9999999999999999E-4</v>
      </c>
      <c r="AN398" s="32">
        <f t="shared" si="118"/>
        <v>0.99929999999999997</v>
      </c>
      <c r="AO398" s="28">
        <f t="shared" si="119"/>
        <v>-6.6271793647002599E-6</v>
      </c>
      <c r="AP398" s="22"/>
      <c r="AQ398" s="22"/>
      <c r="AR398" s="38"/>
      <c r="AT398" s="39">
        <f t="shared" si="103"/>
        <v>0.57376767339383805</v>
      </c>
      <c r="AV398" s="40" t="s">
        <v>403</v>
      </c>
      <c r="AW398" s="47">
        <v>1016.2</v>
      </c>
      <c r="AX398" s="48">
        <f t="shared" si="104"/>
        <v>2.3645331213826802E-3</v>
      </c>
      <c r="AY398" s="43">
        <f t="shared" si="105"/>
        <v>1.00236453312138</v>
      </c>
      <c r="AZ398" s="49"/>
    </row>
    <row r="399" spans="1:52" ht="20.399999999999999">
      <c r="A399" s="12" t="s">
        <v>400</v>
      </c>
      <c r="B399" s="13">
        <v>2253.67</v>
      </c>
      <c r="C399" s="14">
        <v>-1.2999999999999999E-2</v>
      </c>
      <c r="D399" s="15">
        <f t="shared" si="106"/>
        <v>0.98699999999999999</v>
      </c>
      <c r="E399" s="10">
        <f t="shared" si="107"/>
        <v>0.57494459039885404</v>
      </c>
      <c r="F399" s="16"/>
      <c r="G399" s="12" t="s">
        <v>400</v>
      </c>
      <c r="H399" s="13">
        <v>661.65</v>
      </c>
      <c r="I399" s="14">
        <v>5.8999999999999999E-3</v>
      </c>
      <c r="J399" s="15">
        <f t="shared" si="108"/>
        <v>1.0059</v>
      </c>
      <c r="K399" s="10">
        <f t="shared" si="109"/>
        <v>1.9610348698351999E-3</v>
      </c>
      <c r="L399" s="21"/>
      <c r="M399" s="12" t="s">
        <v>400</v>
      </c>
      <c r="N399" s="13">
        <v>243.9</v>
      </c>
      <c r="O399" s="14">
        <v>2.5000000000000001E-3</v>
      </c>
      <c r="P399" s="15">
        <f t="shared" si="110"/>
        <v>1.0024999999999999</v>
      </c>
      <c r="Q399" s="10">
        <f t="shared" si="111"/>
        <v>2.5841891569142599E-5</v>
      </c>
      <c r="R399" s="21"/>
      <c r="S399" s="12" t="s">
        <v>400</v>
      </c>
      <c r="T399" s="13">
        <v>26.65</v>
      </c>
      <c r="U399" s="14">
        <v>9.4999999999999998E-3</v>
      </c>
      <c r="V399" s="15">
        <f t="shared" si="112"/>
        <v>1.0095000000000001</v>
      </c>
      <c r="W399" s="10">
        <f t="shared" si="113"/>
        <v>3.3254537855266302E-4</v>
      </c>
      <c r="X399" s="22"/>
      <c r="Y399" s="29" t="s">
        <v>400</v>
      </c>
      <c r="Z399" s="30">
        <v>107.5</v>
      </c>
      <c r="AA399" s="31">
        <v>6.1000000000000004E-3</v>
      </c>
      <c r="AB399" s="32">
        <f t="shared" si="114"/>
        <v>1.0061</v>
      </c>
      <c r="AC399" s="28">
        <f t="shared" si="115"/>
        <v>1.2794411272987801E-4</v>
      </c>
      <c r="AD399" s="22"/>
      <c r="AE399" s="29" t="s">
        <v>400</v>
      </c>
      <c r="AF399" s="30">
        <v>842.9</v>
      </c>
      <c r="AG399" s="31">
        <v>2.0000000000000001E-4</v>
      </c>
      <c r="AH399" s="32">
        <f t="shared" si="116"/>
        <v>1.0002</v>
      </c>
      <c r="AI399" s="28">
        <f t="shared" si="117"/>
        <v>1.86410317649869E-6</v>
      </c>
      <c r="AJ399" s="22"/>
      <c r="AK399" s="29" t="s">
        <v>400</v>
      </c>
      <c r="AL399" s="30">
        <v>285.60000000000002</v>
      </c>
      <c r="AM399" s="31">
        <v>0</v>
      </c>
      <c r="AN399" s="32">
        <f t="shared" si="118"/>
        <v>1</v>
      </c>
      <c r="AO399" s="28">
        <f t="shared" si="119"/>
        <v>0</v>
      </c>
      <c r="AP399" s="22"/>
      <c r="AQ399" s="22"/>
      <c r="AR399" s="38"/>
      <c r="AT399" s="39">
        <f t="shared" si="103"/>
        <v>0.57739382075471701</v>
      </c>
      <c r="AV399" s="40" t="s">
        <v>404</v>
      </c>
      <c r="AW399" s="47">
        <v>1013.8</v>
      </c>
      <c r="AX399" s="48">
        <f t="shared" si="104"/>
        <v>-1.36662997397389E-2</v>
      </c>
      <c r="AY399" s="43">
        <f t="shared" si="105"/>
        <v>0.98633370026026101</v>
      </c>
      <c r="AZ399" s="49"/>
    </row>
    <row r="400" spans="1:52" ht="20.399999999999999">
      <c r="A400" s="12" t="s">
        <v>401</v>
      </c>
      <c r="B400" s="13">
        <v>2283.35</v>
      </c>
      <c r="C400" s="14">
        <v>-5.5999999999999999E-3</v>
      </c>
      <c r="D400" s="15">
        <f t="shared" si="106"/>
        <v>0.99439999999999995</v>
      </c>
      <c r="E400" s="10">
        <f t="shared" si="107"/>
        <v>0.57925521853355599</v>
      </c>
      <c r="F400" s="16"/>
      <c r="G400" s="12" t="s">
        <v>401</v>
      </c>
      <c r="H400" s="13">
        <v>657.75</v>
      </c>
      <c r="I400" s="14">
        <v>5.7999999999999996E-3</v>
      </c>
      <c r="J400" s="15">
        <f t="shared" si="108"/>
        <v>1.0058</v>
      </c>
      <c r="K400" s="10">
        <f t="shared" si="109"/>
        <v>1.92779699068545E-3</v>
      </c>
      <c r="L400" s="21"/>
      <c r="M400" s="12" t="s">
        <v>401</v>
      </c>
      <c r="N400" s="13">
        <v>243.3</v>
      </c>
      <c r="O400" s="14">
        <v>-2.7199999999999998E-2</v>
      </c>
      <c r="P400" s="15">
        <f t="shared" si="110"/>
        <v>0.9728</v>
      </c>
      <c r="Q400" s="10">
        <f t="shared" si="111"/>
        <v>-2.8115978027227101E-4</v>
      </c>
      <c r="R400" s="21"/>
      <c r="S400" s="12" t="s">
        <v>401</v>
      </c>
      <c r="T400" s="13">
        <v>26.4</v>
      </c>
      <c r="U400" s="14">
        <v>-9.4000000000000004E-3</v>
      </c>
      <c r="V400" s="15">
        <f t="shared" si="112"/>
        <v>0.99060000000000004</v>
      </c>
      <c r="W400" s="10">
        <f t="shared" si="113"/>
        <v>-3.2904490088368798E-4</v>
      </c>
      <c r="X400" s="22"/>
      <c r="Y400" s="29" t="s">
        <v>401</v>
      </c>
      <c r="Z400" s="30">
        <v>106.85</v>
      </c>
      <c r="AA400" s="31">
        <v>-7.0000000000000001E-3</v>
      </c>
      <c r="AB400" s="32">
        <f t="shared" si="114"/>
        <v>0.99299999999999999</v>
      </c>
      <c r="AC400" s="28">
        <f t="shared" si="115"/>
        <v>-1.4682111296871299E-4</v>
      </c>
      <c r="AD400" s="22"/>
      <c r="AE400" s="29" t="s">
        <v>401</v>
      </c>
      <c r="AF400" s="30">
        <v>842.75</v>
      </c>
      <c r="AG400" s="31">
        <v>-5.1000000000000004E-3</v>
      </c>
      <c r="AH400" s="32">
        <f t="shared" si="116"/>
        <v>0.99490000000000001</v>
      </c>
      <c r="AI400" s="28">
        <f t="shared" si="117"/>
        <v>-4.7534631000716497E-5</v>
      </c>
      <c r="AJ400" s="22"/>
      <c r="AK400" s="29" t="s">
        <v>401</v>
      </c>
      <c r="AL400" s="30">
        <v>285.60000000000002</v>
      </c>
      <c r="AM400" s="31">
        <v>-8.3000000000000001E-3</v>
      </c>
      <c r="AN400" s="32">
        <f t="shared" si="118"/>
        <v>0.99170000000000003</v>
      </c>
      <c r="AO400" s="28">
        <f t="shared" si="119"/>
        <v>-7.8579412467160207E-5</v>
      </c>
      <c r="AP400" s="22"/>
      <c r="AQ400" s="22"/>
      <c r="AR400" s="38"/>
      <c r="AT400" s="39">
        <f t="shared" si="103"/>
        <v>0.58029987568664898</v>
      </c>
      <c r="AV400" s="40" t="s">
        <v>405</v>
      </c>
      <c r="AW400" s="47">
        <v>1027.75</v>
      </c>
      <c r="AX400" s="48">
        <f t="shared" si="104"/>
        <v>-1.18968421248492E-2</v>
      </c>
      <c r="AY400" s="43">
        <f t="shared" si="105"/>
        <v>0.98810315787515102</v>
      </c>
      <c r="AZ400" s="49"/>
    </row>
    <row r="401" spans="1:52" ht="20.399999999999999">
      <c r="A401" s="12" t="s">
        <v>402</v>
      </c>
      <c r="B401" s="13">
        <v>2296.3200000000002</v>
      </c>
      <c r="C401" s="14">
        <v>-3.5000000000000001E-3</v>
      </c>
      <c r="D401" s="15">
        <f t="shared" si="106"/>
        <v>0.99650000000000005</v>
      </c>
      <c r="E401" s="10">
        <f t="shared" si="107"/>
        <v>0.58047850489610697</v>
      </c>
      <c r="F401" s="16"/>
      <c r="G401" s="12" t="s">
        <v>402</v>
      </c>
      <c r="H401" s="13">
        <v>653.95000000000005</v>
      </c>
      <c r="I401" s="14">
        <v>3.0000000000000001E-3</v>
      </c>
      <c r="J401" s="15">
        <f t="shared" si="108"/>
        <v>1.0029999999999999</v>
      </c>
      <c r="K401" s="10">
        <f t="shared" si="109"/>
        <v>9.9713637449247699E-4</v>
      </c>
      <c r="L401" s="21"/>
      <c r="M401" s="12" t="s">
        <v>402</v>
      </c>
      <c r="N401" s="13">
        <v>250.1</v>
      </c>
      <c r="O401" s="14">
        <v>-6.8999999999999999E-3</v>
      </c>
      <c r="P401" s="15">
        <f t="shared" si="110"/>
        <v>0.99309999999999998</v>
      </c>
      <c r="Q401" s="10">
        <f t="shared" si="111"/>
        <v>-7.1323620730833495E-5</v>
      </c>
      <c r="R401" s="21"/>
      <c r="S401" s="12" t="s">
        <v>402</v>
      </c>
      <c r="T401" s="13">
        <v>26.65</v>
      </c>
      <c r="U401" s="14">
        <v>2.9000000000000001E-2</v>
      </c>
      <c r="V401" s="15">
        <f t="shared" si="112"/>
        <v>1.0289999999999999</v>
      </c>
      <c r="W401" s="10">
        <f t="shared" si="113"/>
        <v>1.01513852400287E-3</v>
      </c>
      <c r="X401" s="22"/>
      <c r="Y401" s="29" t="s">
        <v>402</v>
      </c>
      <c r="Z401" s="30">
        <v>107.6</v>
      </c>
      <c r="AA401" s="31">
        <v>5.0000000000000001E-4</v>
      </c>
      <c r="AB401" s="32">
        <f t="shared" si="114"/>
        <v>1.0004999999999999</v>
      </c>
      <c r="AC401" s="28">
        <f t="shared" si="115"/>
        <v>1.0487222354908E-5</v>
      </c>
      <c r="AD401" s="22"/>
      <c r="AE401" s="29" t="s">
        <v>402</v>
      </c>
      <c r="AF401" s="30">
        <v>847.05</v>
      </c>
      <c r="AG401" s="31">
        <v>8.5000000000000006E-3</v>
      </c>
      <c r="AH401" s="32">
        <f t="shared" si="116"/>
        <v>1.0085</v>
      </c>
      <c r="AI401" s="28">
        <f t="shared" si="117"/>
        <v>7.92243850011942E-5</v>
      </c>
      <c r="AJ401" s="22"/>
      <c r="AK401" s="29" t="s">
        <v>402</v>
      </c>
      <c r="AL401" s="30">
        <v>288</v>
      </c>
      <c r="AM401" s="31">
        <v>-7.7999999999999996E-3</v>
      </c>
      <c r="AN401" s="32">
        <f t="shared" si="118"/>
        <v>0.99219999999999997</v>
      </c>
      <c r="AO401" s="28">
        <f t="shared" si="119"/>
        <v>-7.3845712920945797E-5</v>
      </c>
      <c r="AP401" s="22"/>
      <c r="AQ401" s="22"/>
      <c r="AR401" s="38"/>
      <c r="AT401" s="39">
        <f t="shared" si="103"/>
        <v>0.58243532206830695</v>
      </c>
      <c r="AV401" s="40" t="s">
        <v>406</v>
      </c>
      <c r="AW401" s="47">
        <v>1040.05</v>
      </c>
      <c r="AX401" s="48">
        <f t="shared" si="104"/>
        <v>3.4679336586892498E-2</v>
      </c>
      <c r="AY401" s="43">
        <f t="shared" si="105"/>
        <v>1.03467933658689</v>
      </c>
      <c r="AZ401" s="49"/>
    </row>
    <row r="402" spans="1:52" ht="20.399999999999999">
      <c r="A402" s="12" t="s">
        <v>403</v>
      </c>
      <c r="B402" s="13">
        <v>2304.5</v>
      </c>
      <c r="C402" s="14">
        <v>1.5599999999999999E-2</v>
      </c>
      <c r="D402" s="15">
        <f t="shared" si="106"/>
        <v>1.0156000000000001</v>
      </c>
      <c r="E402" s="10">
        <f t="shared" si="107"/>
        <v>0.591604585622164</v>
      </c>
      <c r="F402" s="16"/>
      <c r="G402" s="12" t="s">
        <v>403</v>
      </c>
      <c r="H402" s="13">
        <v>652</v>
      </c>
      <c r="I402" s="14">
        <v>1.6199999999999999E-2</v>
      </c>
      <c r="J402" s="15">
        <f t="shared" si="108"/>
        <v>1.0162</v>
      </c>
      <c r="K402" s="10">
        <f t="shared" si="109"/>
        <v>5.3845364222593704E-3</v>
      </c>
      <c r="L402" s="21"/>
      <c r="M402" s="12" t="s">
        <v>403</v>
      </c>
      <c r="N402" s="13">
        <v>251.85</v>
      </c>
      <c r="O402" s="14">
        <v>-4.4999999999999997E-3</v>
      </c>
      <c r="P402" s="15">
        <f t="shared" si="110"/>
        <v>0.99550000000000005</v>
      </c>
      <c r="Q402" s="10">
        <f t="shared" si="111"/>
        <v>-4.6515404824456602E-5</v>
      </c>
      <c r="R402" s="21"/>
      <c r="S402" s="12" t="s">
        <v>403</v>
      </c>
      <c r="T402" s="13">
        <v>25.9</v>
      </c>
      <c r="U402" s="14">
        <v>1.5699999999999999E-2</v>
      </c>
      <c r="V402" s="15">
        <f t="shared" si="112"/>
        <v>1.0157</v>
      </c>
      <c r="W402" s="10">
        <f t="shared" si="113"/>
        <v>5.4957499402913802E-4</v>
      </c>
      <c r="X402" s="22"/>
      <c r="Y402" s="29" t="s">
        <v>403</v>
      </c>
      <c r="Z402" s="30">
        <v>107.55</v>
      </c>
      <c r="AA402" s="31">
        <v>-1.15E-2</v>
      </c>
      <c r="AB402" s="32">
        <f t="shared" si="114"/>
        <v>0.98850000000000005</v>
      </c>
      <c r="AC402" s="28">
        <f t="shared" si="115"/>
        <v>-2.41206114162885E-4</v>
      </c>
      <c r="AD402" s="22"/>
      <c r="AE402" s="29" t="s">
        <v>403</v>
      </c>
      <c r="AF402" s="30">
        <v>839.95</v>
      </c>
      <c r="AG402" s="31">
        <v>-6.0000000000000001E-3</v>
      </c>
      <c r="AH402" s="32">
        <f t="shared" si="116"/>
        <v>0.99399999999999999</v>
      </c>
      <c r="AI402" s="28">
        <f t="shared" si="117"/>
        <v>-5.5923095294960602E-5</v>
      </c>
      <c r="AJ402" s="22"/>
      <c r="AK402" s="29" t="s">
        <v>403</v>
      </c>
      <c r="AL402" s="30">
        <v>290.25</v>
      </c>
      <c r="AM402" s="31">
        <v>8.5000000000000006E-3</v>
      </c>
      <c r="AN402" s="32">
        <f t="shared" si="118"/>
        <v>1.0085</v>
      </c>
      <c r="AO402" s="28">
        <f t="shared" si="119"/>
        <v>8.0472892285646003E-5</v>
      </c>
      <c r="AP402" s="22"/>
      <c r="AQ402" s="22"/>
      <c r="AR402" s="38"/>
      <c r="AT402" s="39">
        <f t="shared" si="103"/>
        <v>0.597275525316456</v>
      </c>
      <c r="AV402" s="40" t="s">
        <v>407</v>
      </c>
      <c r="AW402" s="47">
        <v>1004.6</v>
      </c>
      <c r="AX402" s="48">
        <f t="shared" si="104"/>
        <v>3.2474655823343003E-2</v>
      </c>
      <c r="AY402" s="43">
        <f t="shared" si="105"/>
        <v>1.03247465582334</v>
      </c>
      <c r="AZ402" s="49"/>
    </row>
    <row r="403" spans="1:52" ht="20.399999999999999">
      <c r="A403" s="12" t="s">
        <v>946</v>
      </c>
      <c r="B403" s="13">
        <v>2269.13</v>
      </c>
      <c r="C403" s="14">
        <v>7.3000000000000001E-3</v>
      </c>
      <c r="D403" s="15">
        <f t="shared" si="106"/>
        <v>1.0073000000000001</v>
      </c>
      <c r="E403" s="10">
        <f t="shared" si="107"/>
        <v>0.58676969190351103</v>
      </c>
      <c r="F403" s="16"/>
      <c r="G403" s="12" t="s">
        <v>946</v>
      </c>
      <c r="H403" s="13">
        <v>641.6</v>
      </c>
      <c r="I403" s="14">
        <v>7.6E-3</v>
      </c>
      <c r="J403" s="15">
        <f t="shared" si="108"/>
        <v>1.0076000000000001</v>
      </c>
      <c r="K403" s="10">
        <f t="shared" si="109"/>
        <v>2.52607881538094E-3</v>
      </c>
      <c r="L403" s="21"/>
      <c r="M403" s="12" t="s">
        <v>946</v>
      </c>
      <c r="N403" s="13">
        <v>253</v>
      </c>
      <c r="O403" s="14">
        <v>-4.1000000000000003E-3</v>
      </c>
      <c r="P403" s="15">
        <f t="shared" si="110"/>
        <v>0.99590000000000001</v>
      </c>
      <c r="Q403" s="10">
        <f t="shared" si="111"/>
        <v>-4.2380702173393802E-5</v>
      </c>
      <c r="R403" s="21"/>
      <c r="S403" s="12" t="s">
        <v>946</v>
      </c>
      <c r="T403" s="13">
        <v>25.5</v>
      </c>
      <c r="U403" s="14">
        <v>0</v>
      </c>
      <c r="V403" s="15">
        <f t="shared" si="112"/>
        <v>1</v>
      </c>
      <c r="W403" s="10">
        <f t="shared" si="113"/>
        <v>0</v>
      </c>
      <c r="X403" s="22"/>
      <c r="Y403" s="29" t="s">
        <v>946</v>
      </c>
      <c r="Z403" s="30">
        <v>108.8</v>
      </c>
      <c r="AA403" s="31">
        <v>2.7400000000000001E-2</v>
      </c>
      <c r="AB403" s="32">
        <f t="shared" si="114"/>
        <v>1.0274000000000001</v>
      </c>
      <c r="AC403" s="28">
        <f t="shared" si="115"/>
        <v>5.7469978504896097E-4</v>
      </c>
      <c r="AD403" s="22"/>
      <c r="AE403" s="29" t="s">
        <v>946</v>
      </c>
      <c r="AF403" s="30">
        <v>845</v>
      </c>
      <c r="AG403" s="31">
        <v>6.4399999999999999E-2</v>
      </c>
      <c r="AH403" s="32">
        <f t="shared" si="116"/>
        <v>1.0644</v>
      </c>
      <c r="AI403" s="28">
        <f t="shared" si="117"/>
        <v>6.0024122283257699E-4</v>
      </c>
      <c r="AJ403" s="22"/>
      <c r="AK403" s="29" t="s">
        <v>946</v>
      </c>
      <c r="AL403" s="30">
        <v>287.8</v>
      </c>
      <c r="AM403" s="31">
        <v>5.4000000000000003E-3</v>
      </c>
      <c r="AN403" s="32">
        <f t="shared" si="118"/>
        <v>1.0054000000000001</v>
      </c>
      <c r="AO403" s="28">
        <f t="shared" si="119"/>
        <v>5.1123955099116303E-5</v>
      </c>
      <c r="AP403" s="22"/>
      <c r="AQ403" s="22"/>
      <c r="AR403" s="38"/>
      <c r="AT403" s="39">
        <f t="shared" si="103"/>
        <v>0.590479454979699</v>
      </c>
      <c r="AV403" s="40" t="s">
        <v>408</v>
      </c>
      <c r="AW403" s="40">
        <v>972.5</v>
      </c>
      <c r="AX403" s="48">
        <f t="shared" si="104"/>
        <v>3.1175017640009201E-2</v>
      </c>
      <c r="AY403" s="43">
        <f t="shared" si="105"/>
        <v>1.0311750176400101</v>
      </c>
      <c r="AZ403" s="49"/>
    </row>
    <row r="404" spans="1:52" ht="20.399999999999999">
      <c r="A404" s="12" t="s">
        <v>947</v>
      </c>
      <c r="B404" s="13">
        <v>2252.67</v>
      </c>
      <c r="C404" s="14">
        <v>4.0399999999999998E-2</v>
      </c>
      <c r="D404" s="15">
        <f t="shared" si="106"/>
        <v>1.0404</v>
      </c>
      <c r="E404" s="10">
        <f t="shared" si="107"/>
        <v>0.60605101504657299</v>
      </c>
      <c r="F404" s="16"/>
      <c r="G404" s="12" t="s">
        <v>947</v>
      </c>
      <c r="H404" s="13">
        <v>636.75</v>
      </c>
      <c r="I404" s="14">
        <v>1.43E-2</v>
      </c>
      <c r="J404" s="15">
        <f t="shared" si="108"/>
        <v>1.0143</v>
      </c>
      <c r="K404" s="10">
        <f t="shared" si="109"/>
        <v>4.7530167184141403E-3</v>
      </c>
      <c r="L404" s="21"/>
      <c r="M404" s="12" t="s">
        <v>947</v>
      </c>
      <c r="N404" s="13">
        <v>254.05</v>
      </c>
      <c r="O404" s="14">
        <v>-1E-3</v>
      </c>
      <c r="P404" s="15">
        <f t="shared" si="110"/>
        <v>0.999</v>
      </c>
      <c r="Q404" s="10">
        <f t="shared" si="111"/>
        <v>-1.0336756627657E-5</v>
      </c>
      <c r="R404" s="21"/>
      <c r="S404" s="12" t="s">
        <v>947</v>
      </c>
      <c r="T404" s="13">
        <v>25.5</v>
      </c>
      <c r="U404" s="14">
        <v>0.02</v>
      </c>
      <c r="V404" s="15">
        <f t="shared" si="112"/>
        <v>1.02</v>
      </c>
      <c r="W404" s="10">
        <f t="shared" si="113"/>
        <v>7.0009553379508005E-4</v>
      </c>
      <c r="X404" s="22"/>
      <c r="Y404" s="29" t="s">
        <v>947</v>
      </c>
      <c r="Z404" s="30">
        <v>105.9</v>
      </c>
      <c r="AA404" s="31">
        <v>-9.7999999999999997E-3</v>
      </c>
      <c r="AB404" s="32">
        <f t="shared" si="114"/>
        <v>0.99019999999999997</v>
      </c>
      <c r="AC404" s="28">
        <f t="shared" si="115"/>
        <v>-2.0554955815619801E-4</v>
      </c>
      <c r="AD404" s="22"/>
      <c r="AE404" s="29" t="s">
        <v>947</v>
      </c>
      <c r="AF404" s="30">
        <v>793.9</v>
      </c>
      <c r="AG404" s="31">
        <v>3.0000000000000001E-3</v>
      </c>
      <c r="AH404" s="32">
        <f t="shared" si="116"/>
        <v>1.0029999999999999</v>
      </c>
      <c r="AI404" s="28">
        <f t="shared" si="117"/>
        <v>2.7961547647480301E-5</v>
      </c>
      <c r="AJ404" s="22"/>
      <c r="AK404" s="29" t="s">
        <v>947</v>
      </c>
      <c r="AL404" s="30">
        <v>286.25</v>
      </c>
      <c r="AM404" s="31">
        <v>4.4000000000000003E-3</v>
      </c>
      <c r="AN404" s="32">
        <f t="shared" si="118"/>
        <v>1.0044</v>
      </c>
      <c r="AO404" s="28">
        <f t="shared" si="119"/>
        <v>4.1656556006687403E-5</v>
      </c>
      <c r="AP404" s="22"/>
      <c r="AQ404" s="22"/>
      <c r="AR404" s="38"/>
      <c r="AT404" s="39">
        <f t="shared" si="103"/>
        <v>0.61135785908765194</v>
      </c>
      <c r="AV404" s="40" t="s">
        <v>409</v>
      </c>
      <c r="AW404" s="40">
        <v>942.65</v>
      </c>
      <c r="AX404" s="48">
        <f t="shared" si="104"/>
        <v>-4.3540409471508099E-2</v>
      </c>
      <c r="AY404" s="43">
        <f t="shared" si="105"/>
        <v>0.95645959052849205</v>
      </c>
      <c r="AZ404" s="49"/>
    </row>
    <row r="405" spans="1:52" ht="20.399999999999999">
      <c r="A405" s="12" t="s">
        <v>948</v>
      </c>
      <c r="B405" s="13">
        <v>2165.27</v>
      </c>
      <c r="C405" s="14">
        <v>2.7000000000000001E-3</v>
      </c>
      <c r="D405" s="15">
        <f t="shared" si="106"/>
        <v>1.0026999999999999</v>
      </c>
      <c r="E405" s="10">
        <f t="shared" si="107"/>
        <v>0.58409011225220897</v>
      </c>
      <c r="F405" s="16"/>
      <c r="G405" s="12" t="s">
        <v>948</v>
      </c>
      <c r="H405" s="13">
        <v>627.79999999999995</v>
      </c>
      <c r="I405" s="14">
        <v>-6.4999999999999997E-3</v>
      </c>
      <c r="J405" s="15">
        <f t="shared" si="108"/>
        <v>0.99350000000000005</v>
      </c>
      <c r="K405" s="10">
        <f t="shared" si="109"/>
        <v>-2.1604621447337E-3</v>
      </c>
      <c r="L405" s="21"/>
      <c r="M405" s="12" t="s">
        <v>948</v>
      </c>
      <c r="N405" s="13">
        <v>254.3</v>
      </c>
      <c r="O405" s="14">
        <v>2.3999999999999998E-3</v>
      </c>
      <c r="P405" s="15">
        <f t="shared" si="110"/>
        <v>1.0024</v>
      </c>
      <c r="Q405" s="10">
        <f t="shared" si="111"/>
        <v>2.4808215906376901E-5</v>
      </c>
      <c r="R405" s="21"/>
      <c r="S405" s="12" t="s">
        <v>948</v>
      </c>
      <c r="T405" s="13">
        <v>25</v>
      </c>
      <c r="U405" s="14">
        <v>-6.0000000000000001E-3</v>
      </c>
      <c r="V405" s="15">
        <f t="shared" si="112"/>
        <v>0.99399999999999999</v>
      </c>
      <c r="W405" s="10">
        <f t="shared" si="113"/>
        <v>-2.1002866013852399E-4</v>
      </c>
      <c r="X405" s="22"/>
      <c r="Y405" s="29" t="s">
        <v>948</v>
      </c>
      <c r="Z405" s="30">
        <v>106.95</v>
      </c>
      <c r="AA405" s="31">
        <v>8.0000000000000002E-3</v>
      </c>
      <c r="AB405" s="32">
        <f t="shared" si="114"/>
        <v>1.008</v>
      </c>
      <c r="AC405" s="28">
        <f t="shared" si="115"/>
        <v>1.67795557678529E-4</v>
      </c>
      <c r="AD405" s="22"/>
      <c r="AE405" s="29" t="s">
        <v>948</v>
      </c>
      <c r="AF405" s="30">
        <v>791.5</v>
      </c>
      <c r="AG405" s="31">
        <v>1.12E-2</v>
      </c>
      <c r="AH405" s="32">
        <f t="shared" si="116"/>
        <v>1.0112000000000001</v>
      </c>
      <c r="AI405" s="28">
        <f t="shared" si="117"/>
        <v>1.0438977788392599E-4</v>
      </c>
      <c r="AJ405" s="22"/>
      <c r="AK405" s="29" t="s">
        <v>948</v>
      </c>
      <c r="AL405" s="30">
        <v>285</v>
      </c>
      <c r="AM405" s="31">
        <v>-1.35E-2</v>
      </c>
      <c r="AN405" s="32">
        <f t="shared" si="118"/>
        <v>0.98650000000000004</v>
      </c>
      <c r="AO405" s="28">
        <f t="shared" si="119"/>
        <v>-1.2780988774779099E-4</v>
      </c>
      <c r="AP405" s="22"/>
      <c r="AQ405" s="22"/>
      <c r="AR405" s="38"/>
      <c r="AT405" s="39">
        <f t="shared" si="103"/>
        <v>0.58188880511105801</v>
      </c>
      <c r="AV405" s="40" t="s">
        <v>410</v>
      </c>
      <c r="AW405" s="40">
        <v>984.6</v>
      </c>
      <c r="AX405" s="48">
        <f t="shared" si="104"/>
        <v>-1.48195665436434E-2</v>
      </c>
      <c r="AY405" s="43">
        <f t="shared" si="105"/>
        <v>0.98518043345635697</v>
      </c>
      <c r="AZ405" s="49"/>
    </row>
    <row r="406" spans="1:52" ht="20.399999999999999">
      <c r="A406" s="12" t="s">
        <v>407</v>
      </c>
      <c r="B406" s="13">
        <v>2159.33</v>
      </c>
      <c r="C406" s="14">
        <v>7.7999999999999996E-3</v>
      </c>
      <c r="D406" s="15">
        <f t="shared" si="106"/>
        <v>1.0078</v>
      </c>
      <c r="E406" s="10">
        <f t="shared" si="107"/>
        <v>0.58706095056126095</v>
      </c>
      <c r="F406" s="16"/>
      <c r="G406" s="12" t="s">
        <v>407</v>
      </c>
      <c r="H406" s="13">
        <v>631.9</v>
      </c>
      <c r="I406" s="14">
        <v>-7.4999999999999997E-3</v>
      </c>
      <c r="J406" s="15">
        <f t="shared" si="108"/>
        <v>0.99250000000000005</v>
      </c>
      <c r="K406" s="10">
        <f t="shared" si="109"/>
        <v>-2.4928409362311899E-3</v>
      </c>
      <c r="L406" s="21"/>
      <c r="M406" s="12" t="s">
        <v>407</v>
      </c>
      <c r="N406" s="13">
        <v>253.7</v>
      </c>
      <c r="O406" s="14">
        <v>1.95E-2</v>
      </c>
      <c r="P406" s="15">
        <f t="shared" si="110"/>
        <v>1.0195000000000001</v>
      </c>
      <c r="Q406" s="10">
        <f t="shared" si="111"/>
        <v>2.0156675423931201E-4</v>
      </c>
      <c r="R406" s="21"/>
      <c r="S406" s="12" t="s">
        <v>407</v>
      </c>
      <c r="T406" s="13">
        <v>25.15</v>
      </c>
      <c r="U406" s="14">
        <v>3.9300000000000002E-2</v>
      </c>
      <c r="V406" s="15">
        <f t="shared" si="112"/>
        <v>1.0392999999999999</v>
      </c>
      <c r="W406" s="10">
        <f t="shared" si="113"/>
        <v>1.3756877239073299E-3</v>
      </c>
      <c r="X406" s="22"/>
      <c r="Y406" s="29" t="s">
        <v>407</v>
      </c>
      <c r="Z406" s="30">
        <v>106.1</v>
      </c>
      <c r="AA406" s="31">
        <v>-7.0000000000000001E-3</v>
      </c>
      <c r="AB406" s="32">
        <f t="shared" si="114"/>
        <v>0.99299999999999999</v>
      </c>
      <c r="AC406" s="28">
        <f t="shared" si="115"/>
        <v>-1.4682111296871299E-4</v>
      </c>
      <c r="AD406" s="22"/>
      <c r="AE406" s="29" t="s">
        <v>407</v>
      </c>
      <c r="AF406" s="30">
        <v>782.7</v>
      </c>
      <c r="AG406" s="31">
        <v>1.47E-2</v>
      </c>
      <c r="AH406" s="32">
        <f t="shared" si="116"/>
        <v>1.0146999999999999</v>
      </c>
      <c r="AI406" s="28">
        <f t="shared" si="117"/>
        <v>1.3701158347265301E-4</v>
      </c>
      <c r="AJ406" s="22"/>
      <c r="AK406" s="29" t="s">
        <v>407</v>
      </c>
      <c r="AL406" s="30">
        <v>288.89999999999998</v>
      </c>
      <c r="AM406" s="31">
        <v>-1.1999999999999999E-3</v>
      </c>
      <c r="AN406" s="32">
        <f t="shared" si="118"/>
        <v>0.99880000000000002</v>
      </c>
      <c r="AO406" s="28">
        <f t="shared" si="119"/>
        <v>-1.13608789109147E-5</v>
      </c>
      <c r="AP406" s="22"/>
      <c r="AQ406" s="22"/>
      <c r="AR406" s="38"/>
      <c r="AT406" s="39">
        <f t="shared" si="103"/>
        <v>0.58612419369476998</v>
      </c>
      <c r="AV406" s="40" t="s">
        <v>411</v>
      </c>
      <c r="AW406" s="40">
        <v>999.3</v>
      </c>
      <c r="AX406" s="48">
        <f t="shared" si="104"/>
        <v>-2.9044718123535901E-2</v>
      </c>
      <c r="AY406" s="43">
        <f t="shared" si="105"/>
        <v>0.97095528187646396</v>
      </c>
      <c r="AZ406" s="49"/>
    </row>
    <row r="407" spans="1:52" ht="20.399999999999999">
      <c r="A407" s="12" t="s">
        <v>408</v>
      </c>
      <c r="B407" s="13">
        <v>2142.62</v>
      </c>
      <c r="C407" s="14">
        <v>6.4999999999999997E-3</v>
      </c>
      <c r="D407" s="15">
        <f t="shared" si="106"/>
        <v>1.0065</v>
      </c>
      <c r="E407" s="10">
        <f t="shared" si="107"/>
        <v>0.58630367805111006</v>
      </c>
      <c r="F407" s="16"/>
      <c r="G407" s="12" t="s">
        <v>408</v>
      </c>
      <c r="H407" s="13">
        <v>636.65</v>
      </c>
      <c r="I407" s="14">
        <v>7.2900000000000006E-2</v>
      </c>
      <c r="J407" s="15">
        <f t="shared" si="108"/>
        <v>1.0729</v>
      </c>
      <c r="K407" s="10">
        <f t="shared" si="109"/>
        <v>2.42304139001672E-2</v>
      </c>
      <c r="L407" s="21"/>
      <c r="M407" s="12" t="s">
        <v>408</v>
      </c>
      <c r="N407" s="13">
        <v>248.85</v>
      </c>
      <c r="O407" s="14">
        <v>8.0999999999999996E-3</v>
      </c>
      <c r="P407" s="15">
        <f t="shared" si="110"/>
        <v>1.0081</v>
      </c>
      <c r="Q407" s="10">
        <f t="shared" si="111"/>
        <v>8.3727728684021997E-5</v>
      </c>
      <c r="R407" s="21"/>
      <c r="S407" s="12" t="s">
        <v>408</v>
      </c>
      <c r="T407" s="13">
        <v>24.2</v>
      </c>
      <c r="U407" s="14">
        <v>6.8400000000000002E-2</v>
      </c>
      <c r="V407" s="15">
        <f t="shared" si="112"/>
        <v>1.0684</v>
      </c>
      <c r="W407" s="10">
        <f t="shared" si="113"/>
        <v>2.3943267255791701E-3</v>
      </c>
      <c r="X407" s="22"/>
      <c r="Y407" s="29" t="s">
        <v>408</v>
      </c>
      <c r="Z407" s="30">
        <v>106.85</v>
      </c>
      <c r="AA407" s="31">
        <v>3.9399999999999998E-2</v>
      </c>
      <c r="AB407" s="32">
        <f t="shared" si="114"/>
        <v>1.0394000000000001</v>
      </c>
      <c r="AC407" s="28">
        <f t="shared" si="115"/>
        <v>8.2639312156675398E-4</v>
      </c>
      <c r="AD407" s="22"/>
      <c r="AE407" s="29" t="s">
        <v>408</v>
      </c>
      <c r="AF407" s="30">
        <v>771.35</v>
      </c>
      <c r="AG407" s="31">
        <v>2.76E-2</v>
      </c>
      <c r="AH407" s="32">
        <f t="shared" si="116"/>
        <v>1.0276000000000001</v>
      </c>
      <c r="AI407" s="28">
        <f t="shared" si="117"/>
        <v>2.5724623835681902E-4</v>
      </c>
      <c r="AJ407" s="22"/>
      <c r="AK407" s="29" t="s">
        <v>408</v>
      </c>
      <c r="AL407" s="30">
        <v>289.25</v>
      </c>
      <c r="AM407" s="31">
        <v>2.5700000000000001E-2</v>
      </c>
      <c r="AN407" s="32">
        <f t="shared" si="118"/>
        <v>1.0257000000000001</v>
      </c>
      <c r="AO407" s="28">
        <f t="shared" si="119"/>
        <v>2.43312156675424E-4</v>
      </c>
      <c r="AP407" s="22"/>
      <c r="AQ407" s="22"/>
      <c r="AR407" s="38"/>
      <c r="AT407" s="39">
        <f t="shared" si="103"/>
        <v>0.61433909792214003</v>
      </c>
      <c r="AV407" s="40" t="s">
        <v>412</v>
      </c>
      <c r="AW407" s="47">
        <v>1028.75</v>
      </c>
      <c r="AX407" s="48">
        <f t="shared" si="104"/>
        <v>6.3712616846933898E-2</v>
      </c>
      <c r="AY407" s="43">
        <f t="shared" si="105"/>
        <v>1.06371261684693</v>
      </c>
      <c r="AZ407" s="49"/>
    </row>
    <row r="408" spans="1:52" ht="20.399999999999999">
      <c r="A408" s="12" t="s">
        <v>409</v>
      </c>
      <c r="B408" s="13">
        <v>2128.8000000000002</v>
      </c>
      <c r="C408" s="14">
        <v>-9.4999999999999998E-3</v>
      </c>
      <c r="D408" s="15">
        <f t="shared" si="106"/>
        <v>0.99050000000000005</v>
      </c>
      <c r="E408" s="10">
        <f t="shared" si="107"/>
        <v>0.57698340100310497</v>
      </c>
      <c r="F408" s="16"/>
      <c r="G408" s="12" t="s">
        <v>409</v>
      </c>
      <c r="H408" s="13">
        <v>593.4</v>
      </c>
      <c r="I408" s="14">
        <v>-5.67E-2</v>
      </c>
      <c r="J408" s="15">
        <f t="shared" si="108"/>
        <v>0.94330000000000003</v>
      </c>
      <c r="K408" s="10">
        <f t="shared" si="109"/>
        <v>-1.8845877477907801E-2</v>
      </c>
      <c r="L408" s="21"/>
      <c r="M408" s="12" t="s">
        <v>409</v>
      </c>
      <c r="N408" s="13">
        <v>246.85</v>
      </c>
      <c r="O408" s="14">
        <v>-6.7999999999999996E-3</v>
      </c>
      <c r="P408" s="15">
        <f t="shared" si="110"/>
        <v>0.99319999999999997</v>
      </c>
      <c r="Q408" s="10">
        <f t="shared" si="111"/>
        <v>-7.0289945068067794E-5</v>
      </c>
      <c r="R408" s="21"/>
      <c r="S408" s="12" t="s">
        <v>409</v>
      </c>
      <c r="T408" s="13">
        <v>22.65</v>
      </c>
      <c r="U408" s="14">
        <v>-0.03</v>
      </c>
      <c r="V408" s="15">
        <f t="shared" si="112"/>
        <v>0.97</v>
      </c>
      <c r="W408" s="10">
        <f t="shared" si="113"/>
        <v>-1.05014330069262E-3</v>
      </c>
      <c r="X408" s="22"/>
      <c r="Y408" s="29" t="s">
        <v>409</v>
      </c>
      <c r="Z408" s="30">
        <v>102.8</v>
      </c>
      <c r="AA408" s="31">
        <v>1.3299999999999999E-2</v>
      </c>
      <c r="AB408" s="32">
        <f t="shared" si="114"/>
        <v>1.0133000000000001</v>
      </c>
      <c r="AC408" s="28">
        <f t="shared" si="115"/>
        <v>2.7896011464055402E-4</v>
      </c>
      <c r="AD408" s="22"/>
      <c r="AE408" s="29" t="s">
        <v>409</v>
      </c>
      <c r="AF408" s="30">
        <v>750.65</v>
      </c>
      <c r="AG408" s="31">
        <v>-2.35E-2</v>
      </c>
      <c r="AH408" s="32">
        <f t="shared" si="116"/>
        <v>0.97650000000000003</v>
      </c>
      <c r="AI408" s="28">
        <f t="shared" si="117"/>
        <v>-2.19032123238596E-4</v>
      </c>
      <c r="AJ408" s="22"/>
      <c r="AK408" s="29" t="s">
        <v>409</v>
      </c>
      <c r="AL408" s="30">
        <v>282</v>
      </c>
      <c r="AM408" s="31">
        <v>6.3700000000000007E-2</v>
      </c>
      <c r="AN408" s="32">
        <f t="shared" si="118"/>
        <v>1.0637000000000001</v>
      </c>
      <c r="AO408" s="28">
        <f t="shared" si="119"/>
        <v>6.0307332218772396E-4</v>
      </c>
      <c r="AP408" s="22"/>
      <c r="AQ408" s="22"/>
      <c r="AR408" s="38"/>
      <c r="AT408" s="39">
        <f t="shared" si="103"/>
        <v>0.55768009159302601</v>
      </c>
      <c r="AV408" s="40" t="s">
        <v>413</v>
      </c>
      <c r="AW408" s="40">
        <v>965.25</v>
      </c>
      <c r="AX408" s="48">
        <f t="shared" si="104"/>
        <v>-1.3224779152101501E-2</v>
      </c>
      <c r="AY408" s="43">
        <f t="shared" si="105"/>
        <v>0.98677522084789804</v>
      </c>
      <c r="AZ408" s="49"/>
    </row>
    <row r="409" spans="1:52" ht="20.399999999999999">
      <c r="A409" s="12" t="s">
        <v>410</v>
      </c>
      <c r="B409" s="13">
        <v>2149.15</v>
      </c>
      <c r="C409" s="14">
        <v>-5.5999999999999999E-3</v>
      </c>
      <c r="D409" s="15">
        <f t="shared" si="106"/>
        <v>0.99439999999999995</v>
      </c>
      <c r="E409" s="10">
        <f t="shared" si="107"/>
        <v>0.57925521853355599</v>
      </c>
      <c r="F409" s="16"/>
      <c r="G409" s="12" t="s">
        <v>410</v>
      </c>
      <c r="H409" s="13">
        <v>629.1</v>
      </c>
      <c r="I409" s="14">
        <v>-1.3899999999999999E-2</v>
      </c>
      <c r="J409" s="15">
        <f t="shared" si="108"/>
        <v>0.98609999999999998</v>
      </c>
      <c r="K409" s="10">
        <f t="shared" si="109"/>
        <v>-4.6200652018151397E-3</v>
      </c>
      <c r="L409" s="21"/>
      <c r="M409" s="12" t="s">
        <v>410</v>
      </c>
      <c r="N409" s="13">
        <v>248.55</v>
      </c>
      <c r="O409" s="14">
        <v>-1.89E-2</v>
      </c>
      <c r="P409" s="15">
        <f t="shared" si="110"/>
        <v>0.98109999999999997</v>
      </c>
      <c r="Q409" s="10">
        <f t="shared" si="111"/>
        <v>-1.9536470026271799E-4</v>
      </c>
      <c r="R409" s="21"/>
      <c r="S409" s="12" t="s">
        <v>410</v>
      </c>
      <c r="T409" s="13">
        <v>23.35</v>
      </c>
      <c r="U409" s="14">
        <v>-4.6899999999999997E-2</v>
      </c>
      <c r="V409" s="15">
        <f t="shared" si="112"/>
        <v>0.95309999999999995</v>
      </c>
      <c r="W409" s="10">
        <f t="shared" si="113"/>
        <v>-1.6417240267494601E-3</v>
      </c>
      <c r="X409" s="22"/>
      <c r="Y409" s="29" t="s">
        <v>410</v>
      </c>
      <c r="Z409" s="30">
        <v>101.45</v>
      </c>
      <c r="AA409" s="31">
        <v>-4.4000000000000003E-3</v>
      </c>
      <c r="AB409" s="32">
        <f t="shared" si="114"/>
        <v>0.99560000000000004</v>
      </c>
      <c r="AC409" s="28">
        <f t="shared" si="115"/>
        <v>-9.2287556723190801E-5</v>
      </c>
      <c r="AD409" s="22"/>
      <c r="AE409" s="29" t="s">
        <v>410</v>
      </c>
      <c r="AF409" s="30">
        <v>768.75</v>
      </c>
      <c r="AG409" s="31">
        <v>-1.3599999999999999E-2</v>
      </c>
      <c r="AH409" s="32">
        <f t="shared" si="116"/>
        <v>0.98640000000000005</v>
      </c>
      <c r="AI409" s="28">
        <f t="shared" si="117"/>
        <v>-1.26759016001911E-4</v>
      </c>
      <c r="AJ409" s="22"/>
      <c r="AK409" s="29" t="s">
        <v>410</v>
      </c>
      <c r="AL409" s="30">
        <v>265.10000000000002</v>
      </c>
      <c r="AM409" s="31">
        <v>-4.6199999999999998E-2</v>
      </c>
      <c r="AN409" s="32">
        <f t="shared" si="118"/>
        <v>0.95379999999999998</v>
      </c>
      <c r="AO409" s="28">
        <f t="shared" si="119"/>
        <v>-4.3739383807021702E-4</v>
      </c>
      <c r="AP409" s="22"/>
      <c r="AQ409" s="22"/>
      <c r="AR409" s="38"/>
      <c r="AT409" s="39">
        <f t="shared" si="103"/>
        <v>0.572141624193934</v>
      </c>
      <c r="AV409" s="40" t="s">
        <v>414</v>
      </c>
      <c r="AW409" s="40">
        <v>978.1</v>
      </c>
      <c r="AX409" s="48">
        <f t="shared" si="104"/>
        <v>-1.1486784497161E-2</v>
      </c>
      <c r="AY409" s="43">
        <f t="shared" si="105"/>
        <v>0.98851321550283899</v>
      </c>
      <c r="AZ409" s="49"/>
    </row>
    <row r="410" spans="1:52" ht="20.399999999999999">
      <c r="A410" s="12" t="s">
        <v>411</v>
      </c>
      <c r="B410" s="13">
        <v>2161.2800000000002</v>
      </c>
      <c r="C410" s="14">
        <v>-1.84E-2</v>
      </c>
      <c r="D410" s="15">
        <f t="shared" si="106"/>
        <v>0.98160000000000003</v>
      </c>
      <c r="E410" s="10">
        <f t="shared" si="107"/>
        <v>0.57179899689515201</v>
      </c>
      <c r="F410" s="16"/>
      <c r="G410" s="12" t="s">
        <v>411</v>
      </c>
      <c r="H410" s="13">
        <v>638</v>
      </c>
      <c r="I410" s="14">
        <v>-2.5899999999999999E-2</v>
      </c>
      <c r="J410" s="15">
        <f t="shared" si="108"/>
        <v>0.97409999999999997</v>
      </c>
      <c r="K410" s="10">
        <f t="shared" si="109"/>
        <v>-8.6086106997850503E-3</v>
      </c>
      <c r="L410" s="21"/>
      <c r="M410" s="12" t="s">
        <v>411</v>
      </c>
      <c r="N410" s="13">
        <v>253.35</v>
      </c>
      <c r="O410" s="14">
        <v>-2.2000000000000001E-3</v>
      </c>
      <c r="P410" s="15">
        <f t="shared" si="110"/>
        <v>0.99780000000000002</v>
      </c>
      <c r="Q410" s="10">
        <f t="shared" si="111"/>
        <v>-2.2740864580845501E-5</v>
      </c>
      <c r="R410" s="21"/>
      <c r="S410" s="12" t="s">
        <v>411</v>
      </c>
      <c r="T410" s="13">
        <v>24.5</v>
      </c>
      <c r="U410" s="14">
        <v>-1.21E-2</v>
      </c>
      <c r="V410" s="15">
        <f t="shared" si="112"/>
        <v>0.9879</v>
      </c>
      <c r="W410" s="10">
        <f t="shared" si="113"/>
        <v>-4.2355779794602297E-4</v>
      </c>
      <c r="X410" s="22"/>
      <c r="Y410" s="29" t="s">
        <v>411</v>
      </c>
      <c r="Z410" s="30">
        <v>101.9</v>
      </c>
      <c r="AA410" s="31">
        <v>-3.8199999999999998E-2</v>
      </c>
      <c r="AB410" s="32">
        <f t="shared" si="114"/>
        <v>0.96179999999999999</v>
      </c>
      <c r="AC410" s="28">
        <f t="shared" si="115"/>
        <v>-8.0122378791497501E-4</v>
      </c>
      <c r="AD410" s="22"/>
      <c r="AE410" s="29" t="s">
        <v>411</v>
      </c>
      <c r="AF410" s="30">
        <v>779.35</v>
      </c>
      <c r="AG410" s="31">
        <v>-3.8800000000000001E-2</v>
      </c>
      <c r="AH410" s="32">
        <f t="shared" si="116"/>
        <v>0.96120000000000005</v>
      </c>
      <c r="AI410" s="28">
        <f t="shared" si="117"/>
        <v>-3.61636016240745E-4</v>
      </c>
      <c r="AJ410" s="22"/>
      <c r="AK410" s="29" t="s">
        <v>411</v>
      </c>
      <c r="AL410" s="30">
        <v>277.95</v>
      </c>
      <c r="AM410" s="31">
        <v>-2.23E-2</v>
      </c>
      <c r="AN410" s="32">
        <f t="shared" si="118"/>
        <v>0.97770000000000001</v>
      </c>
      <c r="AO410" s="28">
        <f t="shared" si="119"/>
        <v>-2.11122999761166E-4</v>
      </c>
      <c r="AP410" s="22"/>
      <c r="AQ410" s="22"/>
      <c r="AR410" s="38"/>
      <c r="AT410" s="39">
        <f t="shared" si="103"/>
        <v>0.56137010472892301</v>
      </c>
      <c r="AV410" s="40" t="s">
        <v>415</v>
      </c>
      <c r="AW410" s="40">
        <v>989.4</v>
      </c>
      <c r="AX410" s="48">
        <f t="shared" si="104"/>
        <v>-2.9821749449539799E-2</v>
      </c>
      <c r="AY410" s="43">
        <f t="shared" si="105"/>
        <v>0.97017825055046003</v>
      </c>
      <c r="AZ410" s="49"/>
    </row>
    <row r="411" spans="1:52" ht="20.399999999999999">
      <c r="A411" s="12" t="s">
        <v>412</v>
      </c>
      <c r="B411" s="13">
        <v>2201.69</v>
      </c>
      <c r="C411" s="14">
        <v>-3.3E-3</v>
      </c>
      <c r="D411" s="15">
        <f t="shared" si="106"/>
        <v>0.99670000000000003</v>
      </c>
      <c r="E411" s="10">
        <f t="shared" si="107"/>
        <v>0.58059500835920697</v>
      </c>
      <c r="F411" s="16"/>
      <c r="G411" s="12" t="s">
        <v>412</v>
      </c>
      <c r="H411" s="13">
        <v>654.95000000000005</v>
      </c>
      <c r="I411" s="14">
        <v>-3.3E-3</v>
      </c>
      <c r="J411" s="15">
        <f t="shared" si="108"/>
        <v>0.99670000000000003</v>
      </c>
      <c r="K411" s="10">
        <f t="shared" si="109"/>
        <v>-1.0968500119417201E-3</v>
      </c>
      <c r="L411" s="21"/>
      <c r="M411" s="12" t="s">
        <v>412</v>
      </c>
      <c r="N411" s="13">
        <v>253.9</v>
      </c>
      <c r="O411" s="14">
        <v>7.7000000000000002E-3</v>
      </c>
      <c r="P411" s="15">
        <f t="shared" si="110"/>
        <v>1.0077</v>
      </c>
      <c r="Q411" s="10">
        <f t="shared" si="111"/>
        <v>7.9593026032959203E-5</v>
      </c>
      <c r="R411" s="21"/>
      <c r="S411" s="12" t="s">
        <v>412</v>
      </c>
      <c r="T411" s="13">
        <v>24.8</v>
      </c>
      <c r="U411" s="14">
        <v>-2.5499999999999998E-2</v>
      </c>
      <c r="V411" s="15">
        <f t="shared" si="112"/>
        <v>0.97450000000000003</v>
      </c>
      <c r="W411" s="10">
        <f t="shared" si="113"/>
        <v>-8.9262180558872704E-4</v>
      </c>
      <c r="X411" s="22"/>
      <c r="Y411" s="29" t="s">
        <v>412</v>
      </c>
      <c r="Z411" s="30">
        <v>105.95</v>
      </c>
      <c r="AA411" s="31">
        <v>0.01</v>
      </c>
      <c r="AB411" s="32">
        <f t="shared" si="114"/>
        <v>1.01</v>
      </c>
      <c r="AC411" s="28">
        <f t="shared" si="115"/>
        <v>2.09744447098161E-4</v>
      </c>
      <c r="AD411" s="22"/>
      <c r="AE411" s="29" t="s">
        <v>412</v>
      </c>
      <c r="AF411" s="30">
        <v>810.8</v>
      </c>
      <c r="AG411" s="31">
        <v>4.7899999999999998E-2</v>
      </c>
      <c r="AH411" s="32">
        <f t="shared" si="116"/>
        <v>1.0479000000000001</v>
      </c>
      <c r="AI411" s="28">
        <f t="shared" si="117"/>
        <v>4.46452710771435E-4</v>
      </c>
      <c r="AJ411" s="22"/>
      <c r="AK411" s="29" t="s">
        <v>412</v>
      </c>
      <c r="AL411" s="30">
        <v>284.3</v>
      </c>
      <c r="AM411" s="31">
        <v>-2.0000000000000001E-4</v>
      </c>
      <c r="AN411" s="32">
        <f t="shared" si="118"/>
        <v>0.99980000000000002</v>
      </c>
      <c r="AO411" s="28">
        <f t="shared" si="119"/>
        <v>-1.8934798184857899E-6</v>
      </c>
      <c r="AP411" s="22"/>
      <c r="AQ411" s="22"/>
      <c r="AR411" s="38"/>
      <c r="AT411" s="39">
        <f t="shared" si="103"/>
        <v>0.57933943324576098</v>
      </c>
      <c r="AV411" s="40" t="s">
        <v>416</v>
      </c>
      <c r="AW411" s="47">
        <v>1019.35</v>
      </c>
      <c r="AX411" s="48">
        <f t="shared" si="104"/>
        <v>-9.9566443110076595E-3</v>
      </c>
      <c r="AY411" s="43">
        <f t="shared" si="105"/>
        <v>0.99004335568899204</v>
      </c>
      <c r="AZ411" s="49"/>
    </row>
    <row r="412" spans="1:52" ht="20.399999999999999">
      <c r="A412" s="12" t="s">
        <v>413</v>
      </c>
      <c r="B412" s="13">
        <v>2208.9699999999998</v>
      </c>
      <c r="C412" s="14">
        <v>2.5000000000000001E-3</v>
      </c>
      <c r="D412" s="15">
        <f t="shared" si="106"/>
        <v>1.0024999999999999</v>
      </c>
      <c r="E412" s="10">
        <f t="shared" si="107"/>
        <v>0.58397360878910898</v>
      </c>
      <c r="F412" s="16"/>
      <c r="G412" s="12" t="s">
        <v>413</v>
      </c>
      <c r="H412" s="13">
        <v>657.15</v>
      </c>
      <c r="I412" s="14">
        <v>-1.15E-2</v>
      </c>
      <c r="J412" s="15">
        <f t="shared" si="108"/>
        <v>0.98850000000000005</v>
      </c>
      <c r="K412" s="10">
        <f t="shared" si="109"/>
        <v>-3.8223561022211602E-3</v>
      </c>
      <c r="L412" s="21"/>
      <c r="M412" s="12" t="s">
        <v>413</v>
      </c>
      <c r="N412" s="13">
        <v>251.95</v>
      </c>
      <c r="O412" s="14">
        <v>-9.1999999999999998E-3</v>
      </c>
      <c r="P412" s="15">
        <f t="shared" si="110"/>
        <v>0.99080000000000001</v>
      </c>
      <c r="Q412" s="10">
        <f t="shared" si="111"/>
        <v>-9.5098160974444701E-5</v>
      </c>
      <c r="R412" s="21"/>
      <c r="S412" s="12" t="s">
        <v>413</v>
      </c>
      <c r="T412" s="13">
        <v>25.45</v>
      </c>
      <c r="U412" s="14">
        <v>9.9000000000000008E-3</v>
      </c>
      <c r="V412" s="15">
        <f t="shared" si="112"/>
        <v>1.0099</v>
      </c>
      <c r="W412" s="10">
        <f t="shared" si="113"/>
        <v>3.4654728922856498E-4</v>
      </c>
      <c r="X412" s="22"/>
      <c r="Y412" s="29" t="s">
        <v>413</v>
      </c>
      <c r="Z412" s="30">
        <v>104.9</v>
      </c>
      <c r="AA412" s="31">
        <v>1E-3</v>
      </c>
      <c r="AB412" s="32">
        <f t="shared" si="114"/>
        <v>1.0009999999999999</v>
      </c>
      <c r="AC412" s="28">
        <f t="shared" si="115"/>
        <v>2.0974444709816101E-5</v>
      </c>
      <c r="AD412" s="22"/>
      <c r="AE412" s="29" t="s">
        <v>413</v>
      </c>
      <c r="AF412" s="30">
        <v>773.75</v>
      </c>
      <c r="AG412" s="31">
        <v>6.1999999999999998E-3</v>
      </c>
      <c r="AH412" s="32">
        <f t="shared" si="116"/>
        <v>1.0062</v>
      </c>
      <c r="AI412" s="28">
        <f t="shared" si="117"/>
        <v>5.77871984714593E-5</v>
      </c>
      <c r="AJ412" s="22"/>
      <c r="AK412" s="29" t="s">
        <v>413</v>
      </c>
      <c r="AL412" s="30">
        <v>284.35000000000002</v>
      </c>
      <c r="AM412" s="31">
        <v>-5.1999999999999998E-3</v>
      </c>
      <c r="AN412" s="32">
        <f t="shared" si="118"/>
        <v>0.99480000000000002</v>
      </c>
      <c r="AO412" s="28">
        <f t="shared" si="119"/>
        <v>-4.92304752806305E-5</v>
      </c>
      <c r="AP412" s="22"/>
      <c r="AQ412" s="22"/>
      <c r="AR412" s="38"/>
      <c r="AT412" s="39">
        <f t="shared" si="103"/>
        <v>0.58043223298304303</v>
      </c>
      <c r="AV412" s="40" t="s">
        <v>417</v>
      </c>
      <c r="AW412" s="47">
        <v>1029.55</v>
      </c>
      <c r="AX412" s="48">
        <f t="shared" si="104"/>
        <v>-3.6150813044177499E-2</v>
      </c>
      <c r="AY412" s="43">
        <f t="shared" si="105"/>
        <v>0.963849186955822</v>
      </c>
      <c r="AZ412" s="49"/>
    </row>
    <row r="413" spans="1:52" ht="20.399999999999999">
      <c r="A413" s="12" t="s">
        <v>414</v>
      </c>
      <c r="B413" s="13">
        <v>2203.48</v>
      </c>
      <c r="C413" s="14">
        <v>1.4200000000000001E-2</v>
      </c>
      <c r="D413" s="15">
        <f t="shared" si="106"/>
        <v>1.0142</v>
      </c>
      <c r="E413" s="10">
        <f t="shared" si="107"/>
        <v>0.59078906138046305</v>
      </c>
      <c r="F413" s="16"/>
      <c r="G413" s="12" t="s">
        <v>414</v>
      </c>
      <c r="H413" s="13">
        <v>664.8</v>
      </c>
      <c r="I413" s="14">
        <v>-2.8999999999999998E-3</v>
      </c>
      <c r="J413" s="15">
        <f t="shared" si="108"/>
        <v>0.99709999999999999</v>
      </c>
      <c r="K413" s="10">
        <f t="shared" si="109"/>
        <v>-9.6389849534272705E-4</v>
      </c>
      <c r="L413" s="21"/>
      <c r="M413" s="12" t="s">
        <v>414</v>
      </c>
      <c r="N413" s="13">
        <v>254.3</v>
      </c>
      <c r="O413" s="14">
        <v>-1.6000000000000001E-3</v>
      </c>
      <c r="P413" s="15">
        <f t="shared" si="110"/>
        <v>0.99839999999999995</v>
      </c>
      <c r="Q413" s="10">
        <f t="shared" si="111"/>
        <v>-1.6538810604251301E-5</v>
      </c>
      <c r="R413" s="21"/>
      <c r="S413" s="12" t="s">
        <v>414</v>
      </c>
      <c r="T413" s="13">
        <v>25.2</v>
      </c>
      <c r="U413" s="14">
        <v>-9.7999999999999997E-3</v>
      </c>
      <c r="V413" s="15">
        <f t="shared" si="112"/>
        <v>0.99019999999999997</v>
      </c>
      <c r="W413" s="10">
        <f t="shared" si="113"/>
        <v>-3.4304681155958902E-4</v>
      </c>
      <c r="X413" s="22"/>
      <c r="Y413" s="29" t="s">
        <v>414</v>
      </c>
      <c r="Z413" s="30">
        <v>104.8</v>
      </c>
      <c r="AA413" s="31">
        <v>2.24E-2</v>
      </c>
      <c r="AB413" s="32">
        <f t="shared" si="114"/>
        <v>1.0224</v>
      </c>
      <c r="AC413" s="28">
        <f t="shared" si="115"/>
        <v>4.6982756149988101E-4</v>
      </c>
      <c r="AD413" s="22"/>
      <c r="AE413" s="29" t="s">
        <v>414</v>
      </c>
      <c r="AF413" s="30">
        <v>768.95</v>
      </c>
      <c r="AG413" s="31">
        <v>-7.4000000000000003E-3</v>
      </c>
      <c r="AH413" s="32">
        <f t="shared" si="116"/>
        <v>0.99260000000000004</v>
      </c>
      <c r="AI413" s="28">
        <f t="shared" si="117"/>
        <v>-6.8971817530451404E-5</v>
      </c>
      <c r="AJ413" s="22"/>
      <c r="AK413" s="29" t="s">
        <v>414</v>
      </c>
      <c r="AL413" s="30">
        <v>285.85000000000002</v>
      </c>
      <c r="AM413" s="31">
        <v>3.5000000000000001E-3</v>
      </c>
      <c r="AN413" s="32">
        <f t="shared" si="118"/>
        <v>1.0035000000000001</v>
      </c>
      <c r="AO413" s="28">
        <f t="shared" si="119"/>
        <v>3.3135896823501299E-5</v>
      </c>
      <c r="AP413" s="22"/>
      <c r="AQ413" s="22"/>
      <c r="AR413" s="38"/>
      <c r="AT413" s="39">
        <f t="shared" si="103"/>
        <v>0.58989956890374995</v>
      </c>
      <c r="AV413" s="40" t="s">
        <v>418</v>
      </c>
      <c r="AW413" s="47">
        <v>1067.45</v>
      </c>
      <c r="AX413" s="48">
        <f t="shared" si="104"/>
        <v>6.9280648013734805E-2</v>
      </c>
      <c r="AY413" s="43">
        <f t="shared" si="105"/>
        <v>1.06928064801373</v>
      </c>
      <c r="AZ413" s="49"/>
    </row>
    <row r="414" spans="1:52" ht="20.399999999999999">
      <c r="A414" s="12" t="s">
        <v>415</v>
      </c>
      <c r="B414" s="13">
        <v>2172.65</v>
      </c>
      <c r="C414" s="14">
        <v>-8.3000000000000001E-3</v>
      </c>
      <c r="D414" s="15">
        <f t="shared" si="106"/>
        <v>0.99170000000000003</v>
      </c>
      <c r="E414" s="10">
        <f t="shared" si="107"/>
        <v>0.57768242178170504</v>
      </c>
      <c r="F414" s="16"/>
      <c r="G414" s="12" t="s">
        <v>415</v>
      </c>
      <c r="H414" s="13">
        <v>666.75</v>
      </c>
      <c r="I414" s="14">
        <v>-0.02</v>
      </c>
      <c r="J414" s="15">
        <f t="shared" si="108"/>
        <v>0.98</v>
      </c>
      <c r="K414" s="10">
        <f t="shared" si="109"/>
        <v>-6.6475758299498399E-3</v>
      </c>
      <c r="L414" s="21"/>
      <c r="M414" s="12" t="s">
        <v>415</v>
      </c>
      <c r="N414" s="13">
        <v>254.7</v>
      </c>
      <c r="O414" s="14">
        <v>-1.41E-2</v>
      </c>
      <c r="P414" s="15">
        <f t="shared" si="110"/>
        <v>0.9859</v>
      </c>
      <c r="Q414" s="10">
        <f t="shared" si="111"/>
        <v>-1.4574826844996399E-4</v>
      </c>
      <c r="R414" s="21"/>
      <c r="S414" s="12" t="s">
        <v>415</v>
      </c>
      <c r="T414" s="13">
        <v>25.45</v>
      </c>
      <c r="U414" s="14">
        <v>-4.3200000000000002E-2</v>
      </c>
      <c r="V414" s="15">
        <f t="shared" si="112"/>
        <v>0.95679999999999998</v>
      </c>
      <c r="W414" s="10">
        <f t="shared" si="113"/>
        <v>-1.5122063529973699E-3</v>
      </c>
      <c r="X414" s="22"/>
      <c r="Y414" s="29" t="s">
        <v>415</v>
      </c>
      <c r="Z414" s="30">
        <v>102.5</v>
      </c>
      <c r="AA414" s="31">
        <v>-9.7000000000000003E-3</v>
      </c>
      <c r="AB414" s="32">
        <f t="shared" si="114"/>
        <v>0.99029999999999996</v>
      </c>
      <c r="AC414" s="28">
        <f t="shared" si="115"/>
        <v>-2.0345211368521599E-4</v>
      </c>
      <c r="AD414" s="22"/>
      <c r="AE414" s="29" t="s">
        <v>415</v>
      </c>
      <c r="AF414" s="30">
        <v>774.65</v>
      </c>
      <c r="AG414" s="31">
        <v>0</v>
      </c>
      <c r="AH414" s="32">
        <f t="shared" si="116"/>
        <v>1</v>
      </c>
      <c r="AI414" s="28">
        <f t="shared" si="117"/>
        <v>0</v>
      </c>
      <c r="AJ414" s="22"/>
      <c r="AK414" s="29" t="s">
        <v>415</v>
      </c>
      <c r="AL414" s="30">
        <v>284.85000000000002</v>
      </c>
      <c r="AM414" s="31">
        <v>-7.7000000000000002E-3</v>
      </c>
      <c r="AN414" s="32">
        <f t="shared" si="118"/>
        <v>0.99229999999999996</v>
      </c>
      <c r="AO414" s="28">
        <f t="shared" si="119"/>
        <v>-7.2898973011702899E-5</v>
      </c>
      <c r="AP414" s="22"/>
      <c r="AQ414" s="22"/>
      <c r="AR414" s="38"/>
      <c r="AT414" s="39">
        <f t="shared" si="103"/>
        <v>0.56910054024361101</v>
      </c>
      <c r="AV414" s="40" t="s">
        <v>419</v>
      </c>
      <c r="AW414" s="40">
        <v>996</v>
      </c>
      <c r="AX414" s="48">
        <f t="shared" si="104"/>
        <v>-1.40573572505403E-2</v>
      </c>
      <c r="AY414" s="43">
        <f t="shared" si="105"/>
        <v>0.98594264274945997</v>
      </c>
      <c r="AZ414" s="49"/>
    </row>
    <row r="415" spans="1:52" ht="20.399999999999999">
      <c r="A415" s="12" t="s">
        <v>416</v>
      </c>
      <c r="B415" s="13">
        <v>2190.81</v>
      </c>
      <c r="C415" s="14">
        <v>1.0200000000000001E-2</v>
      </c>
      <c r="D415" s="15">
        <f t="shared" si="106"/>
        <v>1.0102</v>
      </c>
      <c r="E415" s="10">
        <f t="shared" si="107"/>
        <v>0.58845899211846198</v>
      </c>
      <c r="F415" s="16"/>
      <c r="G415" s="12" t="s">
        <v>416</v>
      </c>
      <c r="H415" s="13">
        <v>680.35</v>
      </c>
      <c r="I415" s="14">
        <v>1.1000000000000001E-3</v>
      </c>
      <c r="J415" s="15">
        <f t="shared" si="108"/>
        <v>1.0011000000000001</v>
      </c>
      <c r="K415" s="10">
        <f t="shared" si="109"/>
        <v>3.6561667064724101E-4</v>
      </c>
      <c r="L415" s="21"/>
      <c r="M415" s="12" t="s">
        <v>416</v>
      </c>
      <c r="N415" s="13">
        <v>258.35000000000002</v>
      </c>
      <c r="O415" s="14">
        <v>-3.3E-3</v>
      </c>
      <c r="P415" s="15">
        <f t="shared" si="110"/>
        <v>0.99670000000000003</v>
      </c>
      <c r="Q415" s="10">
        <f t="shared" si="111"/>
        <v>-3.4111296871268202E-5</v>
      </c>
      <c r="R415" s="21"/>
      <c r="S415" s="12" t="s">
        <v>416</v>
      </c>
      <c r="T415" s="13">
        <v>26.6</v>
      </c>
      <c r="U415" s="14">
        <v>-2.2100000000000002E-2</v>
      </c>
      <c r="V415" s="15">
        <f t="shared" si="112"/>
        <v>0.97789999999999999</v>
      </c>
      <c r="W415" s="10">
        <f t="shared" si="113"/>
        <v>-7.73605564843563E-4</v>
      </c>
      <c r="X415" s="22"/>
      <c r="Y415" s="29" t="s">
        <v>416</v>
      </c>
      <c r="Z415" s="30">
        <v>103.5</v>
      </c>
      <c r="AA415" s="31">
        <v>1.72E-2</v>
      </c>
      <c r="AB415" s="32">
        <f t="shared" si="114"/>
        <v>1.0172000000000001</v>
      </c>
      <c r="AC415" s="28">
        <f t="shared" si="115"/>
        <v>3.6076044900883701E-4</v>
      </c>
      <c r="AD415" s="22"/>
      <c r="AE415" s="29" t="s">
        <v>416</v>
      </c>
      <c r="AF415" s="30">
        <v>774.65</v>
      </c>
      <c r="AG415" s="31">
        <v>-1.84E-2</v>
      </c>
      <c r="AH415" s="32">
        <f t="shared" si="116"/>
        <v>0.98160000000000003</v>
      </c>
      <c r="AI415" s="28">
        <f t="shared" si="117"/>
        <v>-1.7149749223787901E-4</v>
      </c>
      <c r="AJ415" s="22"/>
      <c r="AK415" s="29" t="s">
        <v>416</v>
      </c>
      <c r="AL415" s="30">
        <v>287.05</v>
      </c>
      <c r="AM415" s="31">
        <v>8.6E-3</v>
      </c>
      <c r="AN415" s="32">
        <f t="shared" si="118"/>
        <v>1.0085999999999999</v>
      </c>
      <c r="AO415" s="28">
        <f t="shared" si="119"/>
        <v>8.1419632194888901E-5</v>
      </c>
      <c r="AP415" s="22"/>
      <c r="AQ415" s="22"/>
      <c r="AR415" s="38"/>
      <c r="AT415" s="39">
        <f t="shared" ref="AT415:AT478" si="120">SUM(E415,K415,Q415,W415,AC415,AI415,AO415,)</f>
        <v>0.58828757451636005</v>
      </c>
      <c r="AV415" s="40" t="s">
        <v>420</v>
      </c>
      <c r="AW415" s="47">
        <v>1010.1</v>
      </c>
      <c r="AX415" s="48">
        <f t="shared" si="104"/>
        <v>-3.4063238765319401E-2</v>
      </c>
      <c r="AY415" s="43">
        <f t="shared" si="105"/>
        <v>0.96593676123468097</v>
      </c>
      <c r="AZ415" s="49"/>
    </row>
    <row r="416" spans="1:52" ht="20.399999999999999">
      <c r="A416" s="12" t="s">
        <v>417</v>
      </c>
      <c r="B416" s="13">
        <v>2168.71</v>
      </c>
      <c r="C416" s="14">
        <v>-1.4E-3</v>
      </c>
      <c r="D416" s="15">
        <f t="shared" si="106"/>
        <v>0.99860000000000004</v>
      </c>
      <c r="E416" s="10">
        <f t="shared" si="107"/>
        <v>0.58170179125865795</v>
      </c>
      <c r="F416" s="16"/>
      <c r="G416" s="12" t="s">
        <v>417</v>
      </c>
      <c r="H416" s="13">
        <v>679.6</v>
      </c>
      <c r="I416" s="14">
        <v>4.0000000000000002E-4</v>
      </c>
      <c r="J416" s="15">
        <f t="shared" si="108"/>
        <v>1.0004</v>
      </c>
      <c r="K416" s="10">
        <f t="shared" si="109"/>
        <v>1.32951516598997E-4</v>
      </c>
      <c r="L416" s="21"/>
      <c r="M416" s="12" t="s">
        <v>417</v>
      </c>
      <c r="N416" s="13">
        <v>259.2</v>
      </c>
      <c r="O416" s="14">
        <v>-2.1700000000000001E-2</v>
      </c>
      <c r="P416" s="15">
        <f t="shared" si="110"/>
        <v>0.97829999999999995</v>
      </c>
      <c r="Q416" s="10">
        <f t="shared" si="111"/>
        <v>-2.2430761882015799E-4</v>
      </c>
      <c r="R416" s="21"/>
      <c r="S416" s="12" t="s">
        <v>417</v>
      </c>
      <c r="T416" s="13">
        <v>27.2</v>
      </c>
      <c r="U416" s="14">
        <v>1.2999999999999999E-2</v>
      </c>
      <c r="V416" s="15">
        <f t="shared" si="112"/>
        <v>1.0129999999999999</v>
      </c>
      <c r="W416" s="10">
        <f t="shared" si="113"/>
        <v>4.5506209696680199E-4</v>
      </c>
      <c r="X416" s="22"/>
      <c r="Y416" s="29" t="s">
        <v>417</v>
      </c>
      <c r="Z416" s="30">
        <v>101.75</v>
      </c>
      <c r="AA416" s="31">
        <v>1.4500000000000001E-2</v>
      </c>
      <c r="AB416" s="32">
        <f t="shared" si="114"/>
        <v>1.0145</v>
      </c>
      <c r="AC416" s="28">
        <f t="shared" si="115"/>
        <v>3.0412944829233298E-4</v>
      </c>
      <c r="AD416" s="22"/>
      <c r="AE416" s="29" t="s">
        <v>417</v>
      </c>
      <c r="AF416" s="30">
        <v>789.15</v>
      </c>
      <c r="AG416" s="31">
        <v>-1.29E-2</v>
      </c>
      <c r="AH416" s="32">
        <f t="shared" si="116"/>
        <v>0.98709999999999998</v>
      </c>
      <c r="AI416" s="28">
        <f t="shared" si="117"/>
        <v>-1.20234654884165E-4</v>
      </c>
      <c r="AJ416" s="22"/>
      <c r="AK416" s="29" t="s">
        <v>417</v>
      </c>
      <c r="AL416" s="30">
        <v>284.60000000000002</v>
      </c>
      <c r="AM416" s="31">
        <v>-1.3899999999999999E-2</v>
      </c>
      <c r="AN416" s="32">
        <f t="shared" si="118"/>
        <v>0.98609999999999998</v>
      </c>
      <c r="AO416" s="28">
        <f t="shared" si="119"/>
        <v>-1.3159684738476199E-4</v>
      </c>
      <c r="AP416" s="22"/>
      <c r="AQ416" s="22"/>
      <c r="AR416" s="38"/>
      <c r="AT416" s="39">
        <f t="shared" si="120"/>
        <v>0.58211779519942697</v>
      </c>
      <c r="AV416" s="40" t="s">
        <v>421</v>
      </c>
      <c r="AW416" s="47">
        <v>1045.0999999999999</v>
      </c>
      <c r="AX416" s="48">
        <f t="shared" si="104"/>
        <v>-2.0925821560901399E-2</v>
      </c>
      <c r="AY416" s="43">
        <f t="shared" si="105"/>
        <v>0.97907417843909905</v>
      </c>
      <c r="AZ416" s="49"/>
    </row>
    <row r="417" spans="1:52" ht="20.399999999999999">
      <c r="A417" s="12" t="s">
        <v>418</v>
      </c>
      <c r="B417" s="13">
        <v>2171.75</v>
      </c>
      <c r="C417" s="14">
        <v>1.5100000000000001E-2</v>
      </c>
      <c r="D417" s="15">
        <f t="shared" si="106"/>
        <v>1.0150999999999999</v>
      </c>
      <c r="E417" s="10">
        <f t="shared" si="107"/>
        <v>0.59131332696441397</v>
      </c>
      <c r="F417" s="16"/>
      <c r="G417" s="12" t="s">
        <v>418</v>
      </c>
      <c r="H417" s="13">
        <v>679.35</v>
      </c>
      <c r="I417" s="14">
        <v>3.7999999999999999E-2</v>
      </c>
      <c r="J417" s="15">
        <f t="shared" si="108"/>
        <v>1.038</v>
      </c>
      <c r="K417" s="10">
        <f t="shared" si="109"/>
        <v>1.2630394076904699E-2</v>
      </c>
      <c r="L417" s="21"/>
      <c r="M417" s="12" t="s">
        <v>418</v>
      </c>
      <c r="N417" s="13">
        <v>264.95</v>
      </c>
      <c r="O417" s="14">
        <v>-3.2899999999999999E-2</v>
      </c>
      <c r="P417" s="15">
        <f t="shared" si="110"/>
        <v>0.96709999999999996</v>
      </c>
      <c r="Q417" s="10">
        <f t="shared" si="111"/>
        <v>-3.4007929304991601E-4</v>
      </c>
      <c r="R417" s="21"/>
      <c r="S417" s="12" t="s">
        <v>418</v>
      </c>
      <c r="T417" s="13">
        <v>26.85</v>
      </c>
      <c r="U417" s="14">
        <v>-3.0700000000000002E-2</v>
      </c>
      <c r="V417" s="15">
        <f t="shared" si="112"/>
        <v>0.96930000000000005</v>
      </c>
      <c r="W417" s="10">
        <f t="shared" si="113"/>
        <v>-1.07464664437545E-3</v>
      </c>
      <c r="X417" s="22"/>
      <c r="Y417" s="29" t="s">
        <v>418</v>
      </c>
      <c r="Z417" s="30">
        <v>100.3</v>
      </c>
      <c r="AA417" s="31">
        <v>1.47E-2</v>
      </c>
      <c r="AB417" s="32">
        <f t="shared" si="114"/>
        <v>1.0146999999999999</v>
      </c>
      <c r="AC417" s="28">
        <f t="shared" si="115"/>
        <v>3.0832433723429698E-4</v>
      </c>
      <c r="AD417" s="22"/>
      <c r="AE417" s="29" t="s">
        <v>418</v>
      </c>
      <c r="AF417" s="30">
        <v>799.45</v>
      </c>
      <c r="AG417" s="31">
        <v>1.7500000000000002E-2</v>
      </c>
      <c r="AH417" s="32">
        <f t="shared" si="116"/>
        <v>1.0175000000000001</v>
      </c>
      <c r="AI417" s="28">
        <f t="shared" si="117"/>
        <v>1.63109027943635E-4</v>
      </c>
      <c r="AJ417" s="22"/>
      <c r="AK417" s="29" t="s">
        <v>418</v>
      </c>
      <c r="AL417" s="30">
        <v>288.60000000000002</v>
      </c>
      <c r="AM417" s="31">
        <v>1.35E-2</v>
      </c>
      <c r="AN417" s="32">
        <f t="shared" si="118"/>
        <v>1.0135000000000001</v>
      </c>
      <c r="AO417" s="28">
        <f t="shared" si="119"/>
        <v>1.2780988774779099E-4</v>
      </c>
      <c r="AP417" s="22"/>
      <c r="AQ417" s="22"/>
      <c r="AR417" s="38"/>
      <c r="AT417" s="39">
        <f t="shared" si="120"/>
        <v>0.60312823835681895</v>
      </c>
      <c r="AV417" s="40" t="s">
        <v>422</v>
      </c>
      <c r="AW417" s="47">
        <v>1067.2</v>
      </c>
      <c r="AX417" s="48">
        <f t="shared" si="104"/>
        <v>3.6499531372801299E-2</v>
      </c>
      <c r="AY417" s="43">
        <f t="shared" si="105"/>
        <v>1.0364995313728</v>
      </c>
      <c r="AZ417" s="49"/>
    </row>
    <row r="418" spans="1:52" ht="20.399999999999999">
      <c r="A418" s="12" t="s">
        <v>419</v>
      </c>
      <c r="B418" s="13">
        <v>2139.38</v>
      </c>
      <c r="C418" s="14">
        <v>4.8999999999999998E-3</v>
      </c>
      <c r="D418" s="15">
        <f t="shared" si="106"/>
        <v>1.0048999999999999</v>
      </c>
      <c r="E418" s="10">
        <f t="shared" si="107"/>
        <v>0.58537165034631</v>
      </c>
      <c r="F418" s="16"/>
      <c r="G418" s="12" t="s">
        <v>419</v>
      </c>
      <c r="H418" s="13">
        <v>654.5</v>
      </c>
      <c r="I418" s="14">
        <v>-3.9199999999999999E-2</v>
      </c>
      <c r="J418" s="15">
        <f t="shared" si="108"/>
        <v>0.96079999999999999</v>
      </c>
      <c r="K418" s="10">
        <f t="shared" si="109"/>
        <v>-1.3029248626701699E-2</v>
      </c>
      <c r="L418" s="21"/>
      <c r="M418" s="12" t="s">
        <v>419</v>
      </c>
      <c r="N418" s="13">
        <v>273.95</v>
      </c>
      <c r="O418" s="14">
        <v>4.1999999999999997E-3</v>
      </c>
      <c r="P418" s="15">
        <f t="shared" si="110"/>
        <v>1.0042</v>
      </c>
      <c r="Q418" s="10">
        <f t="shared" si="111"/>
        <v>4.3414377836159503E-5</v>
      </c>
      <c r="R418" s="21"/>
      <c r="S418" s="12" t="s">
        <v>419</v>
      </c>
      <c r="T418" s="13">
        <v>27.7</v>
      </c>
      <c r="U418" s="14">
        <v>-1.77E-2</v>
      </c>
      <c r="V418" s="15">
        <f t="shared" si="112"/>
        <v>0.98229999999999995</v>
      </c>
      <c r="W418" s="10">
        <f t="shared" si="113"/>
        <v>-6.1958454740864604E-4</v>
      </c>
      <c r="X418" s="22"/>
      <c r="Y418" s="29" t="s">
        <v>419</v>
      </c>
      <c r="Z418" s="30">
        <v>98.85</v>
      </c>
      <c r="AA418" s="31">
        <v>1.38E-2</v>
      </c>
      <c r="AB418" s="32">
        <f t="shared" si="114"/>
        <v>1.0138</v>
      </c>
      <c r="AC418" s="28">
        <f t="shared" si="115"/>
        <v>2.8944733699546199E-4</v>
      </c>
      <c r="AD418" s="22"/>
      <c r="AE418" s="29" t="s">
        <v>419</v>
      </c>
      <c r="AF418" s="30">
        <v>785.7</v>
      </c>
      <c r="AG418" s="31">
        <v>2.87E-2</v>
      </c>
      <c r="AH418" s="32">
        <f t="shared" si="116"/>
        <v>1.0286999999999999</v>
      </c>
      <c r="AI418" s="28">
        <f t="shared" si="117"/>
        <v>2.67498805827561E-4</v>
      </c>
      <c r="AJ418" s="22"/>
      <c r="AK418" s="29" t="s">
        <v>419</v>
      </c>
      <c r="AL418" s="30">
        <v>284.75</v>
      </c>
      <c r="AM418" s="31">
        <v>8.9999999999999998E-4</v>
      </c>
      <c r="AN418" s="32">
        <f t="shared" si="118"/>
        <v>1.0008999999999999</v>
      </c>
      <c r="AO418" s="28">
        <f t="shared" si="119"/>
        <v>8.5206591831860494E-6</v>
      </c>
      <c r="AP418" s="22"/>
      <c r="AQ418" s="22"/>
      <c r="AR418" s="38"/>
      <c r="AT418" s="39">
        <f t="shared" si="120"/>
        <v>0.57233169835204201</v>
      </c>
      <c r="AV418" s="40" t="s">
        <v>423</v>
      </c>
      <c r="AW418" s="47">
        <v>1028.95</v>
      </c>
      <c r="AX418" s="48">
        <f t="shared" si="104"/>
        <v>2.6191621738072698E-2</v>
      </c>
      <c r="AY418" s="43">
        <f t="shared" si="105"/>
        <v>1.02619162173807</v>
      </c>
      <c r="AZ418" s="49"/>
    </row>
    <row r="419" spans="1:52" ht="20.399999999999999">
      <c r="A419" s="12" t="s">
        <v>420</v>
      </c>
      <c r="B419" s="13">
        <v>2129.0500000000002</v>
      </c>
      <c r="C419" s="14">
        <v>-1.11E-2</v>
      </c>
      <c r="D419" s="15">
        <f t="shared" si="106"/>
        <v>0.9889</v>
      </c>
      <c r="E419" s="10">
        <f t="shared" si="107"/>
        <v>0.57605137329830403</v>
      </c>
      <c r="F419" s="16"/>
      <c r="G419" s="12" t="s">
        <v>420</v>
      </c>
      <c r="H419" s="13">
        <v>681.2</v>
      </c>
      <c r="I419" s="14">
        <v>-2.3800000000000002E-2</v>
      </c>
      <c r="J419" s="15">
        <f t="shared" si="108"/>
        <v>0.97619999999999996</v>
      </c>
      <c r="K419" s="10">
        <f t="shared" si="109"/>
        <v>-7.9106152376403095E-3</v>
      </c>
      <c r="L419" s="21"/>
      <c r="M419" s="12" t="s">
        <v>420</v>
      </c>
      <c r="N419" s="13">
        <v>272.8</v>
      </c>
      <c r="O419" s="14">
        <v>2.3999999999999998E-3</v>
      </c>
      <c r="P419" s="15">
        <f t="shared" si="110"/>
        <v>1.0024</v>
      </c>
      <c r="Q419" s="10">
        <f t="shared" si="111"/>
        <v>2.4808215906376901E-5</v>
      </c>
      <c r="R419" s="21"/>
      <c r="S419" s="12" t="s">
        <v>420</v>
      </c>
      <c r="T419" s="13">
        <v>28.2</v>
      </c>
      <c r="U419" s="14">
        <v>-4.5699999999999998E-2</v>
      </c>
      <c r="V419" s="15">
        <f t="shared" si="112"/>
        <v>0.95430000000000004</v>
      </c>
      <c r="W419" s="10">
        <f t="shared" si="113"/>
        <v>-1.59971829472176E-3</v>
      </c>
      <c r="X419" s="22"/>
      <c r="Y419" s="29" t="s">
        <v>420</v>
      </c>
      <c r="Z419" s="30">
        <v>97.5</v>
      </c>
      <c r="AA419" s="31">
        <v>-1.8599999999999998E-2</v>
      </c>
      <c r="AB419" s="32">
        <f t="shared" si="114"/>
        <v>0.98140000000000005</v>
      </c>
      <c r="AC419" s="28">
        <f t="shared" si="115"/>
        <v>-3.9012467160257899E-4</v>
      </c>
      <c r="AD419" s="22"/>
      <c r="AE419" s="29" t="s">
        <v>420</v>
      </c>
      <c r="AF419" s="30">
        <v>763.8</v>
      </c>
      <c r="AG419" s="31">
        <v>-3.32E-2</v>
      </c>
      <c r="AH419" s="32">
        <f t="shared" si="116"/>
        <v>0.96679999999999999</v>
      </c>
      <c r="AI419" s="28">
        <f t="shared" si="117"/>
        <v>-3.0944112729878201E-4</v>
      </c>
      <c r="AJ419" s="22"/>
      <c r="AK419" s="29" t="s">
        <v>420</v>
      </c>
      <c r="AL419" s="30">
        <v>284.5</v>
      </c>
      <c r="AM419" s="31">
        <v>-2.1499999999999998E-2</v>
      </c>
      <c r="AN419" s="32">
        <f t="shared" si="118"/>
        <v>0.97850000000000004</v>
      </c>
      <c r="AO419" s="28">
        <f t="shared" si="119"/>
        <v>-2.03549080487222E-4</v>
      </c>
      <c r="AP419" s="22"/>
      <c r="AQ419" s="22"/>
      <c r="AR419" s="38"/>
      <c r="AT419" s="39">
        <f t="shared" si="120"/>
        <v>0.56566273310245996</v>
      </c>
      <c r="AV419" s="40" t="s">
        <v>424</v>
      </c>
      <c r="AW419" s="47">
        <v>1002.35</v>
      </c>
      <c r="AX419" s="48">
        <f t="shared" si="104"/>
        <v>-5.9680885353655599E-3</v>
      </c>
      <c r="AY419" s="43">
        <f t="shared" si="105"/>
        <v>0.99403191146463399</v>
      </c>
      <c r="AZ419" s="49"/>
    </row>
    <row r="420" spans="1:52" ht="20.399999999999999">
      <c r="A420" s="12" t="s">
        <v>421</v>
      </c>
      <c r="B420" s="13">
        <v>2153</v>
      </c>
      <c r="C420" s="14">
        <v>-1.61E-2</v>
      </c>
      <c r="D420" s="15">
        <f t="shared" si="106"/>
        <v>0.9839</v>
      </c>
      <c r="E420" s="10">
        <f t="shared" si="107"/>
        <v>0.57313878672080198</v>
      </c>
      <c r="F420" s="16"/>
      <c r="G420" s="12" t="s">
        <v>421</v>
      </c>
      <c r="H420" s="13">
        <v>697.8</v>
      </c>
      <c r="I420" s="14">
        <v>8.0000000000000004E-4</v>
      </c>
      <c r="J420" s="15">
        <f t="shared" si="108"/>
        <v>1.0007999999999999</v>
      </c>
      <c r="K420" s="10">
        <f t="shared" si="109"/>
        <v>2.65903033197994E-4</v>
      </c>
      <c r="L420" s="21"/>
      <c r="M420" s="12" t="s">
        <v>421</v>
      </c>
      <c r="N420" s="13">
        <v>272.14999999999998</v>
      </c>
      <c r="O420" s="14">
        <v>-2.2000000000000001E-3</v>
      </c>
      <c r="P420" s="15">
        <f t="shared" si="110"/>
        <v>0.99780000000000002</v>
      </c>
      <c r="Q420" s="10">
        <f t="shared" si="111"/>
        <v>-2.2740864580845501E-5</v>
      </c>
      <c r="R420" s="21"/>
      <c r="S420" s="12" t="s">
        <v>421</v>
      </c>
      <c r="T420" s="13">
        <v>29.55</v>
      </c>
      <c r="U420" s="14">
        <v>1.6999999999999999E-3</v>
      </c>
      <c r="V420" s="15">
        <f t="shared" si="112"/>
        <v>1.0017</v>
      </c>
      <c r="W420" s="10">
        <f t="shared" si="113"/>
        <v>5.9508120372581803E-5</v>
      </c>
      <c r="X420" s="22"/>
      <c r="Y420" s="29" t="s">
        <v>421</v>
      </c>
      <c r="Z420" s="30">
        <v>99.35</v>
      </c>
      <c r="AA420" s="31">
        <v>-5.0000000000000001E-4</v>
      </c>
      <c r="AB420" s="32">
        <f t="shared" si="114"/>
        <v>0.99950000000000006</v>
      </c>
      <c r="AC420" s="28">
        <f t="shared" si="115"/>
        <v>-1.0487222354908E-5</v>
      </c>
      <c r="AD420" s="22"/>
      <c r="AE420" s="29" t="s">
        <v>421</v>
      </c>
      <c r="AF420" s="30">
        <v>790</v>
      </c>
      <c r="AG420" s="31">
        <v>5.8999999999999999E-3</v>
      </c>
      <c r="AH420" s="32">
        <f t="shared" si="116"/>
        <v>1.0059</v>
      </c>
      <c r="AI420" s="28">
        <f t="shared" si="117"/>
        <v>5.4991043706711199E-5</v>
      </c>
      <c r="AJ420" s="22"/>
      <c r="AK420" s="29" t="s">
        <v>421</v>
      </c>
      <c r="AL420" s="30">
        <v>290.75</v>
      </c>
      <c r="AM420" s="31">
        <v>1.4999999999999999E-2</v>
      </c>
      <c r="AN420" s="32">
        <f t="shared" si="118"/>
        <v>1.0149999999999999</v>
      </c>
      <c r="AO420" s="28">
        <f t="shared" si="119"/>
        <v>1.4201098638643399E-4</v>
      </c>
      <c r="AP420" s="22"/>
      <c r="AQ420" s="22"/>
      <c r="AR420" s="38"/>
      <c r="AT420" s="39">
        <f t="shared" si="120"/>
        <v>0.57362797181753</v>
      </c>
      <c r="AV420" s="40" t="s">
        <v>425</v>
      </c>
      <c r="AW420" s="47">
        <v>1008.35</v>
      </c>
      <c r="AX420" s="48">
        <f t="shared" si="104"/>
        <v>-6.3762171392759996E-3</v>
      </c>
      <c r="AY420" s="43">
        <f t="shared" si="105"/>
        <v>0.99362378286072395</v>
      </c>
      <c r="AZ420" s="49"/>
    </row>
    <row r="421" spans="1:52" ht="20.399999999999999">
      <c r="A421" s="12" t="s">
        <v>949</v>
      </c>
      <c r="B421" s="13">
        <v>2188.2600000000002</v>
      </c>
      <c r="C421" s="14">
        <v>1.03E-2</v>
      </c>
      <c r="D421" s="15">
        <f t="shared" si="106"/>
        <v>1.0103</v>
      </c>
      <c r="E421" s="10">
        <f t="shared" si="107"/>
        <v>0.58851724385001203</v>
      </c>
      <c r="F421" s="16"/>
      <c r="G421" s="12" t="s">
        <v>949</v>
      </c>
      <c r="H421" s="13">
        <v>697.25</v>
      </c>
      <c r="I421" s="14">
        <v>-2.0799999999999999E-2</v>
      </c>
      <c r="J421" s="15">
        <f t="shared" si="108"/>
        <v>0.97919999999999996</v>
      </c>
      <c r="K421" s="10">
        <f t="shared" si="109"/>
        <v>-6.9134788631478403E-3</v>
      </c>
      <c r="L421" s="21"/>
      <c r="M421" s="12" t="s">
        <v>949</v>
      </c>
      <c r="N421" s="13">
        <v>272.75</v>
      </c>
      <c r="O421" s="14">
        <v>1.6999999999999999E-3</v>
      </c>
      <c r="P421" s="15">
        <f t="shared" si="110"/>
        <v>1.0017</v>
      </c>
      <c r="Q421" s="10">
        <f t="shared" si="111"/>
        <v>1.7572486267016999E-5</v>
      </c>
      <c r="R421" s="21"/>
      <c r="S421" s="12" t="s">
        <v>949</v>
      </c>
      <c r="T421" s="13">
        <v>29.5</v>
      </c>
      <c r="U421" s="14">
        <v>-8.3999999999999995E-3</v>
      </c>
      <c r="V421" s="15">
        <f t="shared" si="112"/>
        <v>0.99160000000000004</v>
      </c>
      <c r="W421" s="10">
        <f t="shared" si="113"/>
        <v>-2.9404012419393402E-4</v>
      </c>
      <c r="X421" s="22"/>
      <c r="Y421" s="29" t="s">
        <v>949</v>
      </c>
      <c r="Z421" s="30">
        <v>99.4</v>
      </c>
      <c r="AA421" s="31">
        <v>1.7399999999999999E-2</v>
      </c>
      <c r="AB421" s="32">
        <f t="shared" si="114"/>
        <v>1.0174000000000001</v>
      </c>
      <c r="AC421" s="28">
        <f t="shared" si="115"/>
        <v>3.6495533795080003E-4</v>
      </c>
      <c r="AD421" s="22"/>
      <c r="AE421" s="29" t="s">
        <v>949</v>
      </c>
      <c r="AF421" s="30">
        <v>785.4</v>
      </c>
      <c r="AG421" s="31">
        <v>2.0500000000000001E-2</v>
      </c>
      <c r="AH421" s="32">
        <f t="shared" si="116"/>
        <v>1.0205</v>
      </c>
      <c r="AI421" s="28">
        <f t="shared" si="117"/>
        <v>1.91070575591115E-4</v>
      </c>
      <c r="AJ421" s="22"/>
      <c r="AK421" s="29" t="s">
        <v>949</v>
      </c>
      <c r="AL421" s="30">
        <v>286.45</v>
      </c>
      <c r="AM421" s="31">
        <v>6.8999999999999999E-3</v>
      </c>
      <c r="AN421" s="32">
        <f t="shared" si="118"/>
        <v>1.0068999999999999</v>
      </c>
      <c r="AO421" s="28">
        <f t="shared" si="119"/>
        <v>6.5325053737759701E-5</v>
      </c>
      <c r="AP421" s="22"/>
      <c r="AQ421" s="22"/>
      <c r="AR421" s="38"/>
      <c r="AT421" s="39">
        <f t="shared" si="120"/>
        <v>0.58194864831621695</v>
      </c>
      <c r="AV421" s="40" t="s">
        <v>426</v>
      </c>
      <c r="AW421" s="47">
        <v>1014.8</v>
      </c>
      <c r="AX421" s="48">
        <f t="shared" si="104"/>
        <v>-2.1164029063777201E-3</v>
      </c>
      <c r="AY421" s="43">
        <f t="shared" si="105"/>
        <v>0.99788359709362195</v>
      </c>
      <c r="AZ421" s="49"/>
    </row>
    <row r="422" spans="1:52" ht="20.399999999999999">
      <c r="A422" s="12" t="s">
        <v>950</v>
      </c>
      <c r="B422" s="13">
        <v>2165.92</v>
      </c>
      <c r="C422" s="14">
        <v>1.38E-2</v>
      </c>
      <c r="D422" s="15">
        <f t="shared" si="106"/>
        <v>1.0138</v>
      </c>
      <c r="E422" s="10">
        <f t="shared" si="107"/>
        <v>0.59055605445426296</v>
      </c>
      <c r="F422" s="16"/>
      <c r="G422" s="12" t="s">
        <v>950</v>
      </c>
      <c r="H422" s="13">
        <v>712.05</v>
      </c>
      <c r="I422" s="14">
        <v>3.0800000000000001E-2</v>
      </c>
      <c r="J422" s="15">
        <f t="shared" si="108"/>
        <v>1.0307999999999999</v>
      </c>
      <c r="K422" s="10">
        <f t="shared" si="109"/>
        <v>1.0237266778122801E-2</v>
      </c>
      <c r="L422" s="21"/>
      <c r="M422" s="12" t="s">
        <v>950</v>
      </c>
      <c r="N422" s="13">
        <v>272.3</v>
      </c>
      <c r="O422" s="14">
        <v>-1.61E-2</v>
      </c>
      <c r="P422" s="15">
        <f t="shared" si="110"/>
        <v>0.9839</v>
      </c>
      <c r="Q422" s="10">
        <f t="shared" si="111"/>
        <v>-1.6642178170527799E-4</v>
      </c>
      <c r="R422" s="21"/>
      <c r="S422" s="12" t="s">
        <v>950</v>
      </c>
      <c r="T422" s="13">
        <v>29.75</v>
      </c>
      <c r="U422" s="14">
        <v>-2.9399999999999999E-2</v>
      </c>
      <c r="V422" s="15">
        <f t="shared" si="112"/>
        <v>0.97060000000000002</v>
      </c>
      <c r="W422" s="10">
        <f t="shared" si="113"/>
        <v>-1.02914043467877E-3</v>
      </c>
      <c r="X422" s="22"/>
      <c r="Y422" s="29" t="s">
        <v>950</v>
      </c>
      <c r="Z422" s="30">
        <v>97.7</v>
      </c>
      <c r="AA422" s="31">
        <v>4.3799999999999999E-2</v>
      </c>
      <c r="AB422" s="32">
        <f t="shared" si="114"/>
        <v>1.0438000000000001</v>
      </c>
      <c r="AC422" s="28">
        <f t="shared" si="115"/>
        <v>9.18680678289945E-4</v>
      </c>
      <c r="AD422" s="22"/>
      <c r="AE422" s="29" t="s">
        <v>950</v>
      </c>
      <c r="AF422" s="30">
        <v>769.65</v>
      </c>
      <c r="AG422" s="31">
        <v>6.7000000000000002E-3</v>
      </c>
      <c r="AH422" s="32">
        <f t="shared" si="116"/>
        <v>1.0066999999999999</v>
      </c>
      <c r="AI422" s="28">
        <f t="shared" si="117"/>
        <v>6.2447456412706003E-5</v>
      </c>
      <c r="AJ422" s="22"/>
      <c r="AK422" s="29" t="s">
        <v>950</v>
      </c>
      <c r="AL422" s="30">
        <v>284.5</v>
      </c>
      <c r="AM422" s="31">
        <v>-2.2200000000000001E-2</v>
      </c>
      <c r="AN422" s="32">
        <f t="shared" si="118"/>
        <v>0.9778</v>
      </c>
      <c r="AO422" s="28">
        <f t="shared" si="119"/>
        <v>-2.1017625985192301E-4</v>
      </c>
      <c r="AP422" s="22"/>
      <c r="AQ422" s="22"/>
      <c r="AR422" s="38"/>
      <c r="AT422" s="39">
        <f t="shared" si="120"/>
        <v>0.60036871089085297</v>
      </c>
      <c r="AV422" s="40" t="s">
        <v>427</v>
      </c>
      <c r="AW422" s="47">
        <v>1016.95</v>
      </c>
      <c r="AX422" s="48">
        <f t="shared" si="104"/>
        <v>-1.8703969351992301E-2</v>
      </c>
      <c r="AY422" s="43">
        <f t="shared" si="105"/>
        <v>0.98129603064800797</v>
      </c>
      <c r="AZ422" s="49"/>
    </row>
    <row r="423" spans="1:52" ht="20.399999999999999">
      <c r="A423" s="12" t="s">
        <v>951</v>
      </c>
      <c r="B423" s="13">
        <v>2136.33</v>
      </c>
      <c r="C423" s="14">
        <v>-5.1000000000000004E-3</v>
      </c>
      <c r="D423" s="15">
        <f t="shared" si="106"/>
        <v>0.99490000000000001</v>
      </c>
      <c r="E423" s="10">
        <f t="shared" si="107"/>
        <v>0.57954647719130603</v>
      </c>
      <c r="F423" s="16"/>
      <c r="G423" s="12" t="s">
        <v>951</v>
      </c>
      <c r="H423" s="13">
        <v>690.75</v>
      </c>
      <c r="I423" s="14">
        <v>8.8999999999999999E-3</v>
      </c>
      <c r="J423" s="15">
        <f t="shared" si="108"/>
        <v>1.0088999999999999</v>
      </c>
      <c r="K423" s="10">
        <f t="shared" si="109"/>
        <v>2.9581712443276799E-3</v>
      </c>
      <c r="L423" s="21"/>
      <c r="M423" s="12" t="s">
        <v>951</v>
      </c>
      <c r="N423" s="13">
        <v>276.75</v>
      </c>
      <c r="O423" s="14">
        <v>3.3799999999999997E-2</v>
      </c>
      <c r="P423" s="15">
        <f t="shared" si="110"/>
        <v>1.0338000000000001</v>
      </c>
      <c r="Q423" s="10">
        <f t="shared" si="111"/>
        <v>3.4938237401480803E-4</v>
      </c>
      <c r="R423" s="21"/>
      <c r="S423" s="12" t="s">
        <v>951</v>
      </c>
      <c r="T423" s="13">
        <v>30.65</v>
      </c>
      <c r="U423" s="14">
        <v>4.4299999999999999E-2</v>
      </c>
      <c r="V423" s="15">
        <f t="shared" si="112"/>
        <v>1.0443</v>
      </c>
      <c r="W423" s="10">
        <f t="shared" si="113"/>
        <v>1.5507116073561001E-3</v>
      </c>
      <c r="X423" s="22"/>
      <c r="Y423" s="29" t="s">
        <v>951</v>
      </c>
      <c r="Z423" s="30">
        <v>93.6</v>
      </c>
      <c r="AA423" s="31">
        <v>3.7100000000000001E-2</v>
      </c>
      <c r="AB423" s="32">
        <f t="shared" si="114"/>
        <v>1.0370999999999999</v>
      </c>
      <c r="AC423" s="28">
        <f t="shared" si="115"/>
        <v>7.7815189873417696E-4</v>
      </c>
      <c r="AD423" s="22"/>
      <c r="AE423" s="29" t="s">
        <v>951</v>
      </c>
      <c r="AF423" s="30">
        <v>764.55</v>
      </c>
      <c r="AG423" s="31">
        <v>3.9699999999999999E-2</v>
      </c>
      <c r="AH423" s="32">
        <f t="shared" si="116"/>
        <v>1.0397000000000001</v>
      </c>
      <c r="AI423" s="28">
        <f t="shared" si="117"/>
        <v>3.7002448053498902E-4</v>
      </c>
      <c r="AJ423" s="22"/>
      <c r="AK423" s="29" t="s">
        <v>951</v>
      </c>
      <c r="AL423" s="30">
        <v>290.95</v>
      </c>
      <c r="AM423" s="31">
        <v>2.9399999999999999E-2</v>
      </c>
      <c r="AN423" s="32">
        <f t="shared" si="118"/>
        <v>1.0294000000000001</v>
      </c>
      <c r="AO423" s="28">
        <f t="shared" si="119"/>
        <v>2.78341533317411E-4</v>
      </c>
      <c r="AP423" s="22"/>
      <c r="AQ423" s="22"/>
      <c r="AR423" s="38"/>
      <c r="AT423" s="39">
        <f t="shared" si="120"/>
        <v>0.58583126032959199</v>
      </c>
      <c r="AV423" s="40" t="s">
        <v>428</v>
      </c>
      <c r="AW423" s="47">
        <v>1036.1500000000001</v>
      </c>
      <c r="AX423" s="48">
        <f t="shared" si="104"/>
        <v>-2.3039965948255699E-2</v>
      </c>
      <c r="AY423" s="43">
        <f t="shared" si="105"/>
        <v>0.97696003405174403</v>
      </c>
      <c r="AZ423" s="49"/>
    </row>
    <row r="424" spans="1:52" ht="20.399999999999999">
      <c r="A424" s="12" t="s">
        <v>952</v>
      </c>
      <c r="B424" s="13">
        <v>2147.21</v>
      </c>
      <c r="C424" s="14">
        <v>1.44E-2</v>
      </c>
      <c r="D424" s="15">
        <f t="shared" si="106"/>
        <v>1.0144</v>
      </c>
      <c r="E424" s="10">
        <f t="shared" si="107"/>
        <v>0.59090556484356305</v>
      </c>
      <c r="F424" s="16"/>
      <c r="G424" s="12" t="s">
        <v>952</v>
      </c>
      <c r="H424" s="13">
        <v>684.65</v>
      </c>
      <c r="I424" s="14">
        <v>9.9099999999999994E-2</v>
      </c>
      <c r="J424" s="15">
        <f t="shared" si="108"/>
        <v>1.0991</v>
      </c>
      <c r="K424" s="10">
        <f t="shared" si="109"/>
        <v>3.2938738237401503E-2</v>
      </c>
      <c r="L424" s="21"/>
      <c r="M424" s="12" t="s">
        <v>952</v>
      </c>
      <c r="N424" s="13">
        <v>267.7</v>
      </c>
      <c r="O424" s="14">
        <v>1.46E-2</v>
      </c>
      <c r="P424" s="15">
        <f t="shared" si="110"/>
        <v>1.0145999999999999</v>
      </c>
      <c r="Q424" s="10">
        <f t="shared" si="111"/>
        <v>1.5091664676379301E-4</v>
      </c>
      <c r="R424" s="21"/>
      <c r="S424" s="12" t="s">
        <v>952</v>
      </c>
      <c r="T424" s="13">
        <v>29.35</v>
      </c>
      <c r="U424" s="14">
        <v>2.4400000000000002E-2</v>
      </c>
      <c r="V424" s="15">
        <f t="shared" si="112"/>
        <v>1.0244</v>
      </c>
      <c r="W424" s="10">
        <f t="shared" si="113"/>
        <v>8.5411655122999799E-4</v>
      </c>
      <c r="X424" s="22"/>
      <c r="Y424" s="29" t="s">
        <v>952</v>
      </c>
      <c r="Z424" s="30">
        <v>90.25</v>
      </c>
      <c r="AA424" s="31">
        <v>-1.2E-2</v>
      </c>
      <c r="AB424" s="32">
        <f t="shared" si="114"/>
        <v>0.98799999999999999</v>
      </c>
      <c r="AC424" s="28">
        <f t="shared" si="115"/>
        <v>-2.5169333651779301E-4</v>
      </c>
      <c r="AD424" s="22"/>
      <c r="AE424" s="29" t="s">
        <v>952</v>
      </c>
      <c r="AF424" s="30">
        <v>735.35</v>
      </c>
      <c r="AG424" s="31">
        <v>2.1999999999999999E-2</v>
      </c>
      <c r="AH424" s="32">
        <f t="shared" si="116"/>
        <v>1.022</v>
      </c>
      <c r="AI424" s="28">
        <f t="shared" si="117"/>
        <v>2.05051349414855E-4</v>
      </c>
      <c r="AJ424" s="22"/>
      <c r="AK424" s="29" t="s">
        <v>952</v>
      </c>
      <c r="AL424" s="30">
        <v>282.64999999999998</v>
      </c>
      <c r="AM424" s="31">
        <v>2.2100000000000002E-2</v>
      </c>
      <c r="AN424" s="32">
        <f t="shared" si="118"/>
        <v>1.0221</v>
      </c>
      <c r="AO424" s="28">
        <f t="shared" si="119"/>
        <v>2.0922951994267999E-4</v>
      </c>
      <c r="AP424" s="22"/>
      <c r="AQ424" s="22"/>
      <c r="AR424" s="38"/>
      <c r="AT424" s="39">
        <f t="shared" si="120"/>
        <v>0.62501192381179804</v>
      </c>
      <c r="AV424" s="40" t="s">
        <v>429</v>
      </c>
      <c r="AW424" s="47">
        <v>1060.3</v>
      </c>
      <c r="AX424" s="48">
        <f t="shared" si="104"/>
        <v>-1.6926574226290202E-2</v>
      </c>
      <c r="AY424" s="43">
        <f t="shared" si="105"/>
        <v>0.98307342577371004</v>
      </c>
      <c r="AZ424" s="49"/>
    </row>
    <row r="425" spans="1:52" ht="20.399999999999999">
      <c r="A425" s="12" t="s">
        <v>953</v>
      </c>
      <c r="B425" s="13">
        <v>2116.83</v>
      </c>
      <c r="C425" s="14">
        <v>3.0000000000000001E-3</v>
      </c>
      <c r="D425" s="15">
        <f t="shared" si="106"/>
        <v>1.0029999999999999</v>
      </c>
      <c r="E425" s="10">
        <f t="shared" si="107"/>
        <v>0.58426486744685902</v>
      </c>
      <c r="F425" s="16"/>
      <c r="G425" s="12" t="s">
        <v>953</v>
      </c>
      <c r="H425" s="13">
        <v>622.9</v>
      </c>
      <c r="I425" s="14">
        <v>3.4500000000000003E-2</v>
      </c>
      <c r="J425" s="15">
        <f t="shared" si="108"/>
        <v>1.0345</v>
      </c>
      <c r="K425" s="10">
        <f t="shared" si="109"/>
        <v>1.1467068306663501E-2</v>
      </c>
      <c r="L425" s="21"/>
      <c r="M425" s="12" t="s">
        <v>953</v>
      </c>
      <c r="N425" s="13">
        <v>263.85000000000002</v>
      </c>
      <c r="O425" s="14">
        <v>2.2100000000000002E-2</v>
      </c>
      <c r="P425" s="15">
        <f t="shared" si="110"/>
        <v>1.0221</v>
      </c>
      <c r="Q425" s="10">
        <f t="shared" si="111"/>
        <v>2.2844232147122001E-4</v>
      </c>
      <c r="R425" s="21"/>
      <c r="S425" s="12" t="s">
        <v>953</v>
      </c>
      <c r="T425" s="13">
        <v>28.65</v>
      </c>
      <c r="U425" s="14">
        <v>0</v>
      </c>
      <c r="V425" s="15">
        <f t="shared" si="112"/>
        <v>1</v>
      </c>
      <c r="W425" s="10">
        <f t="shared" si="113"/>
        <v>0</v>
      </c>
      <c r="X425" s="22"/>
      <c r="Y425" s="29" t="s">
        <v>953</v>
      </c>
      <c r="Z425" s="30">
        <v>91.35</v>
      </c>
      <c r="AA425" s="31">
        <v>1.6000000000000001E-3</v>
      </c>
      <c r="AB425" s="32">
        <f t="shared" si="114"/>
        <v>1.0016</v>
      </c>
      <c r="AC425" s="28">
        <f t="shared" si="115"/>
        <v>3.3559111535705803E-5</v>
      </c>
      <c r="AD425" s="22"/>
      <c r="AE425" s="29" t="s">
        <v>953</v>
      </c>
      <c r="AF425" s="30">
        <v>719.5</v>
      </c>
      <c r="AG425" s="31">
        <v>-1.4200000000000001E-2</v>
      </c>
      <c r="AH425" s="32">
        <f t="shared" si="116"/>
        <v>0.98580000000000001</v>
      </c>
      <c r="AI425" s="28">
        <f t="shared" si="117"/>
        <v>-1.3235132553140699E-4</v>
      </c>
      <c r="AJ425" s="22"/>
      <c r="AK425" s="29" t="s">
        <v>953</v>
      </c>
      <c r="AL425" s="30">
        <v>276.55</v>
      </c>
      <c r="AM425" s="31">
        <v>1.8599999999999998E-2</v>
      </c>
      <c r="AN425" s="32">
        <f t="shared" si="118"/>
        <v>1.0185999999999999</v>
      </c>
      <c r="AO425" s="28">
        <f t="shared" si="119"/>
        <v>1.76093623119178E-4</v>
      </c>
      <c r="AP425" s="22"/>
      <c r="AQ425" s="22"/>
      <c r="AR425" s="38"/>
      <c r="AT425" s="39">
        <f t="shared" si="120"/>
        <v>0.59603767948411701</v>
      </c>
      <c r="AV425" s="40" t="s">
        <v>430</v>
      </c>
      <c r="AW425" s="47">
        <v>1078.4000000000001</v>
      </c>
      <c r="AX425" s="48">
        <f t="shared" si="104"/>
        <v>9.8311799400507306E-3</v>
      </c>
      <c r="AY425" s="43">
        <f t="shared" si="105"/>
        <v>1.0098311799400499</v>
      </c>
      <c r="AZ425" s="49"/>
    </row>
    <row r="426" spans="1:52" ht="20.399999999999999">
      <c r="A426" s="12" t="s">
        <v>954</v>
      </c>
      <c r="B426" s="13">
        <v>2110.54</v>
      </c>
      <c r="C426" s="14">
        <v>2.8999999999999998E-3</v>
      </c>
      <c r="D426" s="15">
        <f t="shared" si="106"/>
        <v>1.0028999999999999</v>
      </c>
      <c r="E426" s="10">
        <f t="shared" si="107"/>
        <v>0.58420661571530896</v>
      </c>
      <c r="F426" s="16"/>
      <c r="G426" s="12" t="s">
        <v>954</v>
      </c>
      <c r="H426" s="13">
        <v>602.1</v>
      </c>
      <c r="I426" s="14">
        <v>1.6299999999999999E-2</v>
      </c>
      <c r="J426" s="15">
        <f t="shared" si="108"/>
        <v>1.0163</v>
      </c>
      <c r="K426" s="10">
        <f t="shared" si="109"/>
        <v>5.4177743014091201E-3</v>
      </c>
      <c r="L426" s="21"/>
      <c r="M426" s="12" t="s">
        <v>954</v>
      </c>
      <c r="N426" s="13">
        <v>258.14999999999998</v>
      </c>
      <c r="O426" s="14">
        <v>8.2000000000000007E-3</v>
      </c>
      <c r="P426" s="15">
        <f t="shared" si="110"/>
        <v>1.0082</v>
      </c>
      <c r="Q426" s="10">
        <f t="shared" si="111"/>
        <v>8.4761404346787698E-5</v>
      </c>
      <c r="R426" s="21"/>
      <c r="S426" s="12" t="s">
        <v>954</v>
      </c>
      <c r="T426" s="13">
        <v>28.65</v>
      </c>
      <c r="U426" s="14">
        <v>-2.2200000000000001E-2</v>
      </c>
      <c r="V426" s="15">
        <f t="shared" si="112"/>
        <v>0.9778</v>
      </c>
      <c r="W426" s="10">
        <f t="shared" si="113"/>
        <v>-7.7710604251253902E-4</v>
      </c>
      <c r="X426" s="22"/>
      <c r="Y426" s="29" t="s">
        <v>954</v>
      </c>
      <c r="Z426" s="30">
        <v>91.2</v>
      </c>
      <c r="AA426" s="31">
        <v>2.47E-2</v>
      </c>
      <c r="AB426" s="32">
        <f t="shared" si="114"/>
        <v>1.0246999999999999</v>
      </c>
      <c r="AC426" s="28">
        <f t="shared" si="115"/>
        <v>5.1806878433245803E-4</v>
      </c>
      <c r="AD426" s="22"/>
      <c r="AE426" s="29" t="s">
        <v>954</v>
      </c>
      <c r="AF426" s="30">
        <v>729.9</v>
      </c>
      <c r="AG426" s="31">
        <v>1.9900000000000001E-2</v>
      </c>
      <c r="AH426" s="32">
        <f t="shared" si="116"/>
        <v>1.0199</v>
      </c>
      <c r="AI426" s="28">
        <f t="shared" si="117"/>
        <v>1.8547826606161899E-4</v>
      </c>
      <c r="AJ426" s="22"/>
      <c r="AK426" s="29" t="s">
        <v>954</v>
      </c>
      <c r="AL426" s="30">
        <v>271.5</v>
      </c>
      <c r="AM426" s="31">
        <v>-8.0000000000000002E-3</v>
      </c>
      <c r="AN426" s="32">
        <f t="shared" si="118"/>
        <v>0.99199999999999999</v>
      </c>
      <c r="AO426" s="28">
        <f t="shared" si="119"/>
        <v>-7.5739192739431594E-5</v>
      </c>
      <c r="AP426" s="22"/>
      <c r="AQ426" s="22"/>
      <c r="AR426" s="38"/>
      <c r="AT426" s="39">
        <f t="shared" si="120"/>
        <v>0.58955985323620697</v>
      </c>
      <c r="AV426" s="40" t="s">
        <v>431</v>
      </c>
      <c r="AW426" s="47">
        <v>1067.8499999999999</v>
      </c>
      <c r="AX426" s="48">
        <f t="shared" si="104"/>
        <v>-3.4379032831269599E-2</v>
      </c>
      <c r="AY426" s="43">
        <f t="shared" si="105"/>
        <v>0.96562096716873003</v>
      </c>
      <c r="AZ426" s="49"/>
    </row>
    <row r="427" spans="1:52" ht="20.399999999999999">
      <c r="A427" s="12" t="s">
        <v>428</v>
      </c>
      <c r="B427" s="13">
        <v>2104.4</v>
      </c>
      <c r="C427" s="14">
        <v>-2.2000000000000001E-3</v>
      </c>
      <c r="D427" s="15">
        <f t="shared" si="106"/>
        <v>0.99780000000000002</v>
      </c>
      <c r="E427" s="10">
        <f t="shared" si="107"/>
        <v>0.58123577740625698</v>
      </c>
      <c r="F427" s="16"/>
      <c r="G427" s="12" t="s">
        <v>428</v>
      </c>
      <c r="H427" s="13">
        <v>592.45000000000005</v>
      </c>
      <c r="I427" s="14">
        <v>5.4199999999999998E-2</v>
      </c>
      <c r="J427" s="15">
        <f t="shared" si="108"/>
        <v>1.0542</v>
      </c>
      <c r="K427" s="10">
        <f t="shared" si="109"/>
        <v>1.8014930499164101E-2</v>
      </c>
      <c r="L427" s="21"/>
      <c r="M427" s="12" t="s">
        <v>428</v>
      </c>
      <c r="N427" s="13">
        <v>256.05</v>
      </c>
      <c r="O427" s="14">
        <v>1.67E-2</v>
      </c>
      <c r="P427" s="15">
        <f t="shared" si="110"/>
        <v>1.0166999999999999</v>
      </c>
      <c r="Q427" s="10">
        <f t="shared" si="111"/>
        <v>1.7262383568187201E-4</v>
      </c>
      <c r="R427" s="21"/>
      <c r="S427" s="12" t="s">
        <v>428</v>
      </c>
      <c r="T427" s="13">
        <v>29.3</v>
      </c>
      <c r="U427" s="14">
        <v>-3.3999999999999998E-3</v>
      </c>
      <c r="V427" s="15">
        <f t="shared" si="112"/>
        <v>0.99660000000000004</v>
      </c>
      <c r="W427" s="10">
        <f t="shared" si="113"/>
        <v>-1.19016240745164E-4</v>
      </c>
      <c r="X427" s="22"/>
      <c r="Y427" s="29" t="s">
        <v>428</v>
      </c>
      <c r="Z427" s="30">
        <v>89</v>
      </c>
      <c r="AA427" s="31">
        <v>2.8E-3</v>
      </c>
      <c r="AB427" s="32">
        <f t="shared" si="114"/>
        <v>1.0027999999999999</v>
      </c>
      <c r="AC427" s="28">
        <f t="shared" si="115"/>
        <v>5.87284451874851E-5</v>
      </c>
      <c r="AD427" s="22"/>
      <c r="AE427" s="29" t="s">
        <v>428</v>
      </c>
      <c r="AF427" s="30">
        <v>715.65</v>
      </c>
      <c r="AG427" s="31">
        <v>1.2999999999999999E-2</v>
      </c>
      <c r="AH427" s="32">
        <f t="shared" si="116"/>
        <v>1.0129999999999999</v>
      </c>
      <c r="AI427" s="28">
        <f t="shared" si="117"/>
        <v>1.21166706472415E-4</v>
      </c>
      <c r="AJ427" s="22"/>
      <c r="AK427" s="29" t="s">
        <v>428</v>
      </c>
      <c r="AL427" s="30">
        <v>273.7</v>
      </c>
      <c r="AM427" s="31">
        <v>-2.8899999999999999E-2</v>
      </c>
      <c r="AN427" s="32">
        <f t="shared" si="118"/>
        <v>0.97109999999999996</v>
      </c>
      <c r="AO427" s="28">
        <f t="shared" si="119"/>
        <v>-2.7360783377119698E-4</v>
      </c>
      <c r="AP427" s="22"/>
      <c r="AQ427" s="22"/>
      <c r="AR427" s="38"/>
      <c r="AT427" s="39">
        <f t="shared" si="120"/>
        <v>0.59921060281824701</v>
      </c>
      <c r="AV427" s="40" t="s">
        <v>432</v>
      </c>
      <c r="AW427" s="47">
        <v>1105.2</v>
      </c>
      <c r="AX427" s="48">
        <f t="shared" si="104"/>
        <v>-2.2368294146481501E-2</v>
      </c>
      <c r="AY427" s="43">
        <f t="shared" si="105"/>
        <v>0.977631705853518</v>
      </c>
      <c r="AZ427" s="49"/>
    </row>
    <row r="428" spans="1:52" ht="20.399999999999999">
      <c r="A428" s="12" t="s">
        <v>429</v>
      </c>
      <c r="B428" s="13">
        <v>2108.94</v>
      </c>
      <c r="C428" s="14">
        <v>-9.4999999999999998E-3</v>
      </c>
      <c r="D428" s="15">
        <f t="shared" si="106"/>
        <v>0.99050000000000005</v>
      </c>
      <c r="E428" s="10">
        <f t="shared" si="107"/>
        <v>0.57698340100310497</v>
      </c>
      <c r="F428" s="16"/>
      <c r="G428" s="12" t="s">
        <v>429</v>
      </c>
      <c r="H428" s="13">
        <v>562</v>
      </c>
      <c r="I428" s="14">
        <v>5.4999999999999997E-3</v>
      </c>
      <c r="J428" s="15">
        <f t="shared" si="108"/>
        <v>1.0055000000000001</v>
      </c>
      <c r="K428" s="10">
        <f t="shared" si="109"/>
        <v>1.8280833532362099E-3</v>
      </c>
      <c r="L428" s="21"/>
      <c r="M428" s="12" t="s">
        <v>429</v>
      </c>
      <c r="N428" s="13">
        <v>251.85</v>
      </c>
      <c r="O428" s="14">
        <v>1.0800000000000001E-2</v>
      </c>
      <c r="P428" s="15">
        <f t="shared" si="110"/>
        <v>1.0107999999999999</v>
      </c>
      <c r="Q428" s="10">
        <f t="shared" si="111"/>
        <v>1.11636971578696E-4</v>
      </c>
      <c r="R428" s="21"/>
      <c r="S428" s="12" t="s">
        <v>429</v>
      </c>
      <c r="T428" s="13">
        <v>29.4</v>
      </c>
      <c r="U428" s="14">
        <v>0.05</v>
      </c>
      <c r="V428" s="15">
        <f t="shared" si="112"/>
        <v>1.05</v>
      </c>
      <c r="W428" s="10">
        <f t="shared" si="113"/>
        <v>1.7502388344877E-3</v>
      </c>
      <c r="X428" s="22"/>
      <c r="Y428" s="29" t="s">
        <v>429</v>
      </c>
      <c r="Z428" s="30">
        <v>88.75</v>
      </c>
      <c r="AA428" s="31">
        <v>-6.1999999999999998E-3</v>
      </c>
      <c r="AB428" s="32">
        <f t="shared" si="114"/>
        <v>0.99380000000000002</v>
      </c>
      <c r="AC428" s="28">
        <f t="shared" si="115"/>
        <v>-1.3004155720086001E-4</v>
      </c>
      <c r="AD428" s="22"/>
      <c r="AE428" s="29" t="s">
        <v>429</v>
      </c>
      <c r="AF428" s="30">
        <v>706.45</v>
      </c>
      <c r="AG428" s="31">
        <v>-2.7799999999999998E-2</v>
      </c>
      <c r="AH428" s="32">
        <f t="shared" si="116"/>
        <v>0.97219999999999995</v>
      </c>
      <c r="AI428" s="28">
        <f t="shared" si="117"/>
        <v>-2.5911034153331699E-4</v>
      </c>
      <c r="AJ428" s="22"/>
      <c r="AK428" s="29" t="s">
        <v>429</v>
      </c>
      <c r="AL428" s="30">
        <v>281.85000000000002</v>
      </c>
      <c r="AM428" s="31">
        <v>-4.1200000000000001E-2</v>
      </c>
      <c r="AN428" s="32">
        <f t="shared" si="118"/>
        <v>0.95879999999999999</v>
      </c>
      <c r="AO428" s="28">
        <f t="shared" si="119"/>
        <v>-3.90056842608073E-4</v>
      </c>
      <c r="AP428" s="22"/>
      <c r="AQ428" s="22"/>
      <c r="AR428" s="38"/>
      <c r="AT428" s="39">
        <f t="shared" si="120"/>
        <v>0.57989415142106504</v>
      </c>
      <c r="AV428" s="40" t="s">
        <v>433</v>
      </c>
      <c r="AW428" s="47">
        <v>1130.2</v>
      </c>
      <c r="AX428" s="48">
        <f t="shared" si="104"/>
        <v>-2.1186120263918199E-2</v>
      </c>
      <c r="AY428" s="43">
        <f t="shared" si="105"/>
        <v>0.97881387973608203</v>
      </c>
      <c r="AZ428" s="49"/>
    </row>
    <row r="429" spans="1:52" ht="20.399999999999999">
      <c r="A429" s="12" t="s">
        <v>430</v>
      </c>
      <c r="B429" s="13">
        <v>2129.25</v>
      </c>
      <c r="C429" s="14">
        <v>-1.1599999999999999E-2</v>
      </c>
      <c r="D429" s="15">
        <f t="shared" si="106"/>
        <v>0.98839999999999995</v>
      </c>
      <c r="E429" s="10">
        <f t="shared" si="107"/>
        <v>0.57576011464055399</v>
      </c>
      <c r="F429" s="16"/>
      <c r="G429" s="12" t="s">
        <v>430</v>
      </c>
      <c r="H429" s="13">
        <v>558.9</v>
      </c>
      <c r="I429" s="14">
        <v>1.2800000000000001E-2</v>
      </c>
      <c r="J429" s="15">
        <f t="shared" si="108"/>
        <v>1.0127999999999999</v>
      </c>
      <c r="K429" s="10">
        <f t="shared" si="109"/>
        <v>4.2544485311678997E-3</v>
      </c>
      <c r="L429" s="21"/>
      <c r="M429" s="12" t="s">
        <v>430</v>
      </c>
      <c r="N429" s="13">
        <v>249.15</v>
      </c>
      <c r="O429" s="14">
        <v>-1.44E-2</v>
      </c>
      <c r="P429" s="15">
        <f t="shared" si="110"/>
        <v>0.98560000000000003</v>
      </c>
      <c r="Q429" s="10">
        <f t="shared" si="111"/>
        <v>-1.4884929543826101E-4</v>
      </c>
      <c r="R429" s="21"/>
      <c r="S429" s="12" t="s">
        <v>430</v>
      </c>
      <c r="T429" s="13">
        <v>28</v>
      </c>
      <c r="U429" s="14">
        <v>-5.7200000000000001E-2</v>
      </c>
      <c r="V429" s="15">
        <f t="shared" si="112"/>
        <v>0.94279999999999997</v>
      </c>
      <c r="W429" s="10">
        <f t="shared" si="113"/>
        <v>-2.0022732266539302E-3</v>
      </c>
      <c r="X429" s="22"/>
      <c r="Y429" s="29" t="s">
        <v>430</v>
      </c>
      <c r="Z429" s="30">
        <v>89.3</v>
      </c>
      <c r="AA429" s="31">
        <v>5.9999999999999995E-4</v>
      </c>
      <c r="AB429" s="32">
        <f t="shared" si="114"/>
        <v>1.0005999999999999</v>
      </c>
      <c r="AC429" s="28">
        <f t="shared" si="115"/>
        <v>1.2584666825889701E-5</v>
      </c>
      <c r="AD429" s="22"/>
      <c r="AE429" s="29" t="s">
        <v>430</v>
      </c>
      <c r="AF429" s="30">
        <v>726.65</v>
      </c>
      <c r="AG429" s="31">
        <v>5.5999999999999999E-3</v>
      </c>
      <c r="AH429" s="32">
        <f t="shared" si="116"/>
        <v>1.0056</v>
      </c>
      <c r="AI429" s="28">
        <f t="shared" si="117"/>
        <v>5.21948889419632E-5</v>
      </c>
      <c r="AJ429" s="22"/>
      <c r="AK429" s="29" t="s">
        <v>430</v>
      </c>
      <c r="AL429" s="30">
        <v>293.95</v>
      </c>
      <c r="AM429" s="31">
        <v>-3.8300000000000001E-2</v>
      </c>
      <c r="AN429" s="32">
        <f t="shared" si="118"/>
        <v>0.9617</v>
      </c>
      <c r="AO429" s="28">
        <f t="shared" si="119"/>
        <v>-3.62601385240029E-4</v>
      </c>
      <c r="AP429" s="22"/>
      <c r="AQ429" s="22"/>
      <c r="AR429" s="38"/>
      <c r="AT429" s="39">
        <f t="shared" si="120"/>
        <v>0.577565618820158</v>
      </c>
      <c r="AV429" s="40" t="s">
        <v>434</v>
      </c>
      <c r="AW429" s="47">
        <v>1154.4000000000001</v>
      </c>
      <c r="AX429" s="48">
        <f t="shared" si="104"/>
        <v>3.5579505576967198E-3</v>
      </c>
      <c r="AY429" s="43">
        <f t="shared" si="105"/>
        <v>1.0035579505576999</v>
      </c>
      <c r="AZ429" s="49"/>
    </row>
    <row r="430" spans="1:52" ht="20.399999999999999">
      <c r="A430" s="12" t="s">
        <v>431</v>
      </c>
      <c r="B430" s="13">
        <v>2154.29</v>
      </c>
      <c r="C430" s="14">
        <v>-1.6199999999999999E-2</v>
      </c>
      <c r="D430" s="15">
        <f t="shared" si="106"/>
        <v>0.98380000000000001</v>
      </c>
      <c r="E430" s="10">
        <f t="shared" si="107"/>
        <v>0.57308053498925204</v>
      </c>
      <c r="F430" s="16"/>
      <c r="G430" s="12" t="s">
        <v>431</v>
      </c>
      <c r="H430" s="13">
        <v>551.85</v>
      </c>
      <c r="I430" s="14">
        <v>8.6999999999999994E-3</v>
      </c>
      <c r="J430" s="15">
        <f t="shared" si="108"/>
        <v>1.0086999999999999</v>
      </c>
      <c r="K430" s="10">
        <f t="shared" si="109"/>
        <v>2.8916954860281801E-3</v>
      </c>
      <c r="L430" s="21"/>
      <c r="M430" s="12" t="s">
        <v>431</v>
      </c>
      <c r="N430" s="13">
        <v>252.8</v>
      </c>
      <c r="O430" s="14">
        <v>-1.21E-2</v>
      </c>
      <c r="P430" s="15">
        <f t="shared" si="110"/>
        <v>0.9879</v>
      </c>
      <c r="Q430" s="10">
        <f t="shared" si="111"/>
        <v>-1.2507475519465001E-4</v>
      </c>
      <c r="R430" s="21"/>
      <c r="S430" s="12" t="s">
        <v>431</v>
      </c>
      <c r="T430" s="13">
        <v>29.7</v>
      </c>
      <c r="U430" s="14">
        <v>-0.1278</v>
      </c>
      <c r="V430" s="15">
        <f t="shared" si="112"/>
        <v>0.87219999999999998</v>
      </c>
      <c r="W430" s="10">
        <f t="shared" si="113"/>
        <v>-4.4736104609505601E-3</v>
      </c>
      <c r="X430" s="22"/>
      <c r="Y430" s="29" t="s">
        <v>431</v>
      </c>
      <c r="Z430" s="30">
        <v>89.25</v>
      </c>
      <c r="AA430" s="31">
        <v>6.1999999999999998E-3</v>
      </c>
      <c r="AB430" s="32">
        <f t="shared" si="114"/>
        <v>1.0062</v>
      </c>
      <c r="AC430" s="28">
        <f t="shared" si="115"/>
        <v>1.3004155720086001E-4</v>
      </c>
      <c r="AD430" s="22"/>
      <c r="AE430" s="29" t="s">
        <v>431</v>
      </c>
      <c r="AF430" s="30">
        <v>722.6</v>
      </c>
      <c r="AG430" s="31">
        <v>5.0000000000000001E-3</v>
      </c>
      <c r="AH430" s="32">
        <f t="shared" si="116"/>
        <v>1.0049999999999999</v>
      </c>
      <c r="AI430" s="28">
        <f t="shared" si="117"/>
        <v>4.6602579412467202E-5</v>
      </c>
      <c r="AJ430" s="22"/>
      <c r="AK430" s="29" t="s">
        <v>431</v>
      </c>
      <c r="AL430" s="30">
        <v>305.64999999999998</v>
      </c>
      <c r="AM430" s="31">
        <v>3.8999999999999998E-3</v>
      </c>
      <c r="AN430" s="32">
        <f t="shared" si="118"/>
        <v>1.0039</v>
      </c>
      <c r="AO430" s="28">
        <f t="shared" si="119"/>
        <v>3.6922856460472899E-5</v>
      </c>
      <c r="AP430" s="22"/>
      <c r="AQ430" s="22"/>
      <c r="AR430" s="38"/>
      <c r="AT430" s="39">
        <f t="shared" si="120"/>
        <v>0.57158711225220904</v>
      </c>
      <c r="AV430" s="40" t="s">
        <v>435</v>
      </c>
      <c r="AW430" s="47">
        <v>1150.3</v>
      </c>
      <c r="AX430" s="48">
        <f t="shared" si="104"/>
        <v>-6.4988747429396204E-3</v>
      </c>
      <c r="AY430" s="43">
        <f t="shared" si="105"/>
        <v>0.99350112525706002</v>
      </c>
      <c r="AZ430" s="49"/>
    </row>
    <row r="431" spans="1:52" ht="20.399999999999999">
      <c r="A431" s="12" t="s">
        <v>432</v>
      </c>
      <c r="B431" s="13">
        <v>2189.81</v>
      </c>
      <c r="C431" s="14">
        <v>-1.5599999999999999E-2</v>
      </c>
      <c r="D431" s="15">
        <f t="shared" si="106"/>
        <v>0.98440000000000005</v>
      </c>
      <c r="E431" s="10">
        <f t="shared" si="107"/>
        <v>0.57343004537855302</v>
      </c>
      <c r="F431" s="16"/>
      <c r="G431" s="12" t="s">
        <v>432</v>
      </c>
      <c r="H431" s="13">
        <v>547.1</v>
      </c>
      <c r="I431" s="14">
        <v>-6.1899999999999997E-2</v>
      </c>
      <c r="J431" s="15">
        <f t="shared" si="108"/>
        <v>0.93810000000000004</v>
      </c>
      <c r="K431" s="10">
        <f t="shared" si="109"/>
        <v>-2.05742471936948E-2</v>
      </c>
      <c r="L431" s="21"/>
      <c r="M431" s="12" t="s">
        <v>432</v>
      </c>
      <c r="N431" s="13">
        <v>255.9</v>
      </c>
      <c r="O431" s="14">
        <v>-5.9999999999999995E-4</v>
      </c>
      <c r="P431" s="15">
        <f t="shared" si="110"/>
        <v>0.99939999999999996</v>
      </c>
      <c r="Q431" s="10">
        <f t="shared" si="111"/>
        <v>-6.2020539765942201E-6</v>
      </c>
      <c r="R431" s="21"/>
      <c r="S431" s="12" t="s">
        <v>432</v>
      </c>
      <c r="T431" s="13">
        <v>34.049999999999997</v>
      </c>
      <c r="U431" s="14">
        <v>0.1447</v>
      </c>
      <c r="V431" s="15">
        <f t="shared" si="112"/>
        <v>1.1447000000000001</v>
      </c>
      <c r="W431" s="10">
        <f t="shared" si="113"/>
        <v>5.0651911870074002E-3</v>
      </c>
      <c r="X431" s="22"/>
      <c r="Y431" s="29" t="s">
        <v>432</v>
      </c>
      <c r="Z431" s="30">
        <v>88.7</v>
      </c>
      <c r="AA431" s="31">
        <v>-1.17E-2</v>
      </c>
      <c r="AB431" s="32">
        <f t="shared" si="114"/>
        <v>0.98829999999999996</v>
      </c>
      <c r="AC431" s="28">
        <f t="shared" si="115"/>
        <v>-2.4540100310484799E-4</v>
      </c>
      <c r="AD431" s="22"/>
      <c r="AE431" s="29" t="s">
        <v>432</v>
      </c>
      <c r="AF431" s="30">
        <v>719</v>
      </c>
      <c r="AG431" s="31">
        <v>-3.27E-2</v>
      </c>
      <c r="AH431" s="32">
        <f t="shared" si="116"/>
        <v>0.96730000000000005</v>
      </c>
      <c r="AI431" s="28">
        <f t="shared" si="117"/>
        <v>-3.0478086935753501E-4</v>
      </c>
      <c r="AJ431" s="22"/>
      <c r="AK431" s="29" t="s">
        <v>432</v>
      </c>
      <c r="AL431" s="30">
        <v>304.45</v>
      </c>
      <c r="AM431" s="31">
        <v>-1.38E-2</v>
      </c>
      <c r="AN431" s="32">
        <f t="shared" si="118"/>
        <v>0.98619999999999997</v>
      </c>
      <c r="AO431" s="28">
        <f t="shared" si="119"/>
        <v>-1.3065010747551899E-4</v>
      </c>
      <c r="AP431" s="22"/>
      <c r="AQ431" s="22"/>
      <c r="AR431" s="38"/>
      <c r="AT431" s="39">
        <f t="shared" si="120"/>
        <v>0.55723395533795095</v>
      </c>
      <c r="AV431" s="40" t="s">
        <v>436</v>
      </c>
      <c r="AW431" s="47">
        <v>1157.8</v>
      </c>
      <c r="AX431" s="48">
        <f t="shared" si="104"/>
        <v>-2.0982330780763801E-2</v>
      </c>
      <c r="AY431" s="43">
        <f t="shared" si="105"/>
        <v>0.97901766921923605</v>
      </c>
      <c r="AZ431" s="49"/>
    </row>
    <row r="432" spans="1:52" ht="20.399999999999999">
      <c r="A432" s="12" t="s">
        <v>433</v>
      </c>
      <c r="B432" s="13">
        <v>2224.4299999999998</v>
      </c>
      <c r="C432" s="14">
        <v>1.8E-3</v>
      </c>
      <c r="D432" s="15">
        <f t="shared" si="106"/>
        <v>1.0018</v>
      </c>
      <c r="E432" s="10">
        <f t="shared" si="107"/>
        <v>0.58356584666825895</v>
      </c>
      <c r="F432" s="16"/>
      <c r="G432" s="12" t="s">
        <v>433</v>
      </c>
      <c r="H432" s="13">
        <v>583.20000000000005</v>
      </c>
      <c r="I432" s="14">
        <v>6.0000000000000001E-3</v>
      </c>
      <c r="J432" s="15">
        <f t="shared" si="108"/>
        <v>1.006</v>
      </c>
      <c r="K432" s="10">
        <f t="shared" si="109"/>
        <v>1.9942727489849501E-3</v>
      </c>
      <c r="L432" s="21"/>
      <c r="M432" s="12" t="s">
        <v>433</v>
      </c>
      <c r="N432" s="13">
        <v>256.05</v>
      </c>
      <c r="O432" s="14">
        <v>6.1000000000000004E-3</v>
      </c>
      <c r="P432" s="15">
        <f t="shared" si="110"/>
        <v>1.0061</v>
      </c>
      <c r="Q432" s="10">
        <f t="shared" si="111"/>
        <v>6.3054215428707896E-5</v>
      </c>
      <c r="R432" s="21"/>
      <c r="S432" s="12" t="s">
        <v>433</v>
      </c>
      <c r="T432" s="13">
        <v>29.75</v>
      </c>
      <c r="U432" s="14">
        <v>4.7E-2</v>
      </c>
      <c r="V432" s="15">
        <f t="shared" si="112"/>
        <v>1.0469999999999999</v>
      </c>
      <c r="W432" s="10">
        <f t="shared" si="113"/>
        <v>1.64522450441844E-3</v>
      </c>
      <c r="X432" s="22"/>
      <c r="Y432" s="29" t="s">
        <v>433</v>
      </c>
      <c r="Z432" s="30">
        <v>89.75</v>
      </c>
      <c r="AA432" s="31">
        <v>-1.0999999999999999E-2</v>
      </c>
      <c r="AB432" s="32">
        <f t="shared" si="114"/>
        <v>0.98899999999999999</v>
      </c>
      <c r="AC432" s="28">
        <f t="shared" si="115"/>
        <v>-2.30718891807977E-4</v>
      </c>
      <c r="AD432" s="22"/>
      <c r="AE432" s="29" t="s">
        <v>433</v>
      </c>
      <c r="AF432" s="30">
        <v>743.3</v>
      </c>
      <c r="AG432" s="31">
        <v>-1.0800000000000001E-2</v>
      </c>
      <c r="AH432" s="32">
        <f t="shared" si="116"/>
        <v>0.98919999999999997</v>
      </c>
      <c r="AI432" s="28">
        <f t="shared" si="117"/>
        <v>-1.0066157153092901E-4</v>
      </c>
      <c r="AJ432" s="22"/>
      <c r="AK432" s="29" t="s">
        <v>433</v>
      </c>
      <c r="AL432" s="30">
        <v>308.7</v>
      </c>
      <c r="AM432" s="31">
        <v>-1.4800000000000001E-2</v>
      </c>
      <c r="AN432" s="32">
        <f t="shared" si="118"/>
        <v>0.98519999999999996</v>
      </c>
      <c r="AO432" s="28">
        <f t="shared" si="119"/>
        <v>-1.40117506567948E-4</v>
      </c>
      <c r="AP432" s="22"/>
      <c r="AQ432" s="22"/>
      <c r="AR432" s="38"/>
      <c r="AT432" s="39">
        <f t="shared" si="120"/>
        <v>0.586796900167184</v>
      </c>
      <c r="AV432" s="40" t="s">
        <v>437</v>
      </c>
      <c r="AW432" s="47">
        <v>1182.3499999999999</v>
      </c>
      <c r="AX432" s="48">
        <f t="shared" si="104"/>
        <v>-2.6457894507098699E-2</v>
      </c>
      <c r="AY432" s="43">
        <f t="shared" si="105"/>
        <v>0.97354210549290099</v>
      </c>
      <c r="AZ432" s="49"/>
    </row>
    <row r="433" spans="1:52" ht="20.399999999999999">
      <c r="A433" s="12" t="s">
        <v>434</v>
      </c>
      <c r="B433" s="13">
        <v>2220.4899999999998</v>
      </c>
      <c r="C433" s="14">
        <v>-4.0000000000000002E-4</v>
      </c>
      <c r="D433" s="15">
        <f t="shared" si="106"/>
        <v>0.99960000000000004</v>
      </c>
      <c r="E433" s="10">
        <f t="shared" si="107"/>
        <v>0.58228430857415803</v>
      </c>
      <c r="F433" s="16"/>
      <c r="G433" s="12" t="s">
        <v>434</v>
      </c>
      <c r="H433" s="13">
        <v>579.70000000000005</v>
      </c>
      <c r="I433" s="14">
        <v>1.8E-3</v>
      </c>
      <c r="J433" s="15">
        <f t="shared" si="108"/>
        <v>1.0018</v>
      </c>
      <c r="K433" s="10">
        <f t="shared" si="109"/>
        <v>5.9828182469548604E-4</v>
      </c>
      <c r="L433" s="21"/>
      <c r="M433" s="12" t="s">
        <v>434</v>
      </c>
      <c r="N433" s="13">
        <v>254.5</v>
      </c>
      <c r="O433" s="14">
        <v>-5.4999999999999997E-3</v>
      </c>
      <c r="P433" s="15">
        <f t="shared" si="110"/>
        <v>0.99450000000000005</v>
      </c>
      <c r="Q433" s="10">
        <f t="shared" si="111"/>
        <v>-5.6852161452113699E-5</v>
      </c>
      <c r="R433" s="21"/>
      <c r="S433" s="12" t="s">
        <v>434</v>
      </c>
      <c r="T433" s="13">
        <v>28.41</v>
      </c>
      <c r="U433" s="14">
        <v>-1.61E-2</v>
      </c>
      <c r="V433" s="15">
        <f t="shared" si="112"/>
        <v>0.9839</v>
      </c>
      <c r="W433" s="10">
        <f t="shared" si="113"/>
        <v>-5.6357690470503895E-4</v>
      </c>
      <c r="X433" s="22"/>
      <c r="Y433" s="29" t="s">
        <v>434</v>
      </c>
      <c r="Z433" s="30">
        <v>90.75</v>
      </c>
      <c r="AA433" s="31">
        <v>-1.14E-2</v>
      </c>
      <c r="AB433" s="32">
        <f t="shared" si="114"/>
        <v>0.98860000000000003</v>
      </c>
      <c r="AC433" s="28">
        <f t="shared" si="115"/>
        <v>-2.3910866969190301E-4</v>
      </c>
      <c r="AD433" s="22"/>
      <c r="AE433" s="29" t="s">
        <v>434</v>
      </c>
      <c r="AF433" s="30">
        <v>751.45</v>
      </c>
      <c r="AG433" s="31">
        <v>-1.6799999999999999E-2</v>
      </c>
      <c r="AH433" s="32">
        <f t="shared" si="116"/>
        <v>0.98319999999999996</v>
      </c>
      <c r="AI433" s="28">
        <f t="shared" si="117"/>
        <v>-1.5658466682589E-4</v>
      </c>
      <c r="AJ433" s="22"/>
      <c r="AK433" s="29" t="s">
        <v>434</v>
      </c>
      <c r="AL433" s="30">
        <v>313.35000000000002</v>
      </c>
      <c r="AM433" s="31">
        <v>-5.7000000000000002E-3</v>
      </c>
      <c r="AN433" s="32">
        <f t="shared" si="118"/>
        <v>0.99429999999999996</v>
      </c>
      <c r="AO433" s="28">
        <f t="shared" si="119"/>
        <v>-5.3964174826844997E-5</v>
      </c>
      <c r="AP433" s="22"/>
      <c r="AQ433" s="22"/>
      <c r="AR433" s="38"/>
      <c r="AT433" s="39">
        <f t="shared" si="120"/>
        <v>0.58181250382135197</v>
      </c>
      <c r="AV433" s="40" t="s">
        <v>438</v>
      </c>
      <c r="AW433" s="47">
        <v>1214.05</v>
      </c>
      <c r="AX433" s="48">
        <f t="shared" si="104"/>
        <v>1.0515953494965801E-2</v>
      </c>
      <c r="AY433" s="43">
        <f t="shared" si="105"/>
        <v>1.0105159534949699</v>
      </c>
      <c r="AZ433" s="49"/>
    </row>
    <row r="434" spans="1:52" ht="20.399999999999999">
      <c r="A434" s="12" t="s">
        <v>435</v>
      </c>
      <c r="B434" s="13">
        <v>2221.34</v>
      </c>
      <c r="C434" s="14">
        <v>2.2100000000000002E-2</v>
      </c>
      <c r="D434" s="15">
        <f t="shared" si="106"/>
        <v>1.0221</v>
      </c>
      <c r="E434" s="10">
        <f t="shared" si="107"/>
        <v>0.59539094817291605</v>
      </c>
      <c r="F434" s="16"/>
      <c r="G434" s="12" t="s">
        <v>435</v>
      </c>
      <c r="H434" s="13">
        <v>578.65</v>
      </c>
      <c r="I434" s="14">
        <v>2.5000000000000001E-3</v>
      </c>
      <c r="J434" s="15">
        <f t="shared" si="108"/>
        <v>1.0024999999999999</v>
      </c>
      <c r="K434" s="10">
        <f t="shared" si="109"/>
        <v>8.3094697874373097E-4</v>
      </c>
      <c r="L434" s="21"/>
      <c r="M434" s="12" t="s">
        <v>435</v>
      </c>
      <c r="N434" s="13">
        <v>255.9</v>
      </c>
      <c r="O434" s="14">
        <v>6.1000000000000004E-3</v>
      </c>
      <c r="P434" s="15">
        <f t="shared" si="110"/>
        <v>1.0061</v>
      </c>
      <c r="Q434" s="10">
        <f t="shared" si="111"/>
        <v>6.3054215428707896E-5</v>
      </c>
      <c r="R434" s="21"/>
      <c r="S434" s="12" t="s">
        <v>435</v>
      </c>
      <c r="T434" s="13">
        <v>28.88</v>
      </c>
      <c r="U434" s="14">
        <v>-1.06E-2</v>
      </c>
      <c r="V434" s="15">
        <f t="shared" si="112"/>
        <v>0.98939999999999995</v>
      </c>
      <c r="W434" s="10">
        <f t="shared" si="113"/>
        <v>-3.7105063291139202E-4</v>
      </c>
      <c r="X434" s="22"/>
      <c r="Y434" s="29" t="s">
        <v>435</v>
      </c>
      <c r="Z434" s="30">
        <v>91.8</v>
      </c>
      <c r="AA434" s="31">
        <v>-6.4999999999999997E-3</v>
      </c>
      <c r="AB434" s="32">
        <f t="shared" si="114"/>
        <v>0.99350000000000005</v>
      </c>
      <c r="AC434" s="28">
        <f t="shared" si="115"/>
        <v>-1.3633389061380499E-4</v>
      </c>
      <c r="AD434" s="22"/>
      <c r="AE434" s="29" t="s">
        <v>435</v>
      </c>
      <c r="AF434" s="30">
        <v>764.3</v>
      </c>
      <c r="AG434" s="31">
        <v>1E-4</v>
      </c>
      <c r="AH434" s="32">
        <f t="shared" si="116"/>
        <v>1.0001</v>
      </c>
      <c r="AI434" s="28">
        <f t="shared" si="117"/>
        <v>9.3205158824934297E-7</v>
      </c>
      <c r="AJ434" s="22"/>
      <c r="AK434" s="29" t="s">
        <v>435</v>
      </c>
      <c r="AL434" s="30">
        <v>315.14999999999998</v>
      </c>
      <c r="AM434" s="31">
        <v>-3.0200000000000001E-2</v>
      </c>
      <c r="AN434" s="32">
        <f t="shared" si="118"/>
        <v>0.9698</v>
      </c>
      <c r="AO434" s="28">
        <f t="shared" si="119"/>
        <v>-2.8591545259135402E-4</v>
      </c>
      <c r="AP434" s="22"/>
      <c r="AQ434" s="22"/>
      <c r="AR434" s="38"/>
      <c r="AT434" s="39">
        <f t="shared" si="120"/>
        <v>0.59549258144256001</v>
      </c>
      <c r="AV434" s="40" t="s">
        <v>439</v>
      </c>
      <c r="AW434" s="47">
        <v>1201.3499999999999</v>
      </c>
      <c r="AX434" s="48">
        <f t="shared" si="104"/>
        <v>2.9909719093462499E-2</v>
      </c>
      <c r="AY434" s="43">
        <f t="shared" si="105"/>
        <v>1.0299097190934601</v>
      </c>
      <c r="AZ434" s="49"/>
    </row>
    <row r="435" spans="1:52" ht="20.399999999999999">
      <c r="A435" s="12" t="s">
        <v>436</v>
      </c>
      <c r="B435" s="13">
        <v>2173.4</v>
      </c>
      <c r="C435" s="14">
        <v>1.5E-3</v>
      </c>
      <c r="D435" s="15">
        <f t="shared" si="106"/>
        <v>1.0015000000000001</v>
      </c>
      <c r="E435" s="10">
        <f t="shared" si="107"/>
        <v>0.58339109147360901</v>
      </c>
      <c r="F435" s="16"/>
      <c r="G435" s="12" t="s">
        <v>436</v>
      </c>
      <c r="H435" s="13">
        <v>577.20000000000005</v>
      </c>
      <c r="I435" s="14">
        <v>1.43E-2</v>
      </c>
      <c r="J435" s="15">
        <f t="shared" si="108"/>
        <v>1.0143</v>
      </c>
      <c r="K435" s="10">
        <f t="shared" si="109"/>
        <v>4.7530167184141403E-3</v>
      </c>
      <c r="L435" s="21"/>
      <c r="M435" s="12" t="s">
        <v>436</v>
      </c>
      <c r="N435" s="13">
        <v>254.35</v>
      </c>
      <c r="O435" s="14">
        <v>1.8E-3</v>
      </c>
      <c r="P435" s="15">
        <f t="shared" si="110"/>
        <v>1.0018</v>
      </c>
      <c r="Q435" s="10">
        <f t="shared" si="111"/>
        <v>1.8606161929782701E-5</v>
      </c>
      <c r="R435" s="21"/>
      <c r="S435" s="12" t="s">
        <v>436</v>
      </c>
      <c r="T435" s="13">
        <v>29.18</v>
      </c>
      <c r="U435" s="14">
        <v>6.9999999999999999E-4</v>
      </c>
      <c r="V435" s="15">
        <f t="shared" si="112"/>
        <v>1.0006999999999999</v>
      </c>
      <c r="W435" s="10">
        <f t="shared" si="113"/>
        <v>2.4503343682827801E-5</v>
      </c>
      <c r="X435" s="22"/>
      <c r="Y435" s="29" t="s">
        <v>436</v>
      </c>
      <c r="Z435" s="30">
        <v>92.4</v>
      </c>
      <c r="AA435" s="31">
        <v>2.7000000000000001E-3</v>
      </c>
      <c r="AB435" s="32">
        <f t="shared" si="114"/>
        <v>1.0026999999999999</v>
      </c>
      <c r="AC435" s="28">
        <f t="shared" si="115"/>
        <v>5.6631000716503497E-5</v>
      </c>
      <c r="AD435" s="22"/>
      <c r="AE435" s="29" t="s">
        <v>436</v>
      </c>
      <c r="AF435" s="30">
        <v>764.25</v>
      </c>
      <c r="AG435" s="31">
        <v>6.7999999999999996E-3</v>
      </c>
      <c r="AH435" s="32">
        <f t="shared" si="116"/>
        <v>1.0067999999999999</v>
      </c>
      <c r="AI435" s="28">
        <f t="shared" si="117"/>
        <v>6.3379508000955298E-5</v>
      </c>
      <c r="AJ435" s="22"/>
      <c r="AK435" s="29" t="s">
        <v>436</v>
      </c>
      <c r="AL435" s="30">
        <v>324.95</v>
      </c>
      <c r="AM435" s="31">
        <v>-2.1100000000000001E-2</v>
      </c>
      <c r="AN435" s="32">
        <f t="shared" si="118"/>
        <v>0.97889999999999999</v>
      </c>
      <c r="AO435" s="28">
        <f t="shared" si="119"/>
        <v>-1.9976212085025101E-4</v>
      </c>
      <c r="AP435" s="22"/>
      <c r="AQ435" s="22"/>
      <c r="AR435" s="38"/>
      <c r="AT435" s="39">
        <f t="shared" si="120"/>
        <v>0.58810746608550302</v>
      </c>
      <c r="AV435" s="40" t="s">
        <v>440</v>
      </c>
      <c r="AW435" s="47">
        <v>1165.95</v>
      </c>
      <c r="AX435" s="48">
        <f t="shared" si="104"/>
        <v>2.7300108817059601E-2</v>
      </c>
      <c r="AY435" s="43">
        <f t="shared" si="105"/>
        <v>1.0273001088170599</v>
      </c>
      <c r="AZ435" s="49"/>
    </row>
    <row r="436" spans="1:52" ht="20.399999999999999">
      <c r="A436" s="12" t="s">
        <v>437</v>
      </c>
      <c r="B436" s="13">
        <v>2170.16</v>
      </c>
      <c r="C436" s="14">
        <v>-7.6E-3</v>
      </c>
      <c r="D436" s="15">
        <f t="shared" si="106"/>
        <v>0.99239999999999995</v>
      </c>
      <c r="E436" s="10">
        <f t="shared" si="107"/>
        <v>0.57809018390255595</v>
      </c>
      <c r="F436" s="16"/>
      <c r="G436" s="12" t="s">
        <v>437</v>
      </c>
      <c r="H436" s="13">
        <v>569.04999999999995</v>
      </c>
      <c r="I436" s="14">
        <v>7.0000000000000001E-3</v>
      </c>
      <c r="J436" s="15">
        <f t="shared" si="108"/>
        <v>1.0069999999999999</v>
      </c>
      <c r="K436" s="10">
        <f t="shared" si="109"/>
        <v>2.3266515404824499E-3</v>
      </c>
      <c r="L436" s="21"/>
      <c r="M436" s="12" t="s">
        <v>437</v>
      </c>
      <c r="N436" s="13">
        <v>253.9</v>
      </c>
      <c r="O436" s="14">
        <v>-1.6500000000000001E-2</v>
      </c>
      <c r="P436" s="15">
        <f t="shared" si="110"/>
        <v>0.98350000000000004</v>
      </c>
      <c r="Q436" s="10">
        <f t="shared" si="111"/>
        <v>-1.7055648435634099E-4</v>
      </c>
      <c r="R436" s="21"/>
      <c r="S436" s="12" t="s">
        <v>437</v>
      </c>
      <c r="T436" s="13">
        <v>29.17</v>
      </c>
      <c r="U436" s="14">
        <v>2.3999999999999998E-3</v>
      </c>
      <c r="V436" s="15">
        <f t="shared" si="112"/>
        <v>1.0024</v>
      </c>
      <c r="W436" s="10">
        <f t="shared" si="113"/>
        <v>8.4011464055409597E-5</v>
      </c>
      <c r="X436" s="22"/>
      <c r="Y436" s="29" t="s">
        <v>437</v>
      </c>
      <c r="Z436" s="30">
        <v>92.15</v>
      </c>
      <c r="AA436" s="31">
        <v>2.2000000000000001E-3</v>
      </c>
      <c r="AB436" s="32">
        <f t="shared" si="114"/>
        <v>1.0022</v>
      </c>
      <c r="AC436" s="28">
        <f t="shared" si="115"/>
        <v>4.6143778361595401E-5</v>
      </c>
      <c r="AD436" s="22"/>
      <c r="AE436" s="29" t="s">
        <v>437</v>
      </c>
      <c r="AF436" s="30">
        <v>759.1</v>
      </c>
      <c r="AG436" s="31">
        <v>2E-3</v>
      </c>
      <c r="AH436" s="32">
        <f t="shared" si="116"/>
        <v>1.002</v>
      </c>
      <c r="AI436" s="28">
        <f t="shared" si="117"/>
        <v>1.8641031764986901E-5</v>
      </c>
      <c r="AJ436" s="22"/>
      <c r="AK436" s="29" t="s">
        <v>437</v>
      </c>
      <c r="AL436" s="30">
        <v>331.95</v>
      </c>
      <c r="AM436" s="31">
        <v>1.2999999999999999E-2</v>
      </c>
      <c r="AN436" s="32">
        <f t="shared" si="118"/>
        <v>1.0129999999999999</v>
      </c>
      <c r="AO436" s="28">
        <f t="shared" si="119"/>
        <v>1.23076188201576E-4</v>
      </c>
      <c r="AP436" s="22"/>
      <c r="AQ436" s="22"/>
      <c r="AR436" s="38"/>
      <c r="AT436" s="39">
        <f t="shared" si="120"/>
        <v>0.580518151421065</v>
      </c>
      <c r="AV436" s="40" t="s">
        <v>441</v>
      </c>
      <c r="AW436" s="47">
        <v>1134.55</v>
      </c>
      <c r="AX436" s="48">
        <f t="shared" si="104"/>
        <v>6.8543395250613903E-3</v>
      </c>
      <c r="AY436" s="43">
        <f t="shared" si="105"/>
        <v>1.00685433952506</v>
      </c>
      <c r="AZ436" s="49"/>
    </row>
    <row r="437" spans="1:52" ht="20.399999999999999">
      <c r="A437" s="12" t="s">
        <v>438</v>
      </c>
      <c r="B437" s="13">
        <v>2186.7199999999998</v>
      </c>
      <c r="C437" s="14">
        <v>-5.3E-3</v>
      </c>
      <c r="D437" s="15">
        <f t="shared" si="106"/>
        <v>0.99470000000000003</v>
      </c>
      <c r="E437" s="10">
        <f t="shared" si="107"/>
        <v>0.57942997372820604</v>
      </c>
      <c r="F437" s="16"/>
      <c r="G437" s="12" t="s">
        <v>438</v>
      </c>
      <c r="H437" s="13">
        <v>565.1</v>
      </c>
      <c r="I437" s="14">
        <v>2.06E-2</v>
      </c>
      <c r="J437" s="15">
        <f t="shared" si="108"/>
        <v>1.0206</v>
      </c>
      <c r="K437" s="10">
        <f t="shared" si="109"/>
        <v>6.84700310484834E-3</v>
      </c>
      <c r="L437" s="21"/>
      <c r="M437" s="12" t="s">
        <v>438</v>
      </c>
      <c r="N437" s="13">
        <v>258.14999999999998</v>
      </c>
      <c r="O437" s="14">
        <v>-1.0699999999999999E-2</v>
      </c>
      <c r="P437" s="15">
        <f t="shared" si="110"/>
        <v>0.98929999999999996</v>
      </c>
      <c r="Q437" s="10">
        <f t="shared" si="111"/>
        <v>-1.1060329591593E-4</v>
      </c>
      <c r="R437" s="21"/>
      <c r="S437" s="12" t="s">
        <v>438</v>
      </c>
      <c r="T437" s="13">
        <v>29.09</v>
      </c>
      <c r="U437" s="14">
        <v>0</v>
      </c>
      <c r="V437" s="15">
        <f t="shared" si="112"/>
        <v>1</v>
      </c>
      <c r="W437" s="10">
        <f t="shared" si="113"/>
        <v>0</v>
      </c>
      <c r="X437" s="22"/>
      <c r="Y437" s="29" t="s">
        <v>438</v>
      </c>
      <c r="Z437" s="30">
        <v>91.95</v>
      </c>
      <c r="AA437" s="31">
        <v>-5.4000000000000003E-3</v>
      </c>
      <c r="AB437" s="32">
        <f t="shared" si="114"/>
        <v>0.99460000000000004</v>
      </c>
      <c r="AC437" s="28">
        <f t="shared" si="115"/>
        <v>-1.1326200143300699E-4</v>
      </c>
      <c r="AD437" s="22"/>
      <c r="AE437" s="29" t="s">
        <v>438</v>
      </c>
      <c r="AF437" s="30">
        <v>757.55</v>
      </c>
      <c r="AG437" s="31">
        <v>8.9999999999999998E-4</v>
      </c>
      <c r="AH437" s="32">
        <f t="shared" si="116"/>
        <v>1.0008999999999999</v>
      </c>
      <c r="AI437" s="28">
        <f t="shared" si="117"/>
        <v>8.38846429424409E-6</v>
      </c>
      <c r="AJ437" s="22"/>
      <c r="AK437" s="29" t="s">
        <v>438</v>
      </c>
      <c r="AL437" s="30">
        <v>327.7</v>
      </c>
      <c r="AM437" s="31">
        <v>-1.67E-2</v>
      </c>
      <c r="AN437" s="32">
        <f t="shared" si="118"/>
        <v>0.98329999999999995</v>
      </c>
      <c r="AO437" s="28">
        <f t="shared" si="119"/>
        <v>-1.58105564843563E-4</v>
      </c>
      <c r="AP437" s="22"/>
      <c r="AQ437" s="22"/>
      <c r="AR437" s="38"/>
      <c r="AT437" s="39">
        <f t="shared" si="120"/>
        <v>0.58590339443515604</v>
      </c>
      <c r="AV437" s="40" t="s">
        <v>442</v>
      </c>
      <c r="AW437" s="47">
        <v>1126.8</v>
      </c>
      <c r="AX437" s="48">
        <f t="shared" si="104"/>
        <v>-2.35924119310265E-2</v>
      </c>
      <c r="AY437" s="43">
        <f t="shared" si="105"/>
        <v>0.97640758806897399</v>
      </c>
      <c r="AZ437" s="49"/>
    </row>
    <row r="438" spans="1:52" ht="20.399999999999999">
      <c r="A438" s="12" t="s">
        <v>439</v>
      </c>
      <c r="B438" s="13">
        <v>2198.34</v>
      </c>
      <c r="C438" s="14">
        <v>1.8200000000000001E-2</v>
      </c>
      <c r="D438" s="15">
        <f t="shared" si="106"/>
        <v>1.0182</v>
      </c>
      <c r="E438" s="10">
        <f t="shared" si="107"/>
        <v>0.59311913064246502</v>
      </c>
      <c r="F438" s="16"/>
      <c r="G438" s="12" t="s">
        <v>439</v>
      </c>
      <c r="H438" s="13">
        <v>553.70000000000005</v>
      </c>
      <c r="I438" s="14">
        <v>-5.1799999999999999E-2</v>
      </c>
      <c r="J438" s="15">
        <f t="shared" si="108"/>
        <v>0.94820000000000004</v>
      </c>
      <c r="K438" s="10">
        <f t="shared" si="109"/>
        <v>-1.7217221399570101E-2</v>
      </c>
      <c r="L438" s="21"/>
      <c r="M438" s="12" t="s">
        <v>439</v>
      </c>
      <c r="N438" s="13">
        <v>260.95</v>
      </c>
      <c r="O438" s="14">
        <v>-6.4999999999999997E-3</v>
      </c>
      <c r="P438" s="15">
        <f t="shared" si="110"/>
        <v>0.99350000000000005</v>
      </c>
      <c r="Q438" s="10">
        <f t="shared" si="111"/>
        <v>-6.7188918079770702E-5</v>
      </c>
      <c r="R438" s="21"/>
      <c r="S438" s="12" t="s">
        <v>439</v>
      </c>
      <c r="T438" s="13">
        <v>29.09</v>
      </c>
      <c r="U438" s="14">
        <v>5.4000000000000003E-3</v>
      </c>
      <c r="V438" s="15">
        <f t="shared" si="112"/>
        <v>1.0054000000000001</v>
      </c>
      <c r="W438" s="10">
        <f t="shared" si="113"/>
        <v>1.89025794124672E-4</v>
      </c>
      <c r="X438" s="22"/>
      <c r="Y438" s="29" t="s">
        <v>439</v>
      </c>
      <c r="Z438" s="30">
        <v>92.45</v>
      </c>
      <c r="AA438" s="31">
        <v>-1.44E-2</v>
      </c>
      <c r="AB438" s="32">
        <f t="shared" si="114"/>
        <v>0.98560000000000003</v>
      </c>
      <c r="AC438" s="28">
        <f t="shared" si="115"/>
        <v>-3.0203200382135202E-4</v>
      </c>
      <c r="AD438" s="22"/>
      <c r="AE438" s="29" t="s">
        <v>439</v>
      </c>
      <c r="AF438" s="30">
        <v>756.85</v>
      </c>
      <c r="AG438" s="31">
        <v>3.04E-2</v>
      </c>
      <c r="AH438" s="32">
        <f t="shared" si="116"/>
        <v>1.0304</v>
      </c>
      <c r="AI438" s="28">
        <f t="shared" si="117"/>
        <v>2.8334368282779997E-4</v>
      </c>
      <c r="AJ438" s="22"/>
      <c r="AK438" s="29" t="s">
        <v>439</v>
      </c>
      <c r="AL438" s="30">
        <v>333.25</v>
      </c>
      <c r="AM438" s="31">
        <v>-3.5999999999999999E-3</v>
      </c>
      <c r="AN438" s="32">
        <f t="shared" si="118"/>
        <v>0.99639999999999995</v>
      </c>
      <c r="AO438" s="28">
        <f t="shared" si="119"/>
        <v>-3.4082636732744197E-5</v>
      </c>
      <c r="AP438" s="22"/>
      <c r="AQ438" s="22"/>
      <c r="AR438" s="38"/>
      <c r="AT438" s="39">
        <f t="shared" si="120"/>
        <v>0.57597097516121298</v>
      </c>
      <c r="AV438" s="40" t="s">
        <v>443</v>
      </c>
      <c r="AW438" s="47">
        <v>1153.7</v>
      </c>
      <c r="AX438" s="48">
        <f t="shared" si="104"/>
        <v>1.42731739353734E-2</v>
      </c>
      <c r="AY438" s="43">
        <f t="shared" si="105"/>
        <v>1.0142731739353701</v>
      </c>
      <c r="AZ438" s="49"/>
    </row>
    <row r="439" spans="1:52" ht="20.399999999999999">
      <c r="A439" s="12" t="s">
        <v>440</v>
      </c>
      <c r="B439" s="13">
        <v>2158.98</v>
      </c>
      <c r="C439" s="14">
        <v>7.7000000000000002E-3</v>
      </c>
      <c r="D439" s="15">
        <f t="shared" si="106"/>
        <v>1.0077</v>
      </c>
      <c r="E439" s="10">
        <f t="shared" si="107"/>
        <v>0.58700269882971101</v>
      </c>
      <c r="F439" s="16"/>
      <c r="G439" s="12" t="s">
        <v>440</v>
      </c>
      <c r="H439" s="13">
        <v>583.95000000000005</v>
      </c>
      <c r="I439" s="14">
        <v>2.8E-3</v>
      </c>
      <c r="J439" s="15">
        <f t="shared" si="108"/>
        <v>1.0027999999999999</v>
      </c>
      <c r="K439" s="10">
        <f t="shared" si="109"/>
        <v>9.3066061619297797E-4</v>
      </c>
      <c r="L439" s="21"/>
      <c r="M439" s="12" t="s">
        <v>440</v>
      </c>
      <c r="N439" s="13">
        <v>262.64999999999998</v>
      </c>
      <c r="O439" s="14">
        <v>-1.7899999999999999E-2</v>
      </c>
      <c r="P439" s="15">
        <f t="shared" si="110"/>
        <v>0.98209999999999997</v>
      </c>
      <c r="Q439" s="10">
        <f t="shared" si="111"/>
        <v>-1.85027943635061E-4</v>
      </c>
      <c r="R439" s="21"/>
      <c r="S439" s="12" t="s">
        <v>440</v>
      </c>
      <c r="T439" s="13">
        <v>28.94</v>
      </c>
      <c r="U439" s="14">
        <v>2.6100000000000002E-2</v>
      </c>
      <c r="V439" s="15">
        <f t="shared" si="112"/>
        <v>1.0261</v>
      </c>
      <c r="W439" s="10">
        <f t="shared" si="113"/>
        <v>9.1362467160257903E-4</v>
      </c>
      <c r="X439" s="22"/>
      <c r="Y439" s="29" t="s">
        <v>440</v>
      </c>
      <c r="Z439" s="30">
        <v>93.8</v>
      </c>
      <c r="AA439" s="31">
        <v>9.7000000000000003E-3</v>
      </c>
      <c r="AB439" s="32">
        <f t="shared" si="114"/>
        <v>1.0097</v>
      </c>
      <c r="AC439" s="28">
        <f t="shared" si="115"/>
        <v>2.0345211368521599E-4</v>
      </c>
      <c r="AD439" s="22"/>
      <c r="AE439" s="29" t="s">
        <v>440</v>
      </c>
      <c r="AF439" s="30">
        <v>734.55</v>
      </c>
      <c r="AG439" s="31">
        <v>6.83E-2</v>
      </c>
      <c r="AH439" s="32">
        <f t="shared" si="116"/>
        <v>1.0683</v>
      </c>
      <c r="AI439" s="28">
        <f t="shared" si="117"/>
        <v>6.3659123477430096E-4</v>
      </c>
      <c r="AJ439" s="22"/>
      <c r="AK439" s="29" t="s">
        <v>440</v>
      </c>
      <c r="AL439" s="30">
        <v>334.45</v>
      </c>
      <c r="AM439" s="31">
        <v>0.01</v>
      </c>
      <c r="AN439" s="32">
        <f t="shared" si="118"/>
        <v>1.01</v>
      </c>
      <c r="AO439" s="28">
        <f t="shared" si="119"/>
        <v>9.4673990924289502E-5</v>
      </c>
      <c r="AP439" s="22"/>
      <c r="AQ439" s="22"/>
      <c r="AR439" s="38"/>
      <c r="AT439" s="39">
        <f t="shared" si="120"/>
        <v>0.58959667351325495</v>
      </c>
      <c r="AV439" s="40" t="s">
        <v>444</v>
      </c>
      <c r="AW439" s="47">
        <v>1137.3499999999999</v>
      </c>
      <c r="AX439" s="48">
        <f t="shared" si="104"/>
        <v>8.6538577062832394E-3</v>
      </c>
      <c r="AY439" s="43">
        <f t="shared" si="105"/>
        <v>1.00865385770628</v>
      </c>
      <c r="AZ439" s="49"/>
    </row>
    <row r="440" spans="1:52" ht="20.399999999999999">
      <c r="A440" s="12" t="s">
        <v>955</v>
      </c>
      <c r="B440" s="13">
        <v>2142.5700000000002</v>
      </c>
      <c r="C440" s="14">
        <v>7.7999999999999996E-3</v>
      </c>
      <c r="D440" s="15">
        <f t="shared" si="106"/>
        <v>1.0078</v>
      </c>
      <c r="E440" s="10">
        <f t="shared" si="107"/>
        <v>0.58706095056126095</v>
      </c>
      <c r="F440" s="16"/>
      <c r="G440" s="12" t="s">
        <v>955</v>
      </c>
      <c r="H440" s="13">
        <v>582.29999999999995</v>
      </c>
      <c r="I440" s="14">
        <v>-2.8299999999999999E-2</v>
      </c>
      <c r="J440" s="15">
        <f t="shared" si="108"/>
        <v>0.97170000000000001</v>
      </c>
      <c r="K440" s="10">
        <f t="shared" si="109"/>
        <v>-9.4063197993790298E-3</v>
      </c>
      <c r="L440" s="21"/>
      <c r="M440" s="12" t="s">
        <v>955</v>
      </c>
      <c r="N440" s="13">
        <v>267.45</v>
      </c>
      <c r="O440" s="14">
        <v>6.7999999999999996E-3</v>
      </c>
      <c r="P440" s="15">
        <f t="shared" si="110"/>
        <v>1.0067999999999999</v>
      </c>
      <c r="Q440" s="10">
        <f t="shared" si="111"/>
        <v>7.0289945068067794E-5</v>
      </c>
      <c r="R440" s="21"/>
      <c r="S440" s="12" t="s">
        <v>955</v>
      </c>
      <c r="T440" s="13">
        <v>28.2</v>
      </c>
      <c r="U440" s="14">
        <v>-6.7000000000000002E-3</v>
      </c>
      <c r="V440" s="15">
        <f t="shared" si="112"/>
        <v>0.99329999999999996</v>
      </c>
      <c r="W440" s="10">
        <f t="shared" si="113"/>
        <v>-2.34532003821352E-4</v>
      </c>
      <c r="X440" s="22"/>
      <c r="Y440" s="29" t="s">
        <v>955</v>
      </c>
      <c r="Z440" s="30">
        <v>92.9</v>
      </c>
      <c r="AA440" s="31">
        <v>-1.6899999999999998E-2</v>
      </c>
      <c r="AB440" s="32">
        <f t="shared" si="114"/>
        <v>0.98309999999999997</v>
      </c>
      <c r="AC440" s="28">
        <f t="shared" si="115"/>
        <v>-3.54468115595892E-4</v>
      </c>
      <c r="AD440" s="22"/>
      <c r="AE440" s="29" t="s">
        <v>955</v>
      </c>
      <c r="AF440" s="30">
        <v>687.6</v>
      </c>
      <c r="AG440" s="31">
        <v>4.5699999999999998E-2</v>
      </c>
      <c r="AH440" s="32">
        <f t="shared" si="116"/>
        <v>1.0457000000000001</v>
      </c>
      <c r="AI440" s="28">
        <f t="shared" si="117"/>
        <v>4.2594757582995E-4</v>
      </c>
      <c r="AJ440" s="22"/>
      <c r="AK440" s="29" t="s">
        <v>955</v>
      </c>
      <c r="AL440" s="30">
        <v>331.15</v>
      </c>
      <c r="AM440" s="31">
        <v>1.9900000000000001E-2</v>
      </c>
      <c r="AN440" s="32">
        <f t="shared" si="118"/>
        <v>1.0199</v>
      </c>
      <c r="AO440" s="28">
        <f t="shared" si="119"/>
        <v>1.8840124193933601E-4</v>
      </c>
      <c r="AP440" s="22"/>
      <c r="AQ440" s="22"/>
      <c r="AR440" s="38"/>
      <c r="AT440" s="39">
        <f t="shared" si="120"/>
        <v>0.57775026940530205</v>
      </c>
      <c r="AV440" s="40" t="s">
        <v>445</v>
      </c>
      <c r="AW440" s="47">
        <v>1127.55</v>
      </c>
      <c r="AX440" s="48">
        <f t="shared" si="104"/>
        <v>-2.71220859071701E-2</v>
      </c>
      <c r="AY440" s="43">
        <f t="shared" si="105"/>
        <v>0.97287791409282998</v>
      </c>
      <c r="AZ440" s="49"/>
    </row>
    <row r="441" spans="1:52" ht="20.399999999999999">
      <c r="A441" s="12" t="s">
        <v>956</v>
      </c>
      <c r="B441" s="13">
        <v>2126.06</v>
      </c>
      <c r="C441" s="14">
        <v>-1.5900000000000001E-2</v>
      </c>
      <c r="D441" s="15">
        <f t="shared" si="106"/>
        <v>0.98409999999999997</v>
      </c>
      <c r="E441" s="10">
        <f t="shared" si="107"/>
        <v>0.57325529018390298</v>
      </c>
      <c r="F441" s="16"/>
      <c r="G441" s="12" t="s">
        <v>956</v>
      </c>
      <c r="H441" s="13">
        <v>599.25</v>
      </c>
      <c r="I441" s="14">
        <v>8.3299999999999999E-2</v>
      </c>
      <c r="J441" s="15">
        <f t="shared" si="108"/>
        <v>1.0832999999999999</v>
      </c>
      <c r="K441" s="10">
        <f t="shared" si="109"/>
        <v>2.7687153331741099E-2</v>
      </c>
      <c r="L441" s="21"/>
      <c r="M441" s="12" t="s">
        <v>956</v>
      </c>
      <c r="N441" s="13">
        <v>265.64999999999998</v>
      </c>
      <c r="O441" s="14">
        <v>2.23E-2</v>
      </c>
      <c r="P441" s="15">
        <f t="shared" si="110"/>
        <v>1.0223</v>
      </c>
      <c r="Q441" s="10">
        <f t="shared" si="111"/>
        <v>2.3050967279675201E-4</v>
      </c>
      <c r="R441" s="21"/>
      <c r="S441" s="12" t="s">
        <v>956</v>
      </c>
      <c r="T441" s="13">
        <v>28.4</v>
      </c>
      <c r="U441" s="14">
        <v>1.4800000000000001E-2</v>
      </c>
      <c r="V441" s="15">
        <f t="shared" si="112"/>
        <v>1.0147999999999999</v>
      </c>
      <c r="W441" s="10">
        <f t="shared" si="113"/>
        <v>5.1807069500835895E-4</v>
      </c>
      <c r="X441" s="22"/>
      <c r="Y441" s="29" t="s">
        <v>956</v>
      </c>
      <c r="Z441" s="30">
        <v>94.5</v>
      </c>
      <c r="AA441" s="31">
        <v>9.5999999999999992E-3</v>
      </c>
      <c r="AB441" s="32">
        <f t="shared" si="114"/>
        <v>1.0096000000000001</v>
      </c>
      <c r="AC441" s="28">
        <f t="shared" si="115"/>
        <v>2.01354669214235E-4</v>
      </c>
      <c r="AD441" s="22"/>
      <c r="AE441" s="29" t="s">
        <v>956</v>
      </c>
      <c r="AF441" s="30">
        <v>657.55</v>
      </c>
      <c r="AG441" s="31">
        <v>6.1999999999999998E-3</v>
      </c>
      <c r="AH441" s="32">
        <f t="shared" si="116"/>
        <v>1.0062</v>
      </c>
      <c r="AI441" s="28">
        <f t="shared" si="117"/>
        <v>5.77871984714593E-5</v>
      </c>
      <c r="AJ441" s="22"/>
      <c r="AK441" s="29" t="s">
        <v>956</v>
      </c>
      <c r="AL441" s="30">
        <v>324.7</v>
      </c>
      <c r="AM441" s="31">
        <v>-1.67E-2</v>
      </c>
      <c r="AN441" s="32">
        <f t="shared" si="118"/>
        <v>0.98329999999999995</v>
      </c>
      <c r="AO441" s="28">
        <f t="shared" si="119"/>
        <v>-1.58105564843563E-4</v>
      </c>
      <c r="AP441" s="22"/>
      <c r="AQ441" s="22"/>
      <c r="AR441" s="38"/>
      <c r="AT441" s="39">
        <f t="shared" si="120"/>
        <v>0.60179206018629094</v>
      </c>
      <c r="AV441" s="40" t="s">
        <v>446</v>
      </c>
      <c r="AW441" s="47">
        <v>1158.55</v>
      </c>
      <c r="AX441" s="48">
        <f t="shared" si="104"/>
        <v>-3.34008005385278E-2</v>
      </c>
      <c r="AY441" s="43">
        <f t="shared" si="105"/>
        <v>0.96659919946147199</v>
      </c>
      <c r="AZ441" s="49"/>
    </row>
    <row r="442" spans="1:52" ht="20.399999999999999">
      <c r="A442" s="12" t="s">
        <v>957</v>
      </c>
      <c r="B442" s="13">
        <v>2160.4299999999998</v>
      </c>
      <c r="C442" s="14">
        <v>4.3E-3</v>
      </c>
      <c r="D442" s="15">
        <f t="shared" si="106"/>
        <v>1.0043</v>
      </c>
      <c r="E442" s="10">
        <f t="shared" si="107"/>
        <v>0.58502213995701002</v>
      </c>
      <c r="F442" s="16"/>
      <c r="G442" s="12" t="s">
        <v>957</v>
      </c>
      <c r="H442" s="13">
        <v>553.15</v>
      </c>
      <c r="I442" s="14">
        <v>1.41E-2</v>
      </c>
      <c r="J442" s="15">
        <f t="shared" si="108"/>
        <v>1.0141</v>
      </c>
      <c r="K442" s="10">
        <f t="shared" si="109"/>
        <v>4.68654096011464E-3</v>
      </c>
      <c r="L442" s="21"/>
      <c r="M442" s="12" t="s">
        <v>957</v>
      </c>
      <c r="N442" s="13">
        <v>259.85000000000002</v>
      </c>
      <c r="O442" s="14">
        <v>-1.3100000000000001E-2</v>
      </c>
      <c r="P442" s="15">
        <f t="shared" si="110"/>
        <v>0.9869</v>
      </c>
      <c r="Q442" s="10">
        <f t="shared" si="111"/>
        <v>-1.35411511822307E-4</v>
      </c>
      <c r="R442" s="21"/>
      <c r="S442" s="12" t="s">
        <v>957</v>
      </c>
      <c r="T442" s="13">
        <v>27.98</v>
      </c>
      <c r="U442" s="14">
        <v>4.6600000000000003E-2</v>
      </c>
      <c r="V442" s="15">
        <f t="shared" si="112"/>
        <v>1.0466</v>
      </c>
      <c r="W442" s="10">
        <f t="shared" si="113"/>
        <v>1.63122259374254E-3</v>
      </c>
      <c r="X442" s="22"/>
      <c r="Y442" s="29" t="s">
        <v>957</v>
      </c>
      <c r="Z442" s="30">
        <v>93.6</v>
      </c>
      <c r="AA442" s="31">
        <v>2.1299999999999999E-2</v>
      </c>
      <c r="AB442" s="32">
        <f t="shared" si="114"/>
        <v>1.0213000000000001</v>
      </c>
      <c r="AC442" s="28">
        <f t="shared" si="115"/>
        <v>4.4675567231908302E-4</v>
      </c>
      <c r="AD442" s="22"/>
      <c r="AE442" s="29" t="s">
        <v>957</v>
      </c>
      <c r="AF442" s="30">
        <v>653.5</v>
      </c>
      <c r="AG442" s="31">
        <v>-6.6E-3</v>
      </c>
      <c r="AH442" s="32">
        <f t="shared" si="116"/>
        <v>0.99339999999999995</v>
      </c>
      <c r="AI442" s="28">
        <f t="shared" si="117"/>
        <v>-6.1515404824456695E-5</v>
      </c>
      <c r="AJ442" s="22"/>
      <c r="AK442" s="29" t="s">
        <v>957</v>
      </c>
      <c r="AL442" s="30">
        <v>330.2</v>
      </c>
      <c r="AM442" s="31">
        <v>-2.7199999999999998E-2</v>
      </c>
      <c r="AN442" s="32">
        <f t="shared" si="118"/>
        <v>0.9728</v>
      </c>
      <c r="AO442" s="28">
        <f t="shared" si="119"/>
        <v>-2.5751325531406699E-4</v>
      </c>
      <c r="AP442" s="22"/>
      <c r="AQ442" s="22"/>
      <c r="AR442" s="38"/>
      <c r="AT442" s="39">
        <f t="shared" si="120"/>
        <v>0.59133221901122501</v>
      </c>
      <c r="AV442" s="40" t="s">
        <v>447</v>
      </c>
      <c r="AW442" s="47">
        <v>1197.9000000000001</v>
      </c>
      <c r="AX442" s="48">
        <f t="shared" si="104"/>
        <v>-3.1714784224185499E-2</v>
      </c>
      <c r="AY442" s="43">
        <f t="shared" si="105"/>
        <v>0.96828521577581494</v>
      </c>
      <c r="AZ442" s="49"/>
    </row>
    <row r="443" spans="1:52" ht="20.399999999999999">
      <c r="A443" s="12" t="s">
        <v>958</v>
      </c>
      <c r="B443" s="13">
        <v>2151.25</v>
      </c>
      <c r="C443" s="14">
        <v>-4.7999999999999996E-3</v>
      </c>
      <c r="D443" s="15">
        <f t="shared" si="106"/>
        <v>0.99519999999999997</v>
      </c>
      <c r="E443" s="10">
        <f t="shared" si="107"/>
        <v>0.57972123238595696</v>
      </c>
      <c r="F443" s="16"/>
      <c r="G443" s="12" t="s">
        <v>958</v>
      </c>
      <c r="H443" s="13">
        <v>545.45000000000005</v>
      </c>
      <c r="I443" s="14">
        <v>9.3399999999999997E-2</v>
      </c>
      <c r="J443" s="15">
        <f t="shared" si="108"/>
        <v>1.0933999999999999</v>
      </c>
      <c r="K443" s="10">
        <f t="shared" si="109"/>
        <v>3.1044179125865799E-2</v>
      </c>
      <c r="L443" s="21"/>
      <c r="M443" s="12" t="s">
        <v>958</v>
      </c>
      <c r="N443" s="13">
        <v>263.3</v>
      </c>
      <c r="O443" s="14">
        <v>2.75E-2</v>
      </c>
      <c r="P443" s="15">
        <f t="shared" si="110"/>
        <v>1.0275000000000001</v>
      </c>
      <c r="Q443" s="10">
        <f t="shared" si="111"/>
        <v>2.8426080726056801E-4</v>
      </c>
      <c r="R443" s="21"/>
      <c r="S443" s="12" t="s">
        <v>958</v>
      </c>
      <c r="T443" s="13">
        <v>26.74</v>
      </c>
      <c r="U443" s="14">
        <v>-2.98E-2</v>
      </c>
      <c r="V443" s="15">
        <f t="shared" si="112"/>
        <v>0.97019999999999995</v>
      </c>
      <c r="W443" s="10">
        <f t="shared" si="113"/>
        <v>-1.0431423453546699E-3</v>
      </c>
      <c r="X443" s="22"/>
      <c r="Y443" s="29" t="s">
        <v>958</v>
      </c>
      <c r="Z443" s="30">
        <v>91.65</v>
      </c>
      <c r="AA443" s="31">
        <v>-8.6999999999999994E-3</v>
      </c>
      <c r="AB443" s="32">
        <f t="shared" si="114"/>
        <v>0.99129999999999996</v>
      </c>
      <c r="AC443" s="28">
        <f t="shared" si="115"/>
        <v>-1.8247766897540001E-4</v>
      </c>
      <c r="AD443" s="22"/>
      <c r="AE443" s="29" t="s">
        <v>958</v>
      </c>
      <c r="AF443" s="30">
        <v>657.85</v>
      </c>
      <c r="AG443" s="31">
        <v>-2.5999999999999999E-2</v>
      </c>
      <c r="AH443" s="32">
        <f t="shared" si="116"/>
        <v>0.97399999999999998</v>
      </c>
      <c r="AI443" s="28">
        <f t="shared" si="117"/>
        <v>-2.4233341294482901E-4</v>
      </c>
      <c r="AJ443" s="22"/>
      <c r="AK443" s="29" t="s">
        <v>958</v>
      </c>
      <c r="AL443" s="30">
        <v>339.45</v>
      </c>
      <c r="AM443" s="31">
        <v>7.0000000000000001E-3</v>
      </c>
      <c r="AN443" s="32">
        <f t="shared" si="118"/>
        <v>1.0069999999999999</v>
      </c>
      <c r="AO443" s="28">
        <f t="shared" si="119"/>
        <v>6.6271793647002599E-5</v>
      </c>
      <c r="AP443" s="22"/>
      <c r="AQ443" s="22"/>
      <c r="AR443" s="38"/>
      <c r="AT443" s="39">
        <f t="shared" si="120"/>
        <v>0.60964799068545505</v>
      </c>
      <c r="AV443" s="40" t="s">
        <v>448</v>
      </c>
      <c r="AW443" s="47">
        <v>1236.5</v>
      </c>
      <c r="AX443" s="48">
        <f t="shared" si="104"/>
        <v>9.83387989021332E-3</v>
      </c>
      <c r="AY443" s="43">
        <f t="shared" si="105"/>
        <v>1.00983387989021</v>
      </c>
      <c r="AZ443" s="49"/>
    </row>
    <row r="444" spans="1:52" ht="20.399999999999999">
      <c r="A444" s="12" t="s">
        <v>959</v>
      </c>
      <c r="B444" s="13">
        <v>2161.6799999999998</v>
      </c>
      <c r="C444" s="14">
        <v>1.01E-2</v>
      </c>
      <c r="D444" s="15">
        <f t="shared" si="106"/>
        <v>1.0101</v>
      </c>
      <c r="E444" s="10">
        <f t="shared" si="107"/>
        <v>0.58840074038691204</v>
      </c>
      <c r="F444" s="16"/>
      <c r="G444" s="12" t="s">
        <v>959</v>
      </c>
      <c r="H444" s="13">
        <v>498.85</v>
      </c>
      <c r="I444" s="14">
        <v>7.8700000000000006E-2</v>
      </c>
      <c r="J444" s="15">
        <f t="shared" si="108"/>
        <v>1.0787</v>
      </c>
      <c r="K444" s="10">
        <f t="shared" si="109"/>
        <v>2.6158210890852601E-2</v>
      </c>
      <c r="L444" s="21"/>
      <c r="M444" s="12" t="s">
        <v>959</v>
      </c>
      <c r="N444" s="13">
        <v>256.25</v>
      </c>
      <c r="O444" s="14">
        <v>-2.8999999999999998E-3</v>
      </c>
      <c r="P444" s="15">
        <f t="shared" si="110"/>
        <v>0.99709999999999999</v>
      </c>
      <c r="Q444" s="10">
        <f t="shared" si="111"/>
        <v>-2.9976594220205399E-5</v>
      </c>
      <c r="R444" s="21"/>
      <c r="S444" s="12" t="s">
        <v>959</v>
      </c>
      <c r="T444" s="13">
        <v>27.56</v>
      </c>
      <c r="U444" s="14">
        <v>-1.9699999999999999E-2</v>
      </c>
      <c r="V444" s="15">
        <f t="shared" si="112"/>
        <v>0.98029999999999995</v>
      </c>
      <c r="W444" s="10">
        <f t="shared" si="113"/>
        <v>-6.8959410078815405E-4</v>
      </c>
      <c r="X444" s="22"/>
      <c r="Y444" s="29" t="s">
        <v>959</v>
      </c>
      <c r="Z444" s="30">
        <v>92.45</v>
      </c>
      <c r="AA444" s="31">
        <v>0</v>
      </c>
      <c r="AB444" s="32">
        <f t="shared" si="114"/>
        <v>1</v>
      </c>
      <c r="AC444" s="28">
        <f t="shared" si="115"/>
        <v>0</v>
      </c>
      <c r="AD444" s="22"/>
      <c r="AE444" s="29" t="s">
        <v>959</v>
      </c>
      <c r="AF444" s="30">
        <v>675.4</v>
      </c>
      <c r="AG444" s="31">
        <v>2.1299999999999999E-2</v>
      </c>
      <c r="AH444" s="32">
        <f t="shared" si="116"/>
        <v>1.0213000000000001</v>
      </c>
      <c r="AI444" s="28">
        <f t="shared" si="117"/>
        <v>1.9852698829711001E-4</v>
      </c>
      <c r="AJ444" s="22"/>
      <c r="AK444" s="29" t="s">
        <v>959</v>
      </c>
      <c r="AL444" s="30">
        <v>337.1</v>
      </c>
      <c r="AM444" s="31">
        <v>-3.56E-2</v>
      </c>
      <c r="AN444" s="32">
        <f t="shared" si="118"/>
        <v>0.96440000000000003</v>
      </c>
      <c r="AO444" s="28">
        <f t="shared" si="119"/>
        <v>-3.3703940769047E-4</v>
      </c>
      <c r="AP444" s="22"/>
      <c r="AQ444" s="22"/>
      <c r="AR444" s="38"/>
      <c r="AT444" s="39">
        <f t="shared" si="120"/>
        <v>0.613700868163363</v>
      </c>
      <c r="AV444" s="40" t="s">
        <v>449</v>
      </c>
      <c r="AW444" s="47">
        <v>1224.4000000000001</v>
      </c>
      <c r="AX444" s="48">
        <f t="shared" si="104"/>
        <v>-7.8505152117914392E-3</v>
      </c>
      <c r="AY444" s="43">
        <f t="shared" si="105"/>
        <v>0.99214948478820897</v>
      </c>
      <c r="AZ444" s="49"/>
    </row>
    <row r="445" spans="1:52" ht="20.399999999999999">
      <c r="A445" s="12" t="s">
        <v>960</v>
      </c>
      <c r="B445" s="13">
        <v>2140.0700000000002</v>
      </c>
      <c r="C445" s="14">
        <v>-2.9999999999999997E-4</v>
      </c>
      <c r="D445" s="15">
        <f t="shared" si="106"/>
        <v>0.99970000000000003</v>
      </c>
      <c r="E445" s="10">
        <f t="shared" si="107"/>
        <v>0.58234256030570797</v>
      </c>
      <c r="F445" s="16"/>
      <c r="G445" s="12" t="s">
        <v>960</v>
      </c>
      <c r="H445" s="13">
        <v>462.45</v>
      </c>
      <c r="I445" s="14">
        <v>-6.6000000000000003E-2</v>
      </c>
      <c r="J445" s="15">
        <f t="shared" si="108"/>
        <v>0.93400000000000005</v>
      </c>
      <c r="K445" s="10">
        <f t="shared" si="109"/>
        <v>-2.1937000238834499E-2</v>
      </c>
      <c r="L445" s="21"/>
      <c r="M445" s="12" t="s">
        <v>960</v>
      </c>
      <c r="N445" s="13">
        <v>257</v>
      </c>
      <c r="O445" s="14">
        <v>6.6199999999999995E-2</v>
      </c>
      <c r="P445" s="15">
        <f t="shared" si="110"/>
        <v>1.0662</v>
      </c>
      <c r="Q445" s="10">
        <f t="shared" si="111"/>
        <v>6.8429328875089601E-4</v>
      </c>
      <c r="R445" s="21"/>
      <c r="S445" s="12" t="s">
        <v>960</v>
      </c>
      <c r="T445" s="13">
        <v>28.11</v>
      </c>
      <c r="U445" s="14">
        <v>-1.4E-3</v>
      </c>
      <c r="V445" s="15">
        <f t="shared" si="112"/>
        <v>0.99860000000000004</v>
      </c>
      <c r="W445" s="10">
        <f t="shared" si="113"/>
        <v>-4.9006687365655603E-5</v>
      </c>
      <c r="X445" s="22"/>
      <c r="Y445" s="29" t="s">
        <v>960</v>
      </c>
      <c r="Z445" s="30">
        <v>92.45</v>
      </c>
      <c r="AA445" s="31">
        <v>3.2399999999999998E-2</v>
      </c>
      <c r="AB445" s="32">
        <f t="shared" si="114"/>
        <v>1.0324</v>
      </c>
      <c r="AC445" s="28">
        <f t="shared" si="115"/>
        <v>6.7957200859804104E-4</v>
      </c>
      <c r="AD445" s="22"/>
      <c r="AE445" s="29" t="s">
        <v>960</v>
      </c>
      <c r="AF445" s="30">
        <v>661.3</v>
      </c>
      <c r="AG445" s="31">
        <v>-3.49E-2</v>
      </c>
      <c r="AH445" s="32">
        <f t="shared" si="116"/>
        <v>0.96509999999999996</v>
      </c>
      <c r="AI445" s="28">
        <f t="shared" si="117"/>
        <v>-3.2528600429902098E-4</v>
      </c>
      <c r="AJ445" s="22"/>
      <c r="AK445" s="29" t="s">
        <v>960</v>
      </c>
      <c r="AL445" s="30">
        <v>349.55</v>
      </c>
      <c r="AM445" s="31">
        <v>4.53E-2</v>
      </c>
      <c r="AN445" s="32">
        <f t="shared" si="118"/>
        <v>1.0452999999999999</v>
      </c>
      <c r="AO445" s="28">
        <f t="shared" si="119"/>
        <v>4.2887317888703097E-4</v>
      </c>
      <c r="AP445" s="22"/>
      <c r="AQ445" s="22"/>
      <c r="AR445" s="38"/>
      <c r="AT445" s="39">
        <f t="shared" si="120"/>
        <v>0.56182400585144499</v>
      </c>
      <c r="AV445" s="40" t="s">
        <v>450</v>
      </c>
      <c r="AW445" s="47">
        <v>1234.05</v>
      </c>
      <c r="AX445" s="48">
        <f t="shared" si="104"/>
        <v>-1.0528874383212499E-3</v>
      </c>
      <c r="AY445" s="43">
        <f t="shared" si="105"/>
        <v>0.99894711256167901</v>
      </c>
      <c r="AZ445" s="49"/>
    </row>
    <row r="446" spans="1:52" ht="20.399999999999999">
      <c r="A446" s="12" t="s">
        <v>961</v>
      </c>
      <c r="B446" s="13">
        <v>2140.7199999999998</v>
      </c>
      <c r="C446" s="14">
        <v>0.01</v>
      </c>
      <c r="D446" s="15">
        <f t="shared" si="106"/>
        <v>1.01</v>
      </c>
      <c r="E446" s="10">
        <f t="shared" si="107"/>
        <v>0.58834248865536198</v>
      </c>
      <c r="F446" s="16"/>
      <c r="G446" s="12" t="s">
        <v>961</v>
      </c>
      <c r="H446" s="13">
        <v>495.15</v>
      </c>
      <c r="I446" s="14">
        <v>-0.1918</v>
      </c>
      <c r="J446" s="15">
        <f t="shared" si="108"/>
        <v>0.80820000000000003</v>
      </c>
      <c r="K446" s="10">
        <f t="shared" si="109"/>
        <v>-6.3750252209218997E-2</v>
      </c>
      <c r="L446" s="21"/>
      <c r="M446" s="12" t="s">
        <v>961</v>
      </c>
      <c r="N446" s="13">
        <v>241.05</v>
      </c>
      <c r="O446" s="14">
        <v>-2.3900000000000001E-2</v>
      </c>
      <c r="P446" s="15">
        <f t="shared" si="110"/>
        <v>0.97609999999999997</v>
      </c>
      <c r="Q446" s="10">
        <f t="shared" si="111"/>
        <v>-2.4704848340100302E-4</v>
      </c>
      <c r="R446" s="21"/>
      <c r="S446" s="12" t="s">
        <v>961</v>
      </c>
      <c r="T446" s="13">
        <v>28.15</v>
      </c>
      <c r="U446" s="14">
        <v>-1.6400000000000001E-2</v>
      </c>
      <c r="V446" s="15">
        <f t="shared" si="112"/>
        <v>0.98360000000000003</v>
      </c>
      <c r="W446" s="10">
        <f t="shared" si="113"/>
        <v>-5.7407833771196603E-4</v>
      </c>
      <c r="X446" s="22"/>
      <c r="Y446" s="29" t="s">
        <v>961</v>
      </c>
      <c r="Z446" s="30">
        <v>89.55</v>
      </c>
      <c r="AA446" s="31">
        <v>-7.1999999999999998E-3</v>
      </c>
      <c r="AB446" s="32">
        <f t="shared" si="114"/>
        <v>0.99280000000000002</v>
      </c>
      <c r="AC446" s="28">
        <f t="shared" si="115"/>
        <v>-1.5101600191067601E-4</v>
      </c>
      <c r="AD446" s="22"/>
      <c r="AE446" s="29" t="s">
        <v>961</v>
      </c>
      <c r="AF446" s="30">
        <v>685.2</v>
      </c>
      <c r="AG446" s="31">
        <v>2.7E-2</v>
      </c>
      <c r="AH446" s="32">
        <f t="shared" si="116"/>
        <v>1.0269999999999999</v>
      </c>
      <c r="AI446" s="28">
        <f t="shared" si="117"/>
        <v>2.5165392882732301E-4</v>
      </c>
      <c r="AJ446" s="22"/>
      <c r="AK446" s="29" t="s">
        <v>961</v>
      </c>
      <c r="AL446" s="30">
        <v>334.4</v>
      </c>
      <c r="AM446" s="31">
        <v>1.78E-2</v>
      </c>
      <c r="AN446" s="32">
        <f t="shared" si="118"/>
        <v>1.0178</v>
      </c>
      <c r="AO446" s="28">
        <f t="shared" si="119"/>
        <v>1.68519703845235E-4</v>
      </c>
      <c r="AP446" s="22"/>
      <c r="AQ446" s="22"/>
      <c r="AR446" s="38"/>
      <c r="AT446" s="39">
        <f t="shared" si="120"/>
        <v>0.524040267255792</v>
      </c>
      <c r="AV446" s="40" t="s">
        <v>451</v>
      </c>
      <c r="AW446" s="47">
        <v>1235.3499999999999</v>
      </c>
      <c r="AX446" s="48">
        <f t="shared" si="104"/>
        <v>-2.0620648163944002E-3</v>
      </c>
      <c r="AY446" s="43">
        <f t="shared" si="105"/>
        <v>0.99793793518360596</v>
      </c>
      <c r="AZ446" s="49"/>
    </row>
    <row r="447" spans="1:52" ht="20.399999999999999">
      <c r="A447" s="12" t="s">
        <v>448</v>
      </c>
      <c r="B447" s="13">
        <v>2119.62</v>
      </c>
      <c r="C447" s="14">
        <v>5.4000000000000003E-3</v>
      </c>
      <c r="D447" s="15">
        <f t="shared" si="106"/>
        <v>1.0054000000000001</v>
      </c>
      <c r="E447" s="10">
        <f t="shared" si="107"/>
        <v>0.58566290900406004</v>
      </c>
      <c r="F447" s="16"/>
      <c r="G447" s="12" t="s">
        <v>448</v>
      </c>
      <c r="H447" s="13">
        <v>612.65</v>
      </c>
      <c r="I447" s="14">
        <v>2.6200000000000001E-2</v>
      </c>
      <c r="J447" s="15">
        <f t="shared" si="108"/>
        <v>1.0262</v>
      </c>
      <c r="K447" s="10">
        <f t="shared" si="109"/>
        <v>8.7083243372342994E-3</v>
      </c>
      <c r="L447" s="21"/>
      <c r="M447" s="12" t="s">
        <v>448</v>
      </c>
      <c r="N447" s="13">
        <v>246.95</v>
      </c>
      <c r="O447" s="14">
        <v>3.2800000000000003E-2</v>
      </c>
      <c r="P447" s="15">
        <f t="shared" si="110"/>
        <v>1.0327999999999999</v>
      </c>
      <c r="Q447" s="10">
        <f t="shared" si="111"/>
        <v>3.3904561738715101E-4</v>
      </c>
      <c r="R447" s="21"/>
      <c r="S447" s="12" t="s">
        <v>448</v>
      </c>
      <c r="T447" s="13">
        <v>28.62</v>
      </c>
      <c r="U447" s="14">
        <v>6.6500000000000004E-2</v>
      </c>
      <c r="V447" s="15">
        <f t="shared" si="112"/>
        <v>1.0665</v>
      </c>
      <c r="W447" s="10">
        <f t="shared" si="113"/>
        <v>2.3278176498686401E-3</v>
      </c>
      <c r="X447" s="22"/>
      <c r="Y447" s="29" t="s">
        <v>448</v>
      </c>
      <c r="Z447" s="30">
        <v>90.2</v>
      </c>
      <c r="AA447" s="31">
        <v>4.4600000000000001E-2</v>
      </c>
      <c r="AB447" s="32">
        <f t="shared" si="114"/>
        <v>1.0446</v>
      </c>
      <c r="AC447" s="28">
        <f t="shared" si="115"/>
        <v>9.3546023405779804E-4</v>
      </c>
      <c r="AD447" s="22"/>
      <c r="AE447" s="29" t="s">
        <v>448</v>
      </c>
      <c r="AF447" s="30">
        <v>667.2</v>
      </c>
      <c r="AG447" s="31">
        <v>6.1499999999999999E-2</v>
      </c>
      <c r="AH447" s="32">
        <f t="shared" si="116"/>
        <v>1.0615000000000001</v>
      </c>
      <c r="AI447" s="28">
        <f t="shared" si="117"/>
        <v>5.7321172677334605E-4</v>
      </c>
      <c r="AJ447" s="22"/>
      <c r="AK447" s="29" t="s">
        <v>448</v>
      </c>
      <c r="AL447" s="30">
        <v>328.55</v>
      </c>
      <c r="AM447" s="31">
        <v>3.7400000000000003E-2</v>
      </c>
      <c r="AN447" s="32">
        <f t="shared" si="118"/>
        <v>1.0374000000000001</v>
      </c>
      <c r="AO447" s="28">
        <f t="shared" si="119"/>
        <v>3.5408072605684301E-4</v>
      </c>
      <c r="AP447" s="22"/>
      <c r="AQ447" s="22"/>
      <c r="AR447" s="38"/>
      <c r="AT447" s="39">
        <f t="shared" si="120"/>
        <v>0.59890084929543796</v>
      </c>
      <c r="AV447" s="40" t="s">
        <v>452</v>
      </c>
      <c r="AW447" s="47">
        <v>1237.9000000000001</v>
      </c>
      <c r="AX447" s="48">
        <f t="shared" si="104"/>
        <v>5.6563372684996396E-4</v>
      </c>
      <c r="AY447" s="43">
        <f t="shared" si="105"/>
        <v>1.00056563372685</v>
      </c>
      <c r="AZ447" s="49"/>
    </row>
    <row r="448" spans="1:52" ht="20.399999999999999">
      <c r="A448" s="12" t="s">
        <v>449</v>
      </c>
      <c r="B448" s="13">
        <v>2108.15</v>
      </c>
      <c r="C448" s="14">
        <v>-2.1700000000000001E-2</v>
      </c>
      <c r="D448" s="15">
        <f t="shared" si="106"/>
        <v>0.97829999999999995</v>
      </c>
      <c r="E448" s="10">
        <f t="shared" si="107"/>
        <v>0.56987668975399997</v>
      </c>
      <c r="F448" s="16"/>
      <c r="G448" s="12" t="s">
        <v>449</v>
      </c>
      <c r="H448" s="13">
        <v>597</v>
      </c>
      <c r="I448" s="14">
        <v>1E-4</v>
      </c>
      <c r="J448" s="15">
        <f t="shared" si="108"/>
        <v>1.0001</v>
      </c>
      <c r="K448" s="10">
        <f t="shared" si="109"/>
        <v>3.3237879149749203E-5</v>
      </c>
      <c r="L448" s="21"/>
      <c r="M448" s="12" t="s">
        <v>449</v>
      </c>
      <c r="N448" s="13">
        <v>239.1</v>
      </c>
      <c r="O448" s="14">
        <v>-2.1899999999999999E-2</v>
      </c>
      <c r="P448" s="15">
        <f t="shared" si="110"/>
        <v>0.97809999999999997</v>
      </c>
      <c r="Q448" s="10">
        <f t="shared" si="111"/>
        <v>-2.2637497014568899E-4</v>
      </c>
      <c r="R448" s="21"/>
      <c r="S448" s="12" t="s">
        <v>449</v>
      </c>
      <c r="T448" s="13">
        <v>26.83</v>
      </c>
      <c r="U448" s="14">
        <v>6.8999999999999999E-3</v>
      </c>
      <c r="V448" s="15">
        <f t="shared" si="112"/>
        <v>1.0068999999999999</v>
      </c>
      <c r="W448" s="10">
        <f t="shared" si="113"/>
        <v>2.4153295915930301E-4</v>
      </c>
      <c r="X448" s="22"/>
      <c r="Y448" s="29" t="s">
        <v>449</v>
      </c>
      <c r="Z448" s="30">
        <v>86.35</v>
      </c>
      <c r="AA448" s="31">
        <v>1.5299999999999999E-2</v>
      </c>
      <c r="AB448" s="32">
        <f t="shared" si="114"/>
        <v>1.0153000000000001</v>
      </c>
      <c r="AC448" s="28">
        <f t="shared" si="115"/>
        <v>3.2090900406018603E-4</v>
      </c>
      <c r="AD448" s="22"/>
      <c r="AE448" s="29" t="s">
        <v>449</v>
      </c>
      <c r="AF448" s="30">
        <v>628.54999999999995</v>
      </c>
      <c r="AG448" s="31">
        <v>-2.7E-2</v>
      </c>
      <c r="AH448" s="32">
        <f t="shared" si="116"/>
        <v>0.97299999999999998</v>
      </c>
      <c r="AI448" s="28">
        <f t="shared" si="117"/>
        <v>-2.5165392882732301E-4</v>
      </c>
      <c r="AJ448" s="22"/>
      <c r="AK448" s="29" t="s">
        <v>449</v>
      </c>
      <c r="AL448" s="30">
        <v>316.7</v>
      </c>
      <c r="AM448" s="31">
        <v>1.8200000000000001E-2</v>
      </c>
      <c r="AN448" s="32">
        <f t="shared" si="118"/>
        <v>1.0182</v>
      </c>
      <c r="AO448" s="28">
        <f t="shared" si="119"/>
        <v>1.72306663482207E-4</v>
      </c>
      <c r="AP448" s="22"/>
      <c r="AQ448" s="22"/>
      <c r="AR448" s="38"/>
      <c r="AT448" s="39">
        <f t="shared" si="120"/>
        <v>0.57016664736087896</v>
      </c>
      <c r="AV448" s="40" t="s">
        <v>453</v>
      </c>
      <c r="AW448" s="47">
        <v>1237.2</v>
      </c>
      <c r="AX448" s="48">
        <f t="shared" si="104"/>
        <v>8.6861771123705207E-3</v>
      </c>
      <c r="AY448" s="43">
        <f t="shared" si="105"/>
        <v>1.0086861771123701</v>
      </c>
      <c r="AZ448" s="49"/>
    </row>
    <row r="449" spans="1:52" ht="20.399999999999999">
      <c r="A449" s="12" t="s">
        <v>450</v>
      </c>
      <c r="B449" s="13">
        <v>2154.9899999999998</v>
      </c>
      <c r="C449" s="14">
        <v>-6.7999999999999996E-3</v>
      </c>
      <c r="D449" s="15">
        <f t="shared" si="106"/>
        <v>0.99319999999999997</v>
      </c>
      <c r="E449" s="10">
        <f t="shared" si="107"/>
        <v>0.57855619775495604</v>
      </c>
      <c r="F449" s="16"/>
      <c r="G449" s="12" t="s">
        <v>450</v>
      </c>
      <c r="H449" s="13">
        <v>596.95000000000005</v>
      </c>
      <c r="I449" s="14">
        <v>-0.16289999999999999</v>
      </c>
      <c r="J449" s="15">
        <f t="shared" si="108"/>
        <v>0.83709999999999996</v>
      </c>
      <c r="K449" s="10">
        <f t="shared" si="109"/>
        <v>-5.4144505134941498E-2</v>
      </c>
      <c r="L449" s="21"/>
      <c r="M449" s="12" t="s">
        <v>450</v>
      </c>
      <c r="N449" s="13">
        <v>244.45</v>
      </c>
      <c r="O449" s="14">
        <v>-4.0099999999999997E-2</v>
      </c>
      <c r="P449" s="15">
        <f t="shared" si="110"/>
        <v>0.95989999999999998</v>
      </c>
      <c r="Q449" s="10">
        <f t="shared" si="111"/>
        <v>-4.1450394076904701E-4</v>
      </c>
      <c r="R449" s="21"/>
      <c r="S449" s="12" t="s">
        <v>450</v>
      </c>
      <c r="T449" s="13">
        <v>26.65</v>
      </c>
      <c r="U449" s="14">
        <v>-7.5600000000000001E-2</v>
      </c>
      <c r="V449" s="15">
        <f t="shared" si="112"/>
        <v>0.9244</v>
      </c>
      <c r="W449" s="10">
        <f t="shared" si="113"/>
        <v>-2.6463611177454001E-3</v>
      </c>
      <c r="X449" s="22"/>
      <c r="Y449" s="29" t="s">
        <v>450</v>
      </c>
      <c r="Z449" s="30">
        <v>85.05</v>
      </c>
      <c r="AA449" s="31">
        <v>-5.6599999999999998E-2</v>
      </c>
      <c r="AB449" s="32">
        <f t="shared" si="114"/>
        <v>0.94340000000000002</v>
      </c>
      <c r="AC449" s="28">
        <f t="shared" si="115"/>
        <v>-1.1871535705755901E-3</v>
      </c>
      <c r="AD449" s="22"/>
      <c r="AE449" s="29" t="s">
        <v>450</v>
      </c>
      <c r="AF449" s="30">
        <v>646</v>
      </c>
      <c r="AG449" s="31">
        <v>-3.44E-2</v>
      </c>
      <c r="AH449" s="32">
        <f t="shared" si="116"/>
        <v>0.96560000000000001</v>
      </c>
      <c r="AI449" s="28">
        <f t="shared" si="117"/>
        <v>-3.2062574635777398E-4</v>
      </c>
      <c r="AJ449" s="22"/>
      <c r="AK449" s="29" t="s">
        <v>450</v>
      </c>
      <c r="AL449" s="30">
        <v>311.05</v>
      </c>
      <c r="AM449" s="31">
        <v>-1.5800000000000002E-2</v>
      </c>
      <c r="AN449" s="32">
        <f t="shared" si="118"/>
        <v>0.98419999999999996</v>
      </c>
      <c r="AO449" s="28">
        <f t="shared" si="119"/>
        <v>-1.4958490566037701E-4</v>
      </c>
      <c r="AP449" s="22"/>
      <c r="AQ449" s="22"/>
      <c r="AR449" s="38"/>
      <c r="AT449" s="39">
        <f t="shared" si="120"/>
        <v>0.51969346333890598</v>
      </c>
      <c r="AV449" s="40" t="s">
        <v>454</v>
      </c>
      <c r="AW449" s="47">
        <v>1226.5</v>
      </c>
      <c r="AX449" s="48">
        <f t="shared" si="104"/>
        <v>7.0365206054790203E-3</v>
      </c>
      <c r="AY449" s="43">
        <f t="shared" si="105"/>
        <v>1.0070365206054801</v>
      </c>
      <c r="AZ449" s="49"/>
    </row>
    <row r="450" spans="1:52" ht="20.399999999999999">
      <c r="A450" s="12" t="s">
        <v>451</v>
      </c>
      <c r="B450" s="13">
        <v>2169.81</v>
      </c>
      <c r="C450" s="14">
        <v>-1.49E-2</v>
      </c>
      <c r="D450" s="15">
        <f t="shared" si="106"/>
        <v>0.98509999999999998</v>
      </c>
      <c r="E450" s="10">
        <f t="shared" si="107"/>
        <v>0.57383780749940305</v>
      </c>
      <c r="F450" s="16"/>
      <c r="G450" s="12" t="s">
        <v>451</v>
      </c>
      <c r="H450" s="13">
        <v>713.15</v>
      </c>
      <c r="I450" s="14">
        <v>-6.3100000000000003E-2</v>
      </c>
      <c r="J450" s="15">
        <f t="shared" si="108"/>
        <v>0.93689999999999996</v>
      </c>
      <c r="K450" s="10">
        <f t="shared" si="109"/>
        <v>-2.09731017434918E-2</v>
      </c>
      <c r="L450" s="21"/>
      <c r="M450" s="12" t="s">
        <v>451</v>
      </c>
      <c r="N450" s="13">
        <v>254.65</v>
      </c>
      <c r="O450" s="14">
        <v>-8.0000000000000004E-4</v>
      </c>
      <c r="P450" s="15">
        <f t="shared" si="110"/>
        <v>0.99919999999999998</v>
      </c>
      <c r="Q450" s="10">
        <f t="shared" si="111"/>
        <v>-8.2694053021256302E-6</v>
      </c>
      <c r="R450" s="21"/>
      <c r="S450" s="12" t="s">
        <v>451</v>
      </c>
      <c r="T450" s="13">
        <v>28.83</v>
      </c>
      <c r="U450" s="14">
        <v>-2.4899999999999999E-2</v>
      </c>
      <c r="V450" s="15">
        <f t="shared" si="112"/>
        <v>0.97509999999999997</v>
      </c>
      <c r="W450" s="10">
        <f t="shared" si="113"/>
        <v>-8.7161893957487396E-4</v>
      </c>
      <c r="X450" s="22"/>
      <c r="Y450" s="29" t="s">
        <v>451</v>
      </c>
      <c r="Z450" s="30">
        <v>90.15</v>
      </c>
      <c r="AA450" s="31">
        <v>-1.9599999999999999E-2</v>
      </c>
      <c r="AB450" s="32">
        <f t="shared" si="114"/>
        <v>0.98040000000000005</v>
      </c>
      <c r="AC450" s="28">
        <f t="shared" si="115"/>
        <v>-4.1109911631239499E-4</v>
      </c>
      <c r="AD450" s="22"/>
      <c r="AE450" s="29" t="s">
        <v>451</v>
      </c>
      <c r="AF450" s="30">
        <v>669</v>
      </c>
      <c r="AG450" s="31">
        <v>-1E-4</v>
      </c>
      <c r="AH450" s="32">
        <f t="shared" si="116"/>
        <v>0.99990000000000001</v>
      </c>
      <c r="AI450" s="28">
        <f t="shared" si="117"/>
        <v>-9.3205158824934297E-7</v>
      </c>
      <c r="AJ450" s="22"/>
      <c r="AK450" s="29" t="s">
        <v>451</v>
      </c>
      <c r="AL450" s="30">
        <v>316.05</v>
      </c>
      <c r="AM450" s="31">
        <v>-7.7999999999999996E-3</v>
      </c>
      <c r="AN450" s="32">
        <f t="shared" si="118"/>
        <v>0.99219999999999997</v>
      </c>
      <c r="AO450" s="28">
        <f t="shared" si="119"/>
        <v>-7.3845712920945797E-5</v>
      </c>
      <c r="AP450" s="22"/>
      <c r="AQ450" s="22"/>
      <c r="AR450" s="38"/>
      <c r="AT450" s="39">
        <f t="shared" si="120"/>
        <v>0.55149894053021298</v>
      </c>
      <c r="AV450" s="40" t="s">
        <v>455</v>
      </c>
      <c r="AW450" s="47">
        <v>1217.9000000000001</v>
      </c>
      <c r="AX450" s="48">
        <f t="shared" si="104"/>
        <v>1.04825358369187E-2</v>
      </c>
      <c r="AY450" s="43">
        <f t="shared" si="105"/>
        <v>1.01048253583692</v>
      </c>
      <c r="AZ450" s="49"/>
    </row>
    <row r="451" spans="1:52" ht="20.399999999999999">
      <c r="A451" s="12" t="s">
        <v>452</v>
      </c>
      <c r="B451" s="13">
        <v>2202.5300000000002</v>
      </c>
      <c r="C451" s="14">
        <v>-1.1599999999999999E-2</v>
      </c>
      <c r="D451" s="15">
        <f t="shared" si="106"/>
        <v>0.98839999999999995</v>
      </c>
      <c r="E451" s="10">
        <f t="shared" si="107"/>
        <v>0.57576011464055399</v>
      </c>
      <c r="F451" s="16"/>
      <c r="G451" s="12" t="s">
        <v>452</v>
      </c>
      <c r="H451" s="13">
        <v>761.2</v>
      </c>
      <c r="I451" s="14">
        <v>-1.0200000000000001E-2</v>
      </c>
      <c r="J451" s="15">
        <f t="shared" si="108"/>
        <v>0.98980000000000001</v>
      </c>
      <c r="K451" s="10">
        <f t="shared" si="109"/>
        <v>-3.3902636732744199E-3</v>
      </c>
      <c r="L451" s="21"/>
      <c r="M451" s="12" t="s">
        <v>452</v>
      </c>
      <c r="N451" s="13">
        <v>254.85</v>
      </c>
      <c r="O451" s="14">
        <v>-1.83E-2</v>
      </c>
      <c r="P451" s="15">
        <f t="shared" si="110"/>
        <v>0.98170000000000002</v>
      </c>
      <c r="Q451" s="10">
        <f t="shared" si="111"/>
        <v>-1.89162646286124E-4</v>
      </c>
      <c r="R451" s="21"/>
      <c r="S451" s="12" t="s">
        <v>452</v>
      </c>
      <c r="T451" s="13">
        <v>29.57</v>
      </c>
      <c r="U451" s="14">
        <v>-1.9699999999999999E-2</v>
      </c>
      <c r="V451" s="15">
        <f t="shared" si="112"/>
        <v>0.98029999999999995</v>
      </c>
      <c r="W451" s="10">
        <f t="shared" si="113"/>
        <v>-6.8959410078815405E-4</v>
      </c>
      <c r="X451" s="22"/>
      <c r="Y451" s="29" t="s">
        <v>452</v>
      </c>
      <c r="Z451" s="30">
        <v>91.95</v>
      </c>
      <c r="AA451" s="31">
        <v>-1.4500000000000001E-2</v>
      </c>
      <c r="AB451" s="32">
        <f t="shared" si="114"/>
        <v>0.98550000000000004</v>
      </c>
      <c r="AC451" s="28">
        <f t="shared" si="115"/>
        <v>-3.0412944829233298E-4</v>
      </c>
      <c r="AD451" s="22"/>
      <c r="AE451" s="29" t="s">
        <v>452</v>
      </c>
      <c r="AF451" s="30">
        <v>669.1</v>
      </c>
      <c r="AG451" s="31">
        <v>-1.18E-2</v>
      </c>
      <c r="AH451" s="32">
        <f t="shared" si="116"/>
        <v>0.98819999999999997</v>
      </c>
      <c r="AI451" s="28">
        <f t="shared" si="117"/>
        <v>-1.0998208741342201E-4</v>
      </c>
      <c r="AJ451" s="22"/>
      <c r="AK451" s="29" t="s">
        <v>452</v>
      </c>
      <c r="AL451" s="30">
        <v>318.55</v>
      </c>
      <c r="AM451" s="31">
        <v>-1.6199999999999999E-2</v>
      </c>
      <c r="AN451" s="32">
        <f t="shared" si="118"/>
        <v>0.98380000000000001</v>
      </c>
      <c r="AO451" s="28">
        <f t="shared" si="119"/>
        <v>-1.5337186529734901E-4</v>
      </c>
      <c r="AP451" s="22"/>
      <c r="AQ451" s="22"/>
      <c r="AR451" s="38"/>
      <c r="AT451" s="39">
        <f t="shared" si="120"/>
        <v>0.57092361081920195</v>
      </c>
      <c r="AV451" s="40" t="s">
        <v>456</v>
      </c>
      <c r="AW451" s="47">
        <v>1205.2</v>
      </c>
      <c r="AX451" s="48">
        <f t="shared" si="104"/>
        <v>-6.24497986917966E-3</v>
      </c>
      <c r="AY451" s="43">
        <f t="shared" si="105"/>
        <v>0.99375502013081995</v>
      </c>
      <c r="AZ451" s="49"/>
    </row>
    <row r="452" spans="1:52" ht="20.399999999999999">
      <c r="A452" s="12" t="s">
        <v>453</v>
      </c>
      <c r="B452" s="13">
        <v>2228.48</v>
      </c>
      <c r="C452" s="14">
        <v>-7.3000000000000001E-3</v>
      </c>
      <c r="D452" s="15">
        <f t="shared" si="106"/>
        <v>0.99270000000000003</v>
      </c>
      <c r="E452" s="10">
        <f t="shared" si="107"/>
        <v>0.578264939097206</v>
      </c>
      <c r="F452" s="16"/>
      <c r="G452" s="12" t="s">
        <v>453</v>
      </c>
      <c r="H452" s="13">
        <v>769.05</v>
      </c>
      <c r="I452" s="14">
        <v>-7.0000000000000001E-3</v>
      </c>
      <c r="J452" s="15">
        <f t="shared" si="108"/>
        <v>0.99299999999999999</v>
      </c>
      <c r="K452" s="10">
        <f t="shared" si="109"/>
        <v>-2.3266515404824499E-3</v>
      </c>
      <c r="L452" s="21"/>
      <c r="M452" s="12" t="s">
        <v>453</v>
      </c>
      <c r="N452" s="13">
        <v>259.60000000000002</v>
      </c>
      <c r="O452" s="14">
        <v>-8.0000000000000002E-3</v>
      </c>
      <c r="P452" s="15">
        <f t="shared" si="110"/>
        <v>0.99199999999999999</v>
      </c>
      <c r="Q452" s="10">
        <f t="shared" si="111"/>
        <v>-8.2694053021256295E-5</v>
      </c>
      <c r="R452" s="21"/>
      <c r="S452" s="12" t="s">
        <v>453</v>
      </c>
      <c r="T452" s="13">
        <v>30.16</v>
      </c>
      <c r="U452" s="14">
        <v>-1.1599999999999999E-2</v>
      </c>
      <c r="V452" s="15">
        <f t="shared" si="112"/>
        <v>0.98839999999999995</v>
      </c>
      <c r="W452" s="10">
        <f t="shared" si="113"/>
        <v>-4.0605540960114602E-4</v>
      </c>
      <c r="X452" s="22"/>
      <c r="Y452" s="29" t="s">
        <v>453</v>
      </c>
      <c r="Z452" s="30">
        <v>93.3</v>
      </c>
      <c r="AA452" s="31">
        <v>-2.7000000000000001E-3</v>
      </c>
      <c r="AB452" s="32">
        <f t="shared" si="114"/>
        <v>0.99729999999999996</v>
      </c>
      <c r="AC452" s="28">
        <f t="shared" si="115"/>
        <v>-5.6631000716503497E-5</v>
      </c>
      <c r="AD452" s="22"/>
      <c r="AE452" s="29" t="s">
        <v>453</v>
      </c>
      <c r="AF452" s="30">
        <v>677.1</v>
      </c>
      <c r="AG452" s="31">
        <v>-1.9400000000000001E-2</v>
      </c>
      <c r="AH452" s="32">
        <f t="shared" si="116"/>
        <v>0.98060000000000003</v>
      </c>
      <c r="AI452" s="28">
        <f t="shared" si="117"/>
        <v>-1.8081800812037299E-4</v>
      </c>
      <c r="AJ452" s="22"/>
      <c r="AK452" s="29" t="s">
        <v>453</v>
      </c>
      <c r="AL452" s="30">
        <v>323.8</v>
      </c>
      <c r="AM452" s="31">
        <v>-2.8999999999999998E-3</v>
      </c>
      <c r="AN452" s="32">
        <f t="shared" si="118"/>
        <v>0.99709999999999999</v>
      </c>
      <c r="AO452" s="28">
        <f t="shared" si="119"/>
        <v>-2.74554573680439E-5</v>
      </c>
      <c r="AP452" s="22"/>
      <c r="AQ452" s="22"/>
      <c r="AR452" s="38"/>
      <c r="AT452" s="39">
        <f t="shared" si="120"/>
        <v>0.57518463362789596</v>
      </c>
      <c r="AV452" s="40" t="s">
        <v>457</v>
      </c>
      <c r="AW452" s="47">
        <v>1212.75</v>
      </c>
      <c r="AX452" s="48">
        <f t="shared" si="104"/>
        <v>4.1313836908097902E-3</v>
      </c>
      <c r="AY452" s="43">
        <f t="shared" si="105"/>
        <v>1.0041313836908099</v>
      </c>
      <c r="AZ452" s="49"/>
    </row>
    <row r="453" spans="1:52" ht="20.399999999999999">
      <c r="A453" s="12" t="s">
        <v>454</v>
      </c>
      <c r="B453" s="13">
        <v>2244.89</v>
      </c>
      <c r="C453" s="14">
        <v>-1.0200000000000001E-2</v>
      </c>
      <c r="D453" s="15">
        <f t="shared" si="106"/>
        <v>0.98980000000000001</v>
      </c>
      <c r="E453" s="10">
        <f t="shared" si="107"/>
        <v>0.57657563888225505</v>
      </c>
      <c r="F453" s="16"/>
      <c r="G453" s="12" t="s">
        <v>454</v>
      </c>
      <c r="H453" s="13">
        <v>774.45</v>
      </c>
      <c r="I453" s="14">
        <v>-2.0999999999999999E-3</v>
      </c>
      <c r="J453" s="15">
        <f t="shared" si="108"/>
        <v>0.99790000000000001</v>
      </c>
      <c r="K453" s="10">
        <f t="shared" si="109"/>
        <v>-6.9799546214473402E-4</v>
      </c>
      <c r="L453" s="21"/>
      <c r="M453" s="12" t="s">
        <v>454</v>
      </c>
      <c r="N453" s="13">
        <v>261.7</v>
      </c>
      <c r="O453" s="14">
        <v>1.5E-3</v>
      </c>
      <c r="P453" s="15">
        <f t="shared" si="110"/>
        <v>1.0015000000000001</v>
      </c>
      <c r="Q453" s="10">
        <f t="shared" si="111"/>
        <v>1.5505134941485501E-5</v>
      </c>
      <c r="R453" s="21"/>
      <c r="S453" s="12" t="s">
        <v>454</v>
      </c>
      <c r="T453" s="13">
        <v>30.51</v>
      </c>
      <c r="U453" s="14">
        <v>2.9999999999999997E-4</v>
      </c>
      <c r="V453" s="15">
        <f t="shared" si="112"/>
        <v>1.0003</v>
      </c>
      <c r="W453" s="10">
        <f t="shared" si="113"/>
        <v>1.05014330069262E-5</v>
      </c>
      <c r="X453" s="22"/>
      <c r="Y453" s="29" t="s">
        <v>454</v>
      </c>
      <c r="Z453" s="30">
        <v>93.55</v>
      </c>
      <c r="AA453" s="31">
        <v>2.7000000000000001E-3</v>
      </c>
      <c r="AB453" s="32">
        <f t="shared" si="114"/>
        <v>1.0026999999999999</v>
      </c>
      <c r="AC453" s="28">
        <f t="shared" si="115"/>
        <v>5.6631000716503497E-5</v>
      </c>
      <c r="AD453" s="22"/>
      <c r="AE453" s="29" t="s">
        <v>454</v>
      </c>
      <c r="AF453" s="30">
        <v>690.5</v>
      </c>
      <c r="AG453" s="31">
        <v>-6.6E-3</v>
      </c>
      <c r="AH453" s="32">
        <f t="shared" si="116"/>
        <v>0.99339999999999995</v>
      </c>
      <c r="AI453" s="28">
        <f t="shared" si="117"/>
        <v>-6.1515404824456695E-5</v>
      </c>
      <c r="AJ453" s="22"/>
      <c r="AK453" s="29" t="s">
        <v>454</v>
      </c>
      <c r="AL453" s="30">
        <v>324.75</v>
      </c>
      <c r="AM453" s="31">
        <v>2.9999999999999997E-4</v>
      </c>
      <c r="AN453" s="32">
        <f t="shared" si="118"/>
        <v>1.0003</v>
      </c>
      <c r="AO453" s="28">
        <f t="shared" si="119"/>
        <v>2.84021972772868E-6</v>
      </c>
      <c r="AP453" s="22"/>
      <c r="AQ453" s="22"/>
      <c r="AR453" s="38"/>
      <c r="AT453" s="39">
        <f t="shared" si="120"/>
        <v>0.575901605803678</v>
      </c>
      <c r="AV453" s="40" t="s">
        <v>458</v>
      </c>
      <c r="AW453" s="47">
        <v>1207.75</v>
      </c>
      <c r="AX453" s="48">
        <f t="shared" si="104"/>
        <v>-2.1917590396301999E-3</v>
      </c>
      <c r="AY453" s="43">
        <f t="shared" si="105"/>
        <v>0.99780824096037002</v>
      </c>
      <c r="AZ453" s="49"/>
    </row>
    <row r="454" spans="1:52" ht="20.399999999999999">
      <c r="A454" s="12" t="s">
        <v>455</v>
      </c>
      <c r="B454" s="13">
        <v>2267.9899999999998</v>
      </c>
      <c r="C454" s="14">
        <v>2.8999999999999998E-3</v>
      </c>
      <c r="D454" s="15">
        <f t="shared" si="106"/>
        <v>1.0028999999999999</v>
      </c>
      <c r="E454" s="10">
        <f t="shared" si="107"/>
        <v>0.58420661571530896</v>
      </c>
      <c r="F454" s="16"/>
      <c r="G454" s="12" t="s">
        <v>455</v>
      </c>
      <c r="H454" s="13">
        <v>776.05</v>
      </c>
      <c r="I454" s="14">
        <v>-1.3299999999999999E-2</v>
      </c>
      <c r="J454" s="15">
        <f t="shared" si="108"/>
        <v>0.98670000000000002</v>
      </c>
      <c r="K454" s="10">
        <f t="shared" si="109"/>
        <v>-4.42063792691665E-3</v>
      </c>
      <c r="L454" s="21"/>
      <c r="M454" s="12" t="s">
        <v>455</v>
      </c>
      <c r="N454" s="13">
        <v>261.3</v>
      </c>
      <c r="O454" s="14">
        <v>-9.4999999999999998E-3</v>
      </c>
      <c r="P454" s="15">
        <f t="shared" si="110"/>
        <v>0.99050000000000005</v>
      </c>
      <c r="Q454" s="10">
        <f t="shared" si="111"/>
        <v>-9.8199187962741806E-5</v>
      </c>
      <c r="R454" s="21"/>
      <c r="S454" s="12" t="s">
        <v>455</v>
      </c>
      <c r="T454" s="13">
        <v>30.5</v>
      </c>
      <c r="U454" s="14">
        <v>-1.5699999999999999E-2</v>
      </c>
      <c r="V454" s="15">
        <f t="shared" si="112"/>
        <v>0.98429999999999995</v>
      </c>
      <c r="W454" s="10">
        <f t="shared" si="113"/>
        <v>-5.4957499402913802E-4</v>
      </c>
      <c r="X454" s="22"/>
      <c r="Y454" s="29" t="s">
        <v>455</v>
      </c>
      <c r="Z454" s="30">
        <v>93.3</v>
      </c>
      <c r="AA454" s="31">
        <v>1.0800000000000001E-2</v>
      </c>
      <c r="AB454" s="32">
        <f t="shared" si="114"/>
        <v>1.0107999999999999</v>
      </c>
      <c r="AC454" s="28">
        <f t="shared" si="115"/>
        <v>2.2652400286601399E-4</v>
      </c>
      <c r="AD454" s="22"/>
      <c r="AE454" s="29" t="s">
        <v>455</v>
      </c>
      <c r="AF454" s="30">
        <v>695.1</v>
      </c>
      <c r="AG454" s="31">
        <v>-8.6E-3</v>
      </c>
      <c r="AH454" s="32">
        <f t="shared" si="116"/>
        <v>0.99139999999999995</v>
      </c>
      <c r="AI454" s="28">
        <f t="shared" si="117"/>
        <v>-8.0156436589443495E-5</v>
      </c>
      <c r="AJ454" s="22"/>
      <c r="AK454" s="29" t="s">
        <v>455</v>
      </c>
      <c r="AL454" s="30">
        <v>324.64999999999998</v>
      </c>
      <c r="AM454" s="31">
        <v>-4.3E-3</v>
      </c>
      <c r="AN454" s="32">
        <f t="shared" si="118"/>
        <v>0.99570000000000003</v>
      </c>
      <c r="AO454" s="28">
        <f t="shared" si="119"/>
        <v>-4.0709816097444498E-5</v>
      </c>
      <c r="AP454" s="22"/>
      <c r="AQ454" s="22"/>
      <c r="AR454" s="38"/>
      <c r="AT454" s="39">
        <f t="shared" si="120"/>
        <v>0.57924386135658001</v>
      </c>
      <c r="AV454" s="40" t="s">
        <v>459</v>
      </c>
      <c r="AW454" s="47">
        <v>1210.4000000000001</v>
      </c>
      <c r="AX454" s="48">
        <f t="shared" ref="AX454:AX517" si="121">LN(AW454/AW455)</f>
        <v>-6.8338333553104504E-3</v>
      </c>
      <c r="AY454" s="43">
        <f t="shared" ref="AY454:AY517" si="122">AX454+1</f>
        <v>0.99316616664469004</v>
      </c>
      <c r="AZ454" s="49"/>
    </row>
    <row r="455" spans="1:52" ht="20.399999999999999">
      <c r="A455" s="12" t="s">
        <v>456</v>
      </c>
      <c r="B455" s="13">
        <v>2261.4</v>
      </c>
      <c r="C455" s="14">
        <v>2.41E-2</v>
      </c>
      <c r="D455" s="15">
        <f t="shared" ref="D455:D518" si="123">SUM(C455,1)</f>
        <v>1.0241</v>
      </c>
      <c r="E455" s="10">
        <f t="shared" ref="E455:E518" si="124">D455*$C$4</f>
        <v>0.59655598280391697</v>
      </c>
      <c r="F455" s="16"/>
      <c r="G455" s="12" t="s">
        <v>456</v>
      </c>
      <c r="H455" s="13">
        <v>786.5</v>
      </c>
      <c r="I455" s="14">
        <v>2.2000000000000001E-3</v>
      </c>
      <c r="J455" s="15">
        <f t="shared" ref="J455:J518" si="125">SUM(I455,1)</f>
        <v>1.0022</v>
      </c>
      <c r="K455" s="10">
        <f t="shared" ref="K455:K518" si="126">I455*$I$4</f>
        <v>7.3123334129448299E-4</v>
      </c>
      <c r="L455" s="21"/>
      <c r="M455" s="12" t="s">
        <v>456</v>
      </c>
      <c r="N455" s="13">
        <v>263.8</v>
      </c>
      <c r="O455" s="14">
        <v>-1.84E-2</v>
      </c>
      <c r="P455" s="15">
        <f t="shared" ref="P455:P518" si="127">SUM(O455,1)</f>
        <v>0.98160000000000003</v>
      </c>
      <c r="Q455" s="10">
        <f t="shared" ref="Q455:Q518" si="128">O455*$O$4</f>
        <v>-1.90196321948889E-4</v>
      </c>
      <c r="R455" s="21"/>
      <c r="S455" s="12" t="s">
        <v>456</v>
      </c>
      <c r="T455" s="13">
        <v>30.99</v>
      </c>
      <c r="U455" s="14">
        <v>3.8999999999999998E-3</v>
      </c>
      <c r="V455" s="15">
        <f t="shared" ref="V455:V518" si="129">SUM(U455,1)</f>
        <v>1.0039</v>
      </c>
      <c r="W455" s="10">
        <f t="shared" ref="W455:W518" si="130">U455*$U$4</f>
        <v>1.3651862909004099E-4</v>
      </c>
      <c r="X455" s="22"/>
      <c r="Y455" s="29" t="s">
        <v>456</v>
      </c>
      <c r="Z455" s="30">
        <v>92.3</v>
      </c>
      <c r="AA455" s="31">
        <v>-3.8E-3</v>
      </c>
      <c r="AB455" s="32">
        <f t="shared" ref="AB455:AB518" si="131">SUM(AA455,1)</f>
        <v>0.99619999999999997</v>
      </c>
      <c r="AC455" s="28">
        <f t="shared" ref="AC455:AC518" si="132">AA455*$AA$4</f>
        <v>-7.9702889897301197E-5</v>
      </c>
      <c r="AD455" s="22"/>
      <c r="AE455" s="29" t="s">
        <v>456</v>
      </c>
      <c r="AF455" s="30">
        <v>701.1</v>
      </c>
      <c r="AG455" s="31">
        <v>2.4799999999999999E-2</v>
      </c>
      <c r="AH455" s="32">
        <f t="shared" ref="AH455:AH518" si="133">SUM(AG455,1)</f>
        <v>1.0247999999999999</v>
      </c>
      <c r="AI455" s="28">
        <f t="shared" ref="AI455:AI518" si="134">AG455*$AG$4</f>
        <v>2.3114879388583701E-4</v>
      </c>
      <c r="AJ455" s="22"/>
      <c r="AK455" s="29" t="s">
        <v>456</v>
      </c>
      <c r="AL455" s="30">
        <v>326.05</v>
      </c>
      <c r="AM455" s="31">
        <v>1.4E-2</v>
      </c>
      <c r="AN455" s="32">
        <f t="shared" ref="AN455:AN518" si="135">SUM(AM455,1)</f>
        <v>1.014</v>
      </c>
      <c r="AO455" s="28">
        <f t="shared" ref="AO455:AO518" si="136">AM455*$AM$4</f>
        <v>1.3254358729400501E-4</v>
      </c>
      <c r="AP455" s="22"/>
      <c r="AQ455" s="22"/>
      <c r="AR455" s="38"/>
      <c r="AT455" s="39">
        <f t="shared" si="120"/>
        <v>0.597517527943635</v>
      </c>
      <c r="AV455" s="40" t="s">
        <v>460</v>
      </c>
      <c r="AW455" s="47">
        <v>1218.7</v>
      </c>
      <c r="AX455" s="48">
        <f t="shared" si="121"/>
        <v>-1.3974275600252E-2</v>
      </c>
      <c r="AY455" s="43">
        <f t="shared" si="122"/>
        <v>0.986025724399748</v>
      </c>
      <c r="AZ455" s="49"/>
    </row>
    <row r="456" spans="1:52" ht="20.399999999999999">
      <c r="A456" s="12" t="s">
        <v>457</v>
      </c>
      <c r="B456" s="13">
        <v>2208.12</v>
      </c>
      <c r="C456" s="14">
        <v>3.5499999999999997E-2</v>
      </c>
      <c r="D456" s="15">
        <f t="shared" si="123"/>
        <v>1.0355000000000001</v>
      </c>
      <c r="E456" s="10">
        <f t="shared" si="124"/>
        <v>0.603196680200621</v>
      </c>
      <c r="F456" s="16"/>
      <c r="G456" s="12" t="s">
        <v>457</v>
      </c>
      <c r="H456" s="13">
        <v>784.75</v>
      </c>
      <c r="I456" s="14">
        <v>-2.8999999999999998E-3</v>
      </c>
      <c r="J456" s="15">
        <f t="shared" si="125"/>
        <v>0.99709999999999999</v>
      </c>
      <c r="K456" s="10">
        <f t="shared" si="126"/>
        <v>-9.6389849534272705E-4</v>
      </c>
      <c r="L456" s="21"/>
      <c r="M456" s="12" t="s">
        <v>457</v>
      </c>
      <c r="N456" s="13">
        <v>268.75</v>
      </c>
      <c r="O456" s="14">
        <v>0</v>
      </c>
      <c r="P456" s="15">
        <f t="shared" si="127"/>
        <v>1</v>
      </c>
      <c r="Q456" s="10">
        <f t="shared" si="128"/>
        <v>0</v>
      </c>
      <c r="R456" s="21"/>
      <c r="S456" s="12" t="s">
        <v>457</v>
      </c>
      <c r="T456" s="13">
        <v>30.87</v>
      </c>
      <c r="U456" s="14">
        <v>6.7000000000000002E-3</v>
      </c>
      <c r="V456" s="15">
        <f t="shared" si="129"/>
        <v>1.0066999999999999</v>
      </c>
      <c r="W456" s="10">
        <f t="shared" si="130"/>
        <v>2.34532003821352E-4</v>
      </c>
      <c r="X456" s="22"/>
      <c r="Y456" s="29" t="s">
        <v>457</v>
      </c>
      <c r="Z456" s="30">
        <v>92.65</v>
      </c>
      <c r="AA456" s="31">
        <v>-1.8499999999999999E-2</v>
      </c>
      <c r="AB456" s="32">
        <f t="shared" si="131"/>
        <v>0.98150000000000004</v>
      </c>
      <c r="AC456" s="28">
        <f t="shared" si="132"/>
        <v>-3.8802722713159802E-4</v>
      </c>
      <c r="AD456" s="22"/>
      <c r="AE456" s="29" t="s">
        <v>457</v>
      </c>
      <c r="AF456" s="30">
        <v>684.15</v>
      </c>
      <c r="AG456" s="31">
        <v>3.6400000000000002E-2</v>
      </c>
      <c r="AH456" s="32">
        <f t="shared" si="133"/>
        <v>1.0364</v>
      </c>
      <c r="AI456" s="28">
        <f t="shared" si="134"/>
        <v>3.3926677812276101E-4</v>
      </c>
      <c r="AJ456" s="22"/>
      <c r="AK456" s="29" t="s">
        <v>457</v>
      </c>
      <c r="AL456" s="30">
        <v>321.55</v>
      </c>
      <c r="AM456" s="31">
        <v>-2.4299999999999999E-2</v>
      </c>
      <c r="AN456" s="32">
        <f t="shared" si="135"/>
        <v>0.97570000000000001</v>
      </c>
      <c r="AO456" s="28">
        <f t="shared" si="136"/>
        <v>-2.3005779794602299E-4</v>
      </c>
      <c r="AP456" s="22"/>
      <c r="AQ456" s="22"/>
      <c r="AR456" s="38"/>
      <c r="AT456" s="39">
        <f t="shared" si="120"/>
        <v>0.60218849546214503</v>
      </c>
      <c r="AV456" s="40" t="s">
        <v>461</v>
      </c>
      <c r="AW456" s="47">
        <v>1235.8499999999999</v>
      </c>
      <c r="AX456" s="48">
        <f t="shared" si="121"/>
        <v>3.3612807064097701E-2</v>
      </c>
      <c r="AY456" s="43">
        <f t="shared" si="122"/>
        <v>1.0336128070641</v>
      </c>
      <c r="AZ456" s="49"/>
    </row>
    <row r="457" spans="1:52" ht="20.399999999999999">
      <c r="A457" s="12" t="s">
        <v>458</v>
      </c>
      <c r="B457" s="13">
        <v>2132.39</v>
      </c>
      <c r="C457" s="14">
        <v>-7.4999999999999997E-3</v>
      </c>
      <c r="D457" s="15">
        <f t="shared" si="123"/>
        <v>0.99250000000000005</v>
      </c>
      <c r="E457" s="10">
        <f t="shared" si="124"/>
        <v>0.57814843563410601</v>
      </c>
      <c r="F457" s="16"/>
      <c r="G457" s="12" t="s">
        <v>458</v>
      </c>
      <c r="H457" s="13">
        <v>787.05</v>
      </c>
      <c r="I457" s="14">
        <v>-9.5999999999999992E-3</v>
      </c>
      <c r="J457" s="15">
        <f t="shared" si="125"/>
        <v>0.99039999999999995</v>
      </c>
      <c r="K457" s="10">
        <f t="shared" si="126"/>
        <v>-3.1908363983759202E-3</v>
      </c>
      <c r="L457" s="21"/>
      <c r="M457" s="12" t="s">
        <v>458</v>
      </c>
      <c r="N457" s="13">
        <v>268.75</v>
      </c>
      <c r="O457" s="14">
        <v>2.46E-2</v>
      </c>
      <c r="P457" s="15">
        <f t="shared" si="127"/>
        <v>1.0246</v>
      </c>
      <c r="Q457" s="10">
        <f t="shared" si="128"/>
        <v>2.5428421304036299E-4</v>
      </c>
      <c r="R457" s="21"/>
      <c r="S457" s="12" t="s">
        <v>458</v>
      </c>
      <c r="T457" s="13">
        <v>30.67</v>
      </c>
      <c r="U457" s="14">
        <v>2.2800000000000001E-2</v>
      </c>
      <c r="V457" s="15">
        <f t="shared" si="129"/>
        <v>1.0227999999999999</v>
      </c>
      <c r="W457" s="10">
        <f t="shared" si="130"/>
        <v>7.9810890852639101E-4</v>
      </c>
      <c r="X457" s="22"/>
      <c r="Y457" s="29" t="s">
        <v>458</v>
      </c>
      <c r="Z457" s="30">
        <v>94.4</v>
      </c>
      <c r="AA457" s="31">
        <v>6.8999999999999999E-3</v>
      </c>
      <c r="AB457" s="32">
        <f t="shared" si="131"/>
        <v>1.0068999999999999</v>
      </c>
      <c r="AC457" s="28">
        <f t="shared" si="132"/>
        <v>1.44723668497731E-4</v>
      </c>
      <c r="AD457" s="22"/>
      <c r="AE457" s="29" t="s">
        <v>458</v>
      </c>
      <c r="AF457" s="30">
        <v>660.1</v>
      </c>
      <c r="AG457" s="31">
        <v>-9.2999999999999992E-3</v>
      </c>
      <c r="AH457" s="32">
        <f t="shared" si="133"/>
        <v>0.99070000000000003</v>
      </c>
      <c r="AI457" s="28">
        <f t="shared" si="134"/>
        <v>-8.6680797707188896E-5</v>
      </c>
      <c r="AJ457" s="22"/>
      <c r="AK457" s="29" t="s">
        <v>458</v>
      </c>
      <c r="AL457" s="30">
        <v>329.55</v>
      </c>
      <c r="AM457" s="31">
        <v>-2.0999999999999999E-3</v>
      </c>
      <c r="AN457" s="32">
        <f t="shared" si="135"/>
        <v>0.99790000000000001</v>
      </c>
      <c r="AO457" s="28">
        <f t="shared" si="136"/>
        <v>-1.98815380941008E-5</v>
      </c>
      <c r="AP457" s="22"/>
      <c r="AQ457" s="22"/>
      <c r="AR457" s="38"/>
      <c r="AT457" s="39">
        <f t="shared" si="120"/>
        <v>0.57604815368999296</v>
      </c>
      <c r="AV457" s="40" t="s">
        <v>462</v>
      </c>
      <c r="AW457" s="47">
        <v>1195</v>
      </c>
      <c r="AX457" s="48">
        <f t="shared" si="121"/>
        <v>-7.7522999008231199E-3</v>
      </c>
      <c r="AY457" s="43">
        <f t="shared" si="122"/>
        <v>0.99224770009917695</v>
      </c>
      <c r="AZ457" s="49"/>
    </row>
    <row r="458" spans="1:52" ht="20.399999999999999">
      <c r="A458" s="12" t="s">
        <v>459</v>
      </c>
      <c r="B458" s="13">
        <v>2148.5500000000002</v>
      </c>
      <c r="C458" s="14">
        <v>-2.8999999999999998E-3</v>
      </c>
      <c r="D458" s="15">
        <f t="shared" si="123"/>
        <v>0.99709999999999999</v>
      </c>
      <c r="E458" s="10">
        <f t="shared" si="124"/>
        <v>0.58082801528540695</v>
      </c>
      <c r="F458" s="16"/>
      <c r="G458" s="12" t="s">
        <v>459</v>
      </c>
      <c r="H458" s="13">
        <v>794.65</v>
      </c>
      <c r="I458" s="14">
        <v>2.0999999999999999E-3</v>
      </c>
      <c r="J458" s="15">
        <f t="shared" si="125"/>
        <v>1.0021</v>
      </c>
      <c r="K458" s="10">
        <f t="shared" si="126"/>
        <v>6.9799546214473402E-4</v>
      </c>
      <c r="L458" s="21"/>
      <c r="M458" s="12" t="s">
        <v>459</v>
      </c>
      <c r="N458" s="13">
        <v>262.3</v>
      </c>
      <c r="O458" s="14">
        <v>1.04E-2</v>
      </c>
      <c r="P458" s="15">
        <f t="shared" si="127"/>
        <v>1.0104</v>
      </c>
      <c r="Q458" s="10">
        <f t="shared" si="128"/>
        <v>1.07502268927633E-4</v>
      </c>
      <c r="R458" s="21"/>
      <c r="S458" s="12" t="s">
        <v>459</v>
      </c>
      <c r="T458" s="13">
        <v>29.98</v>
      </c>
      <c r="U458" s="14">
        <v>3.2000000000000002E-3</v>
      </c>
      <c r="V458" s="15">
        <f t="shared" si="129"/>
        <v>1.0032000000000001</v>
      </c>
      <c r="W458" s="10">
        <f t="shared" si="130"/>
        <v>1.12015285407213E-4</v>
      </c>
      <c r="X458" s="22"/>
      <c r="Y458" s="29" t="s">
        <v>459</v>
      </c>
      <c r="Z458" s="30">
        <v>93.75</v>
      </c>
      <c r="AA458" s="31">
        <v>3.7000000000000002E-3</v>
      </c>
      <c r="AB458" s="32">
        <f t="shared" si="131"/>
        <v>1.0037</v>
      </c>
      <c r="AC458" s="28">
        <f t="shared" si="132"/>
        <v>7.7605445426319594E-5</v>
      </c>
      <c r="AD458" s="22"/>
      <c r="AE458" s="29" t="s">
        <v>459</v>
      </c>
      <c r="AF458" s="30">
        <v>666.3</v>
      </c>
      <c r="AG458" s="31">
        <v>-4.3E-3</v>
      </c>
      <c r="AH458" s="32">
        <f t="shared" si="133"/>
        <v>0.99570000000000003</v>
      </c>
      <c r="AI458" s="28">
        <f t="shared" si="134"/>
        <v>-4.0078218294721802E-5</v>
      </c>
      <c r="AJ458" s="22"/>
      <c r="AK458" s="29" t="s">
        <v>459</v>
      </c>
      <c r="AL458" s="30">
        <v>330.25</v>
      </c>
      <c r="AM458" s="31">
        <v>1.06E-2</v>
      </c>
      <c r="AN458" s="32">
        <f t="shared" si="135"/>
        <v>1.0105999999999999</v>
      </c>
      <c r="AO458" s="28">
        <f t="shared" si="136"/>
        <v>1.00354430379747E-4</v>
      </c>
      <c r="AP458" s="22"/>
      <c r="AQ458" s="22"/>
      <c r="AR458" s="38"/>
      <c r="AT458" s="39">
        <f t="shared" si="120"/>
        <v>0.58188340995939802</v>
      </c>
      <c r="AV458" s="40" t="s">
        <v>463</v>
      </c>
      <c r="AW458" s="47">
        <v>1204.3</v>
      </c>
      <c r="AX458" s="48">
        <f t="shared" si="121"/>
        <v>3.6014035747005103E-2</v>
      </c>
      <c r="AY458" s="43">
        <f t="shared" si="122"/>
        <v>1.03601403574701</v>
      </c>
      <c r="AZ458" s="49"/>
    </row>
    <row r="459" spans="1:52" ht="20.399999999999999">
      <c r="A459" s="12" t="s">
        <v>460</v>
      </c>
      <c r="B459" s="13">
        <v>2154.89</v>
      </c>
      <c r="C459" s="14">
        <v>1.6199999999999999E-2</v>
      </c>
      <c r="D459" s="15">
        <f t="shared" si="123"/>
        <v>1.0162</v>
      </c>
      <c r="E459" s="10">
        <f t="shared" si="124"/>
        <v>0.59195409601146398</v>
      </c>
      <c r="F459" s="16"/>
      <c r="G459" s="12" t="s">
        <v>460</v>
      </c>
      <c r="H459" s="13">
        <v>792.95</v>
      </c>
      <c r="I459" s="14">
        <v>-4.4000000000000003E-3</v>
      </c>
      <c r="J459" s="15">
        <f t="shared" si="125"/>
        <v>0.99560000000000004</v>
      </c>
      <c r="K459" s="10">
        <f t="shared" si="126"/>
        <v>-1.4624666825889701E-3</v>
      </c>
      <c r="L459" s="21"/>
      <c r="M459" s="12" t="s">
        <v>460</v>
      </c>
      <c r="N459" s="13">
        <v>259.60000000000002</v>
      </c>
      <c r="O459" s="14">
        <v>8.6999999999999994E-3</v>
      </c>
      <c r="P459" s="15">
        <f t="shared" si="127"/>
        <v>1.0086999999999999</v>
      </c>
      <c r="Q459" s="10">
        <f t="shared" si="128"/>
        <v>8.9929782660616206E-5</v>
      </c>
      <c r="R459" s="21"/>
      <c r="S459" s="12" t="s">
        <v>460</v>
      </c>
      <c r="T459" s="13">
        <v>29.89</v>
      </c>
      <c r="U459" s="14">
        <v>-4.3E-3</v>
      </c>
      <c r="V459" s="15">
        <f t="shared" si="129"/>
        <v>0.99570000000000003</v>
      </c>
      <c r="W459" s="10">
        <f t="shared" si="130"/>
        <v>-1.50520539765942E-4</v>
      </c>
      <c r="X459" s="22"/>
      <c r="Y459" s="29" t="s">
        <v>460</v>
      </c>
      <c r="Z459" s="30">
        <v>93.4</v>
      </c>
      <c r="AA459" s="31">
        <v>-1.01E-2</v>
      </c>
      <c r="AB459" s="32">
        <f t="shared" si="131"/>
        <v>0.9899</v>
      </c>
      <c r="AC459" s="28">
        <f t="shared" si="132"/>
        <v>-2.11841891569143E-4</v>
      </c>
      <c r="AD459" s="22"/>
      <c r="AE459" s="29" t="s">
        <v>460</v>
      </c>
      <c r="AF459" s="30">
        <v>669.2</v>
      </c>
      <c r="AG459" s="31">
        <v>-1.3599999999999999E-2</v>
      </c>
      <c r="AH459" s="32">
        <f t="shared" si="133"/>
        <v>0.98640000000000005</v>
      </c>
      <c r="AI459" s="28">
        <f t="shared" si="134"/>
        <v>-1.26759016001911E-4</v>
      </c>
      <c r="AJ459" s="22"/>
      <c r="AK459" s="29" t="s">
        <v>460</v>
      </c>
      <c r="AL459" s="30">
        <v>326.8</v>
      </c>
      <c r="AM459" s="31">
        <v>3.8100000000000002E-2</v>
      </c>
      <c r="AN459" s="32">
        <f t="shared" si="135"/>
        <v>1.0381</v>
      </c>
      <c r="AO459" s="28">
        <f t="shared" si="136"/>
        <v>3.6070790542154301E-4</v>
      </c>
      <c r="AP459" s="22"/>
      <c r="AQ459" s="22"/>
      <c r="AR459" s="38"/>
      <c r="AT459" s="39">
        <f t="shared" si="120"/>
        <v>0.59045314556962003</v>
      </c>
      <c r="AV459" s="40" t="s">
        <v>464</v>
      </c>
      <c r="AW459" s="47">
        <v>1161.7</v>
      </c>
      <c r="AX459" s="48">
        <f t="shared" si="121"/>
        <v>-6.6918575048045999E-3</v>
      </c>
      <c r="AY459" s="43">
        <f t="shared" si="122"/>
        <v>0.99330814249519495</v>
      </c>
      <c r="AZ459" s="49"/>
    </row>
    <row r="460" spans="1:52" ht="20.399999999999999">
      <c r="A460" s="12" t="s">
        <v>461</v>
      </c>
      <c r="B460" s="13">
        <v>2120.5700000000002</v>
      </c>
      <c r="C460" s="14">
        <v>8.8999999999999999E-3</v>
      </c>
      <c r="D460" s="15">
        <f t="shared" si="123"/>
        <v>1.0088999999999999</v>
      </c>
      <c r="E460" s="10">
        <f t="shared" si="124"/>
        <v>0.58770171960831097</v>
      </c>
      <c r="F460" s="16"/>
      <c r="G460" s="12" t="s">
        <v>461</v>
      </c>
      <c r="H460" s="13">
        <v>796.45</v>
      </c>
      <c r="I460" s="14">
        <v>1E-4</v>
      </c>
      <c r="J460" s="15">
        <f t="shared" si="125"/>
        <v>1.0001</v>
      </c>
      <c r="K460" s="10">
        <f t="shared" si="126"/>
        <v>3.3237879149749203E-5</v>
      </c>
      <c r="L460" s="21"/>
      <c r="M460" s="12" t="s">
        <v>461</v>
      </c>
      <c r="N460" s="13">
        <v>257.35000000000002</v>
      </c>
      <c r="O460" s="14">
        <v>-9.1999999999999998E-3</v>
      </c>
      <c r="P460" s="15">
        <f t="shared" si="127"/>
        <v>0.99080000000000001</v>
      </c>
      <c r="Q460" s="10">
        <f t="shared" si="128"/>
        <v>-9.5098160974444701E-5</v>
      </c>
      <c r="R460" s="21"/>
      <c r="S460" s="12" t="s">
        <v>461</v>
      </c>
      <c r="T460" s="13">
        <v>30.01</v>
      </c>
      <c r="U460" s="14">
        <v>-7.1000000000000004E-3</v>
      </c>
      <c r="V460" s="15">
        <f t="shared" si="129"/>
        <v>0.9929</v>
      </c>
      <c r="W460" s="10">
        <f t="shared" si="130"/>
        <v>-2.4853391449725299E-4</v>
      </c>
      <c r="X460" s="22"/>
      <c r="Y460" s="29" t="s">
        <v>461</v>
      </c>
      <c r="Z460" s="30">
        <v>94.35</v>
      </c>
      <c r="AA460" s="31">
        <v>2.7199999999999998E-2</v>
      </c>
      <c r="AB460" s="32">
        <f t="shared" si="131"/>
        <v>1.0271999999999999</v>
      </c>
      <c r="AC460" s="28">
        <f t="shared" si="132"/>
        <v>5.7050489610699796E-4</v>
      </c>
      <c r="AD460" s="22"/>
      <c r="AE460" s="29" t="s">
        <v>461</v>
      </c>
      <c r="AF460" s="30">
        <v>678.45</v>
      </c>
      <c r="AG460" s="31">
        <v>7.3000000000000001E-3</v>
      </c>
      <c r="AH460" s="32">
        <f t="shared" si="133"/>
        <v>1.0073000000000001</v>
      </c>
      <c r="AI460" s="28">
        <f t="shared" si="134"/>
        <v>6.8039765942202096E-5</v>
      </c>
      <c r="AJ460" s="22"/>
      <c r="AK460" s="29" t="s">
        <v>461</v>
      </c>
      <c r="AL460" s="30">
        <v>314.8</v>
      </c>
      <c r="AM460" s="31">
        <v>9.4999999999999998E-3</v>
      </c>
      <c r="AN460" s="32">
        <f t="shared" si="135"/>
        <v>1.0095000000000001</v>
      </c>
      <c r="AO460" s="28">
        <f t="shared" si="136"/>
        <v>8.9940291378074998E-5</v>
      </c>
      <c r="AP460" s="22"/>
      <c r="AQ460" s="22"/>
      <c r="AR460" s="38"/>
      <c r="AT460" s="39">
        <f t="shared" si="120"/>
        <v>0.58811981036541705</v>
      </c>
      <c r="AV460" s="40" t="s">
        <v>465</v>
      </c>
      <c r="AW460" s="47">
        <v>1169.5</v>
      </c>
      <c r="AX460" s="48">
        <f t="shared" si="121"/>
        <v>2.56552787142892E-4</v>
      </c>
      <c r="AY460" s="43">
        <f t="shared" si="122"/>
        <v>1.0002565527871401</v>
      </c>
      <c r="AZ460" s="49"/>
    </row>
    <row r="461" spans="1:52" ht="20.399999999999999">
      <c r="A461" s="12" t="s">
        <v>462</v>
      </c>
      <c r="B461" s="13">
        <v>2101.91</v>
      </c>
      <c r="C461" s="14">
        <v>-7.1000000000000004E-3</v>
      </c>
      <c r="D461" s="15">
        <f t="shared" si="123"/>
        <v>0.9929</v>
      </c>
      <c r="E461" s="10">
        <f t="shared" si="124"/>
        <v>0.57838144256030599</v>
      </c>
      <c r="F461" s="16"/>
      <c r="G461" s="12" t="s">
        <v>462</v>
      </c>
      <c r="H461" s="13">
        <v>796.4</v>
      </c>
      <c r="I461" s="14">
        <v>-2.4799999999999999E-2</v>
      </c>
      <c r="J461" s="15">
        <f t="shared" si="125"/>
        <v>0.97519999999999996</v>
      </c>
      <c r="K461" s="10">
        <f t="shared" si="126"/>
        <v>-8.2429940291378102E-3</v>
      </c>
      <c r="L461" s="21"/>
      <c r="M461" s="12" t="s">
        <v>462</v>
      </c>
      <c r="N461" s="13">
        <v>259.75</v>
      </c>
      <c r="O461" s="14">
        <v>-1.4999999999999999E-2</v>
      </c>
      <c r="P461" s="15">
        <f t="shared" si="127"/>
        <v>0.98499999999999999</v>
      </c>
      <c r="Q461" s="10">
        <f t="shared" si="128"/>
        <v>-1.55051349414855E-4</v>
      </c>
      <c r="R461" s="21"/>
      <c r="S461" s="12" t="s">
        <v>462</v>
      </c>
      <c r="T461" s="13">
        <v>30.23</v>
      </c>
      <c r="U461" s="14">
        <v>-7.1000000000000004E-3</v>
      </c>
      <c r="V461" s="15">
        <f t="shared" si="129"/>
        <v>0.9929</v>
      </c>
      <c r="W461" s="10">
        <f t="shared" si="130"/>
        <v>-2.4853391449725299E-4</v>
      </c>
      <c r="X461" s="22"/>
      <c r="Y461" s="29" t="s">
        <v>462</v>
      </c>
      <c r="Z461" s="30">
        <v>91.85</v>
      </c>
      <c r="AA461" s="31">
        <v>-1.8200000000000001E-2</v>
      </c>
      <c r="AB461" s="32">
        <f t="shared" si="131"/>
        <v>0.98180000000000001</v>
      </c>
      <c r="AC461" s="28">
        <f t="shared" si="132"/>
        <v>-3.8173489371865301E-4</v>
      </c>
      <c r="AD461" s="22"/>
      <c r="AE461" s="29" t="s">
        <v>462</v>
      </c>
      <c r="AF461" s="30">
        <v>673.5</v>
      </c>
      <c r="AG461" s="31">
        <v>-3.0099999999999998E-2</v>
      </c>
      <c r="AH461" s="32">
        <f t="shared" si="133"/>
        <v>0.96989999999999998</v>
      </c>
      <c r="AI461" s="28">
        <f t="shared" si="134"/>
        <v>-2.8054752806305202E-4</v>
      </c>
      <c r="AJ461" s="22"/>
      <c r="AK461" s="29" t="s">
        <v>462</v>
      </c>
      <c r="AL461" s="30">
        <v>311.85000000000002</v>
      </c>
      <c r="AM461" s="31">
        <v>-7.4999999999999997E-3</v>
      </c>
      <c r="AN461" s="32">
        <f t="shared" si="135"/>
        <v>0.99250000000000005</v>
      </c>
      <c r="AO461" s="28">
        <f t="shared" si="136"/>
        <v>-7.1005493193217103E-5</v>
      </c>
      <c r="AP461" s="22"/>
      <c r="AQ461" s="22"/>
      <c r="AR461" s="38"/>
      <c r="AT461" s="39">
        <f t="shared" si="120"/>
        <v>0.56900157535228102</v>
      </c>
      <c r="AV461" s="40" t="s">
        <v>466</v>
      </c>
      <c r="AW461" s="47">
        <v>1169.2</v>
      </c>
      <c r="AX461" s="48">
        <f t="shared" si="121"/>
        <v>-8.0923819954329297E-3</v>
      </c>
      <c r="AY461" s="43">
        <f t="shared" si="122"/>
        <v>0.99190761800456695</v>
      </c>
      <c r="AZ461" s="49"/>
    </row>
    <row r="462" spans="1:52" ht="20.399999999999999">
      <c r="A462" s="12" t="s">
        <v>962</v>
      </c>
      <c r="B462" s="13">
        <v>2116.9299999999998</v>
      </c>
      <c r="C462" s="14">
        <v>1.6799999999999999E-2</v>
      </c>
      <c r="D462" s="15">
        <f t="shared" si="123"/>
        <v>1.0167999999999999</v>
      </c>
      <c r="E462" s="10">
        <f t="shared" si="124"/>
        <v>0.59230360640076396</v>
      </c>
      <c r="F462" s="16"/>
      <c r="G462" s="12" t="s">
        <v>962</v>
      </c>
      <c r="H462" s="13">
        <v>816.65</v>
      </c>
      <c r="I462" s="14">
        <v>1.3100000000000001E-2</v>
      </c>
      <c r="J462" s="15">
        <f t="shared" si="125"/>
        <v>1.0130999999999999</v>
      </c>
      <c r="K462" s="10">
        <f t="shared" si="126"/>
        <v>4.3541621686171497E-3</v>
      </c>
      <c r="L462" s="21"/>
      <c r="M462" s="12" t="s">
        <v>962</v>
      </c>
      <c r="N462" s="13">
        <v>263.7</v>
      </c>
      <c r="O462" s="14">
        <v>2.07E-2</v>
      </c>
      <c r="P462" s="15">
        <f t="shared" si="127"/>
        <v>1.0206999999999999</v>
      </c>
      <c r="Q462" s="10">
        <f t="shared" si="128"/>
        <v>2.13970862192501E-4</v>
      </c>
      <c r="R462" s="21"/>
      <c r="S462" s="12" t="s">
        <v>962</v>
      </c>
      <c r="T462" s="13">
        <v>30.44</v>
      </c>
      <c r="U462" s="14">
        <v>6.4000000000000003E-3</v>
      </c>
      <c r="V462" s="15">
        <f t="shared" si="129"/>
        <v>1.0064</v>
      </c>
      <c r="W462" s="10">
        <f t="shared" si="130"/>
        <v>2.2403057081442601E-4</v>
      </c>
      <c r="X462" s="22"/>
      <c r="Y462" s="29" t="s">
        <v>962</v>
      </c>
      <c r="Z462" s="30">
        <v>93.55</v>
      </c>
      <c r="AA462" s="31">
        <v>-6.4000000000000003E-3</v>
      </c>
      <c r="AB462" s="32">
        <f t="shared" si="131"/>
        <v>0.99360000000000004</v>
      </c>
      <c r="AC462" s="28">
        <f t="shared" si="132"/>
        <v>-1.34236446142823E-4</v>
      </c>
      <c r="AD462" s="22"/>
      <c r="AE462" s="29" t="s">
        <v>962</v>
      </c>
      <c r="AF462" s="30">
        <v>694.4</v>
      </c>
      <c r="AG462" s="31">
        <v>4.0300000000000002E-2</v>
      </c>
      <c r="AH462" s="32">
        <f t="shared" si="133"/>
        <v>1.0403</v>
      </c>
      <c r="AI462" s="28">
        <f t="shared" si="134"/>
        <v>3.7561679006448497E-4</v>
      </c>
      <c r="AJ462" s="22"/>
      <c r="AK462" s="29" t="s">
        <v>962</v>
      </c>
      <c r="AL462" s="30">
        <v>314.2</v>
      </c>
      <c r="AM462" s="31">
        <v>-9.1000000000000004E-3</v>
      </c>
      <c r="AN462" s="32">
        <f t="shared" si="135"/>
        <v>0.9909</v>
      </c>
      <c r="AO462" s="28">
        <f t="shared" si="136"/>
        <v>-8.6153331741103405E-5</v>
      </c>
      <c r="AP462" s="22"/>
      <c r="AQ462" s="22"/>
      <c r="AR462" s="38"/>
      <c r="AT462" s="39">
        <f t="shared" si="120"/>
        <v>0.59725099701456896</v>
      </c>
      <c r="AV462" s="40" t="s">
        <v>467</v>
      </c>
      <c r="AW462" s="47">
        <v>1178.7</v>
      </c>
      <c r="AX462" s="48">
        <f t="shared" si="121"/>
        <v>5.4018548657792098E-3</v>
      </c>
      <c r="AY462" s="43">
        <f t="shared" si="122"/>
        <v>1.0054018548657799</v>
      </c>
      <c r="AZ462" s="49"/>
    </row>
    <row r="463" spans="1:52" ht="20.399999999999999">
      <c r="A463" s="12" t="s">
        <v>963</v>
      </c>
      <c r="B463" s="13">
        <v>2081.85</v>
      </c>
      <c r="C463" s="14">
        <v>-4.0000000000000002E-4</v>
      </c>
      <c r="D463" s="15">
        <f t="shared" si="123"/>
        <v>0.99960000000000004</v>
      </c>
      <c r="E463" s="10">
        <f t="shared" si="124"/>
        <v>0.58228430857415803</v>
      </c>
      <c r="F463" s="16"/>
      <c r="G463" s="12" t="s">
        <v>963</v>
      </c>
      <c r="H463" s="13">
        <v>806.1</v>
      </c>
      <c r="I463" s="14">
        <v>-1.6500000000000001E-2</v>
      </c>
      <c r="J463" s="15">
        <f t="shared" si="125"/>
        <v>0.98350000000000004</v>
      </c>
      <c r="K463" s="10">
        <f t="shared" si="126"/>
        <v>-5.4842500597086204E-3</v>
      </c>
      <c r="L463" s="21"/>
      <c r="M463" s="12" t="s">
        <v>963</v>
      </c>
      <c r="N463" s="13">
        <v>258.35000000000002</v>
      </c>
      <c r="O463" s="14">
        <v>-1.77E-2</v>
      </c>
      <c r="P463" s="15">
        <f t="shared" si="127"/>
        <v>0.98229999999999995</v>
      </c>
      <c r="Q463" s="10">
        <f t="shared" si="128"/>
        <v>-1.82960592309529E-4</v>
      </c>
      <c r="R463" s="21"/>
      <c r="S463" s="12" t="s">
        <v>963</v>
      </c>
      <c r="T463" s="13">
        <v>30.25</v>
      </c>
      <c r="U463" s="14">
        <v>-1.7999999999999999E-2</v>
      </c>
      <c r="V463" s="15">
        <f t="shared" si="129"/>
        <v>0.98199999999999998</v>
      </c>
      <c r="W463" s="10">
        <f t="shared" si="130"/>
        <v>-6.3008598041557203E-4</v>
      </c>
      <c r="X463" s="22"/>
      <c r="Y463" s="29" t="s">
        <v>963</v>
      </c>
      <c r="Z463" s="30">
        <v>94.15</v>
      </c>
      <c r="AA463" s="31">
        <v>9.7000000000000003E-3</v>
      </c>
      <c r="AB463" s="32">
        <f t="shared" si="131"/>
        <v>1.0097</v>
      </c>
      <c r="AC463" s="28">
        <f t="shared" si="132"/>
        <v>2.0345211368521599E-4</v>
      </c>
      <c r="AD463" s="22"/>
      <c r="AE463" s="29" t="s">
        <v>963</v>
      </c>
      <c r="AF463" s="30">
        <v>667.5</v>
      </c>
      <c r="AG463" s="31">
        <v>3.5999999999999997E-2</v>
      </c>
      <c r="AH463" s="32">
        <f t="shared" si="133"/>
        <v>1.036</v>
      </c>
      <c r="AI463" s="28">
        <f t="shared" si="134"/>
        <v>3.3553857176976399E-4</v>
      </c>
      <c r="AJ463" s="22"/>
      <c r="AK463" s="29" t="s">
        <v>963</v>
      </c>
      <c r="AL463" s="30">
        <v>317.10000000000002</v>
      </c>
      <c r="AM463" s="31">
        <v>4.19E-2</v>
      </c>
      <c r="AN463" s="32">
        <f t="shared" si="135"/>
        <v>1.0419</v>
      </c>
      <c r="AO463" s="28">
        <f t="shared" si="136"/>
        <v>3.9668402197277301E-4</v>
      </c>
      <c r="AP463" s="22"/>
      <c r="AQ463" s="22"/>
      <c r="AR463" s="38"/>
      <c r="AT463" s="39">
        <f t="shared" si="120"/>
        <v>0.57692268664915203</v>
      </c>
      <c r="AV463" s="40" t="s">
        <v>468</v>
      </c>
      <c r="AW463" s="47">
        <v>1172.3499999999999</v>
      </c>
      <c r="AX463" s="48">
        <f t="shared" si="121"/>
        <v>2.8069742124011601E-2</v>
      </c>
      <c r="AY463" s="43">
        <f t="shared" si="122"/>
        <v>1.0280697421240099</v>
      </c>
      <c r="AZ463" s="49"/>
    </row>
    <row r="464" spans="1:52" ht="20.399999999999999">
      <c r="A464" s="12" t="s">
        <v>964</v>
      </c>
      <c r="B464" s="13">
        <v>2082.65</v>
      </c>
      <c r="C464" s="14">
        <v>8.0999999999999996E-3</v>
      </c>
      <c r="D464" s="15">
        <f t="shared" si="123"/>
        <v>1.0081</v>
      </c>
      <c r="E464" s="10">
        <f t="shared" si="124"/>
        <v>0.587235705755911</v>
      </c>
      <c r="F464" s="16"/>
      <c r="G464" s="12" t="s">
        <v>964</v>
      </c>
      <c r="H464" s="13">
        <v>819.6</v>
      </c>
      <c r="I464" s="14">
        <v>1.1900000000000001E-2</v>
      </c>
      <c r="J464" s="15">
        <f t="shared" si="125"/>
        <v>1.0119</v>
      </c>
      <c r="K464" s="10">
        <f t="shared" si="126"/>
        <v>3.95530761882016E-3</v>
      </c>
      <c r="L464" s="21"/>
      <c r="M464" s="12" t="s">
        <v>964</v>
      </c>
      <c r="N464" s="13">
        <v>263</v>
      </c>
      <c r="O464" s="14">
        <v>-8.0000000000000004E-4</v>
      </c>
      <c r="P464" s="15">
        <f t="shared" si="127"/>
        <v>0.99919999999999998</v>
      </c>
      <c r="Q464" s="10">
        <f t="shared" si="128"/>
        <v>-8.2694053021256302E-6</v>
      </c>
      <c r="R464" s="21"/>
      <c r="S464" s="12" t="s">
        <v>964</v>
      </c>
      <c r="T464" s="13">
        <v>30.81</v>
      </c>
      <c r="U464" s="14">
        <v>-3.5799999999999998E-2</v>
      </c>
      <c r="V464" s="15">
        <f t="shared" si="129"/>
        <v>0.96419999999999995</v>
      </c>
      <c r="W464" s="10">
        <f t="shared" si="130"/>
        <v>-1.2531710054931901E-3</v>
      </c>
      <c r="X464" s="22"/>
      <c r="Y464" s="29" t="s">
        <v>964</v>
      </c>
      <c r="Z464" s="30">
        <v>93.25</v>
      </c>
      <c r="AA464" s="31">
        <v>2.3E-2</v>
      </c>
      <c r="AB464" s="32">
        <f t="shared" si="131"/>
        <v>1.0229999999999999</v>
      </c>
      <c r="AC464" s="28">
        <f t="shared" si="132"/>
        <v>4.8241222832577001E-4</v>
      </c>
      <c r="AD464" s="22"/>
      <c r="AE464" s="29" t="s">
        <v>964</v>
      </c>
      <c r="AF464" s="30">
        <v>644.29999999999995</v>
      </c>
      <c r="AG464" s="31">
        <v>2.4400000000000002E-2</v>
      </c>
      <c r="AH464" s="32">
        <f t="shared" si="133"/>
        <v>1.0244</v>
      </c>
      <c r="AI464" s="28">
        <f t="shared" si="134"/>
        <v>2.2742058753283999E-4</v>
      </c>
      <c r="AJ464" s="22"/>
      <c r="AK464" s="29" t="s">
        <v>964</v>
      </c>
      <c r="AL464" s="30">
        <v>304.35000000000002</v>
      </c>
      <c r="AM464" s="31">
        <v>5.8999999999999999E-3</v>
      </c>
      <c r="AN464" s="32">
        <f t="shared" si="135"/>
        <v>1.0059</v>
      </c>
      <c r="AO464" s="28">
        <f t="shared" si="136"/>
        <v>5.58576546453308E-5</v>
      </c>
      <c r="AP464" s="22"/>
      <c r="AQ464" s="22"/>
      <c r="AR464" s="38"/>
      <c r="AT464" s="39">
        <f t="shared" si="120"/>
        <v>0.59069526343444001</v>
      </c>
      <c r="AV464" s="40" t="s">
        <v>469</v>
      </c>
      <c r="AW464" s="47">
        <v>1139.9000000000001</v>
      </c>
      <c r="AX464" s="48">
        <f t="shared" si="121"/>
        <v>-2.4865911877603598E-2</v>
      </c>
      <c r="AY464" s="43">
        <f t="shared" si="122"/>
        <v>0.97513408812239599</v>
      </c>
      <c r="AZ464" s="49"/>
    </row>
    <row r="465" spans="1:52" ht="20.399999999999999">
      <c r="A465" s="12" t="s">
        <v>965</v>
      </c>
      <c r="B465" s="13">
        <v>2065.89</v>
      </c>
      <c r="C465" s="14">
        <v>-8.8000000000000005E-3</v>
      </c>
      <c r="D465" s="15">
        <f t="shared" si="123"/>
        <v>0.99119999999999997</v>
      </c>
      <c r="E465" s="10">
        <f t="shared" si="124"/>
        <v>0.577391163123955</v>
      </c>
      <c r="F465" s="16"/>
      <c r="G465" s="12" t="s">
        <v>965</v>
      </c>
      <c r="H465" s="13">
        <v>810</v>
      </c>
      <c r="I465" s="14">
        <v>-1.2699999999999999E-2</v>
      </c>
      <c r="J465" s="15">
        <f t="shared" si="125"/>
        <v>0.98729999999999996</v>
      </c>
      <c r="K465" s="10">
        <f t="shared" si="126"/>
        <v>-4.22121065201815E-3</v>
      </c>
      <c r="L465" s="21"/>
      <c r="M465" s="12" t="s">
        <v>965</v>
      </c>
      <c r="N465" s="13">
        <v>263.2</v>
      </c>
      <c r="O465" s="14">
        <v>-1.1299999999999999E-2</v>
      </c>
      <c r="P465" s="15">
        <f t="shared" si="127"/>
        <v>0.98870000000000002</v>
      </c>
      <c r="Q465" s="10">
        <f t="shared" si="128"/>
        <v>-1.16805349892524E-4</v>
      </c>
      <c r="R465" s="21"/>
      <c r="S465" s="12" t="s">
        <v>965</v>
      </c>
      <c r="T465" s="13">
        <v>31.95</v>
      </c>
      <c r="U465" s="14">
        <v>1.49E-2</v>
      </c>
      <c r="V465" s="15">
        <f t="shared" si="129"/>
        <v>1.0148999999999999</v>
      </c>
      <c r="W465" s="10">
        <f t="shared" si="130"/>
        <v>5.2157117267733497E-4</v>
      </c>
      <c r="X465" s="22"/>
      <c r="Y465" s="29" t="s">
        <v>965</v>
      </c>
      <c r="Z465" s="30">
        <v>91.15</v>
      </c>
      <c r="AA465" s="31">
        <v>5.4999999999999997E-3</v>
      </c>
      <c r="AB465" s="32">
        <f t="shared" si="131"/>
        <v>1.0055000000000001</v>
      </c>
      <c r="AC465" s="28">
        <f t="shared" si="132"/>
        <v>1.15359445903989E-4</v>
      </c>
      <c r="AD465" s="22"/>
      <c r="AE465" s="29" t="s">
        <v>965</v>
      </c>
      <c r="AF465" s="30">
        <v>628.95000000000005</v>
      </c>
      <c r="AG465" s="31">
        <v>-1.6400000000000001E-2</v>
      </c>
      <c r="AH465" s="32">
        <f t="shared" si="133"/>
        <v>0.98360000000000003</v>
      </c>
      <c r="AI465" s="28">
        <f t="shared" si="134"/>
        <v>-1.5285646047289201E-4</v>
      </c>
      <c r="AJ465" s="22"/>
      <c r="AK465" s="29" t="s">
        <v>965</v>
      </c>
      <c r="AL465" s="30">
        <v>302.55</v>
      </c>
      <c r="AM465" s="31">
        <v>-1.6400000000000001E-2</v>
      </c>
      <c r="AN465" s="32">
        <f t="shared" si="135"/>
        <v>0.98360000000000003</v>
      </c>
      <c r="AO465" s="28">
        <f t="shared" si="136"/>
        <v>-1.55265345115835E-4</v>
      </c>
      <c r="AP465" s="22"/>
      <c r="AQ465" s="22"/>
      <c r="AR465" s="38"/>
      <c r="AT465" s="39">
        <f t="shared" si="120"/>
        <v>0.57338195593503705</v>
      </c>
      <c r="AV465" s="40" t="s">
        <v>470</v>
      </c>
      <c r="AW465" s="47">
        <v>1168.5999999999999</v>
      </c>
      <c r="AX465" s="48">
        <f t="shared" si="121"/>
        <v>3.94466500220041E-2</v>
      </c>
      <c r="AY465" s="43">
        <f t="shared" si="122"/>
        <v>1.0394466500220001</v>
      </c>
      <c r="AZ465" s="49"/>
    </row>
    <row r="466" spans="1:52" ht="20.399999999999999">
      <c r="A466" s="12" t="s">
        <v>966</v>
      </c>
      <c r="B466" s="13">
        <v>2084.25</v>
      </c>
      <c r="C466" s="14">
        <v>-2.0000000000000001E-4</v>
      </c>
      <c r="D466" s="15">
        <f t="shared" si="123"/>
        <v>0.99980000000000002</v>
      </c>
      <c r="E466" s="10">
        <f t="shared" si="124"/>
        <v>0.58240081203725802</v>
      </c>
      <c r="F466" s="16"/>
      <c r="G466" s="12" t="s">
        <v>966</v>
      </c>
      <c r="H466" s="13">
        <v>820.45</v>
      </c>
      <c r="I466" s="14">
        <v>-2.2000000000000001E-3</v>
      </c>
      <c r="J466" s="15">
        <f t="shared" si="125"/>
        <v>0.99780000000000002</v>
      </c>
      <c r="K466" s="10">
        <f t="shared" si="126"/>
        <v>-7.3123334129448299E-4</v>
      </c>
      <c r="L466" s="21"/>
      <c r="M466" s="12" t="s">
        <v>966</v>
      </c>
      <c r="N466" s="13">
        <v>266.2</v>
      </c>
      <c r="O466" s="14">
        <v>4.4999999999999997E-3</v>
      </c>
      <c r="P466" s="15">
        <f t="shared" si="127"/>
        <v>1.0044999999999999</v>
      </c>
      <c r="Q466" s="10">
        <f t="shared" si="128"/>
        <v>4.6515404824456602E-5</v>
      </c>
      <c r="R466" s="21"/>
      <c r="S466" s="12" t="s">
        <v>966</v>
      </c>
      <c r="T466" s="13">
        <v>31.48</v>
      </c>
      <c r="U466" s="14">
        <v>2.5000000000000001E-3</v>
      </c>
      <c r="V466" s="15">
        <f t="shared" si="129"/>
        <v>1.0024999999999999</v>
      </c>
      <c r="W466" s="10">
        <f t="shared" si="130"/>
        <v>8.7511941724385006E-5</v>
      </c>
      <c r="X466" s="22"/>
      <c r="Y466" s="29" t="s">
        <v>966</v>
      </c>
      <c r="Z466" s="30">
        <v>90.65</v>
      </c>
      <c r="AA466" s="31">
        <v>-1.15E-2</v>
      </c>
      <c r="AB466" s="32">
        <f t="shared" si="131"/>
        <v>0.98850000000000005</v>
      </c>
      <c r="AC466" s="28">
        <f t="shared" si="132"/>
        <v>-2.41206114162885E-4</v>
      </c>
      <c r="AD466" s="22"/>
      <c r="AE466" s="29" t="s">
        <v>966</v>
      </c>
      <c r="AF466" s="30">
        <v>639.45000000000005</v>
      </c>
      <c r="AG466" s="31">
        <v>-9.5999999999999992E-3</v>
      </c>
      <c r="AH466" s="32">
        <f t="shared" si="133"/>
        <v>0.99039999999999995</v>
      </c>
      <c r="AI466" s="28">
        <f t="shared" si="134"/>
        <v>-8.9476952471936901E-5</v>
      </c>
      <c r="AJ466" s="22"/>
      <c r="AK466" s="29" t="s">
        <v>966</v>
      </c>
      <c r="AL466" s="30">
        <v>307.60000000000002</v>
      </c>
      <c r="AM466" s="31">
        <v>-6.6E-3</v>
      </c>
      <c r="AN466" s="32">
        <f t="shared" si="135"/>
        <v>0.99339999999999995</v>
      </c>
      <c r="AO466" s="28">
        <f t="shared" si="136"/>
        <v>-6.2484834010031006E-5</v>
      </c>
      <c r="AP466" s="22"/>
      <c r="AQ466" s="22"/>
      <c r="AR466" s="38"/>
      <c r="AT466" s="39">
        <f t="shared" si="120"/>
        <v>0.58141043814186799</v>
      </c>
      <c r="AV466" s="40" t="s">
        <v>471</v>
      </c>
      <c r="AW466" s="47">
        <v>1123.4000000000001</v>
      </c>
      <c r="AX466" s="48">
        <f t="shared" si="121"/>
        <v>7.4605541602054803E-3</v>
      </c>
      <c r="AY466" s="43">
        <f t="shared" si="122"/>
        <v>1.00746055416021</v>
      </c>
      <c r="AZ466" s="49"/>
    </row>
    <row r="467" spans="1:52" ht="20.399999999999999">
      <c r="A467" s="12" t="s">
        <v>967</v>
      </c>
      <c r="B467" s="13">
        <v>2084.75</v>
      </c>
      <c r="C467" s="14">
        <v>1.8E-3</v>
      </c>
      <c r="D467" s="15">
        <f t="shared" si="123"/>
        <v>1.0018</v>
      </c>
      <c r="E467" s="10">
        <f t="shared" si="124"/>
        <v>0.58356584666825895</v>
      </c>
      <c r="F467" s="16"/>
      <c r="G467" s="12" t="s">
        <v>967</v>
      </c>
      <c r="H467" s="13">
        <v>822.3</v>
      </c>
      <c r="I467" s="14">
        <v>5.1000000000000004E-3</v>
      </c>
      <c r="J467" s="15">
        <f t="shared" si="125"/>
        <v>1.0051000000000001</v>
      </c>
      <c r="K467" s="10">
        <f t="shared" si="126"/>
        <v>1.6951318366372099E-3</v>
      </c>
      <c r="L467" s="21"/>
      <c r="M467" s="12" t="s">
        <v>967</v>
      </c>
      <c r="N467" s="13">
        <v>265</v>
      </c>
      <c r="O467" s="14">
        <v>3.9800000000000002E-2</v>
      </c>
      <c r="P467" s="15">
        <f t="shared" si="127"/>
        <v>1.0398000000000001</v>
      </c>
      <c r="Q467" s="10">
        <f t="shared" si="128"/>
        <v>4.1140291378075002E-4</v>
      </c>
      <c r="R467" s="21"/>
      <c r="S467" s="12" t="s">
        <v>967</v>
      </c>
      <c r="T467" s="13">
        <v>31.4</v>
      </c>
      <c r="U467" s="14">
        <v>7.9600000000000004E-2</v>
      </c>
      <c r="V467" s="15">
        <f t="shared" si="129"/>
        <v>1.0795999999999999</v>
      </c>
      <c r="W467" s="10">
        <f t="shared" si="130"/>
        <v>2.78638022450442E-3</v>
      </c>
      <c r="X467" s="22"/>
      <c r="Y467" s="29" t="s">
        <v>967</v>
      </c>
      <c r="Z467" s="30">
        <v>91.7</v>
      </c>
      <c r="AA467" s="31">
        <v>9.2999999999999999E-2</v>
      </c>
      <c r="AB467" s="32">
        <f t="shared" si="131"/>
        <v>1.093</v>
      </c>
      <c r="AC467" s="28">
        <f t="shared" si="132"/>
        <v>1.9506233580129E-3</v>
      </c>
      <c r="AD467" s="22"/>
      <c r="AE467" s="29" t="s">
        <v>967</v>
      </c>
      <c r="AF467" s="30">
        <v>645.65</v>
      </c>
      <c r="AG467" s="31">
        <v>4.1500000000000002E-2</v>
      </c>
      <c r="AH467" s="32">
        <f t="shared" si="133"/>
        <v>1.0415000000000001</v>
      </c>
      <c r="AI467" s="28">
        <f t="shared" si="134"/>
        <v>3.86801409123477E-4</v>
      </c>
      <c r="AJ467" s="22"/>
      <c r="AK467" s="29" t="s">
        <v>967</v>
      </c>
      <c r="AL467" s="30">
        <v>309.64999999999998</v>
      </c>
      <c r="AM467" s="31">
        <v>7.3899999999999993E-2</v>
      </c>
      <c r="AN467" s="32">
        <f t="shared" si="135"/>
        <v>1.0739000000000001</v>
      </c>
      <c r="AO467" s="28">
        <f t="shared" si="136"/>
        <v>6.99640792930499E-4</v>
      </c>
      <c r="AP467" s="22"/>
      <c r="AQ467" s="22"/>
      <c r="AR467" s="38"/>
      <c r="AT467" s="39">
        <f t="shared" si="120"/>
        <v>0.591495827203248</v>
      </c>
      <c r="AV467" s="40" t="s">
        <v>472</v>
      </c>
      <c r="AW467" s="47">
        <v>1115.05</v>
      </c>
      <c r="AX467" s="48">
        <f t="shared" si="121"/>
        <v>-1.3804993019461601E-2</v>
      </c>
      <c r="AY467" s="43">
        <f t="shared" si="122"/>
        <v>0.98619500698053797</v>
      </c>
      <c r="AZ467" s="49"/>
    </row>
    <row r="468" spans="1:52" ht="20.399999999999999">
      <c r="A468" s="12" t="s">
        <v>469</v>
      </c>
      <c r="B468" s="13">
        <v>2081.11</v>
      </c>
      <c r="C468" s="14">
        <v>-1.1900000000000001E-2</v>
      </c>
      <c r="D468" s="15">
        <f t="shared" si="123"/>
        <v>0.98809999999999998</v>
      </c>
      <c r="E468" s="10">
        <f t="shared" si="124"/>
        <v>0.57558535944590405</v>
      </c>
      <c r="F468" s="16"/>
      <c r="G468" s="12" t="s">
        <v>469</v>
      </c>
      <c r="H468" s="13">
        <v>818.1</v>
      </c>
      <c r="I468" s="14">
        <v>-1.8E-3</v>
      </c>
      <c r="J468" s="15">
        <f t="shared" si="125"/>
        <v>0.99819999999999998</v>
      </c>
      <c r="K468" s="10">
        <f t="shared" si="126"/>
        <v>-5.9828182469548604E-4</v>
      </c>
      <c r="L468" s="21"/>
      <c r="M468" s="12" t="s">
        <v>469</v>
      </c>
      <c r="N468" s="13">
        <v>254.85</v>
      </c>
      <c r="O468" s="14">
        <v>2.8500000000000001E-2</v>
      </c>
      <c r="P468" s="15">
        <f t="shared" si="127"/>
        <v>1.0285</v>
      </c>
      <c r="Q468" s="10">
        <f t="shared" si="128"/>
        <v>2.9459756388822503E-4</v>
      </c>
      <c r="R468" s="21"/>
      <c r="S468" s="12" t="s">
        <v>469</v>
      </c>
      <c r="T468" s="13">
        <v>29.08</v>
      </c>
      <c r="U468" s="14">
        <v>6.7000000000000002E-3</v>
      </c>
      <c r="V468" s="15">
        <f t="shared" si="129"/>
        <v>1.0066999999999999</v>
      </c>
      <c r="W468" s="10">
        <f t="shared" si="130"/>
        <v>2.34532003821352E-4</v>
      </c>
      <c r="X468" s="22"/>
      <c r="Y468" s="29" t="s">
        <v>469</v>
      </c>
      <c r="Z468" s="30">
        <v>83.9</v>
      </c>
      <c r="AA468" s="31">
        <v>1.7600000000000001E-2</v>
      </c>
      <c r="AB468" s="32">
        <f t="shared" si="131"/>
        <v>1.0176000000000001</v>
      </c>
      <c r="AC468" s="28">
        <f t="shared" si="132"/>
        <v>3.6915022689276299E-4</v>
      </c>
      <c r="AD468" s="22"/>
      <c r="AE468" s="29" t="s">
        <v>469</v>
      </c>
      <c r="AF468" s="30">
        <v>619.9</v>
      </c>
      <c r="AG468" s="31">
        <v>7.7200000000000005E-2</v>
      </c>
      <c r="AH468" s="32">
        <f t="shared" si="133"/>
        <v>1.0771999999999999</v>
      </c>
      <c r="AI468" s="28">
        <f t="shared" si="134"/>
        <v>7.1954382612849299E-4</v>
      </c>
      <c r="AJ468" s="22"/>
      <c r="AK468" s="29" t="s">
        <v>469</v>
      </c>
      <c r="AL468" s="30">
        <v>288.35000000000002</v>
      </c>
      <c r="AM468" s="31">
        <v>2.76E-2</v>
      </c>
      <c r="AN468" s="32">
        <f t="shared" si="135"/>
        <v>1.0276000000000001</v>
      </c>
      <c r="AO468" s="28">
        <f t="shared" si="136"/>
        <v>2.6130021495103902E-4</v>
      </c>
      <c r="AP468" s="22"/>
      <c r="AQ468" s="22"/>
      <c r="AR468" s="38"/>
      <c r="AT468" s="39">
        <f t="shared" si="120"/>
        <v>0.57686620145689005</v>
      </c>
      <c r="AV468" s="40" t="s">
        <v>473</v>
      </c>
      <c r="AW468" s="47">
        <v>1130.55</v>
      </c>
      <c r="AX468" s="48">
        <f t="shared" si="121"/>
        <v>-1.6231274045326399E-2</v>
      </c>
      <c r="AY468" s="43">
        <f t="shared" si="122"/>
        <v>0.98376872595467402</v>
      </c>
      <c r="AZ468" s="49"/>
    </row>
    <row r="469" spans="1:52" ht="20.399999999999999">
      <c r="A469" s="12" t="s">
        <v>470</v>
      </c>
      <c r="B469" s="13">
        <v>2106.15</v>
      </c>
      <c r="C469" s="14">
        <v>-4.7999999999999996E-3</v>
      </c>
      <c r="D469" s="15">
        <f t="shared" si="123"/>
        <v>0.99519999999999997</v>
      </c>
      <c r="E469" s="10">
        <f t="shared" si="124"/>
        <v>0.57972123238595696</v>
      </c>
      <c r="F469" s="16"/>
      <c r="G469" s="12" t="s">
        <v>470</v>
      </c>
      <c r="H469" s="13">
        <v>819.55</v>
      </c>
      <c r="I469" s="14">
        <v>1.14E-2</v>
      </c>
      <c r="J469" s="15">
        <f t="shared" si="125"/>
        <v>1.0114000000000001</v>
      </c>
      <c r="K469" s="10">
        <f t="shared" si="126"/>
        <v>3.78911822307141E-3</v>
      </c>
      <c r="L469" s="21"/>
      <c r="M469" s="12" t="s">
        <v>470</v>
      </c>
      <c r="N469" s="13">
        <v>247.8</v>
      </c>
      <c r="O469" s="14">
        <v>-1.37E-2</v>
      </c>
      <c r="P469" s="15">
        <f t="shared" si="127"/>
        <v>0.98629999999999995</v>
      </c>
      <c r="Q469" s="10">
        <f t="shared" si="128"/>
        <v>-1.4161356579890099E-4</v>
      </c>
      <c r="R469" s="21"/>
      <c r="S469" s="12" t="s">
        <v>470</v>
      </c>
      <c r="T469" s="13">
        <v>28.89</v>
      </c>
      <c r="U469" s="14">
        <v>-6.7000000000000002E-3</v>
      </c>
      <c r="V469" s="15">
        <f t="shared" si="129"/>
        <v>0.99329999999999996</v>
      </c>
      <c r="W469" s="10">
        <f t="shared" si="130"/>
        <v>-2.34532003821352E-4</v>
      </c>
      <c r="X469" s="22"/>
      <c r="Y469" s="29" t="s">
        <v>470</v>
      </c>
      <c r="Z469" s="30">
        <v>82.45</v>
      </c>
      <c r="AA469" s="31">
        <v>-1.26E-2</v>
      </c>
      <c r="AB469" s="32">
        <f t="shared" si="131"/>
        <v>0.98740000000000006</v>
      </c>
      <c r="AC469" s="28">
        <f t="shared" si="132"/>
        <v>-2.6427800334368298E-4</v>
      </c>
      <c r="AD469" s="22"/>
      <c r="AE469" s="29" t="s">
        <v>470</v>
      </c>
      <c r="AF469" s="30">
        <v>575.5</v>
      </c>
      <c r="AG469" s="31">
        <v>3.3700000000000001E-2</v>
      </c>
      <c r="AH469" s="32">
        <f t="shared" si="133"/>
        <v>1.0337000000000001</v>
      </c>
      <c r="AI469" s="28">
        <f t="shared" si="134"/>
        <v>3.1410138524002901E-4</v>
      </c>
      <c r="AJ469" s="22"/>
      <c r="AK469" s="29" t="s">
        <v>470</v>
      </c>
      <c r="AL469" s="30">
        <v>280.60000000000002</v>
      </c>
      <c r="AM469" s="31">
        <v>-1.14E-2</v>
      </c>
      <c r="AN469" s="32">
        <f t="shared" si="135"/>
        <v>0.98860000000000003</v>
      </c>
      <c r="AO469" s="28">
        <f t="shared" si="136"/>
        <v>-1.0792834965368999E-4</v>
      </c>
      <c r="AP469" s="22"/>
      <c r="AQ469" s="22"/>
      <c r="AR469" s="38"/>
      <c r="AT469" s="39">
        <f t="shared" si="120"/>
        <v>0.58307610007165001</v>
      </c>
      <c r="AV469" s="40" t="s">
        <v>474</v>
      </c>
      <c r="AW469" s="47">
        <v>1149.05</v>
      </c>
      <c r="AX469" s="48">
        <f t="shared" si="121"/>
        <v>-5.1648299529790196E-3</v>
      </c>
      <c r="AY469" s="43">
        <f t="shared" si="122"/>
        <v>0.99483517004702104</v>
      </c>
      <c r="AZ469" s="49"/>
    </row>
    <row r="470" spans="1:52" ht="20.399999999999999">
      <c r="A470" s="12" t="s">
        <v>471</v>
      </c>
      <c r="B470" s="13">
        <v>2116.33</v>
      </c>
      <c r="C470" s="14">
        <v>-1.4E-3</v>
      </c>
      <c r="D470" s="15">
        <f t="shared" si="123"/>
        <v>0.99860000000000004</v>
      </c>
      <c r="E470" s="10">
        <f t="shared" si="124"/>
        <v>0.58170179125865795</v>
      </c>
      <c r="F470" s="16"/>
      <c r="G470" s="12" t="s">
        <v>471</v>
      </c>
      <c r="H470" s="13">
        <v>810.35</v>
      </c>
      <c r="I470" s="14">
        <v>-8.3000000000000001E-3</v>
      </c>
      <c r="J470" s="15">
        <f t="shared" si="125"/>
        <v>0.99170000000000003</v>
      </c>
      <c r="K470" s="10">
        <f t="shared" si="126"/>
        <v>-2.7587439694291898E-3</v>
      </c>
      <c r="L470" s="21"/>
      <c r="M470" s="12" t="s">
        <v>471</v>
      </c>
      <c r="N470" s="13">
        <v>251.25</v>
      </c>
      <c r="O470" s="14">
        <v>3.3099999999999997E-2</v>
      </c>
      <c r="P470" s="15">
        <f t="shared" si="127"/>
        <v>1.0330999999999999</v>
      </c>
      <c r="Q470" s="10">
        <f t="shared" si="128"/>
        <v>3.4214664437544801E-4</v>
      </c>
      <c r="R470" s="21"/>
      <c r="S470" s="12" t="s">
        <v>471</v>
      </c>
      <c r="T470" s="13">
        <v>29.08</v>
      </c>
      <c r="U470" s="14">
        <v>-1.6400000000000001E-2</v>
      </c>
      <c r="V470" s="15">
        <f t="shared" si="129"/>
        <v>0.98360000000000003</v>
      </c>
      <c r="W470" s="10">
        <f t="shared" si="130"/>
        <v>-5.7407833771196603E-4</v>
      </c>
      <c r="X470" s="22"/>
      <c r="Y470" s="29" t="s">
        <v>471</v>
      </c>
      <c r="Z470" s="30">
        <v>83.5</v>
      </c>
      <c r="AA470" s="31">
        <v>1.7100000000000001E-2</v>
      </c>
      <c r="AB470" s="32">
        <f t="shared" si="131"/>
        <v>1.0170999999999999</v>
      </c>
      <c r="AC470" s="28">
        <f t="shared" si="132"/>
        <v>3.5866300453785501E-4</v>
      </c>
      <c r="AD470" s="22"/>
      <c r="AE470" s="29" t="s">
        <v>471</v>
      </c>
      <c r="AF470" s="30">
        <v>556.75</v>
      </c>
      <c r="AG470" s="31">
        <v>-5.8999999999999999E-3</v>
      </c>
      <c r="AH470" s="32">
        <f t="shared" si="133"/>
        <v>0.99409999999999998</v>
      </c>
      <c r="AI470" s="28">
        <f t="shared" si="134"/>
        <v>-5.4991043706711199E-5</v>
      </c>
      <c r="AJ470" s="22"/>
      <c r="AK470" s="29" t="s">
        <v>471</v>
      </c>
      <c r="AL470" s="30">
        <v>283.85000000000002</v>
      </c>
      <c r="AM470" s="31">
        <v>-6.0000000000000001E-3</v>
      </c>
      <c r="AN470" s="32">
        <f t="shared" si="135"/>
        <v>0.99399999999999999</v>
      </c>
      <c r="AO470" s="28">
        <f t="shared" si="136"/>
        <v>-5.6804394554573699E-5</v>
      </c>
      <c r="AP470" s="22"/>
      <c r="AQ470" s="22"/>
      <c r="AR470" s="38"/>
      <c r="AT470" s="39">
        <f t="shared" si="120"/>
        <v>0.57895798316216895</v>
      </c>
      <c r="AV470" s="40" t="s">
        <v>475</v>
      </c>
      <c r="AW470" s="47">
        <v>1155</v>
      </c>
      <c r="AX470" s="48">
        <f t="shared" si="121"/>
        <v>-3.0688792428637001E-3</v>
      </c>
      <c r="AY470" s="43">
        <f t="shared" si="122"/>
        <v>0.99693112075713597</v>
      </c>
      <c r="AZ470" s="49"/>
    </row>
    <row r="471" spans="1:52" ht="20.399999999999999">
      <c r="A471" s="12" t="s">
        <v>472</v>
      </c>
      <c r="B471" s="13">
        <v>2119.3200000000002</v>
      </c>
      <c r="C471" s="14">
        <v>1.5800000000000002E-2</v>
      </c>
      <c r="D471" s="15">
        <f t="shared" si="123"/>
        <v>1.0158</v>
      </c>
      <c r="E471" s="10">
        <f t="shared" si="124"/>
        <v>0.591721089085264</v>
      </c>
      <c r="F471" s="16"/>
      <c r="G471" s="12" t="s">
        <v>472</v>
      </c>
      <c r="H471" s="13">
        <v>817.15</v>
      </c>
      <c r="I471" s="14">
        <v>1.38E-2</v>
      </c>
      <c r="J471" s="15">
        <f t="shared" si="125"/>
        <v>1.0138</v>
      </c>
      <c r="K471" s="10">
        <f t="shared" si="126"/>
        <v>4.58682732266539E-3</v>
      </c>
      <c r="L471" s="21"/>
      <c r="M471" s="12" t="s">
        <v>472</v>
      </c>
      <c r="N471" s="13">
        <v>243.2</v>
      </c>
      <c r="O471" s="14">
        <v>-1.5599999999999999E-2</v>
      </c>
      <c r="P471" s="15">
        <f t="shared" si="127"/>
        <v>0.98440000000000005</v>
      </c>
      <c r="Q471" s="10">
        <f t="shared" si="128"/>
        <v>-1.6125340339145E-4</v>
      </c>
      <c r="R471" s="21"/>
      <c r="S471" s="12" t="s">
        <v>472</v>
      </c>
      <c r="T471" s="13">
        <v>29.57</v>
      </c>
      <c r="U471" s="14">
        <v>4.4699999999999997E-2</v>
      </c>
      <c r="V471" s="15">
        <f t="shared" si="129"/>
        <v>1.0447</v>
      </c>
      <c r="W471" s="10">
        <f t="shared" si="130"/>
        <v>1.564713518032E-3</v>
      </c>
      <c r="X471" s="22"/>
      <c r="Y471" s="29" t="s">
        <v>472</v>
      </c>
      <c r="Z471" s="30">
        <v>82.1</v>
      </c>
      <c r="AA471" s="31">
        <v>1.4200000000000001E-2</v>
      </c>
      <c r="AB471" s="32">
        <f t="shared" si="131"/>
        <v>1.0142</v>
      </c>
      <c r="AC471" s="28">
        <f t="shared" si="132"/>
        <v>2.97837114879389E-4</v>
      </c>
      <c r="AD471" s="22"/>
      <c r="AE471" s="29" t="s">
        <v>472</v>
      </c>
      <c r="AF471" s="30">
        <v>560.04999999999995</v>
      </c>
      <c r="AG471" s="31">
        <v>3.0999999999999999E-3</v>
      </c>
      <c r="AH471" s="32">
        <f t="shared" si="133"/>
        <v>1.0031000000000001</v>
      </c>
      <c r="AI471" s="28">
        <f t="shared" si="134"/>
        <v>2.8893599235729599E-5</v>
      </c>
      <c r="AJ471" s="22"/>
      <c r="AK471" s="29" t="s">
        <v>472</v>
      </c>
      <c r="AL471" s="30">
        <v>285.55</v>
      </c>
      <c r="AM471" s="31">
        <v>1.24E-2</v>
      </c>
      <c r="AN471" s="32">
        <f t="shared" si="135"/>
        <v>1.0124</v>
      </c>
      <c r="AO471" s="28">
        <f t="shared" si="136"/>
        <v>1.17395748746119E-4</v>
      </c>
      <c r="AP471" s="22"/>
      <c r="AQ471" s="22"/>
      <c r="AR471" s="38"/>
      <c r="AT471" s="39">
        <f t="shared" si="120"/>
        <v>0.59815550298543096</v>
      </c>
      <c r="AV471" s="40" t="s">
        <v>476</v>
      </c>
      <c r="AW471" s="47">
        <v>1158.55</v>
      </c>
      <c r="AX471" s="48">
        <f t="shared" si="121"/>
        <v>-1.5587178082494E-2</v>
      </c>
      <c r="AY471" s="43">
        <f t="shared" si="122"/>
        <v>0.98441282191750601</v>
      </c>
      <c r="AZ471" s="49"/>
    </row>
    <row r="472" spans="1:52" ht="20.399999999999999">
      <c r="A472" s="12" t="s">
        <v>473</v>
      </c>
      <c r="B472" s="13">
        <v>2086.34</v>
      </c>
      <c r="C472" s="14">
        <v>1.37E-2</v>
      </c>
      <c r="D472" s="15">
        <f t="shared" si="123"/>
        <v>1.0137</v>
      </c>
      <c r="E472" s="10">
        <f t="shared" si="124"/>
        <v>0.59049780272271302</v>
      </c>
      <c r="F472" s="16"/>
      <c r="G472" s="12" t="s">
        <v>473</v>
      </c>
      <c r="H472" s="13">
        <v>806.05</v>
      </c>
      <c r="I472" s="14">
        <v>1.4999999999999999E-2</v>
      </c>
      <c r="J472" s="15">
        <f t="shared" si="125"/>
        <v>1.0149999999999999</v>
      </c>
      <c r="K472" s="10">
        <f t="shared" si="126"/>
        <v>4.9856818724623797E-3</v>
      </c>
      <c r="L472" s="21"/>
      <c r="M472" s="12" t="s">
        <v>473</v>
      </c>
      <c r="N472" s="13">
        <v>247.05</v>
      </c>
      <c r="O472" s="14">
        <v>1.15E-2</v>
      </c>
      <c r="P472" s="15">
        <f t="shared" si="127"/>
        <v>1.0115000000000001</v>
      </c>
      <c r="Q472" s="10">
        <f t="shared" si="128"/>
        <v>1.18872701218056E-4</v>
      </c>
      <c r="R472" s="21"/>
      <c r="S472" s="12" t="s">
        <v>473</v>
      </c>
      <c r="T472" s="13">
        <v>28.31</v>
      </c>
      <c r="U472" s="14">
        <v>5.0500000000000003E-2</v>
      </c>
      <c r="V472" s="15">
        <f t="shared" si="129"/>
        <v>1.0505</v>
      </c>
      <c r="W472" s="10">
        <f t="shared" si="130"/>
        <v>1.7677412228325801E-3</v>
      </c>
      <c r="X472" s="22"/>
      <c r="Y472" s="29" t="s">
        <v>473</v>
      </c>
      <c r="Z472" s="30">
        <v>80.95</v>
      </c>
      <c r="AA472" s="31">
        <v>3.9800000000000002E-2</v>
      </c>
      <c r="AB472" s="32">
        <f t="shared" si="131"/>
        <v>1.0398000000000001</v>
      </c>
      <c r="AC472" s="28">
        <f t="shared" si="132"/>
        <v>8.3478289945068099E-4</v>
      </c>
      <c r="AD472" s="22"/>
      <c r="AE472" s="29" t="s">
        <v>473</v>
      </c>
      <c r="AF472" s="30">
        <v>558.29999999999995</v>
      </c>
      <c r="AG472" s="31">
        <v>2.9600000000000001E-2</v>
      </c>
      <c r="AH472" s="32">
        <f t="shared" si="133"/>
        <v>1.0296000000000001</v>
      </c>
      <c r="AI472" s="28">
        <f t="shared" si="134"/>
        <v>2.75887270121806E-4</v>
      </c>
      <c r="AJ472" s="22"/>
      <c r="AK472" s="29" t="s">
        <v>473</v>
      </c>
      <c r="AL472" s="30">
        <v>282.05</v>
      </c>
      <c r="AM472" s="31">
        <v>5.8500000000000003E-2</v>
      </c>
      <c r="AN472" s="32">
        <f t="shared" si="135"/>
        <v>1.0585</v>
      </c>
      <c r="AO472" s="28">
        <f t="shared" si="136"/>
        <v>5.5384284690709299E-4</v>
      </c>
      <c r="AP472" s="22"/>
      <c r="AQ472" s="22"/>
      <c r="AR472" s="38"/>
      <c r="AT472" s="39">
        <f t="shared" si="120"/>
        <v>0.59903461153570603</v>
      </c>
      <c r="AV472" s="40" t="s">
        <v>477</v>
      </c>
      <c r="AW472" s="47">
        <v>1176.75</v>
      </c>
      <c r="AX472" s="48">
        <f t="shared" si="121"/>
        <v>-5.2971836971350697E-3</v>
      </c>
      <c r="AY472" s="43">
        <f t="shared" si="122"/>
        <v>0.99470281630286495</v>
      </c>
      <c r="AZ472" s="49"/>
    </row>
    <row r="473" spans="1:52" ht="20.399999999999999">
      <c r="A473" s="12" t="s">
        <v>474</v>
      </c>
      <c r="B473" s="13">
        <v>2058.11</v>
      </c>
      <c r="C473" s="14">
        <v>-2.24E-2</v>
      </c>
      <c r="D473" s="15">
        <f t="shared" si="123"/>
        <v>0.97760000000000002</v>
      </c>
      <c r="E473" s="10">
        <f t="shared" si="124"/>
        <v>0.56946892763315005</v>
      </c>
      <c r="F473" s="16"/>
      <c r="G473" s="12" t="s">
        <v>474</v>
      </c>
      <c r="H473" s="13">
        <v>794.1</v>
      </c>
      <c r="I473" s="14">
        <v>-7.3300000000000004E-2</v>
      </c>
      <c r="J473" s="15">
        <f t="shared" si="125"/>
        <v>0.92669999999999997</v>
      </c>
      <c r="K473" s="10">
        <f t="shared" si="126"/>
        <v>-2.4363365416766199E-2</v>
      </c>
      <c r="L473" s="21"/>
      <c r="M473" s="12" t="s">
        <v>474</v>
      </c>
      <c r="N473" s="13">
        <v>244.25</v>
      </c>
      <c r="O473" s="14">
        <v>-1.4500000000000001E-2</v>
      </c>
      <c r="P473" s="15">
        <f t="shared" si="127"/>
        <v>0.98550000000000004</v>
      </c>
      <c r="Q473" s="10">
        <f t="shared" si="128"/>
        <v>-1.4988297110102701E-4</v>
      </c>
      <c r="R473" s="21"/>
      <c r="S473" s="12" t="s">
        <v>474</v>
      </c>
      <c r="T473" s="13">
        <v>26.94</v>
      </c>
      <c r="U473" s="14">
        <v>-9.69E-2</v>
      </c>
      <c r="V473" s="15">
        <f t="shared" si="129"/>
        <v>0.90310000000000001</v>
      </c>
      <c r="W473" s="10">
        <f t="shared" si="130"/>
        <v>-3.3919628612371598E-3</v>
      </c>
      <c r="X473" s="22"/>
      <c r="Y473" s="29" t="s">
        <v>474</v>
      </c>
      <c r="Z473" s="30">
        <v>77.849999999999994</v>
      </c>
      <c r="AA473" s="31">
        <v>-4.07E-2</v>
      </c>
      <c r="AB473" s="32">
        <f t="shared" si="131"/>
        <v>0.95930000000000004</v>
      </c>
      <c r="AC473" s="28">
        <f t="shared" si="132"/>
        <v>-8.5365989968951505E-4</v>
      </c>
      <c r="AD473" s="22"/>
      <c r="AE473" s="29" t="s">
        <v>474</v>
      </c>
      <c r="AF473" s="30">
        <v>542.25</v>
      </c>
      <c r="AG473" s="31">
        <v>-2.5100000000000001E-2</v>
      </c>
      <c r="AH473" s="32">
        <f t="shared" si="133"/>
        <v>0.97489999999999999</v>
      </c>
      <c r="AI473" s="28">
        <f t="shared" si="134"/>
        <v>-2.3394494865058499E-4</v>
      </c>
      <c r="AJ473" s="22"/>
      <c r="AK473" s="29" t="s">
        <v>474</v>
      </c>
      <c r="AL473" s="30">
        <v>266.45</v>
      </c>
      <c r="AM473" s="31">
        <v>-4.2200000000000001E-2</v>
      </c>
      <c r="AN473" s="32">
        <f t="shared" si="135"/>
        <v>0.95779999999999998</v>
      </c>
      <c r="AO473" s="28">
        <f t="shared" si="136"/>
        <v>-3.9952424170050201E-4</v>
      </c>
      <c r="AP473" s="22"/>
      <c r="AQ473" s="22"/>
      <c r="AR473" s="38"/>
      <c r="AT473" s="39">
        <f t="shared" si="120"/>
        <v>0.54007658729400498</v>
      </c>
      <c r="AV473" s="40" t="s">
        <v>478</v>
      </c>
      <c r="AW473" s="47">
        <v>1183</v>
      </c>
      <c r="AX473" s="48">
        <f t="shared" si="121"/>
        <v>-5.3533544081306797E-3</v>
      </c>
      <c r="AY473" s="43">
        <f t="shared" si="122"/>
        <v>0.99464664559186899</v>
      </c>
      <c r="AZ473" s="49"/>
    </row>
    <row r="474" spans="1:52" ht="20.399999999999999">
      <c r="A474" s="12" t="s">
        <v>475</v>
      </c>
      <c r="B474" s="13">
        <v>2105.1999999999998</v>
      </c>
      <c r="C474" s="14">
        <v>-1.6899999999999998E-2</v>
      </c>
      <c r="D474" s="15">
        <f t="shared" si="123"/>
        <v>0.98309999999999997</v>
      </c>
      <c r="E474" s="10">
        <f t="shared" si="124"/>
        <v>0.57267277286840201</v>
      </c>
      <c r="F474" s="16"/>
      <c r="G474" s="12" t="s">
        <v>475</v>
      </c>
      <c r="H474" s="13">
        <v>856.9</v>
      </c>
      <c r="I474" s="14">
        <v>-8.9999999999999998E-4</v>
      </c>
      <c r="J474" s="15">
        <f t="shared" si="125"/>
        <v>0.99909999999999999</v>
      </c>
      <c r="K474" s="10">
        <f t="shared" si="126"/>
        <v>-2.9914091234774302E-4</v>
      </c>
      <c r="L474" s="21"/>
      <c r="M474" s="12" t="s">
        <v>475</v>
      </c>
      <c r="N474" s="13">
        <v>247.85</v>
      </c>
      <c r="O474" s="14">
        <v>-4.3099999999999999E-2</v>
      </c>
      <c r="P474" s="15">
        <f t="shared" si="127"/>
        <v>0.95689999999999997</v>
      </c>
      <c r="Q474" s="10">
        <f t="shared" si="128"/>
        <v>-4.4551421065201801E-4</v>
      </c>
      <c r="R474" s="21"/>
      <c r="S474" s="12" t="s">
        <v>475</v>
      </c>
      <c r="T474" s="13">
        <v>29.83</v>
      </c>
      <c r="U474" s="14">
        <v>2.5000000000000001E-3</v>
      </c>
      <c r="V474" s="15">
        <f t="shared" si="129"/>
        <v>1.0024999999999999</v>
      </c>
      <c r="W474" s="10">
        <f t="shared" si="130"/>
        <v>8.7511941724385006E-5</v>
      </c>
      <c r="X474" s="22"/>
      <c r="Y474" s="29" t="s">
        <v>475</v>
      </c>
      <c r="Z474" s="30">
        <v>81.150000000000006</v>
      </c>
      <c r="AA474" s="31">
        <v>-3.39E-2</v>
      </c>
      <c r="AB474" s="32">
        <f t="shared" si="131"/>
        <v>0.96609999999999996</v>
      </c>
      <c r="AC474" s="28">
        <f t="shared" si="132"/>
        <v>-7.1103367566276599E-4</v>
      </c>
      <c r="AD474" s="22"/>
      <c r="AE474" s="29" t="s">
        <v>475</v>
      </c>
      <c r="AF474" s="30">
        <v>556.20000000000005</v>
      </c>
      <c r="AG474" s="31">
        <v>-1.6299999999999999E-2</v>
      </c>
      <c r="AH474" s="32">
        <f t="shared" si="133"/>
        <v>0.98370000000000002</v>
      </c>
      <c r="AI474" s="28">
        <f t="shared" si="134"/>
        <v>-1.51924408884643E-4</v>
      </c>
      <c r="AJ474" s="22"/>
      <c r="AK474" s="29" t="s">
        <v>475</v>
      </c>
      <c r="AL474" s="30">
        <v>278.2</v>
      </c>
      <c r="AM474" s="31">
        <v>1.5699999999999999E-2</v>
      </c>
      <c r="AN474" s="32">
        <f t="shared" si="135"/>
        <v>1.0157</v>
      </c>
      <c r="AO474" s="28">
        <f t="shared" si="136"/>
        <v>1.4863816575113399E-4</v>
      </c>
      <c r="AP474" s="22"/>
      <c r="AQ474" s="22"/>
      <c r="AR474" s="38"/>
      <c r="AT474" s="39">
        <f t="shared" si="120"/>
        <v>0.57130130976833104</v>
      </c>
      <c r="AV474" s="40" t="s">
        <v>479</v>
      </c>
      <c r="AW474" s="47">
        <v>1189.3499999999999</v>
      </c>
      <c r="AX474" s="48">
        <f t="shared" si="121"/>
        <v>-2.5238980309429001E-2</v>
      </c>
      <c r="AY474" s="43">
        <f t="shared" si="122"/>
        <v>0.97476101969057105</v>
      </c>
      <c r="AZ474" s="49"/>
    </row>
    <row r="475" spans="1:52" ht="20.399999999999999">
      <c r="A475" s="12" t="s">
        <v>476</v>
      </c>
      <c r="B475" s="13">
        <v>2141.4699999999998</v>
      </c>
      <c r="C475" s="14">
        <v>-7.7999999999999996E-3</v>
      </c>
      <c r="D475" s="15">
        <f t="shared" si="123"/>
        <v>0.99219999999999997</v>
      </c>
      <c r="E475" s="10">
        <f t="shared" si="124"/>
        <v>0.57797368043945496</v>
      </c>
      <c r="F475" s="16"/>
      <c r="G475" s="12" t="s">
        <v>476</v>
      </c>
      <c r="H475" s="13">
        <v>857.65</v>
      </c>
      <c r="I475" s="14">
        <v>-3.0099999999999998E-2</v>
      </c>
      <c r="J475" s="15">
        <f t="shared" si="125"/>
        <v>0.96989999999999998</v>
      </c>
      <c r="K475" s="10">
        <f t="shared" si="126"/>
        <v>-1.0004601624074501E-2</v>
      </c>
      <c r="L475" s="21"/>
      <c r="M475" s="12" t="s">
        <v>476</v>
      </c>
      <c r="N475" s="13">
        <v>259</v>
      </c>
      <c r="O475" s="14">
        <v>-2.9399999999999999E-2</v>
      </c>
      <c r="P475" s="15">
        <f t="shared" si="127"/>
        <v>0.97060000000000002</v>
      </c>
      <c r="Q475" s="10">
        <f t="shared" si="128"/>
        <v>-3.0390064485311699E-4</v>
      </c>
      <c r="R475" s="21"/>
      <c r="S475" s="12" t="s">
        <v>476</v>
      </c>
      <c r="T475" s="13">
        <v>29.76</v>
      </c>
      <c r="U475" s="14">
        <v>-6.59E-2</v>
      </c>
      <c r="V475" s="15">
        <f t="shared" si="129"/>
        <v>0.93410000000000004</v>
      </c>
      <c r="W475" s="10">
        <f t="shared" si="130"/>
        <v>-2.30681478385479E-3</v>
      </c>
      <c r="X475" s="22"/>
      <c r="Y475" s="29" t="s">
        <v>476</v>
      </c>
      <c r="Z475" s="30">
        <v>84</v>
      </c>
      <c r="AA475" s="31">
        <v>-3.95E-2</v>
      </c>
      <c r="AB475" s="32">
        <f t="shared" si="131"/>
        <v>0.96050000000000002</v>
      </c>
      <c r="AC475" s="28">
        <f t="shared" si="132"/>
        <v>-8.2849056603773597E-4</v>
      </c>
      <c r="AD475" s="22"/>
      <c r="AE475" s="29" t="s">
        <v>476</v>
      </c>
      <c r="AF475" s="30">
        <v>565.4</v>
      </c>
      <c r="AG475" s="31">
        <v>-3.7699999999999997E-2</v>
      </c>
      <c r="AH475" s="32">
        <f t="shared" si="133"/>
        <v>0.96230000000000004</v>
      </c>
      <c r="AI475" s="28">
        <f t="shared" si="134"/>
        <v>-3.5138344877000199E-4</v>
      </c>
      <c r="AJ475" s="22"/>
      <c r="AK475" s="29" t="s">
        <v>476</v>
      </c>
      <c r="AL475" s="30">
        <v>273.89999999999998</v>
      </c>
      <c r="AM475" s="31">
        <v>-3.3700000000000001E-2</v>
      </c>
      <c r="AN475" s="32">
        <f t="shared" si="135"/>
        <v>0.96630000000000005</v>
      </c>
      <c r="AO475" s="28">
        <f t="shared" si="136"/>
        <v>-3.1905134941485501E-4</v>
      </c>
      <c r="AP475" s="22"/>
      <c r="AQ475" s="22"/>
      <c r="AR475" s="38"/>
      <c r="AT475" s="39">
        <f t="shared" si="120"/>
        <v>0.56385943802244998</v>
      </c>
      <c r="AV475" s="40" t="s">
        <v>480</v>
      </c>
      <c r="AW475" s="47">
        <v>1219.75</v>
      </c>
      <c r="AX475" s="48">
        <f t="shared" si="121"/>
        <v>-1.1452918079591701E-2</v>
      </c>
      <c r="AY475" s="43">
        <f t="shared" si="122"/>
        <v>0.98854708192040797</v>
      </c>
      <c r="AZ475" s="49"/>
    </row>
    <row r="476" spans="1:52" ht="20.399999999999999">
      <c r="A476" s="12" t="s">
        <v>477</v>
      </c>
      <c r="B476" s="13">
        <v>2158.38</v>
      </c>
      <c r="C476" s="14">
        <v>-9.4999999999999998E-3</v>
      </c>
      <c r="D476" s="15">
        <f t="shared" si="123"/>
        <v>0.99050000000000005</v>
      </c>
      <c r="E476" s="10">
        <f t="shared" si="124"/>
        <v>0.57698340100310497</v>
      </c>
      <c r="F476" s="16"/>
      <c r="G476" s="12" t="s">
        <v>477</v>
      </c>
      <c r="H476" s="13">
        <v>884.25</v>
      </c>
      <c r="I476" s="14">
        <v>-9.5999999999999992E-3</v>
      </c>
      <c r="J476" s="15">
        <f t="shared" si="125"/>
        <v>0.99039999999999995</v>
      </c>
      <c r="K476" s="10">
        <f t="shared" si="126"/>
        <v>-3.1908363983759202E-3</v>
      </c>
      <c r="L476" s="21"/>
      <c r="M476" s="12" t="s">
        <v>477</v>
      </c>
      <c r="N476" s="13">
        <v>266.85000000000002</v>
      </c>
      <c r="O476" s="14">
        <v>3.2500000000000001E-2</v>
      </c>
      <c r="P476" s="15">
        <f t="shared" si="127"/>
        <v>1.0325</v>
      </c>
      <c r="Q476" s="10">
        <f t="shared" si="128"/>
        <v>3.3594459039885401E-4</v>
      </c>
      <c r="R476" s="21"/>
      <c r="S476" s="12" t="s">
        <v>477</v>
      </c>
      <c r="T476" s="13">
        <v>31.86</v>
      </c>
      <c r="U476" s="14">
        <v>1.8499999999999999E-2</v>
      </c>
      <c r="V476" s="15">
        <f t="shared" si="129"/>
        <v>1.0185</v>
      </c>
      <c r="W476" s="10">
        <f t="shared" si="130"/>
        <v>6.4758836876044898E-4</v>
      </c>
      <c r="X476" s="22"/>
      <c r="Y476" s="29" t="s">
        <v>477</v>
      </c>
      <c r="Z476" s="30">
        <v>87.45</v>
      </c>
      <c r="AA476" s="31">
        <v>5.1999999999999998E-3</v>
      </c>
      <c r="AB476" s="32">
        <f t="shared" si="131"/>
        <v>1.0052000000000001</v>
      </c>
      <c r="AC476" s="28">
        <f t="shared" si="132"/>
        <v>1.09067112491044E-4</v>
      </c>
      <c r="AD476" s="22"/>
      <c r="AE476" s="29" t="s">
        <v>477</v>
      </c>
      <c r="AF476" s="30">
        <v>587.54999999999995</v>
      </c>
      <c r="AG476" s="31">
        <v>1.43E-2</v>
      </c>
      <c r="AH476" s="32">
        <f t="shared" si="133"/>
        <v>1.0143</v>
      </c>
      <c r="AI476" s="28">
        <f t="shared" si="134"/>
        <v>1.33283377119656E-4</v>
      </c>
      <c r="AJ476" s="22"/>
      <c r="AK476" s="29" t="s">
        <v>477</v>
      </c>
      <c r="AL476" s="30">
        <v>283.45</v>
      </c>
      <c r="AM476" s="31">
        <v>-1.1299999999999999E-2</v>
      </c>
      <c r="AN476" s="32">
        <f t="shared" si="135"/>
        <v>0.98870000000000002</v>
      </c>
      <c r="AO476" s="28">
        <f t="shared" si="136"/>
        <v>-1.06981609744447E-4</v>
      </c>
      <c r="AP476" s="22"/>
      <c r="AQ476" s="22"/>
      <c r="AR476" s="38"/>
      <c r="AT476" s="39">
        <f t="shared" si="120"/>
        <v>0.57491146644375501</v>
      </c>
      <c r="AV476" s="40" t="s">
        <v>481</v>
      </c>
      <c r="AW476" s="47">
        <v>1233.8</v>
      </c>
      <c r="AX476" s="48">
        <f t="shared" si="121"/>
        <v>-1.0401222575391E-2</v>
      </c>
      <c r="AY476" s="43">
        <f t="shared" si="122"/>
        <v>0.989598777424609</v>
      </c>
      <c r="AZ476" s="49"/>
    </row>
    <row r="477" spans="1:52" ht="20.399999999999999">
      <c r="A477" s="12" t="s">
        <v>478</v>
      </c>
      <c r="B477" s="13">
        <v>2179.09</v>
      </c>
      <c r="C477" s="14">
        <v>4.1000000000000003E-3</v>
      </c>
      <c r="D477" s="15">
        <f t="shared" si="123"/>
        <v>1.0041</v>
      </c>
      <c r="E477" s="10">
        <f t="shared" si="124"/>
        <v>0.58490563649391003</v>
      </c>
      <c r="F477" s="16"/>
      <c r="G477" s="12" t="s">
        <v>478</v>
      </c>
      <c r="H477" s="13">
        <v>892.85</v>
      </c>
      <c r="I477" s="14">
        <v>3.7699999999999997E-2</v>
      </c>
      <c r="J477" s="15">
        <f t="shared" si="125"/>
        <v>1.0377000000000001</v>
      </c>
      <c r="K477" s="10">
        <f t="shared" si="126"/>
        <v>1.25306804394555E-2</v>
      </c>
      <c r="L477" s="21"/>
      <c r="M477" s="12" t="s">
        <v>478</v>
      </c>
      <c r="N477" s="13">
        <v>258.45</v>
      </c>
      <c r="O477" s="14">
        <v>8.9999999999999993E-3</v>
      </c>
      <c r="P477" s="15">
        <f t="shared" si="127"/>
        <v>1.0089999999999999</v>
      </c>
      <c r="Q477" s="10">
        <f t="shared" si="128"/>
        <v>9.3030809648913298E-5</v>
      </c>
      <c r="R477" s="21"/>
      <c r="S477" s="12" t="s">
        <v>478</v>
      </c>
      <c r="T477" s="13">
        <v>31.28</v>
      </c>
      <c r="U477" s="14">
        <v>2.07E-2</v>
      </c>
      <c r="V477" s="15">
        <f t="shared" si="129"/>
        <v>1.0206999999999999</v>
      </c>
      <c r="W477" s="10">
        <f t="shared" si="130"/>
        <v>7.2459887747790795E-4</v>
      </c>
      <c r="X477" s="22"/>
      <c r="Y477" s="29" t="s">
        <v>478</v>
      </c>
      <c r="Z477" s="30">
        <v>87</v>
      </c>
      <c r="AA477" s="31">
        <v>1.2200000000000001E-2</v>
      </c>
      <c r="AB477" s="32">
        <f t="shared" si="131"/>
        <v>1.0122</v>
      </c>
      <c r="AC477" s="28">
        <f t="shared" si="132"/>
        <v>2.5588822545975602E-4</v>
      </c>
      <c r="AD477" s="22"/>
      <c r="AE477" s="29" t="s">
        <v>478</v>
      </c>
      <c r="AF477" s="30">
        <v>579.25</v>
      </c>
      <c r="AG477" s="31">
        <v>-2.47E-2</v>
      </c>
      <c r="AH477" s="32">
        <f t="shared" si="133"/>
        <v>0.97529999999999994</v>
      </c>
      <c r="AI477" s="28">
        <f t="shared" si="134"/>
        <v>-2.30216742297588E-4</v>
      </c>
      <c r="AJ477" s="22"/>
      <c r="AK477" s="29" t="s">
        <v>478</v>
      </c>
      <c r="AL477" s="30">
        <v>286.7</v>
      </c>
      <c r="AM477" s="31">
        <v>-2.3800000000000002E-2</v>
      </c>
      <c r="AN477" s="32">
        <f t="shared" si="135"/>
        <v>0.97619999999999996</v>
      </c>
      <c r="AO477" s="28">
        <f t="shared" si="136"/>
        <v>-2.25324098399809E-4</v>
      </c>
      <c r="AP477" s="22"/>
      <c r="AQ477" s="22"/>
      <c r="AR477" s="38"/>
      <c r="AT477" s="39">
        <f t="shared" si="120"/>
        <v>0.59805429400525401</v>
      </c>
      <c r="AV477" s="40" t="s">
        <v>482</v>
      </c>
      <c r="AW477" s="47">
        <v>1246.7</v>
      </c>
      <c r="AX477" s="48">
        <f t="shared" si="121"/>
        <v>1.9847546890114101E-2</v>
      </c>
      <c r="AY477" s="43">
        <f t="shared" si="122"/>
        <v>1.01984754689011</v>
      </c>
      <c r="AZ477" s="49"/>
    </row>
    <row r="478" spans="1:52" ht="20.399999999999999">
      <c r="A478" s="12" t="s">
        <v>479</v>
      </c>
      <c r="B478" s="13">
        <v>2170.11</v>
      </c>
      <c r="C478" s="14">
        <v>-1.1999999999999999E-3</v>
      </c>
      <c r="D478" s="15">
        <f t="shared" si="123"/>
        <v>0.99880000000000002</v>
      </c>
      <c r="E478" s="10">
        <f t="shared" si="124"/>
        <v>0.58181829472175794</v>
      </c>
      <c r="F478" s="16"/>
      <c r="G478" s="12" t="s">
        <v>479</v>
      </c>
      <c r="H478" s="13">
        <v>860.45</v>
      </c>
      <c r="I478" s="14">
        <v>-2.6599999999999999E-2</v>
      </c>
      <c r="J478" s="15">
        <f t="shared" si="125"/>
        <v>0.97340000000000004</v>
      </c>
      <c r="K478" s="10">
        <f t="shared" si="126"/>
        <v>-8.8412758538332897E-3</v>
      </c>
      <c r="L478" s="21"/>
      <c r="M478" s="12" t="s">
        <v>479</v>
      </c>
      <c r="N478" s="13">
        <v>256.14999999999998</v>
      </c>
      <c r="O478" s="14">
        <v>-3.3599999999999998E-2</v>
      </c>
      <c r="P478" s="15">
        <f t="shared" si="127"/>
        <v>0.96640000000000004</v>
      </c>
      <c r="Q478" s="10">
        <f t="shared" si="128"/>
        <v>-3.4731502268927603E-4</v>
      </c>
      <c r="R478" s="21"/>
      <c r="S478" s="12" t="s">
        <v>479</v>
      </c>
      <c r="T478" s="13">
        <v>30.65</v>
      </c>
      <c r="U478" s="14">
        <v>-1.03E-2</v>
      </c>
      <c r="V478" s="15">
        <f t="shared" si="129"/>
        <v>0.98970000000000002</v>
      </c>
      <c r="W478" s="10">
        <f t="shared" si="130"/>
        <v>-3.6054919990446602E-4</v>
      </c>
      <c r="X478" s="22"/>
      <c r="Y478" s="29" t="s">
        <v>479</v>
      </c>
      <c r="Z478" s="30">
        <v>85.95</v>
      </c>
      <c r="AA478" s="31">
        <v>-3.5900000000000001E-2</v>
      </c>
      <c r="AB478" s="32">
        <f t="shared" si="131"/>
        <v>0.96409999999999996</v>
      </c>
      <c r="AC478" s="28">
        <f t="shared" si="132"/>
        <v>-7.52982565082398E-4</v>
      </c>
      <c r="AD478" s="22"/>
      <c r="AE478" s="29" t="s">
        <v>479</v>
      </c>
      <c r="AF478" s="30">
        <v>593.95000000000005</v>
      </c>
      <c r="AG478" s="31">
        <v>-6.1199999999999997E-2</v>
      </c>
      <c r="AH478" s="32">
        <f t="shared" si="133"/>
        <v>0.93879999999999997</v>
      </c>
      <c r="AI478" s="28">
        <f t="shared" si="134"/>
        <v>-5.7041557200859805E-4</v>
      </c>
      <c r="AJ478" s="22"/>
      <c r="AK478" s="29" t="s">
        <v>479</v>
      </c>
      <c r="AL478" s="30">
        <v>293.7</v>
      </c>
      <c r="AM478" s="31">
        <v>-1.34E-2</v>
      </c>
      <c r="AN478" s="32">
        <f t="shared" si="135"/>
        <v>0.98660000000000003</v>
      </c>
      <c r="AO478" s="28">
        <f t="shared" si="136"/>
        <v>-1.26863147838548E-4</v>
      </c>
      <c r="AP478" s="22"/>
      <c r="AQ478" s="22"/>
      <c r="AR478" s="38"/>
      <c r="AT478" s="39">
        <f t="shared" si="120"/>
        <v>0.57081889336040104</v>
      </c>
      <c r="AV478" s="40" t="s">
        <v>483</v>
      </c>
      <c r="AW478" s="47">
        <v>1222.2</v>
      </c>
      <c r="AX478" s="48">
        <f t="shared" si="121"/>
        <v>-3.3082184187576301E-3</v>
      </c>
      <c r="AY478" s="43">
        <f t="shared" si="122"/>
        <v>0.99669178158124205</v>
      </c>
      <c r="AZ478" s="49"/>
    </row>
    <row r="479" spans="1:52" ht="20.399999999999999">
      <c r="A479" s="12" t="s">
        <v>480</v>
      </c>
      <c r="B479" s="13">
        <v>2172.65</v>
      </c>
      <c r="C479" s="14">
        <v>-8.2000000000000007E-3</v>
      </c>
      <c r="D479" s="15">
        <f t="shared" si="123"/>
        <v>0.99180000000000001</v>
      </c>
      <c r="E479" s="10">
        <f t="shared" si="124"/>
        <v>0.57774067351325498</v>
      </c>
      <c r="F479" s="16"/>
      <c r="G479" s="12" t="s">
        <v>480</v>
      </c>
      <c r="H479" s="13">
        <v>883.95</v>
      </c>
      <c r="I479" s="14">
        <v>-1.84E-2</v>
      </c>
      <c r="J479" s="15">
        <f t="shared" si="125"/>
        <v>0.98160000000000003</v>
      </c>
      <c r="K479" s="10">
        <f t="shared" si="126"/>
        <v>-6.11576976355386E-3</v>
      </c>
      <c r="L479" s="21"/>
      <c r="M479" s="12" t="s">
        <v>480</v>
      </c>
      <c r="N479" s="13">
        <v>265.05</v>
      </c>
      <c r="O479" s="14">
        <v>-7.3000000000000001E-3</v>
      </c>
      <c r="P479" s="15">
        <f t="shared" si="127"/>
        <v>0.99270000000000003</v>
      </c>
      <c r="Q479" s="10">
        <f t="shared" si="128"/>
        <v>-7.5458323381896302E-5</v>
      </c>
      <c r="R479" s="21"/>
      <c r="S479" s="12" t="s">
        <v>480</v>
      </c>
      <c r="T479" s="13">
        <v>30.97</v>
      </c>
      <c r="U479" s="14">
        <v>-1.43E-2</v>
      </c>
      <c r="V479" s="15">
        <f t="shared" si="129"/>
        <v>0.98570000000000002</v>
      </c>
      <c r="W479" s="10">
        <f t="shared" si="130"/>
        <v>-5.00568306663482E-4</v>
      </c>
      <c r="X479" s="22"/>
      <c r="Y479" s="29" t="s">
        <v>480</v>
      </c>
      <c r="Z479" s="30">
        <v>89.15</v>
      </c>
      <c r="AA479" s="31">
        <v>-3.2599999999999997E-2</v>
      </c>
      <c r="AB479" s="32">
        <f t="shared" si="131"/>
        <v>0.96740000000000004</v>
      </c>
      <c r="AC479" s="28">
        <f t="shared" si="132"/>
        <v>-6.8376689754000503E-4</v>
      </c>
      <c r="AD479" s="22"/>
      <c r="AE479" s="29" t="s">
        <v>480</v>
      </c>
      <c r="AF479" s="30">
        <v>632.70000000000005</v>
      </c>
      <c r="AG479" s="31">
        <v>1.7399999999999999E-2</v>
      </c>
      <c r="AH479" s="32">
        <f t="shared" si="133"/>
        <v>1.0174000000000001</v>
      </c>
      <c r="AI479" s="28">
        <f t="shared" si="134"/>
        <v>1.6217697635538601E-4</v>
      </c>
      <c r="AJ479" s="22"/>
      <c r="AK479" s="29" t="s">
        <v>480</v>
      </c>
      <c r="AL479" s="30">
        <v>297.7</v>
      </c>
      <c r="AM479" s="31">
        <v>3.1899999999999998E-2</v>
      </c>
      <c r="AN479" s="32">
        <f t="shared" si="135"/>
        <v>1.0319</v>
      </c>
      <c r="AO479" s="28">
        <f t="shared" si="136"/>
        <v>3.0201003104848297E-4</v>
      </c>
      <c r="AP479" s="22"/>
      <c r="AQ479" s="22"/>
      <c r="AR479" s="38"/>
      <c r="AT479" s="39">
        <f t="shared" ref="AT479:AT542" si="137">SUM(E479,K479,Q479,W479,AC479,AI479,AO479,)</f>
        <v>0.57082929722952003</v>
      </c>
      <c r="AV479" s="40" t="s">
        <v>484</v>
      </c>
      <c r="AW479" s="47">
        <v>1226.25</v>
      </c>
      <c r="AX479" s="48">
        <f t="shared" si="121"/>
        <v>6.0939637680189904E-3</v>
      </c>
      <c r="AY479" s="43">
        <f t="shared" si="122"/>
        <v>1.00609396376802</v>
      </c>
      <c r="AZ479" s="49"/>
    </row>
    <row r="480" spans="1:52" ht="20.399999999999999">
      <c r="A480" s="12" t="s">
        <v>481</v>
      </c>
      <c r="B480" s="13">
        <v>2190.5100000000002</v>
      </c>
      <c r="C480" s="14">
        <v>1.04E-2</v>
      </c>
      <c r="D480" s="15">
        <f t="shared" si="123"/>
        <v>1.0104</v>
      </c>
      <c r="E480" s="10">
        <f t="shared" si="124"/>
        <v>0.58857549558156197</v>
      </c>
      <c r="F480" s="16"/>
      <c r="G480" s="12" t="s">
        <v>481</v>
      </c>
      <c r="H480" s="13">
        <v>900.55</v>
      </c>
      <c r="I480" s="14">
        <v>6.4000000000000003E-3</v>
      </c>
      <c r="J480" s="15">
        <f t="shared" si="125"/>
        <v>1.0064</v>
      </c>
      <c r="K480" s="10">
        <f t="shared" si="126"/>
        <v>2.1272242655839498E-3</v>
      </c>
      <c r="L480" s="21"/>
      <c r="M480" s="12" t="s">
        <v>481</v>
      </c>
      <c r="N480" s="13">
        <v>267</v>
      </c>
      <c r="O480" s="14">
        <v>2.8E-3</v>
      </c>
      <c r="P480" s="15">
        <f t="shared" si="127"/>
        <v>1.0027999999999999</v>
      </c>
      <c r="Q480" s="10">
        <f t="shared" si="128"/>
        <v>2.8942918557439701E-5</v>
      </c>
      <c r="R480" s="21"/>
      <c r="S480" s="12" t="s">
        <v>481</v>
      </c>
      <c r="T480" s="13">
        <v>31.42</v>
      </c>
      <c r="U480" s="14">
        <v>1.14E-2</v>
      </c>
      <c r="V480" s="15">
        <f t="shared" si="129"/>
        <v>1.0114000000000001</v>
      </c>
      <c r="W480" s="10">
        <f t="shared" si="130"/>
        <v>3.9905445426319599E-4</v>
      </c>
      <c r="X480" s="22"/>
      <c r="Y480" s="29" t="s">
        <v>481</v>
      </c>
      <c r="Z480" s="30">
        <v>92.15</v>
      </c>
      <c r="AA480" s="31">
        <v>2.1600000000000001E-2</v>
      </c>
      <c r="AB480" s="32">
        <f t="shared" si="131"/>
        <v>1.0216000000000001</v>
      </c>
      <c r="AC480" s="28">
        <f t="shared" si="132"/>
        <v>4.5304800573202797E-4</v>
      </c>
      <c r="AD480" s="22"/>
      <c r="AE480" s="29" t="s">
        <v>481</v>
      </c>
      <c r="AF480" s="30">
        <v>621.85</v>
      </c>
      <c r="AG480" s="31">
        <v>6.3600000000000004E-2</v>
      </c>
      <c r="AH480" s="32">
        <f t="shared" si="133"/>
        <v>1.0636000000000001</v>
      </c>
      <c r="AI480" s="28">
        <f t="shared" si="134"/>
        <v>5.9278481012658198E-4</v>
      </c>
      <c r="AJ480" s="22"/>
      <c r="AK480" s="29" t="s">
        <v>481</v>
      </c>
      <c r="AL480" s="30">
        <v>288.5</v>
      </c>
      <c r="AM480" s="31">
        <v>3.5000000000000001E-3</v>
      </c>
      <c r="AN480" s="32">
        <f t="shared" si="135"/>
        <v>1.0035000000000001</v>
      </c>
      <c r="AO480" s="28">
        <f t="shared" si="136"/>
        <v>3.3135896823501299E-5</v>
      </c>
      <c r="AP480" s="22"/>
      <c r="AQ480" s="22"/>
      <c r="AR480" s="38"/>
      <c r="AT480" s="39">
        <f t="shared" si="137"/>
        <v>0.592209685932649</v>
      </c>
      <c r="AV480" s="40" t="s">
        <v>485</v>
      </c>
      <c r="AW480" s="47">
        <v>1218.8</v>
      </c>
      <c r="AX480" s="48">
        <f t="shared" si="121"/>
        <v>3.0815399202617898E-3</v>
      </c>
      <c r="AY480" s="43">
        <f t="shared" si="122"/>
        <v>1.0030815399202599</v>
      </c>
      <c r="AZ480" s="49"/>
    </row>
    <row r="481" spans="1:52" ht="20.399999999999999">
      <c r="A481" s="12" t="s">
        <v>482</v>
      </c>
      <c r="B481" s="13">
        <v>2168.0100000000002</v>
      </c>
      <c r="C481" s="14">
        <v>4.3E-3</v>
      </c>
      <c r="D481" s="15">
        <f t="shared" si="123"/>
        <v>1.0043</v>
      </c>
      <c r="E481" s="10">
        <f t="shared" si="124"/>
        <v>0.58502213995701002</v>
      </c>
      <c r="F481" s="16"/>
      <c r="G481" s="12" t="s">
        <v>482</v>
      </c>
      <c r="H481" s="13">
        <v>894.8</v>
      </c>
      <c r="I481" s="14">
        <v>1.5299999999999999E-2</v>
      </c>
      <c r="J481" s="15">
        <f t="shared" si="125"/>
        <v>1.0153000000000001</v>
      </c>
      <c r="K481" s="10">
        <f t="shared" si="126"/>
        <v>5.0853955099116298E-3</v>
      </c>
      <c r="L481" s="21"/>
      <c r="M481" s="12" t="s">
        <v>482</v>
      </c>
      <c r="N481" s="13">
        <v>266.25</v>
      </c>
      <c r="O481" s="14">
        <v>-9.2999999999999992E-3</v>
      </c>
      <c r="P481" s="15">
        <f t="shared" si="127"/>
        <v>0.99070000000000003</v>
      </c>
      <c r="Q481" s="10">
        <f t="shared" si="128"/>
        <v>-9.6131836637210403E-5</v>
      </c>
      <c r="R481" s="21"/>
      <c r="S481" s="12" t="s">
        <v>482</v>
      </c>
      <c r="T481" s="13">
        <v>31.06</v>
      </c>
      <c r="U481" s="14">
        <v>3.7199999999999997E-2</v>
      </c>
      <c r="V481" s="15">
        <f t="shared" si="129"/>
        <v>1.0371999999999999</v>
      </c>
      <c r="W481" s="10">
        <f t="shared" si="130"/>
        <v>1.30217769285885E-3</v>
      </c>
      <c r="X481" s="22"/>
      <c r="Y481" s="29" t="s">
        <v>482</v>
      </c>
      <c r="Z481" s="30">
        <v>90.2</v>
      </c>
      <c r="AA481" s="31">
        <v>5.1299999999999998E-2</v>
      </c>
      <c r="AB481" s="32">
        <f t="shared" si="131"/>
        <v>1.0512999999999999</v>
      </c>
      <c r="AC481" s="28">
        <f t="shared" si="132"/>
        <v>1.07598901361357E-3</v>
      </c>
      <c r="AD481" s="22"/>
      <c r="AE481" s="29" t="s">
        <v>482</v>
      </c>
      <c r="AF481" s="30">
        <v>584.65</v>
      </c>
      <c r="AG481" s="31">
        <v>-6.3E-3</v>
      </c>
      <c r="AH481" s="32">
        <f t="shared" si="133"/>
        <v>0.99370000000000003</v>
      </c>
      <c r="AI481" s="28">
        <f t="shared" si="134"/>
        <v>-5.8719250059708601E-5</v>
      </c>
      <c r="AJ481" s="22"/>
      <c r="AK481" s="29" t="s">
        <v>482</v>
      </c>
      <c r="AL481" s="30">
        <v>287.5</v>
      </c>
      <c r="AM481" s="31">
        <v>-4.7000000000000002E-3</v>
      </c>
      <c r="AN481" s="32">
        <f t="shared" si="135"/>
        <v>0.99529999999999996</v>
      </c>
      <c r="AO481" s="28">
        <f t="shared" si="136"/>
        <v>-4.4496775734416002E-5</v>
      </c>
      <c r="AP481" s="22"/>
      <c r="AQ481" s="22"/>
      <c r="AR481" s="38"/>
      <c r="AT481" s="39">
        <f t="shared" si="137"/>
        <v>0.59228635431096299</v>
      </c>
      <c r="AV481" s="40" t="s">
        <v>486</v>
      </c>
      <c r="AW481" s="47">
        <v>1215.05</v>
      </c>
      <c r="AX481" s="48">
        <f t="shared" si="121"/>
        <v>2.2246033727391702E-3</v>
      </c>
      <c r="AY481" s="43">
        <f t="shared" si="122"/>
        <v>1.00222460337274</v>
      </c>
      <c r="AZ481" s="49"/>
    </row>
    <row r="482" spans="1:52" ht="20.399999999999999">
      <c r="A482" s="12" t="s">
        <v>483</v>
      </c>
      <c r="B482" s="13">
        <v>2158.83</v>
      </c>
      <c r="C482" s="14">
        <v>4.4999999999999997E-3</v>
      </c>
      <c r="D482" s="15">
        <f t="shared" si="123"/>
        <v>1.0044999999999999</v>
      </c>
      <c r="E482" s="10">
        <f t="shared" si="124"/>
        <v>0.58513864342011002</v>
      </c>
      <c r="F482" s="16"/>
      <c r="G482" s="12" t="s">
        <v>483</v>
      </c>
      <c r="H482" s="13">
        <v>881.3</v>
      </c>
      <c r="I482" s="14">
        <v>-1.06E-2</v>
      </c>
      <c r="J482" s="15">
        <f t="shared" si="125"/>
        <v>0.98939999999999995</v>
      </c>
      <c r="K482" s="10">
        <f t="shared" si="126"/>
        <v>-3.5232151898734201E-3</v>
      </c>
      <c r="L482" s="21"/>
      <c r="M482" s="12" t="s">
        <v>483</v>
      </c>
      <c r="N482" s="13">
        <v>268.75</v>
      </c>
      <c r="O482" s="14">
        <v>2.5399999999999999E-2</v>
      </c>
      <c r="P482" s="15">
        <f t="shared" si="127"/>
        <v>1.0254000000000001</v>
      </c>
      <c r="Q482" s="10">
        <f t="shared" si="128"/>
        <v>2.6255361834248898E-4</v>
      </c>
      <c r="R482" s="21"/>
      <c r="S482" s="12" t="s">
        <v>483</v>
      </c>
      <c r="T482" s="13">
        <v>29.94</v>
      </c>
      <c r="U482" s="14">
        <v>5.74E-2</v>
      </c>
      <c r="V482" s="15">
        <f t="shared" si="129"/>
        <v>1.0573999999999999</v>
      </c>
      <c r="W482" s="10">
        <f t="shared" si="130"/>
        <v>2.00927418199188E-3</v>
      </c>
      <c r="X482" s="22"/>
      <c r="Y482" s="29" t="s">
        <v>483</v>
      </c>
      <c r="Z482" s="30">
        <v>85.8</v>
      </c>
      <c r="AA482" s="31">
        <v>5.28E-2</v>
      </c>
      <c r="AB482" s="32">
        <f t="shared" si="131"/>
        <v>1.0528</v>
      </c>
      <c r="AC482" s="28">
        <f t="shared" si="132"/>
        <v>1.10745068067829E-3</v>
      </c>
      <c r="AD482" s="22"/>
      <c r="AE482" s="29" t="s">
        <v>483</v>
      </c>
      <c r="AF482" s="30">
        <v>588.35</v>
      </c>
      <c r="AG482" s="31">
        <v>1.1299999999999999E-2</v>
      </c>
      <c r="AH482" s="32">
        <f t="shared" si="133"/>
        <v>1.0113000000000001</v>
      </c>
      <c r="AI482" s="28">
        <f t="shared" si="134"/>
        <v>1.0532182947217599E-4</v>
      </c>
      <c r="AJ482" s="22"/>
      <c r="AK482" s="29" t="s">
        <v>483</v>
      </c>
      <c r="AL482" s="30">
        <v>288.85000000000002</v>
      </c>
      <c r="AM482" s="31">
        <v>1.9199999999999998E-2</v>
      </c>
      <c r="AN482" s="32">
        <f t="shared" si="135"/>
        <v>1.0192000000000001</v>
      </c>
      <c r="AO482" s="28">
        <f t="shared" si="136"/>
        <v>1.8177406257463601E-4</v>
      </c>
      <c r="AP482" s="22"/>
      <c r="AQ482" s="22"/>
      <c r="AR482" s="38"/>
      <c r="AT482" s="39">
        <f t="shared" si="137"/>
        <v>0.58528180260329599</v>
      </c>
      <c r="AV482" s="40" t="s">
        <v>487</v>
      </c>
      <c r="AW482" s="47">
        <v>1212.3499999999999</v>
      </c>
      <c r="AX482" s="48">
        <f t="shared" si="121"/>
        <v>-1.18485284215434E-2</v>
      </c>
      <c r="AY482" s="43">
        <f t="shared" si="122"/>
        <v>0.98815147157845695</v>
      </c>
      <c r="AZ482" s="49"/>
    </row>
    <row r="483" spans="1:52" ht="20.399999999999999">
      <c r="A483" s="12" t="s">
        <v>968</v>
      </c>
      <c r="B483" s="13">
        <v>2149.1999999999998</v>
      </c>
      <c r="C483" s="14">
        <v>-6.3E-3</v>
      </c>
      <c r="D483" s="15">
        <f t="shared" si="123"/>
        <v>0.99370000000000003</v>
      </c>
      <c r="E483" s="10">
        <f t="shared" si="124"/>
        <v>0.57884745641270596</v>
      </c>
      <c r="F483" s="16"/>
      <c r="G483" s="12" t="s">
        <v>968</v>
      </c>
      <c r="H483" s="13">
        <v>890.75</v>
      </c>
      <c r="I483" s="14">
        <v>-2.3999999999999998E-3</v>
      </c>
      <c r="J483" s="15">
        <f t="shared" si="125"/>
        <v>0.99760000000000004</v>
      </c>
      <c r="K483" s="10">
        <f t="shared" si="126"/>
        <v>-7.9770909959398103E-4</v>
      </c>
      <c r="L483" s="21"/>
      <c r="M483" s="12" t="s">
        <v>968</v>
      </c>
      <c r="N483" s="13">
        <v>262.10000000000002</v>
      </c>
      <c r="O483" s="14">
        <v>-3.1199999999999999E-2</v>
      </c>
      <c r="P483" s="15">
        <f t="shared" si="127"/>
        <v>0.96879999999999999</v>
      </c>
      <c r="Q483" s="10">
        <f t="shared" si="128"/>
        <v>-3.2250680678289902E-4</v>
      </c>
      <c r="R483" s="21"/>
      <c r="S483" s="12" t="s">
        <v>968</v>
      </c>
      <c r="T483" s="13">
        <v>28.32</v>
      </c>
      <c r="U483" s="14">
        <v>-9.7999999999999997E-3</v>
      </c>
      <c r="V483" s="15">
        <f t="shared" si="129"/>
        <v>0.99019999999999997</v>
      </c>
      <c r="W483" s="10">
        <f t="shared" si="130"/>
        <v>-3.4304681155958902E-4</v>
      </c>
      <c r="X483" s="22"/>
      <c r="Y483" s="29" t="s">
        <v>968</v>
      </c>
      <c r="Z483" s="30">
        <v>81.5</v>
      </c>
      <c r="AA483" s="31">
        <v>-1.7500000000000002E-2</v>
      </c>
      <c r="AB483" s="32">
        <f t="shared" si="131"/>
        <v>0.98250000000000004</v>
      </c>
      <c r="AC483" s="28">
        <f t="shared" si="132"/>
        <v>-3.6705278242178202E-4</v>
      </c>
      <c r="AD483" s="22"/>
      <c r="AE483" s="29" t="s">
        <v>968</v>
      </c>
      <c r="AF483" s="30">
        <v>581.75</v>
      </c>
      <c r="AG483" s="31">
        <v>-2.3999999999999998E-3</v>
      </c>
      <c r="AH483" s="32">
        <f t="shared" si="133"/>
        <v>0.99760000000000004</v>
      </c>
      <c r="AI483" s="28">
        <f t="shared" si="134"/>
        <v>-2.2369238117984202E-5</v>
      </c>
      <c r="AJ483" s="22"/>
      <c r="AK483" s="29" t="s">
        <v>968</v>
      </c>
      <c r="AL483" s="30">
        <v>283.39999999999998</v>
      </c>
      <c r="AM483" s="31">
        <v>-5.0000000000000001E-4</v>
      </c>
      <c r="AN483" s="32">
        <f t="shared" si="135"/>
        <v>0.99950000000000006</v>
      </c>
      <c r="AO483" s="28">
        <f t="shared" si="136"/>
        <v>-4.7336995462144704E-6</v>
      </c>
      <c r="AP483" s="22"/>
      <c r="AQ483" s="22"/>
      <c r="AR483" s="38"/>
      <c r="AT483" s="39">
        <f t="shared" si="137"/>
        <v>0.57699003797468396</v>
      </c>
      <c r="AV483" s="40" t="s">
        <v>488</v>
      </c>
      <c r="AW483" s="47">
        <v>1226.8</v>
      </c>
      <c r="AX483" s="48">
        <f t="shared" si="121"/>
        <v>1.6809881468640701E-2</v>
      </c>
      <c r="AY483" s="43">
        <f t="shared" si="122"/>
        <v>1.0168098814686399</v>
      </c>
      <c r="AZ483" s="49"/>
    </row>
    <row r="484" spans="1:52" ht="20.399999999999999">
      <c r="A484" s="12" t="s">
        <v>969</v>
      </c>
      <c r="B484" s="13">
        <v>2162.8200000000002</v>
      </c>
      <c r="C484" s="14">
        <v>2.06E-2</v>
      </c>
      <c r="D484" s="15">
        <f t="shared" si="123"/>
        <v>1.0206</v>
      </c>
      <c r="E484" s="10">
        <f t="shared" si="124"/>
        <v>0.59451717219966604</v>
      </c>
      <c r="F484" s="16"/>
      <c r="G484" s="12" t="s">
        <v>969</v>
      </c>
      <c r="H484" s="13">
        <v>892.9</v>
      </c>
      <c r="I484" s="14">
        <v>6.8999999999999999E-3</v>
      </c>
      <c r="J484" s="15">
        <f t="shared" si="125"/>
        <v>1.0068999999999999</v>
      </c>
      <c r="K484" s="10">
        <f t="shared" si="126"/>
        <v>2.2934136613327002E-3</v>
      </c>
      <c r="L484" s="21"/>
      <c r="M484" s="12" t="s">
        <v>969</v>
      </c>
      <c r="N484" s="13">
        <v>270.55</v>
      </c>
      <c r="O484" s="14">
        <v>4.24E-2</v>
      </c>
      <c r="P484" s="15">
        <f t="shared" si="127"/>
        <v>1.0424</v>
      </c>
      <c r="Q484" s="10">
        <f t="shared" si="128"/>
        <v>4.3827848101265799E-4</v>
      </c>
      <c r="R484" s="21"/>
      <c r="S484" s="12" t="s">
        <v>969</v>
      </c>
      <c r="T484" s="13">
        <v>28.6</v>
      </c>
      <c r="U484" s="14">
        <v>2.29E-2</v>
      </c>
      <c r="V484" s="15">
        <f t="shared" si="129"/>
        <v>1.0228999999999999</v>
      </c>
      <c r="W484" s="10">
        <f t="shared" si="130"/>
        <v>8.0160938619536703E-4</v>
      </c>
      <c r="X484" s="22"/>
      <c r="Y484" s="29" t="s">
        <v>969</v>
      </c>
      <c r="Z484" s="30">
        <v>82.95</v>
      </c>
      <c r="AA484" s="31">
        <v>4.2099999999999999E-2</v>
      </c>
      <c r="AB484" s="32">
        <f t="shared" si="131"/>
        <v>1.0421</v>
      </c>
      <c r="AC484" s="28">
        <f t="shared" si="132"/>
        <v>8.83024122283258E-4</v>
      </c>
      <c r="AD484" s="22"/>
      <c r="AE484" s="29" t="s">
        <v>969</v>
      </c>
      <c r="AF484" s="30">
        <v>583.15</v>
      </c>
      <c r="AG484" s="31">
        <v>-7.6E-3</v>
      </c>
      <c r="AH484" s="32">
        <f t="shared" si="133"/>
        <v>0.99239999999999995</v>
      </c>
      <c r="AI484" s="28">
        <f t="shared" si="134"/>
        <v>-7.0835920706950102E-5</v>
      </c>
      <c r="AJ484" s="22"/>
      <c r="AK484" s="29" t="s">
        <v>969</v>
      </c>
      <c r="AL484" s="30">
        <v>283.55</v>
      </c>
      <c r="AM484" s="31">
        <v>5.7000000000000002E-3</v>
      </c>
      <c r="AN484" s="32">
        <f t="shared" si="135"/>
        <v>1.0057</v>
      </c>
      <c r="AO484" s="28">
        <f t="shared" si="136"/>
        <v>5.3964174826844997E-5</v>
      </c>
      <c r="AP484" s="22"/>
      <c r="AQ484" s="22"/>
      <c r="AR484" s="38"/>
      <c r="AT484" s="39">
        <f t="shared" si="137"/>
        <v>0.59891662610460905</v>
      </c>
      <c r="AV484" s="40" t="s">
        <v>489</v>
      </c>
      <c r="AW484" s="47">
        <v>1206.3499999999999</v>
      </c>
      <c r="AX484" s="48">
        <f t="shared" si="121"/>
        <v>2.1575876591205401E-3</v>
      </c>
      <c r="AY484" s="43">
        <f t="shared" si="122"/>
        <v>1.00215758765912</v>
      </c>
      <c r="AZ484" s="49"/>
    </row>
    <row r="485" spans="1:52" ht="20.399999999999999">
      <c r="A485" s="12" t="s">
        <v>970</v>
      </c>
      <c r="B485" s="13">
        <v>2119.2199999999998</v>
      </c>
      <c r="C485" s="14">
        <v>1.46E-2</v>
      </c>
      <c r="D485" s="15">
        <f t="shared" si="123"/>
        <v>1.0145999999999999</v>
      </c>
      <c r="E485" s="10">
        <f t="shared" si="124"/>
        <v>0.59102206830666304</v>
      </c>
      <c r="F485" s="16"/>
      <c r="G485" s="12" t="s">
        <v>970</v>
      </c>
      <c r="H485" s="13">
        <v>886.75</v>
      </c>
      <c r="I485" s="14">
        <v>-1.0800000000000001E-2</v>
      </c>
      <c r="J485" s="15">
        <f t="shared" si="125"/>
        <v>0.98919999999999997</v>
      </c>
      <c r="K485" s="10">
        <f t="shared" si="126"/>
        <v>-3.5896909481729199E-3</v>
      </c>
      <c r="L485" s="21"/>
      <c r="M485" s="12" t="s">
        <v>970</v>
      </c>
      <c r="N485" s="13">
        <v>259.55</v>
      </c>
      <c r="O485" s="14">
        <v>-7.7999999999999996E-3</v>
      </c>
      <c r="P485" s="15">
        <f t="shared" si="127"/>
        <v>0.99219999999999997</v>
      </c>
      <c r="Q485" s="10">
        <f t="shared" si="128"/>
        <v>-8.0626701695724905E-5</v>
      </c>
      <c r="R485" s="21"/>
      <c r="S485" s="12" t="s">
        <v>970</v>
      </c>
      <c r="T485" s="13">
        <v>27.96</v>
      </c>
      <c r="U485" s="14">
        <v>-1.5299999999999999E-2</v>
      </c>
      <c r="V485" s="15">
        <f t="shared" si="129"/>
        <v>0.98470000000000002</v>
      </c>
      <c r="W485" s="10">
        <f t="shared" si="130"/>
        <v>-5.3557308335323601E-4</v>
      </c>
      <c r="X485" s="22"/>
      <c r="Y485" s="29" t="s">
        <v>970</v>
      </c>
      <c r="Z485" s="30">
        <v>79.599999999999994</v>
      </c>
      <c r="AA485" s="31">
        <v>3.2000000000000002E-3</v>
      </c>
      <c r="AB485" s="32">
        <f t="shared" si="131"/>
        <v>1.0032000000000001</v>
      </c>
      <c r="AC485" s="28">
        <f t="shared" si="132"/>
        <v>6.7118223071411498E-5</v>
      </c>
      <c r="AD485" s="22"/>
      <c r="AE485" s="29" t="s">
        <v>970</v>
      </c>
      <c r="AF485" s="30">
        <v>587.6</v>
      </c>
      <c r="AG485" s="31">
        <v>-1.3899999999999999E-2</v>
      </c>
      <c r="AH485" s="32">
        <f t="shared" si="133"/>
        <v>0.98609999999999998</v>
      </c>
      <c r="AI485" s="28">
        <f t="shared" si="134"/>
        <v>-1.2955517076665901E-4</v>
      </c>
      <c r="AJ485" s="22"/>
      <c r="AK485" s="29" t="s">
        <v>970</v>
      </c>
      <c r="AL485" s="30">
        <v>281.95</v>
      </c>
      <c r="AM485" s="31">
        <v>-3.1600000000000003E-2</v>
      </c>
      <c r="AN485" s="32">
        <f t="shared" si="135"/>
        <v>0.96840000000000004</v>
      </c>
      <c r="AO485" s="28">
        <f t="shared" si="136"/>
        <v>-2.99169811320755E-4</v>
      </c>
      <c r="AP485" s="22"/>
      <c r="AQ485" s="22"/>
      <c r="AR485" s="38"/>
      <c r="AT485" s="39">
        <f t="shared" si="137"/>
        <v>0.58645457081442598</v>
      </c>
      <c r="AV485" s="40" t="s">
        <v>490</v>
      </c>
      <c r="AW485" s="47">
        <v>1203.75</v>
      </c>
      <c r="AX485" s="48">
        <f t="shared" si="121"/>
        <v>-3.4002354869903202E-3</v>
      </c>
      <c r="AY485" s="43">
        <f t="shared" si="122"/>
        <v>0.99659976451301002</v>
      </c>
      <c r="AZ485" s="49"/>
    </row>
    <row r="486" spans="1:52" ht="20.399999999999999">
      <c r="A486" s="12" t="s">
        <v>971</v>
      </c>
      <c r="B486" s="13">
        <v>2088.79</v>
      </c>
      <c r="C486" s="14">
        <v>3.8E-3</v>
      </c>
      <c r="D486" s="15">
        <f t="shared" si="123"/>
        <v>1.0038</v>
      </c>
      <c r="E486" s="10">
        <f t="shared" si="124"/>
        <v>0.58473088129925999</v>
      </c>
      <c r="F486" s="16"/>
      <c r="G486" s="12" t="s">
        <v>971</v>
      </c>
      <c r="H486" s="13">
        <v>896.45</v>
      </c>
      <c r="I486" s="14">
        <v>3.7000000000000002E-3</v>
      </c>
      <c r="J486" s="15">
        <f t="shared" si="125"/>
        <v>1.0037</v>
      </c>
      <c r="K486" s="10">
        <f t="shared" si="126"/>
        <v>1.2298015285407201E-3</v>
      </c>
      <c r="L486" s="21"/>
      <c r="M486" s="12" t="s">
        <v>971</v>
      </c>
      <c r="N486" s="13">
        <v>261.60000000000002</v>
      </c>
      <c r="O486" s="14">
        <v>2.3E-3</v>
      </c>
      <c r="P486" s="15">
        <f t="shared" si="127"/>
        <v>1.0023</v>
      </c>
      <c r="Q486" s="10">
        <f t="shared" si="128"/>
        <v>2.3774540243611199E-5</v>
      </c>
      <c r="R486" s="21"/>
      <c r="S486" s="12" t="s">
        <v>971</v>
      </c>
      <c r="T486" s="13">
        <v>28.4</v>
      </c>
      <c r="U486" s="14">
        <v>2.53E-2</v>
      </c>
      <c r="V486" s="15">
        <f t="shared" si="129"/>
        <v>1.0253000000000001</v>
      </c>
      <c r="W486" s="10">
        <f t="shared" si="130"/>
        <v>8.8562085025077598E-4</v>
      </c>
      <c r="X486" s="22"/>
      <c r="Y486" s="29" t="s">
        <v>971</v>
      </c>
      <c r="Z486" s="30">
        <v>79.349999999999994</v>
      </c>
      <c r="AA486" s="31">
        <v>-5.5999999999999999E-3</v>
      </c>
      <c r="AB486" s="32">
        <f t="shared" si="131"/>
        <v>0.99439999999999995</v>
      </c>
      <c r="AC486" s="28">
        <f t="shared" si="132"/>
        <v>-1.1745689037497E-4</v>
      </c>
      <c r="AD486" s="22"/>
      <c r="AE486" s="29" t="s">
        <v>971</v>
      </c>
      <c r="AF486" s="30">
        <v>595.9</v>
      </c>
      <c r="AG486" s="31">
        <v>1.52E-2</v>
      </c>
      <c r="AH486" s="32">
        <f t="shared" si="133"/>
        <v>1.0152000000000001</v>
      </c>
      <c r="AI486" s="28">
        <f t="shared" si="134"/>
        <v>1.4167184141389999E-4</v>
      </c>
      <c r="AJ486" s="22"/>
      <c r="AK486" s="29" t="s">
        <v>971</v>
      </c>
      <c r="AL486" s="30">
        <v>291.14999999999998</v>
      </c>
      <c r="AM486" s="31">
        <v>9.3899999999999997E-2</v>
      </c>
      <c r="AN486" s="32">
        <f t="shared" si="135"/>
        <v>1.0939000000000001</v>
      </c>
      <c r="AO486" s="28">
        <f t="shared" si="136"/>
        <v>8.8898877477907798E-4</v>
      </c>
      <c r="AP486" s="22"/>
      <c r="AQ486" s="22"/>
      <c r="AR486" s="38"/>
      <c r="AT486" s="39">
        <f t="shared" si="137"/>
        <v>0.587783281944113</v>
      </c>
      <c r="AV486" s="40" t="s">
        <v>491</v>
      </c>
      <c r="AW486" s="47">
        <v>1207.8499999999999</v>
      </c>
      <c r="AX486" s="48">
        <f t="shared" si="121"/>
        <v>-2.2741848582611798E-3</v>
      </c>
      <c r="AY486" s="43">
        <f t="shared" si="122"/>
        <v>0.99772581514173897</v>
      </c>
      <c r="AZ486" s="49"/>
    </row>
    <row r="487" spans="1:52" ht="20.399999999999999">
      <c r="A487" s="12" t="s">
        <v>972</v>
      </c>
      <c r="B487" s="13">
        <v>2080.91</v>
      </c>
      <c r="C487" s="14">
        <v>0</v>
      </c>
      <c r="D487" s="15">
        <f t="shared" si="123"/>
        <v>1</v>
      </c>
      <c r="E487" s="10">
        <f t="shared" si="124"/>
        <v>0.58251731550035801</v>
      </c>
      <c r="F487" s="16"/>
      <c r="G487" s="12" t="s">
        <v>972</v>
      </c>
      <c r="H487" s="13">
        <v>893.15</v>
      </c>
      <c r="I487" s="14">
        <v>5.5999999999999999E-3</v>
      </c>
      <c r="J487" s="15">
        <f t="shared" si="125"/>
        <v>1.0056</v>
      </c>
      <c r="K487" s="10">
        <f t="shared" si="126"/>
        <v>1.8613212323859601E-3</v>
      </c>
      <c r="L487" s="21"/>
      <c r="M487" s="12" t="s">
        <v>972</v>
      </c>
      <c r="N487" s="13">
        <v>261</v>
      </c>
      <c r="O487" s="14">
        <v>8.3000000000000001E-3</v>
      </c>
      <c r="P487" s="15">
        <f t="shared" si="127"/>
        <v>1.0083</v>
      </c>
      <c r="Q487" s="10">
        <f t="shared" si="128"/>
        <v>8.57950800095534E-5</v>
      </c>
      <c r="R487" s="21"/>
      <c r="S487" s="12" t="s">
        <v>972</v>
      </c>
      <c r="T487" s="13">
        <v>27.69</v>
      </c>
      <c r="U487" s="14">
        <v>8.6999999999999994E-3</v>
      </c>
      <c r="V487" s="15">
        <f t="shared" si="129"/>
        <v>1.0086999999999999</v>
      </c>
      <c r="W487" s="10">
        <f t="shared" si="130"/>
        <v>3.0454155720086002E-4</v>
      </c>
      <c r="X487" s="22"/>
      <c r="Y487" s="29" t="s">
        <v>972</v>
      </c>
      <c r="Z487" s="30">
        <v>79.8</v>
      </c>
      <c r="AA487" s="31">
        <v>-6.1999999999999998E-3</v>
      </c>
      <c r="AB487" s="32">
        <f t="shared" si="131"/>
        <v>0.99380000000000002</v>
      </c>
      <c r="AC487" s="28">
        <f t="shared" si="132"/>
        <v>-1.3004155720086001E-4</v>
      </c>
      <c r="AD487" s="22"/>
      <c r="AE487" s="29" t="s">
        <v>972</v>
      </c>
      <c r="AF487" s="30">
        <v>586.95000000000005</v>
      </c>
      <c r="AG487" s="31">
        <v>-1.0500000000000001E-2</v>
      </c>
      <c r="AH487" s="32">
        <f t="shared" si="133"/>
        <v>0.98950000000000005</v>
      </c>
      <c r="AI487" s="28">
        <f t="shared" si="134"/>
        <v>-9.7865416766181E-5</v>
      </c>
      <c r="AJ487" s="22"/>
      <c r="AK487" s="29" t="s">
        <v>972</v>
      </c>
      <c r="AL487" s="30">
        <v>266.14999999999998</v>
      </c>
      <c r="AM487" s="31">
        <v>-4.5499999999999999E-2</v>
      </c>
      <c r="AN487" s="32">
        <f t="shared" si="135"/>
        <v>0.95450000000000002</v>
      </c>
      <c r="AO487" s="28">
        <f t="shared" si="136"/>
        <v>-4.3076665870551701E-4</v>
      </c>
      <c r="AP487" s="22"/>
      <c r="AQ487" s="22"/>
      <c r="AR487" s="38"/>
      <c r="AT487" s="39">
        <f t="shared" si="137"/>
        <v>0.58411029973728201</v>
      </c>
      <c r="AV487" s="40" t="s">
        <v>492</v>
      </c>
      <c r="AW487" s="47">
        <v>1210.5999999999999</v>
      </c>
      <c r="AX487" s="48">
        <f t="shared" si="121"/>
        <v>1.9097440677392202E-2</v>
      </c>
      <c r="AY487" s="43">
        <f t="shared" si="122"/>
        <v>1.0190974406773901</v>
      </c>
      <c r="AZ487" s="49"/>
    </row>
    <row r="488" spans="1:52" ht="20.399999999999999">
      <c r="A488" s="12" t="s">
        <v>973</v>
      </c>
      <c r="B488" s="13">
        <v>2080.81</v>
      </c>
      <c r="C488" s="14">
        <v>-8.8999999999999999E-3</v>
      </c>
      <c r="D488" s="15">
        <f t="shared" si="123"/>
        <v>0.99109999999999998</v>
      </c>
      <c r="E488" s="10">
        <f t="shared" si="124"/>
        <v>0.57733291139240495</v>
      </c>
      <c r="F488" s="16"/>
      <c r="G488" s="12" t="s">
        <v>973</v>
      </c>
      <c r="H488" s="13">
        <v>888.2</v>
      </c>
      <c r="I488" s="14">
        <v>-2.5999999999999999E-3</v>
      </c>
      <c r="J488" s="15">
        <f t="shared" si="125"/>
        <v>0.99739999999999995</v>
      </c>
      <c r="K488" s="10">
        <f t="shared" si="126"/>
        <v>-8.6418485789348004E-4</v>
      </c>
      <c r="L488" s="21"/>
      <c r="M488" s="12" t="s">
        <v>973</v>
      </c>
      <c r="N488" s="13">
        <v>258.85000000000002</v>
      </c>
      <c r="O488" s="14">
        <v>1.43E-2</v>
      </c>
      <c r="P488" s="15">
        <f t="shared" si="127"/>
        <v>1.0143</v>
      </c>
      <c r="Q488" s="10">
        <f t="shared" si="128"/>
        <v>1.4781561977549599E-4</v>
      </c>
      <c r="R488" s="21"/>
      <c r="S488" s="12" t="s">
        <v>973</v>
      </c>
      <c r="T488" s="13">
        <v>27.45</v>
      </c>
      <c r="U488" s="14">
        <v>-1.95E-2</v>
      </c>
      <c r="V488" s="15">
        <f t="shared" si="129"/>
        <v>0.98050000000000004</v>
      </c>
      <c r="W488" s="10">
        <f t="shared" si="130"/>
        <v>-6.8259314545020299E-4</v>
      </c>
      <c r="X488" s="22"/>
      <c r="Y488" s="29" t="s">
        <v>973</v>
      </c>
      <c r="Z488" s="30">
        <v>80.3</v>
      </c>
      <c r="AA488" s="31">
        <v>8.2000000000000007E-3</v>
      </c>
      <c r="AB488" s="32">
        <f t="shared" si="131"/>
        <v>1.0082</v>
      </c>
      <c r="AC488" s="28">
        <f t="shared" si="132"/>
        <v>1.7199044662049201E-4</v>
      </c>
      <c r="AD488" s="22"/>
      <c r="AE488" s="29" t="s">
        <v>973</v>
      </c>
      <c r="AF488" s="30">
        <v>593.20000000000005</v>
      </c>
      <c r="AG488" s="31">
        <v>-8.3999999999999995E-3</v>
      </c>
      <c r="AH488" s="32">
        <f t="shared" si="133"/>
        <v>0.99160000000000004</v>
      </c>
      <c r="AI488" s="28">
        <f t="shared" si="134"/>
        <v>-7.8292333412944797E-5</v>
      </c>
      <c r="AJ488" s="22"/>
      <c r="AK488" s="29" t="s">
        <v>973</v>
      </c>
      <c r="AL488" s="30">
        <v>278.85000000000002</v>
      </c>
      <c r="AM488" s="31">
        <v>2.3699999999999999E-2</v>
      </c>
      <c r="AN488" s="32">
        <f t="shared" si="135"/>
        <v>1.0237000000000001</v>
      </c>
      <c r="AO488" s="28">
        <f t="shared" si="136"/>
        <v>2.2437735849056601E-4</v>
      </c>
      <c r="AP488" s="22"/>
      <c r="AQ488" s="22"/>
      <c r="AR488" s="38"/>
      <c r="AT488" s="39">
        <f t="shared" si="137"/>
        <v>0.57625202448053503</v>
      </c>
      <c r="AV488" s="40" t="s">
        <v>493</v>
      </c>
      <c r="AW488" s="47">
        <v>1187.7</v>
      </c>
      <c r="AX488" s="48">
        <f t="shared" si="121"/>
        <v>7.9883769763543395E-3</v>
      </c>
      <c r="AY488" s="43">
        <f t="shared" si="122"/>
        <v>1.00798837697635</v>
      </c>
      <c r="AZ488" s="49"/>
    </row>
    <row r="489" spans="1:52" ht="20.399999999999999">
      <c r="A489" s="12" t="s">
        <v>974</v>
      </c>
      <c r="B489" s="13">
        <v>2099.5100000000002</v>
      </c>
      <c r="C489" s="14">
        <v>1.4200000000000001E-2</v>
      </c>
      <c r="D489" s="15">
        <f t="shared" si="123"/>
        <v>1.0142</v>
      </c>
      <c r="E489" s="10">
        <f t="shared" si="124"/>
        <v>0.59078906138046305</v>
      </c>
      <c r="F489" s="16"/>
      <c r="G489" s="12" t="s">
        <v>974</v>
      </c>
      <c r="H489" s="13">
        <v>890.55</v>
      </c>
      <c r="I489" s="14">
        <v>1.0800000000000001E-2</v>
      </c>
      <c r="J489" s="15">
        <f t="shared" si="125"/>
        <v>1.0107999999999999</v>
      </c>
      <c r="K489" s="10">
        <f t="shared" si="126"/>
        <v>3.5896909481729199E-3</v>
      </c>
      <c r="L489" s="21"/>
      <c r="M489" s="12" t="s">
        <v>974</v>
      </c>
      <c r="N489" s="13">
        <v>255.2</v>
      </c>
      <c r="O489" s="14">
        <v>-2.5000000000000001E-2</v>
      </c>
      <c r="P489" s="15">
        <f t="shared" si="127"/>
        <v>0.97499999999999998</v>
      </c>
      <c r="Q489" s="10">
        <f t="shared" si="128"/>
        <v>-2.5841891569142601E-4</v>
      </c>
      <c r="R489" s="21"/>
      <c r="S489" s="12" t="s">
        <v>974</v>
      </c>
      <c r="T489" s="13">
        <v>28</v>
      </c>
      <c r="U489" s="14">
        <v>-8.9999999999999998E-4</v>
      </c>
      <c r="V489" s="15">
        <f t="shared" si="129"/>
        <v>0.99909999999999999</v>
      </c>
      <c r="W489" s="10">
        <f t="shared" si="130"/>
        <v>-3.1504299020778599E-5</v>
      </c>
      <c r="X489" s="22"/>
      <c r="Y489" s="29" t="s">
        <v>974</v>
      </c>
      <c r="Z489" s="30">
        <v>79.650000000000006</v>
      </c>
      <c r="AA489" s="31">
        <v>-3.7499999999999999E-2</v>
      </c>
      <c r="AB489" s="32">
        <f t="shared" si="131"/>
        <v>0.96250000000000002</v>
      </c>
      <c r="AC489" s="28">
        <f t="shared" si="132"/>
        <v>-7.8654167661810397E-4</v>
      </c>
      <c r="AD489" s="22"/>
      <c r="AE489" s="29" t="s">
        <v>974</v>
      </c>
      <c r="AF489" s="30">
        <v>598.25</v>
      </c>
      <c r="AG489" s="31">
        <v>2.0000000000000001E-4</v>
      </c>
      <c r="AH489" s="32">
        <f t="shared" si="133"/>
        <v>1.0002</v>
      </c>
      <c r="AI489" s="28">
        <f t="shared" si="134"/>
        <v>1.86410317649869E-6</v>
      </c>
      <c r="AJ489" s="22"/>
      <c r="AK489" s="29" t="s">
        <v>974</v>
      </c>
      <c r="AL489" s="30">
        <v>272.39999999999998</v>
      </c>
      <c r="AM489" s="31">
        <v>-1.11E-2</v>
      </c>
      <c r="AN489" s="32">
        <f t="shared" si="135"/>
        <v>0.9889</v>
      </c>
      <c r="AO489" s="28">
        <f t="shared" si="136"/>
        <v>-1.05088129925961E-4</v>
      </c>
      <c r="AP489" s="22"/>
      <c r="AQ489" s="22"/>
      <c r="AR489" s="38"/>
      <c r="AT489" s="39">
        <f t="shared" si="137"/>
        <v>0.59319906341055695</v>
      </c>
      <c r="AV489" s="40" t="s">
        <v>494</v>
      </c>
      <c r="AW489" s="47">
        <v>1178.25</v>
      </c>
      <c r="AX489" s="48">
        <f t="shared" si="121"/>
        <v>-4.9527055330707897E-3</v>
      </c>
      <c r="AY489" s="43">
        <f t="shared" si="122"/>
        <v>0.99504729446692897</v>
      </c>
      <c r="AZ489" s="49"/>
    </row>
    <row r="490" spans="1:52" ht="20.399999999999999">
      <c r="A490" s="12" t="s">
        <v>491</v>
      </c>
      <c r="B490" s="13">
        <v>2070.1799999999998</v>
      </c>
      <c r="C490" s="14">
        <v>1.1900000000000001E-2</v>
      </c>
      <c r="D490" s="15">
        <f t="shared" si="123"/>
        <v>1.0119</v>
      </c>
      <c r="E490" s="10">
        <f t="shared" si="124"/>
        <v>0.58944927155481297</v>
      </c>
      <c r="F490" s="16"/>
      <c r="G490" s="12" t="s">
        <v>491</v>
      </c>
      <c r="H490" s="13">
        <v>881</v>
      </c>
      <c r="I490" s="14">
        <v>3.2000000000000002E-3</v>
      </c>
      <c r="J490" s="15">
        <f t="shared" si="125"/>
        <v>1.0032000000000001</v>
      </c>
      <c r="K490" s="10">
        <f t="shared" si="126"/>
        <v>1.0636121327919799E-3</v>
      </c>
      <c r="L490" s="21"/>
      <c r="M490" s="12" t="s">
        <v>491</v>
      </c>
      <c r="N490" s="13">
        <v>261.75</v>
      </c>
      <c r="O490" s="14">
        <v>4.1999999999999997E-3</v>
      </c>
      <c r="P490" s="15">
        <f t="shared" si="127"/>
        <v>1.0042</v>
      </c>
      <c r="Q490" s="10">
        <f t="shared" si="128"/>
        <v>4.3414377836159503E-5</v>
      </c>
      <c r="R490" s="21"/>
      <c r="S490" s="12" t="s">
        <v>491</v>
      </c>
      <c r="T490" s="13">
        <v>28.02</v>
      </c>
      <c r="U490" s="14">
        <v>2.4500000000000001E-2</v>
      </c>
      <c r="V490" s="15">
        <f t="shared" si="129"/>
        <v>1.0245</v>
      </c>
      <c r="W490" s="10">
        <f t="shared" si="130"/>
        <v>8.5761702889897303E-4</v>
      </c>
      <c r="X490" s="22"/>
      <c r="Y490" s="29" t="s">
        <v>491</v>
      </c>
      <c r="Z490" s="30">
        <v>82.75</v>
      </c>
      <c r="AA490" s="31">
        <v>-1.1999999999999999E-3</v>
      </c>
      <c r="AB490" s="32">
        <f t="shared" si="131"/>
        <v>0.99880000000000002</v>
      </c>
      <c r="AC490" s="28">
        <f t="shared" si="132"/>
        <v>-2.51693336517793E-5</v>
      </c>
      <c r="AD490" s="22"/>
      <c r="AE490" s="29" t="s">
        <v>491</v>
      </c>
      <c r="AF490" s="30">
        <v>598.15</v>
      </c>
      <c r="AG490" s="31">
        <v>1.8499999999999999E-2</v>
      </c>
      <c r="AH490" s="32">
        <f t="shared" si="133"/>
        <v>1.0185</v>
      </c>
      <c r="AI490" s="28">
        <f t="shared" si="134"/>
        <v>1.72429543826128E-4</v>
      </c>
      <c r="AJ490" s="22"/>
      <c r="AK490" s="29" t="s">
        <v>491</v>
      </c>
      <c r="AL490" s="30">
        <v>275.45</v>
      </c>
      <c r="AM490" s="31">
        <v>2.8199999999999999E-2</v>
      </c>
      <c r="AN490" s="32">
        <f t="shared" si="135"/>
        <v>1.0282</v>
      </c>
      <c r="AO490" s="28">
        <f t="shared" si="136"/>
        <v>2.66980654406496E-4</v>
      </c>
      <c r="AP490" s="22"/>
      <c r="AQ490" s="22"/>
      <c r="AR490" s="38"/>
      <c r="AT490" s="39">
        <f t="shared" si="137"/>
        <v>0.59182815595892002</v>
      </c>
      <c r="AV490" s="40" t="s">
        <v>495</v>
      </c>
      <c r="AW490" s="47">
        <v>1184.0999999999999</v>
      </c>
      <c r="AX490" s="48">
        <f t="shared" si="121"/>
        <v>1.6476520640004998E-2</v>
      </c>
      <c r="AY490" s="43">
        <f t="shared" si="122"/>
        <v>1.0164765206400099</v>
      </c>
      <c r="AZ490" s="49"/>
    </row>
    <row r="491" spans="1:52" ht="20.399999999999999">
      <c r="A491" s="12" t="s">
        <v>492</v>
      </c>
      <c r="B491" s="13">
        <v>2045.94</v>
      </c>
      <c r="C491" s="14">
        <v>-6.7000000000000002E-3</v>
      </c>
      <c r="D491" s="15">
        <f t="shared" si="123"/>
        <v>0.99329999999999996</v>
      </c>
      <c r="E491" s="10">
        <f t="shared" si="124"/>
        <v>0.57861444948650598</v>
      </c>
      <c r="F491" s="16"/>
      <c r="G491" s="12" t="s">
        <v>492</v>
      </c>
      <c r="H491" s="13">
        <v>878.2</v>
      </c>
      <c r="I491" s="14">
        <v>-5.0000000000000001E-4</v>
      </c>
      <c r="J491" s="15">
        <f t="shared" si="125"/>
        <v>0.99950000000000006</v>
      </c>
      <c r="K491" s="10">
        <f t="shared" si="126"/>
        <v>-1.6618939574874599E-4</v>
      </c>
      <c r="L491" s="21"/>
      <c r="M491" s="12" t="s">
        <v>492</v>
      </c>
      <c r="N491" s="13">
        <v>260.64999999999998</v>
      </c>
      <c r="O491" s="14">
        <v>-3.5999999999999999E-3</v>
      </c>
      <c r="P491" s="15">
        <f t="shared" si="127"/>
        <v>0.99639999999999995</v>
      </c>
      <c r="Q491" s="10">
        <f t="shared" si="128"/>
        <v>-3.72123238595653E-5</v>
      </c>
      <c r="R491" s="21"/>
      <c r="S491" s="12" t="s">
        <v>492</v>
      </c>
      <c r="T491" s="13">
        <v>27.35</v>
      </c>
      <c r="U491" s="14">
        <v>4.9099999999999998E-2</v>
      </c>
      <c r="V491" s="15">
        <f t="shared" si="129"/>
        <v>1.0490999999999999</v>
      </c>
      <c r="W491" s="10">
        <f t="shared" si="130"/>
        <v>1.7187345354669199E-3</v>
      </c>
      <c r="X491" s="22"/>
      <c r="Y491" s="29" t="s">
        <v>492</v>
      </c>
      <c r="Z491" s="30">
        <v>82.85</v>
      </c>
      <c r="AA491" s="31">
        <v>-2.3999999999999998E-3</v>
      </c>
      <c r="AB491" s="32">
        <f t="shared" si="131"/>
        <v>0.99760000000000004</v>
      </c>
      <c r="AC491" s="28">
        <f t="shared" si="132"/>
        <v>-5.03386673035586E-5</v>
      </c>
      <c r="AD491" s="22"/>
      <c r="AE491" s="29" t="s">
        <v>492</v>
      </c>
      <c r="AF491" s="30">
        <v>587.29999999999995</v>
      </c>
      <c r="AG491" s="31">
        <v>-1.24E-2</v>
      </c>
      <c r="AH491" s="32">
        <f t="shared" si="133"/>
        <v>0.98760000000000003</v>
      </c>
      <c r="AI491" s="28">
        <f t="shared" si="134"/>
        <v>-1.1557439694291901E-4</v>
      </c>
      <c r="AJ491" s="22"/>
      <c r="AK491" s="29" t="s">
        <v>492</v>
      </c>
      <c r="AL491" s="30">
        <v>267.89999999999998</v>
      </c>
      <c r="AM491" s="31">
        <v>-1.8700000000000001E-2</v>
      </c>
      <c r="AN491" s="32">
        <f t="shared" si="135"/>
        <v>0.98129999999999995</v>
      </c>
      <c r="AO491" s="28">
        <f t="shared" si="136"/>
        <v>-1.7704036302842099E-4</v>
      </c>
      <c r="AP491" s="22"/>
      <c r="AQ491" s="22"/>
      <c r="AR491" s="38"/>
      <c r="AT491" s="39">
        <f t="shared" si="137"/>
        <v>0.57978682887509003</v>
      </c>
      <c r="AV491" s="40" t="s">
        <v>496</v>
      </c>
      <c r="AW491" s="47">
        <v>1164.75</v>
      </c>
      <c r="AX491" s="48">
        <f t="shared" si="121"/>
        <v>1.3701508837586999E-2</v>
      </c>
      <c r="AY491" s="43">
        <f t="shared" si="122"/>
        <v>1.01370150883759</v>
      </c>
      <c r="AZ491" s="49"/>
    </row>
    <row r="492" spans="1:52" ht="20.399999999999999">
      <c r="A492" s="12" t="s">
        <v>493</v>
      </c>
      <c r="B492" s="13">
        <v>2059.8000000000002</v>
      </c>
      <c r="C492" s="14">
        <v>8.0000000000000004E-4</v>
      </c>
      <c r="D492" s="15">
        <f t="shared" si="123"/>
        <v>1.0007999999999999</v>
      </c>
      <c r="E492" s="10">
        <f t="shared" si="124"/>
        <v>0.58298332935275798</v>
      </c>
      <c r="F492" s="16"/>
      <c r="G492" s="12" t="s">
        <v>493</v>
      </c>
      <c r="H492" s="13">
        <v>878.6</v>
      </c>
      <c r="I492" s="14">
        <v>-1.1000000000000001E-3</v>
      </c>
      <c r="J492" s="15">
        <f t="shared" si="125"/>
        <v>0.99890000000000001</v>
      </c>
      <c r="K492" s="10">
        <f t="shared" si="126"/>
        <v>-3.6561667064724101E-4</v>
      </c>
      <c r="L492" s="21"/>
      <c r="M492" s="12" t="s">
        <v>493</v>
      </c>
      <c r="N492" s="13">
        <v>261.60000000000002</v>
      </c>
      <c r="O492" s="14">
        <v>3.9699999999999999E-2</v>
      </c>
      <c r="P492" s="15">
        <f t="shared" si="127"/>
        <v>1.0397000000000001</v>
      </c>
      <c r="Q492" s="10">
        <f t="shared" si="128"/>
        <v>4.1036923811798399E-4</v>
      </c>
      <c r="R492" s="21"/>
      <c r="S492" s="12" t="s">
        <v>493</v>
      </c>
      <c r="T492" s="13">
        <v>26.08</v>
      </c>
      <c r="U492" s="14">
        <v>4.2799999999999998E-2</v>
      </c>
      <c r="V492" s="15">
        <f t="shared" si="129"/>
        <v>1.0427999999999999</v>
      </c>
      <c r="W492" s="10">
        <f t="shared" si="130"/>
        <v>1.49820444232147E-3</v>
      </c>
      <c r="X492" s="22"/>
      <c r="Y492" s="29" t="s">
        <v>493</v>
      </c>
      <c r="Z492" s="30">
        <v>83.05</v>
      </c>
      <c r="AA492" s="31">
        <v>2.4E-2</v>
      </c>
      <c r="AB492" s="32">
        <f t="shared" si="131"/>
        <v>1.024</v>
      </c>
      <c r="AC492" s="28">
        <f t="shared" si="132"/>
        <v>5.0338667303558601E-4</v>
      </c>
      <c r="AD492" s="22"/>
      <c r="AE492" s="29" t="s">
        <v>493</v>
      </c>
      <c r="AF492" s="30">
        <v>594.70000000000005</v>
      </c>
      <c r="AG492" s="31">
        <v>4.8999999999999998E-3</v>
      </c>
      <c r="AH492" s="32">
        <f t="shared" si="133"/>
        <v>1.0048999999999999</v>
      </c>
      <c r="AI492" s="28">
        <f t="shared" si="134"/>
        <v>4.5670527824217799E-5</v>
      </c>
      <c r="AJ492" s="22"/>
      <c r="AK492" s="29" t="s">
        <v>493</v>
      </c>
      <c r="AL492" s="30">
        <v>273</v>
      </c>
      <c r="AM492" s="31">
        <v>7.7999999999999996E-3</v>
      </c>
      <c r="AN492" s="32">
        <f t="shared" si="135"/>
        <v>1.0078</v>
      </c>
      <c r="AO492" s="28">
        <f t="shared" si="136"/>
        <v>7.3845712920945797E-5</v>
      </c>
      <c r="AP492" s="22"/>
      <c r="AQ492" s="22"/>
      <c r="AR492" s="38"/>
      <c r="AT492" s="39">
        <f t="shared" si="137"/>
        <v>0.58514918927633097</v>
      </c>
      <c r="AV492" s="40" t="s">
        <v>497</v>
      </c>
      <c r="AW492" s="47">
        <v>1148.9000000000001</v>
      </c>
      <c r="AX492" s="48">
        <f t="shared" si="121"/>
        <v>4.5363420721480302E-3</v>
      </c>
      <c r="AY492" s="43">
        <f t="shared" si="122"/>
        <v>1.00453634207215</v>
      </c>
      <c r="AZ492" s="49"/>
    </row>
    <row r="493" spans="1:52" ht="20.399999999999999">
      <c r="A493" s="12" t="s">
        <v>494</v>
      </c>
      <c r="B493" s="13">
        <v>2058.11</v>
      </c>
      <c r="C493" s="14">
        <v>5.1000000000000004E-3</v>
      </c>
      <c r="D493" s="15">
        <f t="shared" si="123"/>
        <v>1.0051000000000001</v>
      </c>
      <c r="E493" s="10">
        <f t="shared" si="124"/>
        <v>0.58548815380940999</v>
      </c>
      <c r="F493" s="16"/>
      <c r="G493" s="12" t="s">
        <v>494</v>
      </c>
      <c r="H493" s="13">
        <v>879.6</v>
      </c>
      <c r="I493" s="14">
        <v>3.3999999999999998E-3</v>
      </c>
      <c r="J493" s="15">
        <f t="shared" si="125"/>
        <v>1.0034000000000001</v>
      </c>
      <c r="K493" s="10">
        <f t="shared" si="126"/>
        <v>1.13008789109147E-3</v>
      </c>
      <c r="L493" s="21"/>
      <c r="M493" s="12" t="s">
        <v>494</v>
      </c>
      <c r="N493" s="13">
        <v>251.6</v>
      </c>
      <c r="O493" s="14">
        <v>2.4E-2</v>
      </c>
      <c r="P493" s="15">
        <f t="shared" si="127"/>
        <v>1.024</v>
      </c>
      <c r="Q493" s="10">
        <f t="shared" si="128"/>
        <v>2.4808215906376899E-4</v>
      </c>
      <c r="R493" s="21"/>
      <c r="S493" s="12" t="s">
        <v>494</v>
      </c>
      <c r="T493" s="13">
        <v>25</v>
      </c>
      <c r="U493" s="14">
        <v>2E-3</v>
      </c>
      <c r="V493" s="15">
        <f t="shared" si="129"/>
        <v>1.002</v>
      </c>
      <c r="W493" s="10">
        <f t="shared" si="130"/>
        <v>7.0009553379508002E-5</v>
      </c>
      <c r="X493" s="22"/>
      <c r="Y493" s="29" t="s">
        <v>494</v>
      </c>
      <c r="Z493" s="30">
        <v>81.099999999999994</v>
      </c>
      <c r="AA493" s="31">
        <v>8.6999999999999994E-3</v>
      </c>
      <c r="AB493" s="32">
        <f t="shared" si="131"/>
        <v>1.0086999999999999</v>
      </c>
      <c r="AC493" s="28">
        <f t="shared" si="132"/>
        <v>1.8247766897540001E-4</v>
      </c>
      <c r="AD493" s="22"/>
      <c r="AE493" s="29" t="s">
        <v>494</v>
      </c>
      <c r="AF493" s="30">
        <v>591.79999999999995</v>
      </c>
      <c r="AG493" s="31">
        <v>-1.6000000000000001E-3</v>
      </c>
      <c r="AH493" s="32">
        <f t="shared" si="133"/>
        <v>0.99839999999999995</v>
      </c>
      <c r="AI493" s="28">
        <f t="shared" si="134"/>
        <v>-1.4912825411989499E-5</v>
      </c>
      <c r="AJ493" s="22"/>
      <c r="AK493" s="29" t="s">
        <v>494</v>
      </c>
      <c r="AL493" s="30">
        <v>270.89999999999998</v>
      </c>
      <c r="AM493" s="31">
        <v>-4.0000000000000001E-3</v>
      </c>
      <c r="AN493" s="32">
        <f t="shared" si="135"/>
        <v>0.996</v>
      </c>
      <c r="AO493" s="28">
        <f t="shared" si="136"/>
        <v>-3.7869596369715797E-5</v>
      </c>
      <c r="AP493" s="22"/>
      <c r="AQ493" s="22"/>
      <c r="AR493" s="38"/>
      <c r="AT493" s="39">
        <f t="shared" si="137"/>
        <v>0.58706602866013902</v>
      </c>
      <c r="AV493" s="40" t="s">
        <v>498</v>
      </c>
      <c r="AW493" s="47">
        <v>1143.7</v>
      </c>
      <c r="AX493" s="48">
        <f t="shared" si="121"/>
        <v>-1.2771121844280999E-2</v>
      </c>
      <c r="AY493" s="43">
        <f t="shared" si="122"/>
        <v>0.98722887815571903</v>
      </c>
      <c r="AZ493" s="49"/>
    </row>
    <row r="494" spans="1:52" ht="20.399999999999999">
      <c r="A494" s="12" t="s">
        <v>495</v>
      </c>
      <c r="B494" s="13">
        <v>2047.58</v>
      </c>
      <c r="C494" s="14">
        <v>1.34E-2</v>
      </c>
      <c r="D494" s="15">
        <f t="shared" si="123"/>
        <v>1.0134000000000001</v>
      </c>
      <c r="E494" s="10">
        <f t="shared" si="124"/>
        <v>0.59032304752806297</v>
      </c>
      <c r="F494" s="16"/>
      <c r="G494" s="12" t="s">
        <v>495</v>
      </c>
      <c r="H494" s="13">
        <v>876.65</v>
      </c>
      <c r="I494" s="14">
        <v>3.5000000000000001E-3</v>
      </c>
      <c r="J494" s="15">
        <f t="shared" si="125"/>
        <v>1.0035000000000001</v>
      </c>
      <c r="K494" s="10">
        <f t="shared" si="126"/>
        <v>1.16332577024122E-3</v>
      </c>
      <c r="L494" s="21"/>
      <c r="M494" s="12" t="s">
        <v>495</v>
      </c>
      <c r="N494" s="13">
        <v>245.7</v>
      </c>
      <c r="O494" s="14">
        <v>2.5899999999999999E-2</v>
      </c>
      <c r="P494" s="15">
        <f t="shared" si="127"/>
        <v>1.0259</v>
      </c>
      <c r="Q494" s="10">
        <f t="shared" si="128"/>
        <v>2.67721996656317E-4</v>
      </c>
      <c r="R494" s="21"/>
      <c r="S494" s="12" t="s">
        <v>495</v>
      </c>
      <c r="T494" s="13">
        <v>24.95</v>
      </c>
      <c r="U494" s="14">
        <v>8.8999999999999999E-3</v>
      </c>
      <c r="V494" s="15">
        <f t="shared" si="129"/>
        <v>1.0088999999999999</v>
      </c>
      <c r="W494" s="10">
        <f t="shared" si="130"/>
        <v>3.1154251253881097E-4</v>
      </c>
      <c r="X494" s="22"/>
      <c r="Y494" s="29" t="s">
        <v>495</v>
      </c>
      <c r="Z494" s="30">
        <v>80.400000000000006</v>
      </c>
      <c r="AA494" s="31">
        <v>1.9699999999999999E-2</v>
      </c>
      <c r="AB494" s="32">
        <f t="shared" si="131"/>
        <v>1.0197000000000001</v>
      </c>
      <c r="AC494" s="28">
        <f t="shared" si="132"/>
        <v>4.1319656078337699E-4</v>
      </c>
      <c r="AD494" s="22"/>
      <c r="AE494" s="29" t="s">
        <v>495</v>
      </c>
      <c r="AF494" s="30">
        <v>592.75</v>
      </c>
      <c r="AG494" s="31">
        <v>3.4099999999999998E-2</v>
      </c>
      <c r="AH494" s="32">
        <f t="shared" si="133"/>
        <v>1.0341</v>
      </c>
      <c r="AI494" s="28">
        <f t="shared" si="134"/>
        <v>3.1782959159302597E-4</v>
      </c>
      <c r="AJ494" s="22"/>
      <c r="AK494" s="29" t="s">
        <v>495</v>
      </c>
      <c r="AL494" s="30">
        <v>272</v>
      </c>
      <c r="AM494" s="31">
        <v>-1.54E-2</v>
      </c>
      <c r="AN494" s="32">
        <f t="shared" si="135"/>
        <v>0.98460000000000003</v>
      </c>
      <c r="AO494" s="28">
        <f t="shared" si="136"/>
        <v>-1.4579794602340599E-4</v>
      </c>
      <c r="AP494" s="22"/>
      <c r="AQ494" s="22"/>
      <c r="AR494" s="38"/>
      <c r="AT494" s="39">
        <f t="shared" si="137"/>
        <v>0.59265086601385297</v>
      </c>
      <c r="AV494" s="40" t="s">
        <v>499</v>
      </c>
      <c r="AW494" s="47">
        <v>1158.4000000000001</v>
      </c>
      <c r="AX494" s="48">
        <f t="shared" si="121"/>
        <v>-3.6191336357980801E-3</v>
      </c>
      <c r="AY494" s="43">
        <f t="shared" si="122"/>
        <v>0.99638086636420198</v>
      </c>
      <c r="AZ494" s="49"/>
    </row>
    <row r="495" spans="1:52" ht="20.399999999999999">
      <c r="A495" s="12" t="s">
        <v>496</v>
      </c>
      <c r="B495" s="13">
        <v>2020.44</v>
      </c>
      <c r="C495" s="14">
        <v>-2.3999999999999998E-3</v>
      </c>
      <c r="D495" s="15">
        <f t="shared" si="123"/>
        <v>0.99760000000000004</v>
      </c>
      <c r="E495" s="10">
        <f t="shared" si="124"/>
        <v>0.58111927394315699</v>
      </c>
      <c r="F495" s="16"/>
      <c r="G495" s="12" t="s">
        <v>496</v>
      </c>
      <c r="H495" s="13">
        <v>873.6</v>
      </c>
      <c r="I495" s="14">
        <v>-0.01</v>
      </c>
      <c r="J495" s="15">
        <f t="shared" si="125"/>
        <v>0.99</v>
      </c>
      <c r="K495" s="10">
        <f t="shared" si="126"/>
        <v>-3.32378791497492E-3</v>
      </c>
      <c r="L495" s="21"/>
      <c r="M495" s="12" t="s">
        <v>496</v>
      </c>
      <c r="N495" s="13">
        <v>239.5</v>
      </c>
      <c r="O495" s="14">
        <v>3.0999999999999999E-3</v>
      </c>
      <c r="P495" s="15">
        <f t="shared" si="127"/>
        <v>1.0031000000000001</v>
      </c>
      <c r="Q495" s="10">
        <f t="shared" si="128"/>
        <v>3.2043945545736799E-5</v>
      </c>
      <c r="R495" s="21"/>
      <c r="S495" s="12" t="s">
        <v>496</v>
      </c>
      <c r="T495" s="13">
        <v>24.74</v>
      </c>
      <c r="U495" s="14">
        <v>-1.2200000000000001E-2</v>
      </c>
      <c r="V495" s="15">
        <f t="shared" si="129"/>
        <v>0.98780000000000001</v>
      </c>
      <c r="W495" s="10">
        <f t="shared" si="130"/>
        <v>-4.2705827561499899E-4</v>
      </c>
      <c r="X495" s="22"/>
      <c r="Y495" s="29" t="s">
        <v>496</v>
      </c>
      <c r="Z495" s="30">
        <v>78.849999999999994</v>
      </c>
      <c r="AA495" s="31">
        <v>1.4800000000000001E-2</v>
      </c>
      <c r="AB495" s="32">
        <f t="shared" si="131"/>
        <v>1.0147999999999999</v>
      </c>
      <c r="AC495" s="28">
        <f t="shared" si="132"/>
        <v>3.10421781705278E-4</v>
      </c>
      <c r="AD495" s="22"/>
      <c r="AE495" s="29" t="s">
        <v>496</v>
      </c>
      <c r="AF495" s="30">
        <v>573.20000000000005</v>
      </c>
      <c r="AG495" s="31">
        <v>1.54E-2</v>
      </c>
      <c r="AH495" s="32">
        <f t="shared" si="133"/>
        <v>1.0154000000000001</v>
      </c>
      <c r="AI495" s="28">
        <f t="shared" si="134"/>
        <v>1.4353594459039901E-4</v>
      </c>
      <c r="AJ495" s="22"/>
      <c r="AK495" s="29" t="s">
        <v>496</v>
      </c>
      <c r="AL495" s="30">
        <v>276.25</v>
      </c>
      <c r="AM495" s="31">
        <v>3.3300000000000003E-2</v>
      </c>
      <c r="AN495" s="32">
        <f t="shared" si="135"/>
        <v>1.0333000000000001</v>
      </c>
      <c r="AO495" s="28">
        <f t="shared" si="136"/>
        <v>3.1526438977788401E-4</v>
      </c>
      <c r="AP495" s="22"/>
      <c r="AQ495" s="22"/>
      <c r="AR495" s="38"/>
      <c r="AT495" s="39">
        <f t="shared" si="137"/>
        <v>0.57816969381418704</v>
      </c>
      <c r="AV495" s="40" t="s">
        <v>500</v>
      </c>
      <c r="AW495" s="47">
        <v>1162.5999999999999</v>
      </c>
      <c r="AX495" s="48">
        <f t="shared" si="121"/>
        <v>-2.1480439586452202E-3</v>
      </c>
      <c r="AY495" s="43">
        <f t="shared" si="122"/>
        <v>0.99785195604135501</v>
      </c>
      <c r="AZ495" s="49"/>
    </row>
    <row r="496" spans="1:52" ht="20.399999999999999">
      <c r="A496" s="12" t="s">
        <v>497</v>
      </c>
      <c r="B496" s="13">
        <v>2025.23</v>
      </c>
      <c r="C496" s="14">
        <v>9.1000000000000004E-3</v>
      </c>
      <c r="D496" s="15">
        <f t="shared" si="123"/>
        <v>1.0091000000000001</v>
      </c>
      <c r="E496" s="10">
        <f t="shared" si="124"/>
        <v>0.58781822307141196</v>
      </c>
      <c r="F496" s="16"/>
      <c r="G496" s="12" t="s">
        <v>497</v>
      </c>
      <c r="H496" s="13">
        <v>882.45</v>
      </c>
      <c r="I496" s="14">
        <v>1.24E-2</v>
      </c>
      <c r="J496" s="15">
        <f t="shared" si="125"/>
        <v>1.0124</v>
      </c>
      <c r="K496" s="10">
        <f t="shared" si="126"/>
        <v>4.1214970145688999E-3</v>
      </c>
      <c r="L496" s="21"/>
      <c r="M496" s="12" t="s">
        <v>497</v>
      </c>
      <c r="N496" s="13">
        <v>238.75</v>
      </c>
      <c r="O496" s="14">
        <v>2.3E-3</v>
      </c>
      <c r="P496" s="15">
        <f t="shared" si="127"/>
        <v>1.0023</v>
      </c>
      <c r="Q496" s="10">
        <f t="shared" si="128"/>
        <v>2.3774540243611199E-5</v>
      </c>
      <c r="R496" s="21"/>
      <c r="S496" s="12" t="s">
        <v>497</v>
      </c>
      <c r="T496" s="13">
        <v>25.04</v>
      </c>
      <c r="U496" s="14">
        <v>-1.4E-3</v>
      </c>
      <c r="V496" s="15">
        <f t="shared" si="129"/>
        <v>0.99860000000000004</v>
      </c>
      <c r="W496" s="10">
        <f t="shared" si="130"/>
        <v>-4.9006687365655603E-5</v>
      </c>
      <c r="X496" s="22"/>
      <c r="Y496" s="29" t="s">
        <v>497</v>
      </c>
      <c r="Z496" s="30">
        <v>77.7</v>
      </c>
      <c r="AA496" s="31">
        <v>-5.7999999999999996E-3</v>
      </c>
      <c r="AB496" s="32">
        <f t="shared" si="131"/>
        <v>0.99419999999999997</v>
      </c>
      <c r="AC496" s="28">
        <f t="shared" si="132"/>
        <v>-1.21651779316933E-4</v>
      </c>
      <c r="AD496" s="22"/>
      <c r="AE496" s="29" t="s">
        <v>497</v>
      </c>
      <c r="AF496" s="30">
        <v>564.5</v>
      </c>
      <c r="AG496" s="31">
        <v>-1.15E-2</v>
      </c>
      <c r="AH496" s="32">
        <f t="shared" si="133"/>
        <v>0.98850000000000005</v>
      </c>
      <c r="AI496" s="28">
        <f t="shared" si="134"/>
        <v>-1.07185932648674E-4</v>
      </c>
      <c r="AJ496" s="22"/>
      <c r="AK496" s="29" t="s">
        <v>497</v>
      </c>
      <c r="AL496" s="30">
        <v>267.35000000000002</v>
      </c>
      <c r="AM496" s="31">
        <v>1.06E-2</v>
      </c>
      <c r="AN496" s="32">
        <f t="shared" si="135"/>
        <v>1.0105999999999999</v>
      </c>
      <c r="AO496" s="28">
        <f t="shared" si="136"/>
        <v>1.00354430379747E-4</v>
      </c>
      <c r="AP496" s="22"/>
      <c r="AQ496" s="22"/>
      <c r="AR496" s="38"/>
      <c r="AT496" s="39">
        <f t="shared" si="137"/>
        <v>0.59178600465727205</v>
      </c>
      <c r="AV496" s="40" t="s">
        <v>501</v>
      </c>
      <c r="AW496" s="47">
        <v>1165.0999999999999</v>
      </c>
      <c r="AX496" s="48">
        <f t="shared" si="121"/>
        <v>3.8496574066347503E-2</v>
      </c>
      <c r="AY496" s="43">
        <f t="shared" si="122"/>
        <v>1.0384965740663501</v>
      </c>
      <c r="AZ496" s="49"/>
    </row>
    <row r="497" spans="1:52" ht="20.399999999999999">
      <c r="A497" s="12" t="s">
        <v>498</v>
      </c>
      <c r="B497" s="13">
        <v>2006.92</v>
      </c>
      <c r="C497" s="14">
        <v>-6.4000000000000003E-3</v>
      </c>
      <c r="D497" s="15">
        <f t="shared" si="123"/>
        <v>0.99360000000000004</v>
      </c>
      <c r="E497" s="10">
        <f t="shared" si="124"/>
        <v>0.57878920468115602</v>
      </c>
      <c r="F497" s="16"/>
      <c r="G497" s="12" t="s">
        <v>498</v>
      </c>
      <c r="H497" s="13">
        <v>871.6</v>
      </c>
      <c r="I497" s="14">
        <v>-1.95E-2</v>
      </c>
      <c r="J497" s="15">
        <f t="shared" si="125"/>
        <v>0.98050000000000004</v>
      </c>
      <c r="K497" s="10">
        <f t="shared" si="126"/>
        <v>-6.4813864342011E-3</v>
      </c>
      <c r="L497" s="21"/>
      <c r="M497" s="12" t="s">
        <v>498</v>
      </c>
      <c r="N497" s="13">
        <v>238.2</v>
      </c>
      <c r="O497" s="14">
        <v>-3.5400000000000001E-2</v>
      </c>
      <c r="P497" s="15">
        <f t="shared" si="127"/>
        <v>0.96460000000000001</v>
      </c>
      <c r="Q497" s="10">
        <f t="shared" si="128"/>
        <v>-3.6592118461905898E-4</v>
      </c>
      <c r="R497" s="21"/>
      <c r="S497" s="12" t="s">
        <v>498</v>
      </c>
      <c r="T497" s="13">
        <v>25.08</v>
      </c>
      <c r="U497" s="14">
        <v>-1.6000000000000001E-3</v>
      </c>
      <c r="V497" s="15">
        <f t="shared" si="129"/>
        <v>0.99839999999999995</v>
      </c>
      <c r="W497" s="10">
        <f t="shared" si="130"/>
        <v>-5.60076427036064E-5</v>
      </c>
      <c r="X497" s="22"/>
      <c r="Y497" s="29" t="s">
        <v>498</v>
      </c>
      <c r="Z497" s="30">
        <v>78.150000000000006</v>
      </c>
      <c r="AA497" s="31">
        <v>1.6899999999999998E-2</v>
      </c>
      <c r="AB497" s="32">
        <f t="shared" si="131"/>
        <v>1.0168999999999999</v>
      </c>
      <c r="AC497" s="28">
        <f t="shared" si="132"/>
        <v>3.54468115595892E-4</v>
      </c>
      <c r="AD497" s="22"/>
      <c r="AE497" s="29" t="s">
        <v>498</v>
      </c>
      <c r="AF497" s="30">
        <v>571.04999999999995</v>
      </c>
      <c r="AG497" s="31">
        <v>-6.1000000000000004E-3</v>
      </c>
      <c r="AH497" s="32">
        <f t="shared" si="133"/>
        <v>0.99390000000000001</v>
      </c>
      <c r="AI497" s="28">
        <f t="shared" si="134"/>
        <v>-5.6855146883209897E-5</v>
      </c>
      <c r="AJ497" s="22"/>
      <c r="AK497" s="29" t="s">
        <v>498</v>
      </c>
      <c r="AL497" s="30">
        <v>264.55</v>
      </c>
      <c r="AM497" s="31">
        <v>-2.1499999999999998E-2</v>
      </c>
      <c r="AN497" s="32">
        <f t="shared" si="135"/>
        <v>0.97850000000000004</v>
      </c>
      <c r="AO497" s="28">
        <f t="shared" si="136"/>
        <v>-2.03549080487222E-4</v>
      </c>
      <c r="AP497" s="22"/>
      <c r="AQ497" s="22"/>
      <c r="AR497" s="38"/>
      <c r="AT497" s="39">
        <f t="shared" si="137"/>
        <v>0.571979953307857</v>
      </c>
      <c r="AV497" s="40" t="s">
        <v>502</v>
      </c>
      <c r="AW497" s="47">
        <v>1121.0999999999999</v>
      </c>
      <c r="AX497" s="48">
        <f t="shared" si="121"/>
        <v>-1.8864732975005499E-2</v>
      </c>
      <c r="AY497" s="43">
        <f t="shared" si="122"/>
        <v>0.98113526702499398</v>
      </c>
      <c r="AZ497" s="49"/>
    </row>
    <row r="498" spans="1:52" ht="20.399999999999999">
      <c r="A498" s="12" t="s">
        <v>499</v>
      </c>
      <c r="B498" s="13">
        <v>2019.9</v>
      </c>
      <c r="C498" s="14">
        <v>-2.5000000000000001E-3</v>
      </c>
      <c r="D498" s="15">
        <f t="shared" si="123"/>
        <v>0.99750000000000005</v>
      </c>
      <c r="E498" s="10">
        <f t="shared" si="124"/>
        <v>0.58106102221160705</v>
      </c>
      <c r="F498" s="16"/>
      <c r="G498" s="12" t="s">
        <v>499</v>
      </c>
      <c r="H498" s="13">
        <v>888.9</v>
      </c>
      <c r="I498" s="14">
        <v>-2.2000000000000001E-3</v>
      </c>
      <c r="J498" s="15">
        <f t="shared" si="125"/>
        <v>0.99780000000000002</v>
      </c>
      <c r="K498" s="10">
        <f t="shared" si="126"/>
        <v>-7.3123334129448299E-4</v>
      </c>
      <c r="L498" s="21"/>
      <c r="M498" s="12" t="s">
        <v>499</v>
      </c>
      <c r="N498" s="13">
        <v>246.95</v>
      </c>
      <c r="O498" s="14">
        <v>5.9999999999999995E-4</v>
      </c>
      <c r="P498" s="15">
        <f t="shared" si="127"/>
        <v>1.0005999999999999</v>
      </c>
      <c r="Q498" s="10">
        <f t="shared" si="128"/>
        <v>6.2020539765942201E-6</v>
      </c>
      <c r="R498" s="21"/>
      <c r="S498" s="12" t="s">
        <v>499</v>
      </c>
      <c r="T498" s="13">
        <v>25.11</v>
      </c>
      <c r="U498" s="14">
        <v>7.0000000000000001E-3</v>
      </c>
      <c r="V498" s="15">
        <f t="shared" si="129"/>
        <v>1.0069999999999999</v>
      </c>
      <c r="W498" s="10">
        <f t="shared" si="130"/>
        <v>2.45033436828278E-4</v>
      </c>
      <c r="X498" s="22"/>
      <c r="Y498" s="29" t="s">
        <v>499</v>
      </c>
      <c r="Z498" s="30">
        <v>76.849999999999994</v>
      </c>
      <c r="AA498" s="31">
        <v>-1.03E-2</v>
      </c>
      <c r="AB498" s="32">
        <f t="shared" si="131"/>
        <v>0.98970000000000002</v>
      </c>
      <c r="AC498" s="28">
        <f t="shared" si="132"/>
        <v>-2.1603678051110601E-4</v>
      </c>
      <c r="AD498" s="22"/>
      <c r="AE498" s="29" t="s">
        <v>499</v>
      </c>
      <c r="AF498" s="30">
        <v>574.54999999999995</v>
      </c>
      <c r="AG498" s="31">
        <v>7.7999999999999996E-3</v>
      </c>
      <c r="AH498" s="32">
        <f t="shared" si="133"/>
        <v>1.0078</v>
      </c>
      <c r="AI498" s="28">
        <f t="shared" si="134"/>
        <v>7.2700023883448799E-5</v>
      </c>
      <c r="AJ498" s="22"/>
      <c r="AK498" s="29" t="s">
        <v>499</v>
      </c>
      <c r="AL498" s="30">
        <v>270.35000000000002</v>
      </c>
      <c r="AM498" s="31">
        <v>1.12E-2</v>
      </c>
      <c r="AN498" s="32">
        <f t="shared" si="135"/>
        <v>1.0112000000000001</v>
      </c>
      <c r="AO498" s="28">
        <f t="shared" si="136"/>
        <v>1.06034869835204E-4</v>
      </c>
      <c r="AP498" s="22"/>
      <c r="AQ498" s="22"/>
      <c r="AR498" s="38"/>
      <c r="AT498" s="39">
        <f t="shared" si="137"/>
        <v>0.58054372247432495</v>
      </c>
      <c r="AV498" s="40" t="s">
        <v>503</v>
      </c>
      <c r="AW498" s="47">
        <v>1142.45</v>
      </c>
      <c r="AX498" s="48">
        <f t="shared" si="121"/>
        <v>-1.9588925399212601E-2</v>
      </c>
      <c r="AY498" s="43">
        <f t="shared" si="122"/>
        <v>0.98041107460078702</v>
      </c>
      <c r="AZ498" s="49"/>
    </row>
    <row r="499" spans="1:52" ht="20.399999999999999">
      <c r="A499" s="12" t="s">
        <v>500</v>
      </c>
      <c r="B499" s="13">
        <v>2024.98</v>
      </c>
      <c r="C499" s="14">
        <v>1.2999999999999999E-2</v>
      </c>
      <c r="D499" s="15">
        <f t="shared" si="123"/>
        <v>1.0129999999999999</v>
      </c>
      <c r="E499" s="10">
        <f t="shared" si="124"/>
        <v>0.59009004060186299</v>
      </c>
      <c r="F499" s="16"/>
      <c r="G499" s="12" t="s">
        <v>500</v>
      </c>
      <c r="H499" s="13">
        <v>890.85</v>
      </c>
      <c r="I499" s="14">
        <v>3.8999999999999998E-3</v>
      </c>
      <c r="J499" s="15">
        <f t="shared" si="125"/>
        <v>1.0039</v>
      </c>
      <c r="K499" s="10">
        <f t="shared" si="126"/>
        <v>1.29627728684022E-3</v>
      </c>
      <c r="L499" s="21"/>
      <c r="M499" s="12" t="s">
        <v>500</v>
      </c>
      <c r="N499" s="13">
        <v>246.8</v>
      </c>
      <c r="O499" s="14">
        <v>4.7000000000000002E-3</v>
      </c>
      <c r="P499" s="15">
        <f t="shared" si="127"/>
        <v>1.0046999999999999</v>
      </c>
      <c r="Q499" s="10">
        <f t="shared" si="128"/>
        <v>4.85827561499881E-5</v>
      </c>
      <c r="R499" s="21"/>
      <c r="S499" s="12" t="s">
        <v>500</v>
      </c>
      <c r="T499" s="13">
        <v>24.94</v>
      </c>
      <c r="U499" s="14">
        <v>-9.1000000000000004E-3</v>
      </c>
      <c r="V499" s="15">
        <f t="shared" si="129"/>
        <v>0.9909</v>
      </c>
      <c r="W499" s="10">
        <f t="shared" si="130"/>
        <v>-3.1854346787676101E-4</v>
      </c>
      <c r="X499" s="22"/>
      <c r="Y499" s="29" t="s">
        <v>500</v>
      </c>
      <c r="Z499" s="30">
        <v>77.650000000000006</v>
      </c>
      <c r="AA499" s="31">
        <v>-1.5800000000000002E-2</v>
      </c>
      <c r="AB499" s="32">
        <f t="shared" si="131"/>
        <v>0.98419999999999996</v>
      </c>
      <c r="AC499" s="28">
        <f t="shared" si="132"/>
        <v>-3.31396226415094E-4</v>
      </c>
      <c r="AD499" s="22"/>
      <c r="AE499" s="29" t="s">
        <v>500</v>
      </c>
      <c r="AF499" s="30">
        <v>570.1</v>
      </c>
      <c r="AG499" s="31">
        <v>-5.5999999999999999E-3</v>
      </c>
      <c r="AH499" s="32">
        <f t="shared" si="133"/>
        <v>0.99439999999999995</v>
      </c>
      <c r="AI499" s="28">
        <f t="shared" si="134"/>
        <v>-5.21948889419632E-5</v>
      </c>
      <c r="AJ499" s="22"/>
      <c r="AK499" s="29" t="s">
        <v>500</v>
      </c>
      <c r="AL499" s="30">
        <v>267.35000000000002</v>
      </c>
      <c r="AM499" s="31">
        <v>1.3100000000000001E-2</v>
      </c>
      <c r="AN499" s="32">
        <f t="shared" si="135"/>
        <v>1.0130999999999999</v>
      </c>
      <c r="AO499" s="28">
        <f t="shared" si="136"/>
        <v>1.2402292811081899E-4</v>
      </c>
      <c r="AP499" s="22"/>
      <c r="AQ499" s="22"/>
      <c r="AR499" s="38"/>
      <c r="AT499" s="39">
        <f t="shared" si="137"/>
        <v>0.59085678898973004</v>
      </c>
      <c r="AV499" s="40" t="s">
        <v>504</v>
      </c>
      <c r="AW499" s="47">
        <v>1165.05</v>
      </c>
      <c r="AX499" s="48">
        <f t="shared" si="121"/>
        <v>-4.5061738778290901E-2</v>
      </c>
      <c r="AY499" s="43">
        <f t="shared" si="122"/>
        <v>0.95493826122170899</v>
      </c>
      <c r="AZ499" s="49"/>
    </row>
    <row r="500" spans="1:52" ht="20.399999999999999">
      <c r="A500" s="12" t="s">
        <v>501</v>
      </c>
      <c r="B500" s="13">
        <v>1999.09</v>
      </c>
      <c r="C500" s="14">
        <v>3.5000000000000001E-3</v>
      </c>
      <c r="D500" s="15">
        <f t="shared" si="123"/>
        <v>1.0035000000000001</v>
      </c>
      <c r="E500" s="10">
        <f t="shared" si="124"/>
        <v>0.58455612610460905</v>
      </c>
      <c r="F500" s="16"/>
      <c r="G500" s="12" t="s">
        <v>501</v>
      </c>
      <c r="H500" s="13">
        <v>887.35</v>
      </c>
      <c r="I500" s="14">
        <v>-2.1600000000000001E-2</v>
      </c>
      <c r="J500" s="15">
        <f t="shared" si="125"/>
        <v>0.97840000000000005</v>
      </c>
      <c r="K500" s="10">
        <f t="shared" si="126"/>
        <v>-7.1793818963458303E-3</v>
      </c>
      <c r="L500" s="21"/>
      <c r="M500" s="12" t="s">
        <v>501</v>
      </c>
      <c r="N500" s="13">
        <v>245.65</v>
      </c>
      <c r="O500" s="14">
        <v>2.8899999999999999E-2</v>
      </c>
      <c r="P500" s="15">
        <f t="shared" si="127"/>
        <v>1.0288999999999999</v>
      </c>
      <c r="Q500" s="10">
        <f t="shared" si="128"/>
        <v>2.9873226653928799E-4</v>
      </c>
      <c r="R500" s="21"/>
      <c r="S500" s="12" t="s">
        <v>501</v>
      </c>
      <c r="T500" s="13">
        <v>25.17</v>
      </c>
      <c r="U500" s="14">
        <v>-1.6400000000000001E-2</v>
      </c>
      <c r="V500" s="15">
        <f t="shared" si="129"/>
        <v>0.98360000000000003</v>
      </c>
      <c r="W500" s="10">
        <f t="shared" si="130"/>
        <v>-5.7407833771196603E-4</v>
      </c>
      <c r="X500" s="22"/>
      <c r="Y500" s="29" t="s">
        <v>501</v>
      </c>
      <c r="Z500" s="30">
        <v>78.900000000000006</v>
      </c>
      <c r="AA500" s="31">
        <v>8.3000000000000001E-3</v>
      </c>
      <c r="AB500" s="32">
        <f t="shared" si="131"/>
        <v>1.0083</v>
      </c>
      <c r="AC500" s="28">
        <f t="shared" si="132"/>
        <v>1.7408789109147401E-4</v>
      </c>
      <c r="AD500" s="22"/>
      <c r="AE500" s="29" t="s">
        <v>501</v>
      </c>
      <c r="AF500" s="30">
        <v>573.29999999999995</v>
      </c>
      <c r="AG500" s="31">
        <v>-2.0500000000000001E-2</v>
      </c>
      <c r="AH500" s="32">
        <f t="shared" si="133"/>
        <v>0.97950000000000004</v>
      </c>
      <c r="AI500" s="28">
        <f t="shared" si="134"/>
        <v>-1.91070575591115E-4</v>
      </c>
      <c r="AJ500" s="22"/>
      <c r="AK500" s="29" t="s">
        <v>501</v>
      </c>
      <c r="AL500" s="30">
        <v>263.89999999999998</v>
      </c>
      <c r="AM500" s="31">
        <v>3.9399999999999998E-2</v>
      </c>
      <c r="AN500" s="32">
        <f t="shared" si="135"/>
        <v>1.0394000000000001</v>
      </c>
      <c r="AO500" s="28">
        <f t="shared" si="136"/>
        <v>3.730155242417E-4</v>
      </c>
      <c r="AP500" s="22"/>
      <c r="AQ500" s="22"/>
      <c r="AR500" s="38"/>
      <c r="AT500" s="39">
        <f t="shared" si="137"/>
        <v>0.577457430976833</v>
      </c>
      <c r="AV500" s="40" t="s">
        <v>505</v>
      </c>
      <c r="AW500" s="47">
        <v>1218.75</v>
      </c>
      <c r="AX500" s="48">
        <f t="shared" si="121"/>
        <v>-3.97158996469134E-3</v>
      </c>
      <c r="AY500" s="43">
        <f t="shared" si="122"/>
        <v>0.99602841003530895</v>
      </c>
      <c r="AZ500" s="49"/>
    </row>
    <row r="501" spans="1:52" ht="20.399999999999999">
      <c r="A501" s="12" t="s">
        <v>502</v>
      </c>
      <c r="B501" s="13">
        <v>1992.06</v>
      </c>
      <c r="C501" s="14">
        <v>-1.6000000000000001E-3</v>
      </c>
      <c r="D501" s="15">
        <f t="shared" si="123"/>
        <v>0.99839999999999995</v>
      </c>
      <c r="E501" s="10">
        <f t="shared" si="124"/>
        <v>0.58158528779555796</v>
      </c>
      <c r="F501" s="16"/>
      <c r="G501" s="12" t="s">
        <v>502</v>
      </c>
      <c r="H501" s="13">
        <v>906.9</v>
      </c>
      <c r="I501" s="14">
        <v>1.32E-2</v>
      </c>
      <c r="J501" s="15">
        <f t="shared" si="125"/>
        <v>1.0132000000000001</v>
      </c>
      <c r="K501" s="10">
        <f t="shared" si="126"/>
        <v>4.3874000477669003E-3</v>
      </c>
      <c r="L501" s="21"/>
      <c r="M501" s="12" t="s">
        <v>502</v>
      </c>
      <c r="N501" s="13">
        <v>238.75</v>
      </c>
      <c r="O501" s="14">
        <v>-2.3E-3</v>
      </c>
      <c r="P501" s="15">
        <f t="shared" si="127"/>
        <v>0.99770000000000003</v>
      </c>
      <c r="Q501" s="10">
        <f t="shared" si="128"/>
        <v>-2.3774540243611199E-5</v>
      </c>
      <c r="R501" s="21"/>
      <c r="S501" s="12" t="s">
        <v>502</v>
      </c>
      <c r="T501" s="13">
        <v>25.59</v>
      </c>
      <c r="U501" s="14">
        <v>3.9199999999999999E-2</v>
      </c>
      <c r="V501" s="15">
        <f t="shared" si="129"/>
        <v>1.0391999999999999</v>
      </c>
      <c r="W501" s="10">
        <f t="shared" si="130"/>
        <v>1.37218724623836E-3</v>
      </c>
      <c r="X501" s="22"/>
      <c r="Y501" s="29" t="s">
        <v>502</v>
      </c>
      <c r="Z501" s="30">
        <v>78.25</v>
      </c>
      <c r="AA501" s="31">
        <v>6.9699999999999998E-2</v>
      </c>
      <c r="AB501" s="32">
        <f t="shared" si="131"/>
        <v>1.0697000000000001</v>
      </c>
      <c r="AC501" s="28">
        <f t="shared" si="132"/>
        <v>1.46191879627418E-3</v>
      </c>
      <c r="AD501" s="22"/>
      <c r="AE501" s="29" t="s">
        <v>502</v>
      </c>
      <c r="AF501" s="30">
        <v>585.29999999999995</v>
      </c>
      <c r="AG501" s="31">
        <v>2.87E-2</v>
      </c>
      <c r="AH501" s="32">
        <f t="shared" si="133"/>
        <v>1.0286999999999999</v>
      </c>
      <c r="AI501" s="28">
        <f t="shared" si="134"/>
        <v>2.67498805827561E-4</v>
      </c>
      <c r="AJ501" s="22"/>
      <c r="AK501" s="29" t="s">
        <v>502</v>
      </c>
      <c r="AL501" s="30">
        <v>253.9</v>
      </c>
      <c r="AM501" s="31">
        <v>-1.26E-2</v>
      </c>
      <c r="AN501" s="32">
        <f t="shared" si="135"/>
        <v>0.98740000000000006</v>
      </c>
      <c r="AO501" s="28">
        <f t="shared" si="136"/>
        <v>-1.19289228564605E-4</v>
      </c>
      <c r="AP501" s="22"/>
      <c r="AQ501" s="22"/>
      <c r="AR501" s="38"/>
      <c r="AT501" s="39">
        <f t="shared" si="137"/>
        <v>0.58893122892285599</v>
      </c>
      <c r="AV501" s="40" t="s">
        <v>506</v>
      </c>
      <c r="AW501" s="47">
        <v>1223.5999999999999</v>
      </c>
      <c r="AX501" s="48">
        <f t="shared" si="121"/>
        <v>6.5184201287058798E-3</v>
      </c>
      <c r="AY501" s="43">
        <f t="shared" si="122"/>
        <v>1.0065184201287101</v>
      </c>
      <c r="AZ501" s="49"/>
    </row>
    <row r="502" spans="1:52" ht="20.399999999999999">
      <c r="A502" s="12" t="s">
        <v>503</v>
      </c>
      <c r="B502" s="13">
        <v>1995.3</v>
      </c>
      <c r="C502" s="14">
        <v>-5.5999999999999999E-3</v>
      </c>
      <c r="D502" s="15">
        <f t="shared" si="123"/>
        <v>0.99439999999999995</v>
      </c>
      <c r="E502" s="10">
        <f t="shared" si="124"/>
        <v>0.57925521853355599</v>
      </c>
      <c r="F502" s="16"/>
      <c r="G502" s="12" t="s">
        <v>503</v>
      </c>
      <c r="H502" s="13">
        <v>895.05</v>
      </c>
      <c r="I502" s="14">
        <v>5.9999999999999995E-4</v>
      </c>
      <c r="J502" s="15">
        <f t="shared" si="125"/>
        <v>1.0005999999999999</v>
      </c>
      <c r="K502" s="10">
        <f t="shared" si="126"/>
        <v>1.9942727489849501E-4</v>
      </c>
      <c r="L502" s="21"/>
      <c r="M502" s="12" t="s">
        <v>503</v>
      </c>
      <c r="N502" s="13">
        <v>239.3</v>
      </c>
      <c r="O502" s="14">
        <v>4.5400000000000003E-2</v>
      </c>
      <c r="P502" s="15">
        <f t="shared" si="127"/>
        <v>1.0454000000000001</v>
      </c>
      <c r="Q502" s="10">
        <f t="shared" si="128"/>
        <v>4.6928875089562898E-4</v>
      </c>
      <c r="R502" s="21"/>
      <c r="S502" s="12" t="s">
        <v>503</v>
      </c>
      <c r="T502" s="13">
        <v>24.63</v>
      </c>
      <c r="U502" s="14">
        <v>-2.5100000000000001E-2</v>
      </c>
      <c r="V502" s="15">
        <f t="shared" si="129"/>
        <v>0.97489999999999999</v>
      </c>
      <c r="W502" s="10">
        <f t="shared" si="130"/>
        <v>-8.7861989491282502E-4</v>
      </c>
      <c r="X502" s="22"/>
      <c r="Y502" s="29" t="s">
        <v>503</v>
      </c>
      <c r="Z502" s="30">
        <v>73.150000000000006</v>
      </c>
      <c r="AA502" s="31">
        <v>2.3800000000000002E-2</v>
      </c>
      <c r="AB502" s="32">
        <f t="shared" si="131"/>
        <v>1.0238</v>
      </c>
      <c r="AC502" s="28">
        <f t="shared" si="132"/>
        <v>4.99191784093623E-4</v>
      </c>
      <c r="AD502" s="22"/>
      <c r="AE502" s="29" t="s">
        <v>503</v>
      </c>
      <c r="AF502" s="30">
        <v>568.95000000000005</v>
      </c>
      <c r="AG502" s="31">
        <v>4.9299999999999997E-2</v>
      </c>
      <c r="AH502" s="32">
        <f t="shared" si="133"/>
        <v>1.0492999999999999</v>
      </c>
      <c r="AI502" s="28">
        <f t="shared" si="134"/>
        <v>4.5950143300692601E-4</v>
      </c>
      <c r="AJ502" s="22"/>
      <c r="AK502" s="29" t="s">
        <v>503</v>
      </c>
      <c r="AL502" s="30">
        <v>257.14999999999998</v>
      </c>
      <c r="AM502" s="31">
        <v>-1.34E-2</v>
      </c>
      <c r="AN502" s="32">
        <f t="shared" si="135"/>
        <v>0.98660000000000003</v>
      </c>
      <c r="AO502" s="28">
        <f t="shared" si="136"/>
        <v>-1.26863147838548E-4</v>
      </c>
      <c r="AP502" s="22"/>
      <c r="AQ502" s="22"/>
      <c r="AR502" s="38"/>
      <c r="AT502" s="39">
        <f t="shared" si="137"/>
        <v>0.5798771447337</v>
      </c>
      <c r="AV502" s="40" t="s">
        <v>507</v>
      </c>
      <c r="AW502" s="47">
        <v>1215.6500000000001</v>
      </c>
      <c r="AX502" s="48">
        <f t="shared" si="121"/>
        <v>-8.5187065507667092E-3</v>
      </c>
      <c r="AY502" s="43">
        <f t="shared" si="122"/>
        <v>0.99148129344923297</v>
      </c>
      <c r="AZ502" s="49"/>
    </row>
    <row r="503" spans="1:52" ht="20.399999999999999">
      <c r="A503" s="12" t="s">
        <v>504</v>
      </c>
      <c r="B503" s="13">
        <v>2006.57</v>
      </c>
      <c r="C503" s="14">
        <v>1.6899999999999998E-2</v>
      </c>
      <c r="D503" s="15">
        <f t="shared" si="123"/>
        <v>1.0168999999999999</v>
      </c>
      <c r="E503" s="10">
        <f t="shared" si="124"/>
        <v>0.59236185813231401</v>
      </c>
      <c r="F503" s="16"/>
      <c r="G503" s="12" t="s">
        <v>504</v>
      </c>
      <c r="H503" s="13">
        <v>894.5</v>
      </c>
      <c r="I503" s="14">
        <v>1.1999999999999999E-3</v>
      </c>
      <c r="J503" s="15">
        <f t="shared" si="125"/>
        <v>1.0012000000000001</v>
      </c>
      <c r="K503" s="10">
        <f t="shared" si="126"/>
        <v>3.98854549796991E-4</v>
      </c>
      <c r="L503" s="21"/>
      <c r="M503" s="12" t="s">
        <v>504</v>
      </c>
      <c r="N503" s="13">
        <v>228.9</v>
      </c>
      <c r="O503" s="14">
        <v>3.7000000000000002E-3</v>
      </c>
      <c r="P503" s="15">
        <f t="shared" si="127"/>
        <v>1.0037</v>
      </c>
      <c r="Q503" s="10">
        <f t="shared" si="128"/>
        <v>3.8245999522331002E-5</v>
      </c>
      <c r="R503" s="21"/>
      <c r="S503" s="12" t="s">
        <v>504</v>
      </c>
      <c r="T503" s="13">
        <v>25.26</v>
      </c>
      <c r="U503" s="14">
        <v>-1.0200000000000001E-2</v>
      </c>
      <c r="V503" s="15">
        <f t="shared" si="129"/>
        <v>0.98980000000000001</v>
      </c>
      <c r="W503" s="10">
        <f t="shared" si="130"/>
        <v>-3.5704872223549098E-4</v>
      </c>
      <c r="X503" s="22"/>
      <c r="Y503" s="29" t="s">
        <v>504</v>
      </c>
      <c r="Z503" s="30">
        <v>71.45</v>
      </c>
      <c r="AA503" s="31">
        <v>-6.3E-3</v>
      </c>
      <c r="AB503" s="32">
        <f t="shared" si="131"/>
        <v>0.99370000000000003</v>
      </c>
      <c r="AC503" s="28">
        <f t="shared" si="132"/>
        <v>-1.32139001671841E-4</v>
      </c>
      <c r="AD503" s="22"/>
      <c r="AE503" s="29" t="s">
        <v>504</v>
      </c>
      <c r="AF503" s="30">
        <v>542.20000000000005</v>
      </c>
      <c r="AG503" s="31">
        <v>1.4E-2</v>
      </c>
      <c r="AH503" s="32">
        <f t="shared" si="133"/>
        <v>1.014</v>
      </c>
      <c r="AI503" s="28">
        <f t="shared" si="134"/>
        <v>1.3048722235490799E-4</v>
      </c>
      <c r="AJ503" s="22"/>
      <c r="AK503" s="29" t="s">
        <v>504</v>
      </c>
      <c r="AL503" s="30">
        <v>260.64999999999998</v>
      </c>
      <c r="AM503" s="31">
        <v>-2.0999999999999999E-3</v>
      </c>
      <c r="AN503" s="32">
        <f t="shared" si="135"/>
        <v>0.99790000000000001</v>
      </c>
      <c r="AO503" s="28">
        <f t="shared" si="136"/>
        <v>-1.98815380941008E-5</v>
      </c>
      <c r="AP503" s="22"/>
      <c r="AQ503" s="22"/>
      <c r="AR503" s="38"/>
      <c r="AT503" s="39">
        <f t="shared" si="137"/>
        <v>0.59242037664198699</v>
      </c>
      <c r="AV503" s="40" t="s">
        <v>508</v>
      </c>
      <c r="AW503" s="47">
        <v>1226.05</v>
      </c>
      <c r="AX503" s="48">
        <f t="shared" si="121"/>
        <v>3.0632899155919602E-3</v>
      </c>
      <c r="AY503" s="43">
        <f t="shared" si="122"/>
        <v>1.00306328991559</v>
      </c>
      <c r="AZ503" s="49"/>
    </row>
    <row r="504" spans="1:52" ht="20.399999999999999">
      <c r="A504" s="12" t="s">
        <v>505</v>
      </c>
      <c r="B504" s="13">
        <v>1973.2</v>
      </c>
      <c r="C504" s="14">
        <v>-1.29E-2</v>
      </c>
      <c r="D504" s="15">
        <f t="shared" si="123"/>
        <v>0.98709999999999998</v>
      </c>
      <c r="E504" s="10">
        <f t="shared" si="124"/>
        <v>0.57500284213040398</v>
      </c>
      <c r="F504" s="16"/>
      <c r="G504" s="12" t="s">
        <v>505</v>
      </c>
      <c r="H504" s="13">
        <v>893.45</v>
      </c>
      <c r="I504" s="14">
        <v>3.0000000000000001E-3</v>
      </c>
      <c r="J504" s="15">
        <f t="shared" si="125"/>
        <v>1.0029999999999999</v>
      </c>
      <c r="K504" s="10">
        <f t="shared" si="126"/>
        <v>9.9713637449247699E-4</v>
      </c>
      <c r="L504" s="21"/>
      <c r="M504" s="12" t="s">
        <v>505</v>
      </c>
      <c r="N504" s="13">
        <v>228.05</v>
      </c>
      <c r="O504" s="14">
        <v>-2.4199999999999999E-2</v>
      </c>
      <c r="P504" s="15">
        <f t="shared" si="127"/>
        <v>0.9758</v>
      </c>
      <c r="Q504" s="10">
        <f t="shared" si="128"/>
        <v>-2.5014951038930002E-4</v>
      </c>
      <c r="R504" s="21"/>
      <c r="S504" s="12" t="s">
        <v>505</v>
      </c>
      <c r="T504" s="13">
        <v>25.52</v>
      </c>
      <c r="U504" s="14">
        <v>-2.2200000000000001E-2</v>
      </c>
      <c r="V504" s="15">
        <f t="shared" si="129"/>
        <v>0.9778</v>
      </c>
      <c r="W504" s="10">
        <f t="shared" si="130"/>
        <v>-7.7710604251253902E-4</v>
      </c>
      <c r="X504" s="22"/>
      <c r="Y504" s="29" t="s">
        <v>505</v>
      </c>
      <c r="Z504" s="30">
        <v>71.900000000000006</v>
      </c>
      <c r="AA504" s="31">
        <v>-2.8E-3</v>
      </c>
      <c r="AB504" s="32">
        <f t="shared" si="131"/>
        <v>0.99719999999999998</v>
      </c>
      <c r="AC504" s="28">
        <f t="shared" si="132"/>
        <v>-5.87284451874851E-5</v>
      </c>
      <c r="AD504" s="22"/>
      <c r="AE504" s="29" t="s">
        <v>505</v>
      </c>
      <c r="AF504" s="30">
        <v>534.70000000000005</v>
      </c>
      <c r="AG504" s="31">
        <v>-6.1400000000000003E-2</v>
      </c>
      <c r="AH504" s="32">
        <f t="shared" si="133"/>
        <v>0.93859999999999999</v>
      </c>
      <c r="AI504" s="28">
        <f t="shared" si="134"/>
        <v>-5.7227967518509704E-4</v>
      </c>
      <c r="AJ504" s="22"/>
      <c r="AK504" s="29" t="s">
        <v>505</v>
      </c>
      <c r="AL504" s="30">
        <v>261.2</v>
      </c>
      <c r="AM504" s="31">
        <v>6.0000000000000001E-3</v>
      </c>
      <c r="AN504" s="32">
        <f t="shared" si="135"/>
        <v>1.006</v>
      </c>
      <c r="AO504" s="28">
        <f t="shared" si="136"/>
        <v>5.6804394554573699E-5</v>
      </c>
      <c r="AP504" s="22"/>
      <c r="AQ504" s="22"/>
      <c r="AR504" s="38"/>
      <c r="AT504" s="39">
        <f t="shared" si="137"/>
        <v>0.57439851922617602</v>
      </c>
      <c r="AV504" s="40" t="s">
        <v>509</v>
      </c>
      <c r="AW504" s="47">
        <v>1222.3</v>
      </c>
      <c r="AX504" s="48">
        <f t="shared" si="121"/>
        <v>-1.08628176127579E-2</v>
      </c>
      <c r="AY504" s="43">
        <f t="shared" si="122"/>
        <v>0.98913718238724202</v>
      </c>
      <c r="AZ504" s="49"/>
    </row>
    <row r="505" spans="1:52" ht="20.399999999999999">
      <c r="A505" s="12" t="s">
        <v>975</v>
      </c>
      <c r="B505" s="13">
        <v>1998.99</v>
      </c>
      <c r="C505" s="14">
        <v>-7.0000000000000001E-3</v>
      </c>
      <c r="D505" s="15">
        <f t="shared" si="123"/>
        <v>0.99299999999999999</v>
      </c>
      <c r="E505" s="10">
        <f t="shared" si="124"/>
        <v>0.57843969429185604</v>
      </c>
      <c r="F505" s="16"/>
      <c r="G505" s="12" t="s">
        <v>975</v>
      </c>
      <c r="H505" s="13">
        <v>890.8</v>
      </c>
      <c r="I505" s="14">
        <v>4.4299999999999999E-2</v>
      </c>
      <c r="J505" s="15">
        <f t="shared" si="125"/>
        <v>1.0443</v>
      </c>
      <c r="K505" s="10">
        <f t="shared" si="126"/>
        <v>1.4724380463338901E-2</v>
      </c>
      <c r="L505" s="21"/>
      <c r="M505" s="12" t="s">
        <v>975</v>
      </c>
      <c r="N505" s="13">
        <v>233.7</v>
      </c>
      <c r="O505" s="14">
        <v>1.4999999999999999E-2</v>
      </c>
      <c r="P505" s="15">
        <f t="shared" si="127"/>
        <v>1.0149999999999999</v>
      </c>
      <c r="Q505" s="10">
        <f t="shared" si="128"/>
        <v>1.55051349414855E-4</v>
      </c>
      <c r="R505" s="21"/>
      <c r="S505" s="12" t="s">
        <v>975</v>
      </c>
      <c r="T505" s="13">
        <v>26.1</v>
      </c>
      <c r="U505" s="14">
        <v>1.7899999999999999E-2</v>
      </c>
      <c r="V505" s="15">
        <f t="shared" si="129"/>
        <v>1.0179</v>
      </c>
      <c r="W505" s="10">
        <f t="shared" si="130"/>
        <v>6.2658550274659699E-4</v>
      </c>
      <c r="X505" s="22"/>
      <c r="Y505" s="29" t="s">
        <v>975</v>
      </c>
      <c r="Z505" s="30">
        <v>72.099999999999994</v>
      </c>
      <c r="AA505" s="31">
        <v>2.0999999999999999E-3</v>
      </c>
      <c r="AB505" s="32">
        <f t="shared" si="131"/>
        <v>1.0021</v>
      </c>
      <c r="AC505" s="28">
        <f t="shared" si="132"/>
        <v>4.4046333890613798E-5</v>
      </c>
      <c r="AD505" s="22"/>
      <c r="AE505" s="29" t="s">
        <v>975</v>
      </c>
      <c r="AF505" s="30">
        <v>569.70000000000005</v>
      </c>
      <c r="AG505" s="31">
        <v>-2.0299999999999999E-2</v>
      </c>
      <c r="AH505" s="32">
        <f t="shared" si="133"/>
        <v>0.97970000000000002</v>
      </c>
      <c r="AI505" s="28">
        <f t="shared" si="134"/>
        <v>-1.8920647241461701E-4</v>
      </c>
      <c r="AJ505" s="22"/>
      <c r="AK505" s="29" t="s">
        <v>975</v>
      </c>
      <c r="AL505" s="30">
        <v>259.64999999999998</v>
      </c>
      <c r="AM505" s="31">
        <v>-1.0699999999999999E-2</v>
      </c>
      <c r="AN505" s="32">
        <f t="shared" si="135"/>
        <v>0.98929999999999996</v>
      </c>
      <c r="AO505" s="28">
        <f t="shared" si="136"/>
        <v>-1.0130117028899001E-4</v>
      </c>
      <c r="AP505" s="22"/>
      <c r="AQ505" s="22"/>
      <c r="AR505" s="38"/>
      <c r="AT505" s="39">
        <f t="shared" si="137"/>
        <v>0.59369925029854298</v>
      </c>
      <c r="AV505" s="40" t="s">
        <v>510</v>
      </c>
      <c r="AW505" s="47">
        <v>1235.6500000000001</v>
      </c>
      <c r="AX505" s="48">
        <f t="shared" si="121"/>
        <v>1.6647330470410102E-2</v>
      </c>
      <c r="AY505" s="43">
        <f t="shared" si="122"/>
        <v>1.01664733047041</v>
      </c>
      <c r="AZ505" s="49"/>
    </row>
    <row r="506" spans="1:52" ht="20.399999999999999">
      <c r="A506" s="12" t="s">
        <v>976</v>
      </c>
      <c r="B506" s="13">
        <v>2013.11</v>
      </c>
      <c r="C506" s="14">
        <v>1.2999999999999999E-3</v>
      </c>
      <c r="D506" s="15">
        <f t="shared" si="123"/>
        <v>1.0013000000000001</v>
      </c>
      <c r="E506" s="10">
        <f t="shared" si="124"/>
        <v>0.58327458801050902</v>
      </c>
      <c r="F506" s="16"/>
      <c r="G506" s="12" t="s">
        <v>976</v>
      </c>
      <c r="H506" s="13">
        <v>853</v>
      </c>
      <c r="I506" s="14">
        <v>-1.15E-2</v>
      </c>
      <c r="J506" s="15">
        <f t="shared" si="125"/>
        <v>0.98850000000000005</v>
      </c>
      <c r="K506" s="10">
        <f t="shared" si="126"/>
        <v>-3.8223561022211602E-3</v>
      </c>
      <c r="L506" s="21"/>
      <c r="M506" s="12" t="s">
        <v>976</v>
      </c>
      <c r="N506" s="13">
        <v>230.25</v>
      </c>
      <c r="O506" s="14">
        <v>-1.1599999999999999E-2</v>
      </c>
      <c r="P506" s="15">
        <f t="shared" si="127"/>
        <v>0.98839999999999995</v>
      </c>
      <c r="Q506" s="10">
        <f t="shared" si="128"/>
        <v>-1.19906376880822E-4</v>
      </c>
      <c r="R506" s="21"/>
      <c r="S506" s="12" t="s">
        <v>976</v>
      </c>
      <c r="T506" s="13">
        <v>25.64</v>
      </c>
      <c r="U506" s="14">
        <v>8.1199999999999994E-2</v>
      </c>
      <c r="V506" s="15">
        <f t="shared" si="129"/>
        <v>1.0811999999999999</v>
      </c>
      <c r="W506" s="10">
        <f t="shared" si="130"/>
        <v>2.8423878672080198E-3</v>
      </c>
      <c r="X506" s="22"/>
      <c r="Y506" s="29" t="s">
        <v>976</v>
      </c>
      <c r="Z506" s="30">
        <v>71.95</v>
      </c>
      <c r="AA506" s="31">
        <v>-1.2999999999999999E-2</v>
      </c>
      <c r="AB506" s="32">
        <f t="shared" si="131"/>
        <v>0.98699999999999999</v>
      </c>
      <c r="AC506" s="28">
        <f t="shared" si="132"/>
        <v>-2.7266778122760901E-4</v>
      </c>
      <c r="AD506" s="22"/>
      <c r="AE506" s="29" t="s">
        <v>976</v>
      </c>
      <c r="AF506" s="30">
        <v>581.5</v>
      </c>
      <c r="AG506" s="31">
        <v>2.0299999999999999E-2</v>
      </c>
      <c r="AH506" s="32">
        <f t="shared" si="133"/>
        <v>1.0203</v>
      </c>
      <c r="AI506" s="28">
        <f t="shared" si="134"/>
        <v>1.8920647241461701E-4</v>
      </c>
      <c r="AJ506" s="22"/>
      <c r="AK506" s="29" t="s">
        <v>976</v>
      </c>
      <c r="AL506" s="30">
        <v>262.45</v>
      </c>
      <c r="AM506" s="31">
        <v>2.1000000000000001E-2</v>
      </c>
      <c r="AN506" s="32">
        <f t="shared" si="135"/>
        <v>1.0209999999999999</v>
      </c>
      <c r="AO506" s="28">
        <f t="shared" si="136"/>
        <v>1.9881538094100801E-4</v>
      </c>
      <c r="AP506" s="22"/>
      <c r="AQ506" s="22"/>
      <c r="AR506" s="38"/>
      <c r="AT506" s="39">
        <f t="shared" si="137"/>
        <v>0.58229006747074297</v>
      </c>
      <c r="AV506" s="40" t="s">
        <v>511</v>
      </c>
      <c r="AW506" s="47">
        <v>1215.25</v>
      </c>
      <c r="AX506" s="48">
        <f t="shared" si="121"/>
        <v>-4.2288569169498099E-3</v>
      </c>
      <c r="AY506" s="43">
        <f t="shared" si="122"/>
        <v>0.99577114308305004</v>
      </c>
      <c r="AZ506" s="49"/>
    </row>
    <row r="507" spans="1:52" ht="20.399999999999999">
      <c r="A507" s="12" t="s">
        <v>977</v>
      </c>
      <c r="B507" s="13">
        <v>2010.57</v>
      </c>
      <c r="C507" s="14">
        <v>3.2000000000000002E-3</v>
      </c>
      <c r="D507" s="15">
        <f t="shared" si="123"/>
        <v>1.0032000000000001</v>
      </c>
      <c r="E507" s="10">
        <f t="shared" si="124"/>
        <v>0.58438137090995901</v>
      </c>
      <c r="F507" s="16"/>
      <c r="G507" s="12" t="s">
        <v>977</v>
      </c>
      <c r="H507" s="13">
        <v>862.9</v>
      </c>
      <c r="I507" s="14">
        <v>3.4799999999999998E-2</v>
      </c>
      <c r="J507" s="15">
        <f t="shared" si="125"/>
        <v>1.0347999999999999</v>
      </c>
      <c r="K507" s="10">
        <f t="shared" si="126"/>
        <v>1.1566781944112699E-2</v>
      </c>
      <c r="L507" s="21"/>
      <c r="M507" s="12" t="s">
        <v>977</v>
      </c>
      <c r="N507" s="13">
        <v>232.95</v>
      </c>
      <c r="O507" s="14">
        <v>-7.7000000000000002E-3</v>
      </c>
      <c r="P507" s="15">
        <f t="shared" si="127"/>
        <v>0.99229999999999996</v>
      </c>
      <c r="Q507" s="10">
        <f t="shared" si="128"/>
        <v>-7.9593026032959203E-5</v>
      </c>
      <c r="R507" s="21"/>
      <c r="S507" s="12" t="s">
        <v>977</v>
      </c>
      <c r="T507" s="13">
        <v>23.72</v>
      </c>
      <c r="U507" s="14">
        <v>1.9800000000000002E-2</v>
      </c>
      <c r="V507" s="15">
        <f t="shared" si="129"/>
        <v>1.0198</v>
      </c>
      <c r="W507" s="10">
        <f t="shared" si="130"/>
        <v>6.9309457845712899E-4</v>
      </c>
      <c r="X507" s="22"/>
      <c r="Y507" s="29" t="s">
        <v>977</v>
      </c>
      <c r="Z507" s="30">
        <v>72.900000000000006</v>
      </c>
      <c r="AA507" s="31">
        <v>-1.15E-2</v>
      </c>
      <c r="AB507" s="32">
        <f t="shared" si="131"/>
        <v>0.98850000000000005</v>
      </c>
      <c r="AC507" s="28">
        <f t="shared" si="132"/>
        <v>-2.41206114162885E-4</v>
      </c>
      <c r="AD507" s="22"/>
      <c r="AE507" s="29" t="s">
        <v>977</v>
      </c>
      <c r="AF507" s="30">
        <v>569.95000000000005</v>
      </c>
      <c r="AG507" s="31">
        <v>6.0000000000000001E-3</v>
      </c>
      <c r="AH507" s="32">
        <f t="shared" si="133"/>
        <v>1.006</v>
      </c>
      <c r="AI507" s="28">
        <f t="shared" si="134"/>
        <v>5.5923095294960602E-5</v>
      </c>
      <c r="AJ507" s="22"/>
      <c r="AK507" s="29" t="s">
        <v>977</v>
      </c>
      <c r="AL507" s="30">
        <v>257.05</v>
      </c>
      <c r="AM507" s="31">
        <v>-2.1299999999999999E-2</v>
      </c>
      <c r="AN507" s="32">
        <f t="shared" si="135"/>
        <v>0.97870000000000001</v>
      </c>
      <c r="AO507" s="28">
        <f t="shared" si="136"/>
        <v>-2.0165560066873699E-4</v>
      </c>
      <c r="AP507" s="22"/>
      <c r="AQ507" s="22"/>
      <c r="AR507" s="38"/>
      <c r="AT507" s="39">
        <f t="shared" si="137"/>
        <v>0.59617471578696002</v>
      </c>
      <c r="AV507" s="40" t="s">
        <v>512</v>
      </c>
      <c r="AW507" s="47">
        <v>1220.4000000000001</v>
      </c>
      <c r="AX507" s="48">
        <f t="shared" si="121"/>
        <v>-9.8280106190797804E-4</v>
      </c>
      <c r="AY507" s="43">
        <f t="shared" si="122"/>
        <v>0.99901719893809204</v>
      </c>
      <c r="AZ507" s="49"/>
    </row>
    <row r="508" spans="1:52" ht="20.399999999999999">
      <c r="A508" s="12" t="s">
        <v>978</v>
      </c>
      <c r="B508" s="13">
        <v>2004.18</v>
      </c>
      <c r="C508" s="14">
        <v>-2.3E-3</v>
      </c>
      <c r="D508" s="15">
        <f t="shared" si="123"/>
        <v>0.99770000000000003</v>
      </c>
      <c r="E508" s="10">
        <f t="shared" si="124"/>
        <v>0.58117752567470704</v>
      </c>
      <c r="F508" s="16"/>
      <c r="G508" s="12" t="s">
        <v>978</v>
      </c>
      <c r="H508" s="13">
        <v>833.85</v>
      </c>
      <c r="I508" s="14">
        <v>5.0000000000000001E-4</v>
      </c>
      <c r="J508" s="15">
        <f t="shared" si="125"/>
        <v>1.0004999999999999</v>
      </c>
      <c r="K508" s="10">
        <f t="shared" si="126"/>
        <v>1.6618939574874599E-4</v>
      </c>
      <c r="L508" s="21"/>
      <c r="M508" s="12" t="s">
        <v>978</v>
      </c>
      <c r="N508" s="13">
        <v>234.75</v>
      </c>
      <c r="O508" s="14">
        <v>5.5999999999999999E-3</v>
      </c>
      <c r="P508" s="15">
        <f t="shared" si="127"/>
        <v>1.0056</v>
      </c>
      <c r="Q508" s="10">
        <f t="shared" si="128"/>
        <v>5.7885837114879401E-5</v>
      </c>
      <c r="R508" s="21"/>
      <c r="S508" s="12" t="s">
        <v>978</v>
      </c>
      <c r="T508" s="13">
        <v>23.25</v>
      </c>
      <c r="U508" s="14">
        <v>-4.8999999999999998E-3</v>
      </c>
      <c r="V508" s="15">
        <f t="shared" si="129"/>
        <v>0.99509999999999998</v>
      </c>
      <c r="W508" s="10">
        <f t="shared" si="130"/>
        <v>-1.71523405779795E-4</v>
      </c>
      <c r="X508" s="22"/>
      <c r="Y508" s="29" t="s">
        <v>978</v>
      </c>
      <c r="Z508" s="30">
        <v>73.75</v>
      </c>
      <c r="AA508" s="31">
        <v>-1.4E-3</v>
      </c>
      <c r="AB508" s="32">
        <f t="shared" si="131"/>
        <v>0.99860000000000004</v>
      </c>
      <c r="AC508" s="28">
        <f t="shared" si="132"/>
        <v>-2.9364222593742499E-5</v>
      </c>
      <c r="AD508" s="22"/>
      <c r="AE508" s="29" t="s">
        <v>978</v>
      </c>
      <c r="AF508" s="30">
        <v>566.54999999999995</v>
      </c>
      <c r="AG508" s="31">
        <v>-5.8999999999999999E-3</v>
      </c>
      <c r="AH508" s="32">
        <f t="shared" si="133"/>
        <v>0.99409999999999998</v>
      </c>
      <c r="AI508" s="28">
        <f t="shared" si="134"/>
        <v>-5.4991043706711199E-5</v>
      </c>
      <c r="AJ508" s="22"/>
      <c r="AK508" s="29" t="s">
        <v>978</v>
      </c>
      <c r="AL508" s="30">
        <v>262.64999999999998</v>
      </c>
      <c r="AM508" s="31">
        <v>3.0999999999999999E-3</v>
      </c>
      <c r="AN508" s="32">
        <f t="shared" si="135"/>
        <v>1.0031000000000001</v>
      </c>
      <c r="AO508" s="28">
        <f t="shared" si="136"/>
        <v>2.93489371865297E-5</v>
      </c>
      <c r="AP508" s="22"/>
      <c r="AQ508" s="22"/>
      <c r="AR508" s="38"/>
      <c r="AT508" s="39">
        <f t="shared" si="137"/>
        <v>0.58117507117267697</v>
      </c>
      <c r="AV508" s="40" t="s">
        <v>513</v>
      </c>
      <c r="AW508" s="47">
        <v>1221.5999999999999</v>
      </c>
      <c r="AX508" s="48">
        <f t="shared" si="121"/>
        <v>-9.0005324572179604E-4</v>
      </c>
      <c r="AY508" s="43">
        <f t="shared" si="122"/>
        <v>0.99909994675427805</v>
      </c>
      <c r="AZ508" s="49"/>
    </row>
    <row r="509" spans="1:52" ht="20.399999999999999">
      <c r="A509" s="12" t="s">
        <v>979</v>
      </c>
      <c r="B509" s="13">
        <v>2008.77</v>
      </c>
      <c r="C509" s="14">
        <v>-5.4999999999999997E-3</v>
      </c>
      <c r="D509" s="15">
        <f t="shared" si="123"/>
        <v>0.99450000000000005</v>
      </c>
      <c r="E509" s="10">
        <f t="shared" si="124"/>
        <v>0.57931347026510605</v>
      </c>
      <c r="F509" s="16"/>
      <c r="G509" s="12" t="s">
        <v>979</v>
      </c>
      <c r="H509" s="13">
        <v>833.4</v>
      </c>
      <c r="I509" s="14">
        <v>-0.01</v>
      </c>
      <c r="J509" s="15">
        <f t="shared" si="125"/>
        <v>0.99</v>
      </c>
      <c r="K509" s="10">
        <f t="shared" si="126"/>
        <v>-3.32378791497492E-3</v>
      </c>
      <c r="L509" s="21"/>
      <c r="M509" s="12" t="s">
        <v>979</v>
      </c>
      <c r="N509" s="13">
        <v>233.45</v>
      </c>
      <c r="O509" s="14">
        <v>3.0499999999999999E-2</v>
      </c>
      <c r="P509" s="15">
        <f t="shared" si="127"/>
        <v>1.0305</v>
      </c>
      <c r="Q509" s="10">
        <f t="shared" si="128"/>
        <v>3.15271077143539E-4</v>
      </c>
      <c r="R509" s="21"/>
      <c r="S509" s="12" t="s">
        <v>979</v>
      </c>
      <c r="T509" s="13">
        <v>23.37</v>
      </c>
      <c r="U509" s="14">
        <v>-6.1999999999999998E-3</v>
      </c>
      <c r="V509" s="15">
        <f t="shared" si="129"/>
        <v>0.99380000000000002</v>
      </c>
      <c r="W509" s="10">
        <f t="shared" si="130"/>
        <v>-2.17029615476475E-4</v>
      </c>
      <c r="X509" s="22"/>
      <c r="Y509" s="29" t="s">
        <v>979</v>
      </c>
      <c r="Z509" s="30">
        <v>73.849999999999994</v>
      </c>
      <c r="AA509" s="31">
        <v>6.9999999999999999E-4</v>
      </c>
      <c r="AB509" s="32">
        <f t="shared" si="131"/>
        <v>1.0006999999999999</v>
      </c>
      <c r="AC509" s="28">
        <f t="shared" si="132"/>
        <v>1.46821112968713E-5</v>
      </c>
      <c r="AD509" s="22"/>
      <c r="AE509" s="29" t="s">
        <v>979</v>
      </c>
      <c r="AF509" s="30">
        <v>569.9</v>
      </c>
      <c r="AG509" s="31">
        <v>9.5999999999999992E-3</v>
      </c>
      <c r="AH509" s="32">
        <f t="shared" si="133"/>
        <v>1.0096000000000001</v>
      </c>
      <c r="AI509" s="28">
        <f t="shared" si="134"/>
        <v>8.9476952471936901E-5</v>
      </c>
      <c r="AJ509" s="22"/>
      <c r="AK509" s="29" t="s">
        <v>979</v>
      </c>
      <c r="AL509" s="30">
        <v>261.85000000000002</v>
      </c>
      <c r="AM509" s="31">
        <v>-2.8000000000000001E-2</v>
      </c>
      <c r="AN509" s="32">
        <f t="shared" si="135"/>
        <v>0.97199999999999998</v>
      </c>
      <c r="AO509" s="28">
        <f t="shared" si="136"/>
        <v>-2.6508717458801099E-4</v>
      </c>
      <c r="AP509" s="22"/>
      <c r="AQ509" s="22"/>
      <c r="AR509" s="38"/>
      <c r="AT509" s="39">
        <f t="shared" si="137"/>
        <v>0.57592699570097905</v>
      </c>
      <c r="AV509" s="40" t="s">
        <v>514</v>
      </c>
      <c r="AW509" s="47">
        <v>1222.7</v>
      </c>
      <c r="AX509" s="48">
        <f t="shared" si="121"/>
        <v>4.1387564968800904E-3</v>
      </c>
      <c r="AY509" s="43">
        <f t="shared" si="122"/>
        <v>1.00413875649688</v>
      </c>
      <c r="AZ509" s="49"/>
    </row>
    <row r="510" spans="1:52" ht="20.399999999999999">
      <c r="A510" s="12" t="s">
        <v>980</v>
      </c>
      <c r="B510" s="13">
        <v>2019.9</v>
      </c>
      <c r="C510" s="14">
        <v>6.9999999999999999E-4</v>
      </c>
      <c r="D510" s="15">
        <f t="shared" si="123"/>
        <v>1.0006999999999999</v>
      </c>
      <c r="E510" s="10">
        <f t="shared" si="124"/>
        <v>0.58292507762120804</v>
      </c>
      <c r="F510" s="16"/>
      <c r="G510" s="12" t="s">
        <v>980</v>
      </c>
      <c r="H510" s="13">
        <v>841.8</v>
      </c>
      <c r="I510" s="14">
        <v>2.2200000000000001E-2</v>
      </c>
      <c r="J510" s="15">
        <f t="shared" si="125"/>
        <v>1.0222</v>
      </c>
      <c r="K510" s="10">
        <f t="shared" si="126"/>
        <v>7.3788091712443304E-3</v>
      </c>
      <c r="L510" s="21"/>
      <c r="M510" s="12" t="s">
        <v>980</v>
      </c>
      <c r="N510" s="13">
        <v>226.55</v>
      </c>
      <c r="O510" s="14">
        <v>1.77E-2</v>
      </c>
      <c r="P510" s="15">
        <f t="shared" si="127"/>
        <v>1.0177</v>
      </c>
      <c r="Q510" s="10">
        <f t="shared" si="128"/>
        <v>1.82960592309529E-4</v>
      </c>
      <c r="R510" s="21"/>
      <c r="S510" s="12" t="s">
        <v>980</v>
      </c>
      <c r="T510" s="13">
        <v>23.51</v>
      </c>
      <c r="U510" s="14">
        <v>6.0000000000000001E-3</v>
      </c>
      <c r="V510" s="15">
        <f t="shared" si="129"/>
        <v>1.006</v>
      </c>
      <c r="W510" s="10">
        <f t="shared" si="130"/>
        <v>2.1002866013852399E-4</v>
      </c>
      <c r="X510" s="22"/>
      <c r="Y510" s="29" t="s">
        <v>980</v>
      </c>
      <c r="Z510" s="30">
        <v>73.8</v>
      </c>
      <c r="AA510" s="31">
        <v>-1.14E-2</v>
      </c>
      <c r="AB510" s="32">
        <f t="shared" si="131"/>
        <v>0.98860000000000003</v>
      </c>
      <c r="AC510" s="28">
        <f t="shared" si="132"/>
        <v>-2.3910866969190301E-4</v>
      </c>
      <c r="AD510" s="22"/>
      <c r="AE510" s="29" t="s">
        <v>980</v>
      </c>
      <c r="AF510" s="30">
        <v>564.5</v>
      </c>
      <c r="AG510" s="31">
        <v>-5.4000000000000003E-3</v>
      </c>
      <c r="AH510" s="32">
        <f t="shared" si="133"/>
        <v>0.99460000000000004</v>
      </c>
      <c r="AI510" s="28">
        <f t="shared" si="134"/>
        <v>-5.0330785765464503E-5</v>
      </c>
      <c r="AJ510" s="22"/>
      <c r="AK510" s="29" t="s">
        <v>980</v>
      </c>
      <c r="AL510" s="30">
        <v>269.39999999999998</v>
      </c>
      <c r="AM510" s="31">
        <v>4.4200000000000003E-2</v>
      </c>
      <c r="AN510" s="32">
        <f t="shared" si="135"/>
        <v>1.0442</v>
      </c>
      <c r="AO510" s="28">
        <f t="shared" si="136"/>
        <v>4.18459039885359E-4</v>
      </c>
      <c r="AP510" s="22"/>
      <c r="AQ510" s="22"/>
      <c r="AR510" s="38"/>
      <c r="AT510" s="39">
        <f t="shared" si="137"/>
        <v>0.59082589562932897</v>
      </c>
      <c r="AV510" s="40" t="s">
        <v>515</v>
      </c>
      <c r="AW510" s="47">
        <v>1217.6500000000001</v>
      </c>
      <c r="AX510" s="48">
        <f t="shared" si="121"/>
        <v>-8.8304404390003102E-3</v>
      </c>
      <c r="AY510" s="43">
        <f t="shared" si="122"/>
        <v>0.99116955956099995</v>
      </c>
      <c r="AZ510" s="49"/>
    </row>
    <row r="511" spans="1:52" ht="20.399999999999999">
      <c r="A511" s="12" t="s">
        <v>512</v>
      </c>
      <c r="B511" s="13">
        <v>2018.55</v>
      </c>
      <c r="C511" s="14">
        <v>2.4299999999999999E-2</v>
      </c>
      <c r="D511" s="15">
        <f t="shared" si="123"/>
        <v>1.0243</v>
      </c>
      <c r="E511" s="10">
        <f t="shared" si="124"/>
        <v>0.59667248626701697</v>
      </c>
      <c r="F511" s="16"/>
      <c r="G511" s="12" t="s">
        <v>512</v>
      </c>
      <c r="H511" s="13">
        <v>823.55</v>
      </c>
      <c r="I511" s="14">
        <v>4.0000000000000001E-3</v>
      </c>
      <c r="J511" s="15">
        <f t="shared" si="125"/>
        <v>1.004</v>
      </c>
      <c r="K511" s="10">
        <f t="shared" si="126"/>
        <v>1.3295151659899699E-3</v>
      </c>
      <c r="L511" s="21"/>
      <c r="M511" s="12" t="s">
        <v>512</v>
      </c>
      <c r="N511" s="13">
        <v>222.6</v>
      </c>
      <c r="O511" s="14">
        <v>8.3999999999999995E-3</v>
      </c>
      <c r="P511" s="15">
        <f t="shared" si="127"/>
        <v>1.0084</v>
      </c>
      <c r="Q511" s="10">
        <f t="shared" si="128"/>
        <v>8.6828755672319102E-5</v>
      </c>
      <c r="R511" s="21"/>
      <c r="S511" s="12" t="s">
        <v>512</v>
      </c>
      <c r="T511" s="13">
        <v>23.38</v>
      </c>
      <c r="U511" s="14">
        <v>0</v>
      </c>
      <c r="V511" s="15">
        <f t="shared" si="129"/>
        <v>1</v>
      </c>
      <c r="W511" s="10">
        <f t="shared" si="130"/>
        <v>0</v>
      </c>
      <c r="X511" s="22"/>
      <c r="Y511" s="29" t="s">
        <v>512</v>
      </c>
      <c r="Z511" s="30">
        <v>74.650000000000006</v>
      </c>
      <c r="AA511" s="31">
        <v>8.0999999999999996E-3</v>
      </c>
      <c r="AB511" s="32">
        <f t="shared" si="131"/>
        <v>1.0081</v>
      </c>
      <c r="AC511" s="28">
        <f t="shared" si="132"/>
        <v>1.6989300214950999E-4</v>
      </c>
      <c r="AD511" s="22"/>
      <c r="AE511" s="29" t="s">
        <v>512</v>
      </c>
      <c r="AF511" s="30">
        <v>567.54999999999995</v>
      </c>
      <c r="AG511" s="31">
        <v>4.0000000000000002E-4</v>
      </c>
      <c r="AH511" s="32">
        <f t="shared" si="133"/>
        <v>1.0004</v>
      </c>
      <c r="AI511" s="28">
        <f t="shared" si="134"/>
        <v>3.7282063529973702E-6</v>
      </c>
      <c r="AJ511" s="22"/>
      <c r="AK511" s="29" t="s">
        <v>512</v>
      </c>
      <c r="AL511" s="30">
        <v>258</v>
      </c>
      <c r="AM511" s="31">
        <v>5.9999999999999995E-4</v>
      </c>
      <c r="AN511" s="32">
        <f t="shared" si="135"/>
        <v>1.0005999999999999</v>
      </c>
      <c r="AO511" s="28">
        <f t="shared" si="136"/>
        <v>5.6804394554573702E-6</v>
      </c>
      <c r="AP511" s="22"/>
      <c r="AQ511" s="22"/>
      <c r="AR511" s="38"/>
      <c r="AT511" s="39">
        <f t="shared" si="137"/>
        <v>0.59826813183663696</v>
      </c>
      <c r="AV511" s="40" t="s">
        <v>516</v>
      </c>
      <c r="AW511" s="47">
        <v>1228.45</v>
      </c>
      <c r="AX511" s="48">
        <f t="shared" si="121"/>
        <v>1.6290547164806601E-2</v>
      </c>
      <c r="AY511" s="43">
        <f t="shared" si="122"/>
        <v>1.01629054716481</v>
      </c>
      <c r="AZ511" s="49"/>
    </row>
    <row r="512" spans="1:52" ht="20.399999999999999">
      <c r="A512" s="12" t="s">
        <v>513</v>
      </c>
      <c r="B512" s="13">
        <v>1970.61</v>
      </c>
      <c r="C512" s="14">
        <v>5.5999999999999999E-3</v>
      </c>
      <c r="D512" s="15">
        <f t="shared" si="123"/>
        <v>1.0056</v>
      </c>
      <c r="E512" s="10">
        <f t="shared" si="124"/>
        <v>0.58577941246716003</v>
      </c>
      <c r="F512" s="16"/>
      <c r="G512" s="12" t="s">
        <v>513</v>
      </c>
      <c r="H512" s="13">
        <v>820.3</v>
      </c>
      <c r="I512" s="14">
        <v>-1.1999999999999999E-3</v>
      </c>
      <c r="J512" s="15">
        <f t="shared" si="125"/>
        <v>0.99880000000000002</v>
      </c>
      <c r="K512" s="10">
        <f t="shared" si="126"/>
        <v>-3.98854549796991E-4</v>
      </c>
      <c r="L512" s="21"/>
      <c r="M512" s="12" t="s">
        <v>513</v>
      </c>
      <c r="N512" s="13">
        <v>220.75</v>
      </c>
      <c r="O512" s="14">
        <v>-7.4000000000000003E-3</v>
      </c>
      <c r="P512" s="15">
        <f t="shared" si="127"/>
        <v>0.99260000000000004</v>
      </c>
      <c r="Q512" s="10">
        <f t="shared" si="128"/>
        <v>-7.6491999044662004E-5</v>
      </c>
      <c r="R512" s="21"/>
      <c r="S512" s="12" t="s">
        <v>513</v>
      </c>
      <c r="T512" s="13">
        <v>23.38</v>
      </c>
      <c r="U512" s="14">
        <v>-0.01</v>
      </c>
      <c r="V512" s="15">
        <f t="shared" si="129"/>
        <v>0.99</v>
      </c>
      <c r="W512" s="10">
        <f t="shared" si="130"/>
        <v>-3.5004776689754002E-4</v>
      </c>
      <c r="X512" s="22"/>
      <c r="Y512" s="29" t="s">
        <v>513</v>
      </c>
      <c r="Z512" s="30">
        <v>74.05</v>
      </c>
      <c r="AA512" s="31">
        <v>3.3999999999999998E-3</v>
      </c>
      <c r="AB512" s="32">
        <f t="shared" si="131"/>
        <v>1.0034000000000001</v>
      </c>
      <c r="AC512" s="28">
        <f t="shared" si="132"/>
        <v>7.1313112013374704E-5</v>
      </c>
      <c r="AD512" s="22"/>
      <c r="AE512" s="29" t="s">
        <v>513</v>
      </c>
      <c r="AF512" s="30">
        <v>567.29999999999995</v>
      </c>
      <c r="AG512" s="31">
        <v>-1.6999999999999999E-3</v>
      </c>
      <c r="AH512" s="32">
        <f t="shared" si="133"/>
        <v>0.99829999999999997</v>
      </c>
      <c r="AI512" s="28">
        <f t="shared" si="134"/>
        <v>-1.5844877000238801E-5</v>
      </c>
      <c r="AJ512" s="22"/>
      <c r="AK512" s="29" t="s">
        <v>513</v>
      </c>
      <c r="AL512" s="30">
        <v>257.85000000000002</v>
      </c>
      <c r="AM512" s="31">
        <v>5.9999999999999995E-4</v>
      </c>
      <c r="AN512" s="32">
        <f t="shared" si="135"/>
        <v>1.0005999999999999</v>
      </c>
      <c r="AO512" s="28">
        <f t="shared" si="136"/>
        <v>5.6804394554573702E-6</v>
      </c>
      <c r="AP512" s="22"/>
      <c r="AQ512" s="22"/>
      <c r="AR512" s="38"/>
      <c r="AT512" s="39">
        <f t="shared" si="137"/>
        <v>0.58501516682589005</v>
      </c>
      <c r="AV512" s="40" t="s">
        <v>517</v>
      </c>
      <c r="AW512" s="47">
        <v>1208.5999999999999</v>
      </c>
      <c r="AX512" s="48">
        <f t="shared" si="121"/>
        <v>-2.2013081501206701E-2</v>
      </c>
      <c r="AY512" s="43">
        <f t="shared" si="122"/>
        <v>0.97798691849879305</v>
      </c>
      <c r="AZ512" s="49"/>
    </row>
    <row r="513" spans="1:52" ht="20.399999999999999">
      <c r="A513" s="12" t="s">
        <v>514</v>
      </c>
      <c r="B513" s="13">
        <v>1959.63</v>
      </c>
      <c r="C513" s="14">
        <v>7.7000000000000002E-3</v>
      </c>
      <c r="D513" s="15">
        <f t="shared" si="123"/>
        <v>1.0077</v>
      </c>
      <c r="E513" s="10">
        <f t="shared" si="124"/>
        <v>0.58700269882971101</v>
      </c>
      <c r="F513" s="16"/>
      <c r="G513" s="12" t="s">
        <v>514</v>
      </c>
      <c r="H513" s="13">
        <v>821.25</v>
      </c>
      <c r="I513" s="14">
        <v>2.6100000000000002E-2</v>
      </c>
      <c r="J513" s="15">
        <f t="shared" si="125"/>
        <v>1.0261</v>
      </c>
      <c r="K513" s="10">
        <f t="shared" si="126"/>
        <v>8.6750864580845497E-3</v>
      </c>
      <c r="L513" s="21"/>
      <c r="M513" s="12" t="s">
        <v>514</v>
      </c>
      <c r="N513" s="13">
        <v>222.4</v>
      </c>
      <c r="O513" s="14">
        <v>1.6E-2</v>
      </c>
      <c r="P513" s="15">
        <f t="shared" si="127"/>
        <v>1.016</v>
      </c>
      <c r="Q513" s="10">
        <f t="shared" si="128"/>
        <v>1.65388106042513E-4</v>
      </c>
      <c r="R513" s="21"/>
      <c r="S513" s="12" t="s">
        <v>514</v>
      </c>
      <c r="T513" s="13">
        <v>23.61</v>
      </c>
      <c r="U513" s="14">
        <v>-5.3E-3</v>
      </c>
      <c r="V513" s="15">
        <f t="shared" si="129"/>
        <v>0.99470000000000003</v>
      </c>
      <c r="W513" s="10">
        <f t="shared" si="130"/>
        <v>-1.8552531645569601E-4</v>
      </c>
      <c r="X513" s="22"/>
      <c r="Y513" s="29" t="s">
        <v>514</v>
      </c>
      <c r="Z513" s="30">
        <v>73.8</v>
      </c>
      <c r="AA513" s="31">
        <v>4.7999999999999996E-3</v>
      </c>
      <c r="AB513" s="32">
        <f t="shared" si="131"/>
        <v>1.0047999999999999</v>
      </c>
      <c r="AC513" s="28">
        <f t="shared" si="132"/>
        <v>1.00677334607117E-4</v>
      </c>
      <c r="AD513" s="22"/>
      <c r="AE513" s="29" t="s">
        <v>514</v>
      </c>
      <c r="AF513" s="30">
        <v>568.25</v>
      </c>
      <c r="AG513" s="31">
        <v>-1.1599999999999999E-2</v>
      </c>
      <c r="AH513" s="32">
        <f t="shared" si="133"/>
        <v>0.98839999999999995</v>
      </c>
      <c r="AI513" s="28">
        <f t="shared" si="134"/>
        <v>-1.08117984236924E-4</v>
      </c>
      <c r="AJ513" s="22"/>
      <c r="AK513" s="29" t="s">
        <v>514</v>
      </c>
      <c r="AL513" s="30">
        <v>257.7</v>
      </c>
      <c r="AM513" s="31">
        <v>2.8999999999999998E-3</v>
      </c>
      <c r="AN513" s="32">
        <f t="shared" si="135"/>
        <v>1.0028999999999999</v>
      </c>
      <c r="AO513" s="28">
        <f t="shared" si="136"/>
        <v>2.74554573680439E-5</v>
      </c>
      <c r="AP513" s="22"/>
      <c r="AQ513" s="22"/>
      <c r="AR513" s="38"/>
      <c r="AT513" s="39">
        <f t="shared" si="137"/>
        <v>0.59567766288512103</v>
      </c>
      <c r="AV513" s="40" t="s">
        <v>518</v>
      </c>
      <c r="AW513" s="47">
        <v>1235.5</v>
      </c>
      <c r="AX513" s="48">
        <f t="shared" si="121"/>
        <v>3.6429135615677702E-4</v>
      </c>
      <c r="AY513" s="43">
        <f t="shared" si="122"/>
        <v>1.0003642913561599</v>
      </c>
      <c r="AZ513" s="49"/>
    </row>
    <row r="514" spans="1:52" ht="20.399999999999999">
      <c r="A514" s="12" t="s">
        <v>515</v>
      </c>
      <c r="B514" s="13">
        <v>1944.71</v>
      </c>
      <c r="C514" s="14">
        <v>2.06E-2</v>
      </c>
      <c r="D514" s="15">
        <f t="shared" si="123"/>
        <v>1.0206</v>
      </c>
      <c r="E514" s="10">
        <f t="shared" si="124"/>
        <v>0.59451717219966604</v>
      </c>
      <c r="F514" s="16"/>
      <c r="G514" s="12" t="s">
        <v>515</v>
      </c>
      <c r="H514" s="13">
        <v>800.35</v>
      </c>
      <c r="I514" s="14">
        <v>-6.4000000000000003E-3</v>
      </c>
      <c r="J514" s="15">
        <f t="shared" si="125"/>
        <v>0.99360000000000004</v>
      </c>
      <c r="K514" s="10">
        <f t="shared" si="126"/>
        <v>-2.1272242655839498E-3</v>
      </c>
      <c r="L514" s="21"/>
      <c r="M514" s="12" t="s">
        <v>515</v>
      </c>
      <c r="N514" s="13">
        <v>218.9</v>
      </c>
      <c r="O514" s="14">
        <v>3.2300000000000002E-2</v>
      </c>
      <c r="P514" s="15">
        <f t="shared" si="127"/>
        <v>1.0323</v>
      </c>
      <c r="Q514" s="10">
        <f t="shared" si="128"/>
        <v>3.3387723907332201E-4</v>
      </c>
      <c r="R514" s="21"/>
      <c r="S514" s="12" t="s">
        <v>515</v>
      </c>
      <c r="T514" s="13">
        <v>23.74</v>
      </c>
      <c r="U514" s="14">
        <v>-1.3100000000000001E-2</v>
      </c>
      <c r="V514" s="15">
        <f t="shared" si="129"/>
        <v>0.9869</v>
      </c>
      <c r="W514" s="10">
        <f t="shared" si="130"/>
        <v>-4.5856257463577698E-4</v>
      </c>
      <c r="X514" s="22"/>
      <c r="Y514" s="29" t="s">
        <v>515</v>
      </c>
      <c r="Z514" s="30">
        <v>73.45</v>
      </c>
      <c r="AA514" s="31">
        <v>1.7999999999999999E-2</v>
      </c>
      <c r="AB514" s="32">
        <f t="shared" si="131"/>
        <v>1.018</v>
      </c>
      <c r="AC514" s="28">
        <f t="shared" si="132"/>
        <v>3.7754000477669E-4</v>
      </c>
      <c r="AD514" s="22"/>
      <c r="AE514" s="29" t="s">
        <v>515</v>
      </c>
      <c r="AF514" s="30">
        <v>574.9</v>
      </c>
      <c r="AG514" s="31">
        <v>-5.4999999999999997E-3</v>
      </c>
      <c r="AH514" s="32">
        <f t="shared" si="133"/>
        <v>0.99450000000000005</v>
      </c>
      <c r="AI514" s="28">
        <f t="shared" si="134"/>
        <v>-5.1262837353713899E-5</v>
      </c>
      <c r="AJ514" s="22"/>
      <c r="AK514" s="29" t="s">
        <v>515</v>
      </c>
      <c r="AL514" s="30">
        <v>256.95</v>
      </c>
      <c r="AM514" s="31">
        <v>-1.14E-2</v>
      </c>
      <c r="AN514" s="32">
        <f t="shared" si="135"/>
        <v>0.98860000000000003</v>
      </c>
      <c r="AO514" s="28">
        <f t="shared" si="136"/>
        <v>-1.0792834965368999E-4</v>
      </c>
      <c r="AP514" s="22"/>
      <c r="AQ514" s="22"/>
      <c r="AR514" s="38"/>
      <c r="AT514" s="39">
        <f t="shared" si="137"/>
        <v>0.59248361141628902</v>
      </c>
      <c r="AV514" s="40" t="s">
        <v>519</v>
      </c>
      <c r="AW514" s="47">
        <v>1235.05</v>
      </c>
      <c r="AX514" s="48">
        <f t="shared" si="121"/>
        <v>1.5544671546395701E-2</v>
      </c>
      <c r="AY514" s="43">
        <f t="shared" si="122"/>
        <v>1.0155446715464</v>
      </c>
      <c r="AZ514" s="49"/>
    </row>
    <row r="515" spans="1:52" ht="20.399999999999999">
      <c r="A515" s="12" t="s">
        <v>516</v>
      </c>
      <c r="B515" s="13">
        <v>1905.45</v>
      </c>
      <c r="C515" s="14">
        <v>1.7600000000000001E-2</v>
      </c>
      <c r="D515" s="15">
        <f t="shared" si="123"/>
        <v>1.0176000000000001</v>
      </c>
      <c r="E515" s="10">
        <f t="shared" si="124"/>
        <v>0.59276962025316504</v>
      </c>
      <c r="F515" s="16"/>
      <c r="G515" s="12" t="s">
        <v>516</v>
      </c>
      <c r="H515" s="13">
        <v>805.5</v>
      </c>
      <c r="I515" s="14">
        <v>4.7999999999999996E-3</v>
      </c>
      <c r="J515" s="15">
        <f t="shared" si="125"/>
        <v>1.0047999999999999</v>
      </c>
      <c r="K515" s="10">
        <f t="shared" si="126"/>
        <v>1.5954181991879601E-3</v>
      </c>
      <c r="L515" s="21"/>
      <c r="M515" s="12" t="s">
        <v>516</v>
      </c>
      <c r="N515" s="13">
        <v>212.05</v>
      </c>
      <c r="O515" s="14">
        <v>-1.35E-2</v>
      </c>
      <c r="P515" s="15">
        <f t="shared" si="127"/>
        <v>0.98650000000000004</v>
      </c>
      <c r="Q515" s="10">
        <f t="shared" si="128"/>
        <v>-1.3954621447336999E-4</v>
      </c>
      <c r="R515" s="21"/>
      <c r="S515" s="12" t="s">
        <v>516</v>
      </c>
      <c r="T515" s="13">
        <v>24.05</v>
      </c>
      <c r="U515" s="14">
        <v>4.4499999999999998E-2</v>
      </c>
      <c r="V515" s="15">
        <f t="shared" si="129"/>
        <v>1.0445</v>
      </c>
      <c r="W515" s="10">
        <f t="shared" si="130"/>
        <v>1.5577125626940499E-3</v>
      </c>
      <c r="X515" s="22"/>
      <c r="Y515" s="29" t="s">
        <v>516</v>
      </c>
      <c r="Z515" s="30">
        <v>72.150000000000006</v>
      </c>
      <c r="AA515" s="31">
        <v>7.0000000000000001E-3</v>
      </c>
      <c r="AB515" s="32">
        <f t="shared" si="131"/>
        <v>1.0069999999999999</v>
      </c>
      <c r="AC515" s="28">
        <f t="shared" si="132"/>
        <v>1.4682111296871299E-4</v>
      </c>
      <c r="AD515" s="22"/>
      <c r="AE515" s="29" t="s">
        <v>516</v>
      </c>
      <c r="AF515" s="30">
        <v>578.1</v>
      </c>
      <c r="AG515" s="31">
        <v>6.7999999999999996E-3</v>
      </c>
      <c r="AH515" s="32">
        <f t="shared" si="133"/>
        <v>1.0067999999999999</v>
      </c>
      <c r="AI515" s="28">
        <f t="shared" si="134"/>
        <v>6.3379508000955298E-5</v>
      </c>
      <c r="AJ515" s="22"/>
      <c r="AK515" s="29" t="s">
        <v>516</v>
      </c>
      <c r="AL515" s="30">
        <v>259.89999999999998</v>
      </c>
      <c r="AM515" s="31">
        <v>9.4999999999999998E-3</v>
      </c>
      <c r="AN515" s="32">
        <f t="shared" si="135"/>
        <v>1.0095000000000001</v>
      </c>
      <c r="AO515" s="28">
        <f t="shared" si="136"/>
        <v>8.9940291378074998E-5</v>
      </c>
      <c r="AP515" s="22"/>
      <c r="AQ515" s="22"/>
      <c r="AR515" s="38"/>
      <c r="AT515" s="39">
        <f t="shared" si="137"/>
        <v>0.59608334571292099</v>
      </c>
      <c r="AV515" s="40" t="s">
        <v>520</v>
      </c>
      <c r="AW515" s="47">
        <v>1216</v>
      </c>
      <c r="AX515" s="48">
        <f t="shared" si="121"/>
        <v>-5.4129550685126397E-3</v>
      </c>
      <c r="AY515" s="43">
        <f t="shared" si="122"/>
        <v>0.99458704493148697</v>
      </c>
      <c r="AZ515" s="49"/>
    </row>
    <row r="516" spans="1:52" ht="20.399999999999999">
      <c r="A516" s="12" t="s">
        <v>517</v>
      </c>
      <c r="B516" s="13">
        <v>1872.53</v>
      </c>
      <c r="C516" s="14">
        <v>-1.44E-2</v>
      </c>
      <c r="D516" s="15">
        <f t="shared" si="123"/>
        <v>0.98560000000000003</v>
      </c>
      <c r="E516" s="10">
        <f t="shared" si="124"/>
        <v>0.57412906615715298</v>
      </c>
      <c r="F516" s="16"/>
      <c r="G516" s="12" t="s">
        <v>517</v>
      </c>
      <c r="H516" s="13">
        <v>801.65</v>
      </c>
      <c r="I516" s="14">
        <v>-2.24E-2</v>
      </c>
      <c r="J516" s="15">
        <f t="shared" si="125"/>
        <v>0.97760000000000002</v>
      </c>
      <c r="K516" s="10">
        <f t="shared" si="126"/>
        <v>-7.4452849295438299E-3</v>
      </c>
      <c r="L516" s="21"/>
      <c r="M516" s="12" t="s">
        <v>517</v>
      </c>
      <c r="N516" s="13">
        <v>214.95</v>
      </c>
      <c r="O516" s="14">
        <v>4.7800000000000002E-2</v>
      </c>
      <c r="P516" s="15">
        <f t="shared" si="127"/>
        <v>1.0478000000000001</v>
      </c>
      <c r="Q516" s="10">
        <f t="shared" si="128"/>
        <v>4.9409696680200604E-4</v>
      </c>
      <c r="R516" s="21"/>
      <c r="S516" s="12" t="s">
        <v>517</v>
      </c>
      <c r="T516" s="13">
        <v>23.02</v>
      </c>
      <c r="U516" s="14">
        <v>-4.82E-2</v>
      </c>
      <c r="V516" s="15">
        <f t="shared" si="129"/>
        <v>0.95179999999999998</v>
      </c>
      <c r="W516" s="10">
        <f t="shared" si="130"/>
        <v>-1.6872302364461401E-3</v>
      </c>
      <c r="X516" s="22"/>
      <c r="Y516" s="29" t="s">
        <v>517</v>
      </c>
      <c r="Z516" s="30">
        <v>71.650000000000006</v>
      </c>
      <c r="AA516" s="31">
        <v>-1.04E-2</v>
      </c>
      <c r="AB516" s="32">
        <f t="shared" si="131"/>
        <v>0.98960000000000004</v>
      </c>
      <c r="AC516" s="28">
        <f t="shared" si="132"/>
        <v>-2.1813422498208701E-4</v>
      </c>
      <c r="AD516" s="22"/>
      <c r="AE516" s="29" t="s">
        <v>517</v>
      </c>
      <c r="AF516" s="30">
        <v>574.20000000000005</v>
      </c>
      <c r="AG516" s="31">
        <v>7.6E-3</v>
      </c>
      <c r="AH516" s="32">
        <f t="shared" si="133"/>
        <v>1.0076000000000001</v>
      </c>
      <c r="AI516" s="28">
        <f t="shared" si="134"/>
        <v>7.0835920706950102E-5</v>
      </c>
      <c r="AJ516" s="22"/>
      <c r="AK516" s="29" t="s">
        <v>517</v>
      </c>
      <c r="AL516" s="30">
        <v>257.45</v>
      </c>
      <c r="AM516" s="31">
        <v>-4.0000000000000002E-4</v>
      </c>
      <c r="AN516" s="32">
        <f t="shared" si="135"/>
        <v>0.99960000000000004</v>
      </c>
      <c r="AO516" s="28">
        <f t="shared" si="136"/>
        <v>-3.7869596369715799E-6</v>
      </c>
      <c r="AP516" s="22"/>
      <c r="AQ516" s="22"/>
      <c r="AR516" s="38"/>
      <c r="AT516" s="39">
        <f t="shared" si="137"/>
        <v>0.56533956269405305</v>
      </c>
      <c r="AV516" s="40" t="s">
        <v>521</v>
      </c>
      <c r="AW516" s="47">
        <v>1222.5999999999999</v>
      </c>
      <c r="AX516" s="48">
        <f t="shared" si="121"/>
        <v>3.2770797802310798E-3</v>
      </c>
      <c r="AY516" s="43">
        <f t="shared" si="122"/>
        <v>1.00327707978023</v>
      </c>
      <c r="AZ516" s="49"/>
    </row>
    <row r="517" spans="1:52" ht="20.399999999999999">
      <c r="A517" s="12" t="s">
        <v>518</v>
      </c>
      <c r="B517" s="13">
        <v>1899.87</v>
      </c>
      <c r="C517" s="14">
        <v>-4.0000000000000002E-4</v>
      </c>
      <c r="D517" s="15">
        <f t="shared" si="123"/>
        <v>0.99960000000000004</v>
      </c>
      <c r="E517" s="10">
        <f t="shared" si="124"/>
        <v>0.58228430857415803</v>
      </c>
      <c r="F517" s="16"/>
      <c r="G517" s="12" t="s">
        <v>518</v>
      </c>
      <c r="H517" s="13">
        <v>820.05</v>
      </c>
      <c r="I517" s="14">
        <v>1.8599999999999998E-2</v>
      </c>
      <c r="J517" s="15">
        <f t="shared" si="125"/>
        <v>1.0185999999999999</v>
      </c>
      <c r="K517" s="10">
        <f t="shared" si="126"/>
        <v>6.1822455218533603E-3</v>
      </c>
      <c r="L517" s="21"/>
      <c r="M517" s="12" t="s">
        <v>518</v>
      </c>
      <c r="N517" s="13">
        <v>205.15</v>
      </c>
      <c r="O517" s="14">
        <v>-5.6599999999999998E-2</v>
      </c>
      <c r="P517" s="15">
        <f t="shared" si="127"/>
        <v>0.94340000000000002</v>
      </c>
      <c r="Q517" s="10">
        <f t="shared" si="128"/>
        <v>-5.85060425125388E-4</v>
      </c>
      <c r="R517" s="21"/>
      <c r="S517" s="12" t="s">
        <v>518</v>
      </c>
      <c r="T517" s="13">
        <v>24.19</v>
      </c>
      <c r="U517" s="14">
        <v>2.3900000000000001E-2</v>
      </c>
      <c r="V517" s="15">
        <f t="shared" si="129"/>
        <v>1.0239</v>
      </c>
      <c r="W517" s="10">
        <f t="shared" si="130"/>
        <v>8.3661416288512104E-4</v>
      </c>
      <c r="X517" s="22"/>
      <c r="Y517" s="29" t="s">
        <v>518</v>
      </c>
      <c r="Z517" s="30">
        <v>72.400000000000006</v>
      </c>
      <c r="AA517" s="31">
        <v>-9.5999999999999992E-3</v>
      </c>
      <c r="AB517" s="32">
        <f t="shared" si="131"/>
        <v>0.99039999999999995</v>
      </c>
      <c r="AC517" s="28">
        <f t="shared" si="132"/>
        <v>-2.01354669214235E-4</v>
      </c>
      <c r="AD517" s="22"/>
      <c r="AE517" s="29" t="s">
        <v>518</v>
      </c>
      <c r="AF517" s="30">
        <v>569.85</v>
      </c>
      <c r="AG517" s="31">
        <v>-5.1999999999999998E-3</v>
      </c>
      <c r="AH517" s="32">
        <f t="shared" si="133"/>
        <v>0.99480000000000002</v>
      </c>
      <c r="AI517" s="28">
        <f t="shared" si="134"/>
        <v>-4.8466682588965798E-5</v>
      </c>
      <c r="AJ517" s="22"/>
      <c r="AK517" s="29" t="s">
        <v>518</v>
      </c>
      <c r="AL517" s="30">
        <v>257.55</v>
      </c>
      <c r="AM517" s="31">
        <v>-8.0999999999999996E-3</v>
      </c>
      <c r="AN517" s="32">
        <f t="shared" si="135"/>
        <v>0.9919</v>
      </c>
      <c r="AO517" s="28">
        <f t="shared" si="136"/>
        <v>-7.6685932648674505E-5</v>
      </c>
      <c r="AP517" s="22"/>
      <c r="AQ517" s="22"/>
      <c r="AR517" s="38"/>
      <c r="AT517" s="39">
        <f t="shared" si="137"/>
        <v>0.58839160054931905</v>
      </c>
      <c r="AV517" s="40" t="s">
        <v>522</v>
      </c>
      <c r="AW517" s="47">
        <v>1218.5999999999999</v>
      </c>
      <c r="AX517" s="48">
        <f t="shared" si="121"/>
        <v>-2.9498546464212299E-3</v>
      </c>
      <c r="AY517" s="43">
        <f t="shared" si="122"/>
        <v>0.99705014535357905</v>
      </c>
      <c r="AZ517" s="49"/>
    </row>
    <row r="518" spans="1:52" ht="20.399999999999999">
      <c r="A518" s="12" t="s">
        <v>519</v>
      </c>
      <c r="B518" s="13">
        <v>1900.61</v>
      </c>
      <c r="C518" s="14">
        <v>-6.8999999999999999E-3</v>
      </c>
      <c r="D518" s="15">
        <f t="shared" si="123"/>
        <v>0.99309999999999998</v>
      </c>
      <c r="E518" s="10">
        <f t="shared" si="124"/>
        <v>0.57849794602340598</v>
      </c>
      <c r="F518" s="16"/>
      <c r="G518" s="12" t="s">
        <v>519</v>
      </c>
      <c r="H518" s="13">
        <v>805.05</v>
      </c>
      <c r="I518" s="14">
        <v>-6.0000000000000001E-3</v>
      </c>
      <c r="J518" s="15">
        <f t="shared" si="125"/>
        <v>0.99399999999999999</v>
      </c>
      <c r="K518" s="10">
        <f t="shared" si="126"/>
        <v>-1.9942727489849501E-3</v>
      </c>
      <c r="L518" s="21"/>
      <c r="M518" s="12" t="s">
        <v>519</v>
      </c>
      <c r="N518" s="13">
        <v>217.45</v>
      </c>
      <c r="O518" s="14">
        <v>-9.1000000000000004E-3</v>
      </c>
      <c r="P518" s="15">
        <f t="shared" si="127"/>
        <v>0.9909</v>
      </c>
      <c r="Q518" s="10">
        <f t="shared" si="128"/>
        <v>-9.4064485311679E-5</v>
      </c>
      <c r="R518" s="21"/>
      <c r="S518" s="12" t="s">
        <v>519</v>
      </c>
      <c r="T518" s="13">
        <v>23.63</v>
      </c>
      <c r="U518" s="14">
        <v>8.0000000000000004E-4</v>
      </c>
      <c r="V518" s="15">
        <f t="shared" si="129"/>
        <v>1.0007999999999999</v>
      </c>
      <c r="W518" s="10">
        <f t="shared" si="130"/>
        <v>2.80038213518032E-5</v>
      </c>
      <c r="X518" s="22"/>
      <c r="Y518" s="29" t="s">
        <v>519</v>
      </c>
      <c r="Z518" s="30">
        <v>73.099999999999994</v>
      </c>
      <c r="AA518" s="31">
        <v>2.7400000000000001E-2</v>
      </c>
      <c r="AB518" s="32">
        <f t="shared" si="131"/>
        <v>1.0274000000000001</v>
      </c>
      <c r="AC518" s="28">
        <f t="shared" si="132"/>
        <v>5.7469978504896097E-4</v>
      </c>
      <c r="AD518" s="22"/>
      <c r="AE518" s="29" t="s">
        <v>519</v>
      </c>
      <c r="AF518" s="30">
        <v>572.85</v>
      </c>
      <c r="AG518" s="31">
        <v>4.1000000000000003E-3</v>
      </c>
      <c r="AH518" s="32">
        <f t="shared" si="133"/>
        <v>1.0041</v>
      </c>
      <c r="AI518" s="28">
        <f t="shared" si="134"/>
        <v>3.8214115118223097E-5</v>
      </c>
      <c r="AJ518" s="22"/>
      <c r="AK518" s="29" t="s">
        <v>519</v>
      </c>
      <c r="AL518" s="30">
        <v>259.64999999999998</v>
      </c>
      <c r="AM518" s="31">
        <v>-1.12E-2</v>
      </c>
      <c r="AN518" s="32">
        <f t="shared" si="135"/>
        <v>0.98880000000000001</v>
      </c>
      <c r="AO518" s="28">
        <f t="shared" si="136"/>
        <v>-1.06034869835204E-4</v>
      </c>
      <c r="AP518" s="22"/>
      <c r="AQ518" s="22"/>
      <c r="AR518" s="38"/>
      <c r="AT518" s="39">
        <f t="shared" si="137"/>
        <v>0.57694449164079298</v>
      </c>
      <c r="AV518" s="40" t="s">
        <v>523</v>
      </c>
      <c r="AW518" s="47">
        <v>1222.2</v>
      </c>
      <c r="AX518" s="48">
        <f t="shared" ref="AX518:AX581" si="138">LN(AW518/AW519)</f>
        <v>6.8965790590604604E-3</v>
      </c>
      <c r="AY518" s="43">
        <f t="shared" ref="AY518:AY581" si="139">AX518+1</f>
        <v>1.00689657905906</v>
      </c>
      <c r="AZ518" s="49"/>
    </row>
    <row r="519" spans="1:52" ht="20.399999999999999">
      <c r="A519" s="12" t="s">
        <v>520</v>
      </c>
      <c r="B519" s="13">
        <v>1913.78</v>
      </c>
      <c r="C519" s="14">
        <v>1.8499999999999999E-2</v>
      </c>
      <c r="D519" s="15">
        <f t="shared" ref="D519:D582" si="140">SUM(C519,1)</f>
        <v>1.0185</v>
      </c>
      <c r="E519" s="10">
        <f t="shared" ref="E519:E582" si="141">D519*$C$4</f>
        <v>0.59329388583711495</v>
      </c>
      <c r="F519" s="16"/>
      <c r="G519" s="12" t="s">
        <v>520</v>
      </c>
      <c r="H519" s="13">
        <v>809.95</v>
      </c>
      <c r="I519" s="14">
        <v>3.0200000000000001E-2</v>
      </c>
      <c r="J519" s="15">
        <f t="shared" ref="J519:J582" si="142">SUM(I519,1)</f>
        <v>1.0302</v>
      </c>
      <c r="K519" s="10">
        <f t="shared" ref="K519:K582" si="143">I519*$I$4</f>
        <v>1.0037839503224301E-2</v>
      </c>
      <c r="L519" s="21"/>
      <c r="M519" s="12" t="s">
        <v>520</v>
      </c>
      <c r="N519" s="13">
        <v>219.45</v>
      </c>
      <c r="O519" s="14">
        <v>-2.3E-3</v>
      </c>
      <c r="P519" s="15">
        <f t="shared" ref="P519:P582" si="144">SUM(O519,1)</f>
        <v>0.99770000000000003</v>
      </c>
      <c r="Q519" s="10">
        <f t="shared" ref="Q519:Q582" si="145">O519*$O$4</f>
        <v>-2.3774540243611199E-5</v>
      </c>
      <c r="R519" s="21"/>
      <c r="S519" s="12" t="s">
        <v>520</v>
      </c>
      <c r="T519" s="13">
        <v>23.6</v>
      </c>
      <c r="U519" s="14">
        <v>-1.2800000000000001E-2</v>
      </c>
      <c r="V519" s="15">
        <f t="shared" ref="V519:V582" si="146">SUM(U519,1)</f>
        <v>0.98719999999999997</v>
      </c>
      <c r="W519" s="10">
        <f t="shared" ref="W519:W582" si="147">U519*$U$4</f>
        <v>-4.4806114162885099E-4</v>
      </c>
      <c r="X519" s="22"/>
      <c r="Y519" s="29" t="s">
        <v>520</v>
      </c>
      <c r="Z519" s="30">
        <v>71.150000000000006</v>
      </c>
      <c r="AA519" s="31">
        <v>1.6400000000000001E-2</v>
      </c>
      <c r="AB519" s="32">
        <f t="shared" ref="AB519:AB582" si="148">SUM(AA519,1)</f>
        <v>1.0164</v>
      </c>
      <c r="AC519" s="28">
        <f t="shared" ref="AC519:AC582" si="149">AA519*$AA$4</f>
        <v>3.4398089324098402E-4</v>
      </c>
      <c r="AD519" s="22"/>
      <c r="AE519" s="29" t="s">
        <v>520</v>
      </c>
      <c r="AF519" s="30">
        <v>570.5</v>
      </c>
      <c r="AG519" s="31">
        <v>3.2099999999999997E-2</v>
      </c>
      <c r="AH519" s="32">
        <f t="shared" ref="AH519:AH582" si="150">SUM(AG519,1)</f>
        <v>1.0321</v>
      </c>
      <c r="AI519" s="28">
        <f t="shared" ref="AI519:AI582" si="151">AG519*$AG$4</f>
        <v>2.99188559828039E-4</v>
      </c>
      <c r="AJ519" s="22"/>
      <c r="AK519" s="29" t="s">
        <v>520</v>
      </c>
      <c r="AL519" s="30">
        <v>262.60000000000002</v>
      </c>
      <c r="AM519" s="31">
        <v>-8.0000000000000004E-4</v>
      </c>
      <c r="AN519" s="32">
        <f t="shared" ref="AN519:AN582" si="152">SUM(AM519,1)</f>
        <v>0.99919999999999998</v>
      </c>
      <c r="AO519" s="28">
        <f t="shared" ref="AO519:AO582" si="153">AM519*$AM$4</f>
        <v>-7.5739192739431597E-6</v>
      </c>
      <c r="AP519" s="22"/>
      <c r="AQ519" s="22"/>
      <c r="AR519" s="38"/>
      <c r="AT519" s="39">
        <f t="shared" si="137"/>
        <v>0.60349548519226204</v>
      </c>
      <c r="AV519" s="40" t="s">
        <v>524</v>
      </c>
      <c r="AW519" s="47">
        <v>1213.8</v>
      </c>
      <c r="AX519" s="48">
        <f t="shared" si="138"/>
        <v>-3.4952849286421801E-3</v>
      </c>
      <c r="AY519" s="43">
        <f t="shared" si="139"/>
        <v>0.99650471507135796</v>
      </c>
      <c r="AZ519" s="49"/>
    </row>
    <row r="520" spans="1:52" ht="20.399999999999999">
      <c r="A520" s="12" t="s">
        <v>521</v>
      </c>
      <c r="B520" s="13">
        <v>1878.96</v>
      </c>
      <c r="C520" s="14">
        <v>-1.49E-2</v>
      </c>
      <c r="D520" s="15">
        <f t="shared" si="140"/>
        <v>0.98509999999999998</v>
      </c>
      <c r="E520" s="10">
        <f t="shared" si="141"/>
        <v>0.57383780749940305</v>
      </c>
      <c r="F520" s="16"/>
      <c r="G520" s="12" t="s">
        <v>521</v>
      </c>
      <c r="H520" s="13">
        <v>786.2</v>
      </c>
      <c r="I520" s="14">
        <v>7.7999999999999996E-3</v>
      </c>
      <c r="J520" s="15">
        <f t="shared" si="142"/>
        <v>1.0078</v>
      </c>
      <c r="K520" s="10">
        <f t="shared" si="143"/>
        <v>2.5925545736804399E-3</v>
      </c>
      <c r="L520" s="21"/>
      <c r="M520" s="12" t="s">
        <v>521</v>
      </c>
      <c r="N520" s="13">
        <v>219.95</v>
      </c>
      <c r="O520" s="14">
        <v>-8.0999999999999996E-3</v>
      </c>
      <c r="P520" s="15">
        <f t="shared" si="144"/>
        <v>0.9919</v>
      </c>
      <c r="Q520" s="10">
        <f t="shared" si="145"/>
        <v>-8.3727728684021997E-5</v>
      </c>
      <c r="R520" s="21"/>
      <c r="S520" s="12" t="s">
        <v>521</v>
      </c>
      <c r="T520" s="13">
        <v>23.91</v>
      </c>
      <c r="U520" s="14">
        <v>0.1062</v>
      </c>
      <c r="V520" s="15">
        <f t="shared" si="146"/>
        <v>1.1062000000000001</v>
      </c>
      <c r="W520" s="10">
        <f t="shared" si="147"/>
        <v>3.7175072844518701E-3</v>
      </c>
      <c r="X520" s="22"/>
      <c r="Y520" s="29" t="s">
        <v>521</v>
      </c>
      <c r="Z520" s="30">
        <v>70</v>
      </c>
      <c r="AA520" s="31">
        <v>1.4500000000000001E-2</v>
      </c>
      <c r="AB520" s="32">
        <f t="shared" si="148"/>
        <v>1.0145</v>
      </c>
      <c r="AC520" s="28">
        <f t="shared" si="149"/>
        <v>3.0412944829233298E-4</v>
      </c>
      <c r="AD520" s="22"/>
      <c r="AE520" s="29" t="s">
        <v>521</v>
      </c>
      <c r="AF520" s="30">
        <v>552.75</v>
      </c>
      <c r="AG520" s="31">
        <v>-1.55E-2</v>
      </c>
      <c r="AH520" s="32">
        <f t="shared" si="150"/>
        <v>0.98450000000000004</v>
      </c>
      <c r="AI520" s="28">
        <f t="shared" si="151"/>
        <v>-1.4446799617864799E-4</v>
      </c>
      <c r="AJ520" s="22"/>
      <c r="AK520" s="29" t="s">
        <v>521</v>
      </c>
      <c r="AL520" s="30">
        <v>262.8</v>
      </c>
      <c r="AM520" s="31">
        <v>-4.7000000000000002E-3</v>
      </c>
      <c r="AN520" s="32">
        <f t="shared" si="152"/>
        <v>0.99529999999999996</v>
      </c>
      <c r="AO520" s="28">
        <f t="shared" si="153"/>
        <v>-4.4496775734416002E-5</v>
      </c>
      <c r="AP520" s="22"/>
      <c r="AQ520" s="22"/>
      <c r="AR520" s="38"/>
      <c r="AT520" s="39">
        <f t="shared" si="137"/>
        <v>0.58017930630522996</v>
      </c>
      <c r="AV520" s="40" t="s">
        <v>525</v>
      </c>
      <c r="AW520" s="47">
        <v>1218.05</v>
      </c>
      <c r="AX520" s="48">
        <f t="shared" si="138"/>
        <v>-2.2366122189391598E-2</v>
      </c>
      <c r="AY520" s="43">
        <f t="shared" si="139"/>
        <v>0.97763387781060795</v>
      </c>
      <c r="AZ520" s="49"/>
    </row>
    <row r="521" spans="1:52" ht="20.399999999999999">
      <c r="A521" s="12" t="s">
        <v>522</v>
      </c>
      <c r="B521" s="13">
        <v>1907.3</v>
      </c>
      <c r="C521" s="14">
        <v>1.89E-2</v>
      </c>
      <c r="D521" s="15">
        <f t="shared" si="140"/>
        <v>1.0188999999999999</v>
      </c>
      <c r="E521" s="10">
        <f t="shared" si="141"/>
        <v>0.59352689276331505</v>
      </c>
      <c r="F521" s="16"/>
      <c r="G521" s="12" t="s">
        <v>522</v>
      </c>
      <c r="H521" s="13">
        <v>780.1</v>
      </c>
      <c r="I521" s="14">
        <v>-5.8999999999999999E-3</v>
      </c>
      <c r="J521" s="15">
        <f t="shared" si="142"/>
        <v>0.99409999999999998</v>
      </c>
      <c r="K521" s="10">
        <f t="shared" si="143"/>
        <v>-1.9610348698351999E-3</v>
      </c>
      <c r="L521" s="21"/>
      <c r="M521" s="12" t="s">
        <v>522</v>
      </c>
      <c r="N521" s="13">
        <v>221.75</v>
      </c>
      <c r="O521" s="14">
        <v>-6.9999999999999999E-4</v>
      </c>
      <c r="P521" s="15">
        <f t="shared" si="144"/>
        <v>0.99929999999999997</v>
      </c>
      <c r="Q521" s="10">
        <f t="shared" si="145"/>
        <v>-7.23572963935992E-6</v>
      </c>
      <c r="R521" s="21"/>
      <c r="S521" s="12" t="s">
        <v>522</v>
      </c>
      <c r="T521" s="13">
        <v>21.61</v>
      </c>
      <c r="U521" s="14">
        <v>-4.1000000000000003E-3</v>
      </c>
      <c r="V521" s="15">
        <f t="shared" si="146"/>
        <v>0.99590000000000001</v>
      </c>
      <c r="W521" s="10">
        <f t="shared" si="147"/>
        <v>-1.4351958442799099E-4</v>
      </c>
      <c r="X521" s="22"/>
      <c r="Y521" s="29" t="s">
        <v>522</v>
      </c>
      <c r="Z521" s="30">
        <v>69</v>
      </c>
      <c r="AA521" s="31">
        <v>-2.2000000000000001E-3</v>
      </c>
      <c r="AB521" s="32">
        <f t="shared" si="148"/>
        <v>0.99780000000000002</v>
      </c>
      <c r="AC521" s="28">
        <f t="shared" si="149"/>
        <v>-4.6143778361595401E-5</v>
      </c>
      <c r="AD521" s="22"/>
      <c r="AE521" s="29" t="s">
        <v>522</v>
      </c>
      <c r="AF521" s="30">
        <v>561.45000000000005</v>
      </c>
      <c r="AG521" s="31">
        <v>3.3999999999999998E-3</v>
      </c>
      <c r="AH521" s="32">
        <f t="shared" si="150"/>
        <v>1.0034000000000001</v>
      </c>
      <c r="AI521" s="28">
        <f t="shared" si="151"/>
        <v>3.1689754000477703E-5</v>
      </c>
      <c r="AJ521" s="22"/>
      <c r="AK521" s="29" t="s">
        <v>522</v>
      </c>
      <c r="AL521" s="30">
        <v>264.05</v>
      </c>
      <c r="AM521" s="31">
        <v>1.9E-3</v>
      </c>
      <c r="AN521" s="32">
        <f t="shared" si="152"/>
        <v>1.0019</v>
      </c>
      <c r="AO521" s="28">
        <f t="shared" si="153"/>
        <v>1.7988058275615E-5</v>
      </c>
      <c r="AP521" s="22"/>
      <c r="AQ521" s="22"/>
      <c r="AR521" s="38"/>
      <c r="AT521" s="39">
        <f t="shared" si="137"/>
        <v>0.59141863661332705</v>
      </c>
      <c r="AV521" s="40" t="s">
        <v>526</v>
      </c>
      <c r="AW521" s="47">
        <v>1245.5999999999999</v>
      </c>
      <c r="AX521" s="48">
        <f t="shared" si="138"/>
        <v>6.3221262782561499E-3</v>
      </c>
      <c r="AY521" s="43">
        <f t="shared" si="139"/>
        <v>1.00632212627826</v>
      </c>
      <c r="AZ521" s="49"/>
    </row>
    <row r="522" spans="1:52" ht="20.399999999999999">
      <c r="A522" s="12" t="s">
        <v>523</v>
      </c>
      <c r="B522" s="13">
        <v>1871.93</v>
      </c>
      <c r="C522" s="14">
        <v>-1.84E-2</v>
      </c>
      <c r="D522" s="15">
        <f t="shared" si="140"/>
        <v>0.98160000000000003</v>
      </c>
      <c r="E522" s="10">
        <f t="shared" si="141"/>
        <v>0.57179899689515201</v>
      </c>
      <c r="F522" s="16"/>
      <c r="G522" s="12" t="s">
        <v>523</v>
      </c>
      <c r="H522" s="13">
        <v>784.75</v>
      </c>
      <c r="I522" s="14">
        <v>-2.3800000000000002E-2</v>
      </c>
      <c r="J522" s="15">
        <f t="shared" si="142"/>
        <v>0.97619999999999996</v>
      </c>
      <c r="K522" s="10">
        <f t="shared" si="143"/>
        <v>-7.9106152376403095E-3</v>
      </c>
      <c r="L522" s="21"/>
      <c r="M522" s="12" t="s">
        <v>523</v>
      </c>
      <c r="N522" s="13">
        <v>221.9</v>
      </c>
      <c r="O522" s="14">
        <v>-8.5000000000000006E-3</v>
      </c>
      <c r="P522" s="15">
        <f t="shared" si="144"/>
        <v>0.99150000000000005</v>
      </c>
      <c r="Q522" s="10">
        <f t="shared" si="145"/>
        <v>-8.7862431335084803E-5</v>
      </c>
      <c r="R522" s="21"/>
      <c r="S522" s="12" t="s">
        <v>523</v>
      </c>
      <c r="T522" s="13">
        <v>21.7</v>
      </c>
      <c r="U522" s="14">
        <v>1.4E-2</v>
      </c>
      <c r="V522" s="15">
        <f t="shared" si="146"/>
        <v>1.014</v>
      </c>
      <c r="W522" s="10">
        <f t="shared" si="147"/>
        <v>4.90066873656556E-4</v>
      </c>
      <c r="X522" s="22"/>
      <c r="Y522" s="29" t="s">
        <v>523</v>
      </c>
      <c r="Z522" s="30">
        <v>69.150000000000006</v>
      </c>
      <c r="AA522" s="31">
        <v>-9.2999999999999992E-3</v>
      </c>
      <c r="AB522" s="32">
        <f t="shared" si="148"/>
        <v>0.99070000000000003</v>
      </c>
      <c r="AC522" s="28">
        <f t="shared" si="149"/>
        <v>-1.9506233580129001E-4</v>
      </c>
      <c r="AD522" s="22"/>
      <c r="AE522" s="29" t="s">
        <v>523</v>
      </c>
      <c r="AF522" s="30">
        <v>559.54999999999995</v>
      </c>
      <c r="AG522" s="31">
        <v>-1.47E-2</v>
      </c>
      <c r="AH522" s="32">
        <f t="shared" si="150"/>
        <v>0.98529999999999995</v>
      </c>
      <c r="AI522" s="28">
        <f t="shared" si="151"/>
        <v>-1.3701158347265301E-4</v>
      </c>
      <c r="AJ522" s="22"/>
      <c r="AK522" s="29" t="s">
        <v>523</v>
      </c>
      <c r="AL522" s="30">
        <v>263.55</v>
      </c>
      <c r="AM522" s="31">
        <v>-2.3E-3</v>
      </c>
      <c r="AN522" s="32">
        <f t="shared" si="152"/>
        <v>0.99770000000000003</v>
      </c>
      <c r="AO522" s="28">
        <f t="shared" si="153"/>
        <v>-2.17750179125866E-5</v>
      </c>
      <c r="AP522" s="22"/>
      <c r="AQ522" s="22"/>
      <c r="AR522" s="38"/>
      <c r="AT522" s="39">
        <f t="shared" si="137"/>
        <v>0.56393673716264603</v>
      </c>
      <c r="AV522" s="40" t="s">
        <v>527</v>
      </c>
      <c r="AW522" s="47">
        <v>1237.75</v>
      </c>
      <c r="AX522" s="48">
        <f t="shared" si="138"/>
        <v>5.2653017552338E-3</v>
      </c>
      <c r="AY522" s="43">
        <f t="shared" si="139"/>
        <v>1.00526530175523</v>
      </c>
      <c r="AZ522" s="49"/>
    </row>
    <row r="523" spans="1:52" ht="20.399999999999999">
      <c r="A523" s="12" t="s">
        <v>524</v>
      </c>
      <c r="B523" s="13">
        <v>1906.95</v>
      </c>
      <c r="C523" s="14">
        <v>1.72E-2</v>
      </c>
      <c r="D523" s="15">
        <f t="shared" si="140"/>
        <v>1.0172000000000001</v>
      </c>
      <c r="E523" s="10">
        <f t="shared" si="141"/>
        <v>0.59253661332696494</v>
      </c>
      <c r="F523" s="16"/>
      <c r="G523" s="12" t="s">
        <v>524</v>
      </c>
      <c r="H523" s="13">
        <v>803.9</v>
      </c>
      <c r="I523" s="14">
        <v>8.2000000000000007E-3</v>
      </c>
      <c r="J523" s="15">
        <f t="shared" si="142"/>
        <v>1.0082</v>
      </c>
      <c r="K523" s="10">
        <f t="shared" si="143"/>
        <v>2.7255060902794401E-3</v>
      </c>
      <c r="L523" s="21"/>
      <c r="M523" s="12" t="s">
        <v>524</v>
      </c>
      <c r="N523" s="13">
        <v>223.8</v>
      </c>
      <c r="O523" s="14">
        <v>-1.04E-2</v>
      </c>
      <c r="P523" s="15">
        <f t="shared" si="144"/>
        <v>0.98960000000000004</v>
      </c>
      <c r="Q523" s="10">
        <f t="shared" si="145"/>
        <v>-1.07502268927633E-4</v>
      </c>
      <c r="R523" s="21"/>
      <c r="S523" s="12" t="s">
        <v>524</v>
      </c>
      <c r="T523" s="13">
        <v>21.41</v>
      </c>
      <c r="U523" s="14">
        <v>-3.7000000000000002E-3</v>
      </c>
      <c r="V523" s="15">
        <f t="shared" si="146"/>
        <v>0.99629999999999996</v>
      </c>
      <c r="W523" s="10">
        <f t="shared" si="147"/>
        <v>-1.2951767375209001E-4</v>
      </c>
      <c r="X523" s="22"/>
      <c r="Y523" s="29" t="s">
        <v>524</v>
      </c>
      <c r="Z523" s="30">
        <v>69.8</v>
      </c>
      <c r="AA523" s="31">
        <v>-2.4500000000000001E-2</v>
      </c>
      <c r="AB523" s="32">
        <f t="shared" si="148"/>
        <v>0.97550000000000003</v>
      </c>
      <c r="AC523" s="28">
        <f t="shared" si="149"/>
        <v>-5.1387389539049404E-4</v>
      </c>
      <c r="AD523" s="22"/>
      <c r="AE523" s="29" t="s">
        <v>524</v>
      </c>
      <c r="AF523" s="30">
        <v>567.9</v>
      </c>
      <c r="AG523" s="31">
        <v>-8.2000000000000007E-3</v>
      </c>
      <c r="AH523" s="32">
        <f t="shared" si="150"/>
        <v>0.99180000000000001</v>
      </c>
      <c r="AI523" s="28">
        <f t="shared" si="151"/>
        <v>-7.6428230236446194E-5</v>
      </c>
      <c r="AJ523" s="22"/>
      <c r="AK523" s="29" t="s">
        <v>524</v>
      </c>
      <c r="AL523" s="30">
        <v>264.14999999999998</v>
      </c>
      <c r="AM523" s="31">
        <v>-3.8E-3</v>
      </c>
      <c r="AN523" s="32">
        <f t="shared" si="152"/>
        <v>0.99619999999999997</v>
      </c>
      <c r="AO523" s="28">
        <f t="shared" si="153"/>
        <v>-3.5976116551230001E-5</v>
      </c>
      <c r="AP523" s="22"/>
      <c r="AQ523" s="22"/>
      <c r="AR523" s="38"/>
      <c r="AT523" s="39">
        <f t="shared" si="137"/>
        <v>0.59439882123238597</v>
      </c>
      <c r="AV523" s="40" t="s">
        <v>528</v>
      </c>
      <c r="AW523" s="47">
        <v>1231.25</v>
      </c>
      <c r="AX523" s="48">
        <f t="shared" si="138"/>
        <v>4.5178041391790496E-3</v>
      </c>
      <c r="AY523" s="43">
        <f t="shared" si="139"/>
        <v>1.00451780413918</v>
      </c>
      <c r="AZ523" s="49"/>
    </row>
    <row r="524" spans="1:52" ht="20.399999999999999">
      <c r="A524" s="12" t="s">
        <v>525</v>
      </c>
      <c r="B524" s="13">
        <v>1874.72</v>
      </c>
      <c r="C524" s="14">
        <v>-1.61E-2</v>
      </c>
      <c r="D524" s="15">
        <f t="shared" si="140"/>
        <v>0.9839</v>
      </c>
      <c r="E524" s="10">
        <f t="shared" si="141"/>
        <v>0.57313878672080198</v>
      </c>
      <c r="F524" s="16"/>
      <c r="G524" s="12" t="s">
        <v>525</v>
      </c>
      <c r="H524" s="13">
        <v>797.35</v>
      </c>
      <c r="I524" s="14">
        <v>-1.3299999999999999E-2</v>
      </c>
      <c r="J524" s="15">
        <f t="shared" si="142"/>
        <v>0.98670000000000002</v>
      </c>
      <c r="K524" s="10">
        <f t="shared" si="143"/>
        <v>-4.42063792691665E-3</v>
      </c>
      <c r="L524" s="21"/>
      <c r="M524" s="12" t="s">
        <v>525</v>
      </c>
      <c r="N524" s="13">
        <v>226.15</v>
      </c>
      <c r="O524" s="14">
        <v>-1.5900000000000001E-2</v>
      </c>
      <c r="P524" s="15">
        <f t="shared" si="144"/>
        <v>0.98409999999999997</v>
      </c>
      <c r="Q524" s="10">
        <f t="shared" si="145"/>
        <v>-1.64354430379747E-4</v>
      </c>
      <c r="R524" s="21"/>
      <c r="S524" s="12" t="s">
        <v>525</v>
      </c>
      <c r="T524" s="13">
        <v>21.49</v>
      </c>
      <c r="U524" s="14">
        <v>2.0999999999999999E-3</v>
      </c>
      <c r="V524" s="15">
        <f t="shared" si="146"/>
        <v>1.0021</v>
      </c>
      <c r="W524" s="10">
        <f t="shared" si="147"/>
        <v>7.3510031048483398E-5</v>
      </c>
      <c r="X524" s="22"/>
      <c r="Y524" s="29" t="s">
        <v>525</v>
      </c>
      <c r="Z524" s="30">
        <v>71.55</v>
      </c>
      <c r="AA524" s="31">
        <v>-7.6E-3</v>
      </c>
      <c r="AB524" s="32">
        <f t="shared" si="148"/>
        <v>0.99239999999999995</v>
      </c>
      <c r="AC524" s="28">
        <f t="shared" si="149"/>
        <v>-1.5940577979460199E-4</v>
      </c>
      <c r="AD524" s="22"/>
      <c r="AE524" s="29" t="s">
        <v>525</v>
      </c>
      <c r="AF524" s="30">
        <v>572.6</v>
      </c>
      <c r="AG524" s="31">
        <v>-6.8999999999999999E-3</v>
      </c>
      <c r="AH524" s="32">
        <f t="shared" si="150"/>
        <v>0.99309999999999998</v>
      </c>
      <c r="AI524" s="28">
        <f t="shared" si="151"/>
        <v>-6.4311559589204701E-5</v>
      </c>
      <c r="AJ524" s="22"/>
      <c r="AK524" s="29" t="s">
        <v>525</v>
      </c>
      <c r="AL524" s="30">
        <v>265.14999999999998</v>
      </c>
      <c r="AM524" s="31">
        <v>-1.6899999999999998E-2</v>
      </c>
      <c r="AN524" s="32">
        <f t="shared" si="152"/>
        <v>0.98309999999999997</v>
      </c>
      <c r="AO524" s="28">
        <f t="shared" si="153"/>
        <v>-1.5999904466204901E-4</v>
      </c>
      <c r="AP524" s="22"/>
      <c r="AQ524" s="22"/>
      <c r="AR524" s="38"/>
      <c r="AT524" s="39">
        <f t="shared" si="137"/>
        <v>0.568243588010509</v>
      </c>
      <c r="AV524" s="40" t="s">
        <v>529</v>
      </c>
      <c r="AW524" s="47">
        <v>1225.7</v>
      </c>
      <c r="AX524" s="48">
        <f t="shared" si="138"/>
        <v>-6.7082966587377101E-3</v>
      </c>
      <c r="AY524" s="43">
        <f t="shared" si="139"/>
        <v>0.99329170334126204</v>
      </c>
      <c r="AZ524" s="49"/>
    </row>
    <row r="525" spans="1:52" ht="20.399999999999999">
      <c r="A525" s="12" t="s">
        <v>526</v>
      </c>
      <c r="B525" s="13">
        <v>1905.35</v>
      </c>
      <c r="C525" s="14">
        <v>-7.7000000000000002E-3</v>
      </c>
      <c r="D525" s="15">
        <f t="shared" si="140"/>
        <v>0.99229999999999996</v>
      </c>
      <c r="E525" s="10">
        <f t="shared" si="141"/>
        <v>0.57803193217100501</v>
      </c>
      <c r="F525" s="16"/>
      <c r="G525" s="12" t="s">
        <v>526</v>
      </c>
      <c r="H525" s="13">
        <v>808.1</v>
      </c>
      <c r="I525" s="14">
        <v>-1.0800000000000001E-2</v>
      </c>
      <c r="J525" s="15">
        <f t="shared" si="142"/>
        <v>0.98919999999999997</v>
      </c>
      <c r="K525" s="10">
        <f t="shared" si="143"/>
        <v>-3.5896909481729199E-3</v>
      </c>
      <c r="L525" s="21"/>
      <c r="M525" s="12" t="s">
        <v>526</v>
      </c>
      <c r="N525" s="13">
        <v>229.8</v>
      </c>
      <c r="O525" s="14">
        <v>-8.3999999999999995E-3</v>
      </c>
      <c r="P525" s="15">
        <f t="shared" si="144"/>
        <v>0.99160000000000004</v>
      </c>
      <c r="Q525" s="10">
        <f t="shared" si="145"/>
        <v>-8.6828755672319102E-5</v>
      </c>
      <c r="R525" s="21"/>
      <c r="S525" s="12" t="s">
        <v>526</v>
      </c>
      <c r="T525" s="13">
        <v>21.44</v>
      </c>
      <c r="U525" s="14">
        <v>-5.5999999999999999E-3</v>
      </c>
      <c r="V525" s="15">
        <f t="shared" si="146"/>
        <v>0.99439999999999995</v>
      </c>
      <c r="W525" s="10">
        <f t="shared" si="147"/>
        <v>-1.96026749462622E-4</v>
      </c>
      <c r="X525" s="22"/>
      <c r="Y525" s="29" t="s">
        <v>526</v>
      </c>
      <c r="Z525" s="30">
        <v>72.099999999999994</v>
      </c>
      <c r="AA525" s="31">
        <v>-1.7000000000000001E-2</v>
      </c>
      <c r="AB525" s="32">
        <f t="shared" si="148"/>
        <v>0.98299999999999998</v>
      </c>
      <c r="AC525" s="28">
        <f t="shared" si="149"/>
        <v>-3.5656556006687399E-4</v>
      </c>
      <c r="AD525" s="22"/>
      <c r="AE525" s="29" t="s">
        <v>526</v>
      </c>
      <c r="AF525" s="30">
        <v>576.6</v>
      </c>
      <c r="AG525" s="31">
        <v>-1.17E-2</v>
      </c>
      <c r="AH525" s="32">
        <f t="shared" si="150"/>
        <v>0.98829999999999996</v>
      </c>
      <c r="AI525" s="28">
        <f t="shared" si="151"/>
        <v>-1.09050035825173E-4</v>
      </c>
      <c r="AJ525" s="22"/>
      <c r="AK525" s="29" t="s">
        <v>526</v>
      </c>
      <c r="AL525" s="30">
        <v>269.7</v>
      </c>
      <c r="AM525" s="31">
        <v>1.5E-3</v>
      </c>
      <c r="AN525" s="32">
        <f t="shared" si="152"/>
        <v>1.0015000000000001</v>
      </c>
      <c r="AO525" s="28">
        <f t="shared" si="153"/>
        <v>1.4201098638643399E-5</v>
      </c>
      <c r="AP525" s="22"/>
      <c r="AQ525" s="22"/>
      <c r="AR525" s="38"/>
      <c r="AT525" s="39">
        <f t="shared" si="137"/>
        <v>0.57370797122044404</v>
      </c>
      <c r="AV525" s="40" t="s">
        <v>530</v>
      </c>
      <c r="AW525" s="47">
        <v>1233.95</v>
      </c>
      <c r="AX525" s="48">
        <f t="shared" si="138"/>
        <v>7.1571205437022598E-3</v>
      </c>
      <c r="AY525" s="43">
        <f t="shared" si="139"/>
        <v>1.0071571205437</v>
      </c>
      <c r="AZ525" s="49"/>
    </row>
    <row r="526" spans="1:52" ht="20.399999999999999">
      <c r="A526" s="12" t="s">
        <v>981</v>
      </c>
      <c r="B526" s="13">
        <v>1920.22</v>
      </c>
      <c r="C526" s="14">
        <v>6.1000000000000004E-3</v>
      </c>
      <c r="D526" s="15">
        <f t="shared" si="140"/>
        <v>1.0061</v>
      </c>
      <c r="E526" s="10">
        <f t="shared" si="141"/>
        <v>0.58607067112490996</v>
      </c>
      <c r="F526" s="16"/>
      <c r="G526" s="12" t="s">
        <v>981</v>
      </c>
      <c r="H526" s="13">
        <v>816.9</v>
      </c>
      <c r="I526" s="14">
        <v>-8.6999999999999994E-3</v>
      </c>
      <c r="J526" s="15">
        <f t="shared" si="142"/>
        <v>0.99129999999999996</v>
      </c>
      <c r="K526" s="10">
        <f t="shared" si="143"/>
        <v>-2.8916954860281801E-3</v>
      </c>
      <c r="L526" s="21"/>
      <c r="M526" s="12" t="s">
        <v>981</v>
      </c>
      <c r="N526" s="13">
        <v>231.75</v>
      </c>
      <c r="O526" s="14">
        <v>-2.5999999999999999E-3</v>
      </c>
      <c r="P526" s="15">
        <f t="shared" si="144"/>
        <v>0.99739999999999995</v>
      </c>
      <c r="Q526" s="10">
        <f t="shared" si="145"/>
        <v>-2.6875567231908301E-5</v>
      </c>
      <c r="R526" s="21"/>
      <c r="S526" s="12" t="s">
        <v>981</v>
      </c>
      <c r="T526" s="13">
        <v>21.56</v>
      </c>
      <c r="U526" s="14">
        <v>-2.18E-2</v>
      </c>
      <c r="V526" s="15">
        <f t="shared" si="146"/>
        <v>0.97819999999999996</v>
      </c>
      <c r="W526" s="10">
        <f t="shared" si="147"/>
        <v>-7.63104131836637E-4</v>
      </c>
      <c r="X526" s="22"/>
      <c r="Y526" s="29" t="s">
        <v>981</v>
      </c>
      <c r="Z526" s="30">
        <v>73.349999999999994</v>
      </c>
      <c r="AA526" s="31">
        <v>7.6E-3</v>
      </c>
      <c r="AB526" s="32">
        <f t="shared" si="148"/>
        <v>1.0076000000000001</v>
      </c>
      <c r="AC526" s="28">
        <f t="shared" si="149"/>
        <v>1.5940577979460199E-4</v>
      </c>
      <c r="AD526" s="22"/>
      <c r="AE526" s="29" t="s">
        <v>981</v>
      </c>
      <c r="AF526" s="30">
        <v>583.4</v>
      </c>
      <c r="AG526" s="31">
        <v>9.5999999999999992E-3</v>
      </c>
      <c r="AH526" s="32">
        <f t="shared" si="150"/>
        <v>1.0096000000000001</v>
      </c>
      <c r="AI526" s="28">
        <f t="shared" si="151"/>
        <v>8.9476952471936901E-5</v>
      </c>
      <c r="AJ526" s="22"/>
      <c r="AK526" s="29" t="s">
        <v>981</v>
      </c>
      <c r="AL526" s="30">
        <v>269.3</v>
      </c>
      <c r="AM526" s="31">
        <v>-1.3899999999999999E-2</v>
      </c>
      <c r="AN526" s="32">
        <f t="shared" si="152"/>
        <v>0.98609999999999998</v>
      </c>
      <c r="AO526" s="28">
        <f t="shared" si="153"/>
        <v>-1.3159684738476199E-4</v>
      </c>
      <c r="AP526" s="22"/>
      <c r="AQ526" s="22"/>
      <c r="AR526" s="38"/>
      <c r="AT526" s="39">
        <f t="shared" si="137"/>
        <v>0.58250628182469499</v>
      </c>
      <c r="AV526" s="40" t="s">
        <v>531</v>
      </c>
      <c r="AW526" s="47">
        <v>1225.1500000000001</v>
      </c>
      <c r="AX526" s="48">
        <f t="shared" si="138"/>
        <v>2.85720118680869E-4</v>
      </c>
      <c r="AY526" s="43">
        <f t="shared" si="139"/>
        <v>1.0002857201186801</v>
      </c>
      <c r="AZ526" s="49"/>
    </row>
    <row r="527" spans="1:52" ht="20.399999999999999">
      <c r="A527" s="12" t="s">
        <v>982</v>
      </c>
      <c r="B527" s="13">
        <v>1908.65</v>
      </c>
      <c r="C527" s="14">
        <v>2.2100000000000002E-2</v>
      </c>
      <c r="D527" s="15">
        <f t="shared" si="140"/>
        <v>1.0221</v>
      </c>
      <c r="E527" s="10">
        <f t="shared" si="141"/>
        <v>0.59539094817291605</v>
      </c>
      <c r="F527" s="16"/>
      <c r="G527" s="12" t="s">
        <v>982</v>
      </c>
      <c r="H527" s="13">
        <v>824.1</v>
      </c>
      <c r="I527" s="14">
        <v>1.2999999999999999E-3</v>
      </c>
      <c r="J527" s="15">
        <f t="shared" si="142"/>
        <v>1.0013000000000001</v>
      </c>
      <c r="K527" s="10">
        <f t="shared" si="143"/>
        <v>4.3209242894674002E-4</v>
      </c>
      <c r="L527" s="21"/>
      <c r="M527" s="12" t="s">
        <v>982</v>
      </c>
      <c r="N527" s="13">
        <v>232.35</v>
      </c>
      <c r="O527" s="14">
        <v>1.2200000000000001E-2</v>
      </c>
      <c r="P527" s="15">
        <f t="shared" si="144"/>
        <v>1.0122</v>
      </c>
      <c r="Q527" s="10">
        <f t="shared" si="145"/>
        <v>1.2610843085741601E-4</v>
      </c>
      <c r="R527" s="21"/>
      <c r="S527" s="12" t="s">
        <v>982</v>
      </c>
      <c r="T527" s="13">
        <v>22.04</v>
      </c>
      <c r="U527" s="14">
        <v>2.4899999999999999E-2</v>
      </c>
      <c r="V527" s="15">
        <f t="shared" si="146"/>
        <v>1.0248999999999999</v>
      </c>
      <c r="W527" s="10">
        <f t="shared" si="147"/>
        <v>8.7161893957487396E-4</v>
      </c>
      <c r="X527" s="22"/>
      <c r="Y527" s="29" t="s">
        <v>982</v>
      </c>
      <c r="Z527" s="30">
        <v>72.8</v>
      </c>
      <c r="AA527" s="31">
        <v>1.8200000000000001E-2</v>
      </c>
      <c r="AB527" s="32">
        <f t="shared" si="148"/>
        <v>1.0182</v>
      </c>
      <c r="AC527" s="28">
        <f t="shared" si="149"/>
        <v>3.8173489371865301E-4</v>
      </c>
      <c r="AD527" s="22"/>
      <c r="AE527" s="29" t="s">
        <v>982</v>
      </c>
      <c r="AF527" s="30">
        <v>577.85</v>
      </c>
      <c r="AG527" s="31">
        <v>-2.9000000000000001E-2</v>
      </c>
      <c r="AH527" s="32">
        <f t="shared" si="150"/>
        <v>0.97099999999999997</v>
      </c>
      <c r="AI527" s="28">
        <f t="shared" si="151"/>
        <v>-2.7029496059230998E-4</v>
      </c>
      <c r="AJ527" s="22"/>
      <c r="AK527" s="29" t="s">
        <v>982</v>
      </c>
      <c r="AL527" s="30">
        <v>273.10000000000002</v>
      </c>
      <c r="AM527" s="31">
        <v>6.6E-3</v>
      </c>
      <c r="AN527" s="32">
        <f t="shared" si="152"/>
        <v>1.0065999999999999</v>
      </c>
      <c r="AO527" s="28">
        <f t="shared" si="153"/>
        <v>6.2484834010031006E-5</v>
      </c>
      <c r="AP527" s="22"/>
      <c r="AQ527" s="22"/>
      <c r="AR527" s="38"/>
      <c r="AT527" s="39">
        <f t="shared" si="137"/>
        <v>0.59699469273943195</v>
      </c>
      <c r="AV527" s="40" t="s">
        <v>532</v>
      </c>
      <c r="AW527" s="47">
        <v>1224.8</v>
      </c>
      <c r="AX527" s="48">
        <f t="shared" si="138"/>
        <v>-1.2246147581393801E-4</v>
      </c>
      <c r="AY527" s="43">
        <f t="shared" si="139"/>
        <v>0.99987753852418604</v>
      </c>
      <c r="AZ527" s="49"/>
    </row>
    <row r="528" spans="1:52" ht="20.399999999999999">
      <c r="A528" s="12" t="s">
        <v>983</v>
      </c>
      <c r="B528" s="13">
        <v>1867.34</v>
      </c>
      <c r="C528" s="14">
        <v>2.87E-2</v>
      </c>
      <c r="D528" s="15">
        <f t="shared" si="140"/>
        <v>1.0286999999999999</v>
      </c>
      <c r="E528" s="10">
        <f t="shared" si="141"/>
        <v>0.59923556245521803</v>
      </c>
      <c r="F528" s="16"/>
      <c r="G528" s="12" t="s">
        <v>983</v>
      </c>
      <c r="H528" s="13">
        <v>823.05</v>
      </c>
      <c r="I528" s="14">
        <v>4.9299999999999997E-2</v>
      </c>
      <c r="J528" s="15">
        <f t="shared" si="142"/>
        <v>1.0492999999999999</v>
      </c>
      <c r="K528" s="10">
        <f t="shared" si="143"/>
        <v>1.6386274420826401E-2</v>
      </c>
      <c r="L528" s="21"/>
      <c r="M528" s="12" t="s">
        <v>983</v>
      </c>
      <c r="N528" s="13">
        <v>229.55</v>
      </c>
      <c r="O528" s="14">
        <v>5.0000000000000001E-3</v>
      </c>
      <c r="P528" s="15">
        <f t="shared" si="144"/>
        <v>1.0049999999999999</v>
      </c>
      <c r="Q528" s="10">
        <f t="shared" si="145"/>
        <v>5.1683783138285198E-5</v>
      </c>
      <c r="R528" s="21"/>
      <c r="S528" s="12" t="s">
        <v>983</v>
      </c>
      <c r="T528" s="13">
        <v>21.5</v>
      </c>
      <c r="U528" s="14">
        <v>2.87E-2</v>
      </c>
      <c r="V528" s="15">
        <f t="shared" si="146"/>
        <v>1.0286999999999999</v>
      </c>
      <c r="W528" s="10">
        <f t="shared" si="147"/>
        <v>1.00463709099594E-3</v>
      </c>
      <c r="X528" s="22"/>
      <c r="Y528" s="29" t="s">
        <v>983</v>
      </c>
      <c r="Z528" s="30">
        <v>71.5</v>
      </c>
      <c r="AA528" s="31">
        <v>1.1299999999999999E-2</v>
      </c>
      <c r="AB528" s="32">
        <f t="shared" si="148"/>
        <v>1.0113000000000001</v>
      </c>
      <c r="AC528" s="28">
        <f t="shared" si="149"/>
        <v>2.3701122522092199E-4</v>
      </c>
      <c r="AD528" s="22"/>
      <c r="AE528" s="29" t="s">
        <v>983</v>
      </c>
      <c r="AF528" s="30">
        <v>595.1</v>
      </c>
      <c r="AG528" s="31">
        <v>2.0199999999999999E-2</v>
      </c>
      <c r="AH528" s="32">
        <f t="shared" si="150"/>
        <v>1.0202</v>
      </c>
      <c r="AI528" s="28">
        <f t="shared" si="151"/>
        <v>1.8827442082636699E-4</v>
      </c>
      <c r="AJ528" s="22"/>
      <c r="AK528" s="29" t="s">
        <v>983</v>
      </c>
      <c r="AL528" s="30">
        <v>271.3</v>
      </c>
      <c r="AM528" s="31">
        <v>1.2500000000000001E-2</v>
      </c>
      <c r="AN528" s="32">
        <f t="shared" si="152"/>
        <v>1.0125</v>
      </c>
      <c r="AO528" s="28">
        <f t="shared" si="153"/>
        <v>1.18342488655362E-4</v>
      </c>
      <c r="AP528" s="22"/>
      <c r="AQ528" s="22"/>
      <c r="AR528" s="38"/>
      <c r="AT528" s="39">
        <f t="shared" si="137"/>
        <v>0.61722178588488197</v>
      </c>
      <c r="AV528" s="40" t="s">
        <v>533</v>
      </c>
      <c r="AW528" s="47">
        <v>1224.95</v>
      </c>
      <c r="AX528" s="48">
        <f t="shared" si="138"/>
        <v>-4.6018284871019799E-3</v>
      </c>
      <c r="AY528" s="43">
        <f t="shared" si="139"/>
        <v>0.995398171512898</v>
      </c>
      <c r="AZ528" s="49"/>
    </row>
    <row r="529" spans="1:52" ht="20.399999999999999">
      <c r="A529" s="12" t="s">
        <v>984</v>
      </c>
      <c r="B529" s="13">
        <v>1815.21</v>
      </c>
      <c r="C529" s="14">
        <v>-1.54E-2</v>
      </c>
      <c r="D529" s="15">
        <f t="shared" si="140"/>
        <v>0.98460000000000003</v>
      </c>
      <c r="E529" s="10">
        <f t="shared" si="141"/>
        <v>0.57354654884165301</v>
      </c>
      <c r="F529" s="16"/>
      <c r="G529" s="12" t="s">
        <v>984</v>
      </c>
      <c r="H529" s="13">
        <v>784.4</v>
      </c>
      <c r="I529" s="14">
        <v>-4.4200000000000003E-2</v>
      </c>
      <c r="J529" s="15">
        <f t="shared" si="142"/>
        <v>0.95579999999999998</v>
      </c>
      <c r="K529" s="10">
        <f t="shared" si="143"/>
        <v>-1.46911425841892E-2</v>
      </c>
      <c r="L529" s="21"/>
      <c r="M529" s="12" t="s">
        <v>984</v>
      </c>
      <c r="N529" s="13">
        <v>228.4</v>
      </c>
      <c r="O529" s="14">
        <v>-1.5E-3</v>
      </c>
      <c r="P529" s="15">
        <f t="shared" si="144"/>
        <v>0.99850000000000005</v>
      </c>
      <c r="Q529" s="10">
        <f t="shared" si="145"/>
        <v>-1.5505134941485501E-5</v>
      </c>
      <c r="R529" s="21"/>
      <c r="S529" s="12" t="s">
        <v>984</v>
      </c>
      <c r="T529" s="13">
        <v>20.91</v>
      </c>
      <c r="U529" s="14">
        <v>6.9999999999999999E-4</v>
      </c>
      <c r="V529" s="15">
        <f t="shared" si="146"/>
        <v>1.0006999999999999</v>
      </c>
      <c r="W529" s="10">
        <f t="shared" si="147"/>
        <v>2.4503343682827801E-5</v>
      </c>
      <c r="X529" s="22"/>
      <c r="Y529" s="29" t="s">
        <v>984</v>
      </c>
      <c r="Z529" s="30">
        <v>70.7</v>
      </c>
      <c r="AA529" s="31">
        <v>-1.46E-2</v>
      </c>
      <c r="AB529" s="32">
        <f t="shared" si="148"/>
        <v>0.98540000000000005</v>
      </c>
      <c r="AC529" s="28">
        <f t="shared" si="149"/>
        <v>-3.0622689276331498E-4</v>
      </c>
      <c r="AD529" s="22"/>
      <c r="AE529" s="29" t="s">
        <v>984</v>
      </c>
      <c r="AF529" s="30">
        <v>583.29999999999995</v>
      </c>
      <c r="AG529" s="31">
        <v>-1.46E-2</v>
      </c>
      <c r="AH529" s="32">
        <f t="shared" si="150"/>
        <v>0.98540000000000005</v>
      </c>
      <c r="AI529" s="28">
        <f t="shared" si="151"/>
        <v>-1.36079531884404E-4</v>
      </c>
      <c r="AJ529" s="22"/>
      <c r="AK529" s="29" t="s">
        <v>984</v>
      </c>
      <c r="AL529" s="30">
        <v>267.95</v>
      </c>
      <c r="AM529" s="31">
        <v>1.06E-2</v>
      </c>
      <c r="AN529" s="32">
        <f t="shared" si="152"/>
        <v>1.0105999999999999</v>
      </c>
      <c r="AO529" s="28">
        <f t="shared" si="153"/>
        <v>1.00354430379747E-4</v>
      </c>
      <c r="AP529" s="22"/>
      <c r="AQ529" s="22"/>
      <c r="AR529" s="38"/>
      <c r="AT529" s="39">
        <f t="shared" si="137"/>
        <v>0.55852245247193699</v>
      </c>
      <c r="AV529" s="40" t="s">
        <v>534</v>
      </c>
      <c r="AW529" s="47">
        <v>1230.5999999999999</v>
      </c>
      <c r="AX529" s="48">
        <f t="shared" si="138"/>
        <v>4.06388431650688E-4</v>
      </c>
      <c r="AY529" s="43">
        <f t="shared" si="139"/>
        <v>1.0004063884316501</v>
      </c>
      <c r="AZ529" s="49"/>
    </row>
    <row r="530" spans="1:52" ht="20.399999999999999">
      <c r="A530" s="12" t="s">
        <v>531</v>
      </c>
      <c r="B530" s="13">
        <v>1843.54</v>
      </c>
      <c r="C530" s="14">
        <v>1.77E-2</v>
      </c>
      <c r="D530" s="15">
        <f t="shared" si="140"/>
        <v>1.0177</v>
      </c>
      <c r="E530" s="10">
        <f t="shared" si="141"/>
        <v>0.59282787198471498</v>
      </c>
      <c r="F530" s="16"/>
      <c r="G530" s="12" t="s">
        <v>531</v>
      </c>
      <c r="H530" s="13">
        <v>820.65</v>
      </c>
      <c r="I530" s="14">
        <v>5.1999999999999998E-3</v>
      </c>
      <c r="J530" s="15">
        <f t="shared" si="142"/>
        <v>1.0052000000000001</v>
      </c>
      <c r="K530" s="10">
        <f t="shared" si="143"/>
        <v>1.7283697157869601E-3</v>
      </c>
      <c r="L530" s="21"/>
      <c r="M530" s="12" t="s">
        <v>531</v>
      </c>
      <c r="N530" s="13">
        <v>228.75</v>
      </c>
      <c r="O530" s="14">
        <v>4.1999999999999997E-3</v>
      </c>
      <c r="P530" s="15">
        <f t="shared" si="144"/>
        <v>1.0042</v>
      </c>
      <c r="Q530" s="10">
        <f t="shared" si="145"/>
        <v>4.3414377836159503E-5</v>
      </c>
      <c r="R530" s="21"/>
      <c r="S530" s="12" t="s">
        <v>531</v>
      </c>
      <c r="T530" s="13">
        <v>20.89</v>
      </c>
      <c r="U530" s="14">
        <v>2.0299999999999999E-2</v>
      </c>
      <c r="V530" s="15">
        <f t="shared" si="146"/>
        <v>1.0203</v>
      </c>
      <c r="W530" s="10">
        <f t="shared" si="147"/>
        <v>7.1059696680200604E-4</v>
      </c>
      <c r="X530" s="22"/>
      <c r="Y530" s="29" t="s">
        <v>531</v>
      </c>
      <c r="Z530" s="30">
        <v>71.75</v>
      </c>
      <c r="AA530" s="31">
        <v>3.0200000000000001E-2</v>
      </c>
      <c r="AB530" s="32">
        <f t="shared" si="148"/>
        <v>1.0302</v>
      </c>
      <c r="AC530" s="28">
        <f t="shared" si="149"/>
        <v>6.3342823023644602E-4</v>
      </c>
      <c r="AD530" s="22"/>
      <c r="AE530" s="29" t="s">
        <v>531</v>
      </c>
      <c r="AF530" s="30">
        <v>591.95000000000005</v>
      </c>
      <c r="AG530" s="31">
        <v>2.86E-2</v>
      </c>
      <c r="AH530" s="32">
        <f t="shared" si="150"/>
        <v>1.0286</v>
      </c>
      <c r="AI530" s="28">
        <f t="shared" si="151"/>
        <v>2.6656675423931199E-4</v>
      </c>
      <c r="AJ530" s="22"/>
      <c r="AK530" s="29" t="s">
        <v>531</v>
      </c>
      <c r="AL530" s="30">
        <v>265.14999999999998</v>
      </c>
      <c r="AM530" s="31">
        <v>1.9199999999999998E-2</v>
      </c>
      <c r="AN530" s="32">
        <f t="shared" si="152"/>
        <v>1.0192000000000001</v>
      </c>
      <c r="AO530" s="28">
        <f t="shared" si="153"/>
        <v>1.8177406257463601E-4</v>
      </c>
      <c r="AP530" s="22"/>
      <c r="AQ530" s="22"/>
      <c r="AR530" s="38"/>
      <c r="AT530" s="39">
        <f t="shared" si="137"/>
        <v>0.59639202209219</v>
      </c>
      <c r="AV530" s="40" t="s">
        <v>535</v>
      </c>
      <c r="AW530" s="47">
        <v>1230.0999999999999</v>
      </c>
      <c r="AX530" s="48">
        <f t="shared" si="138"/>
        <v>-1.4647103505979401E-2</v>
      </c>
      <c r="AY530" s="43">
        <f t="shared" si="139"/>
        <v>0.98535289649402102</v>
      </c>
      <c r="AZ530" s="49"/>
    </row>
    <row r="531" spans="1:52" ht="20.399999999999999">
      <c r="A531" s="12" t="s">
        <v>532</v>
      </c>
      <c r="B531" s="13">
        <v>1811.42</v>
      </c>
      <c r="C531" s="14">
        <v>-1.09E-2</v>
      </c>
      <c r="D531" s="15">
        <f t="shared" si="140"/>
        <v>0.98909999999999998</v>
      </c>
      <c r="E531" s="10">
        <f t="shared" si="141"/>
        <v>0.57616787676140402</v>
      </c>
      <c r="F531" s="16"/>
      <c r="G531" s="12" t="s">
        <v>532</v>
      </c>
      <c r="H531" s="13">
        <v>816.4</v>
      </c>
      <c r="I531" s="14">
        <v>-1.29E-2</v>
      </c>
      <c r="J531" s="15">
        <f t="shared" si="142"/>
        <v>0.98709999999999998</v>
      </c>
      <c r="K531" s="10">
        <f t="shared" si="143"/>
        <v>-4.2876864103176503E-3</v>
      </c>
      <c r="L531" s="21"/>
      <c r="M531" s="12" t="s">
        <v>532</v>
      </c>
      <c r="N531" s="13">
        <v>227.8</v>
      </c>
      <c r="O531" s="14">
        <v>-1.8E-3</v>
      </c>
      <c r="P531" s="15">
        <f t="shared" si="144"/>
        <v>0.99819999999999998</v>
      </c>
      <c r="Q531" s="10">
        <f t="shared" si="145"/>
        <v>-1.8606161929782701E-5</v>
      </c>
      <c r="R531" s="21"/>
      <c r="S531" s="12" t="s">
        <v>532</v>
      </c>
      <c r="T531" s="13">
        <v>20.48</v>
      </c>
      <c r="U531" s="14">
        <v>2.5499999999999998E-2</v>
      </c>
      <c r="V531" s="15">
        <f t="shared" si="146"/>
        <v>1.0255000000000001</v>
      </c>
      <c r="W531" s="10">
        <f t="shared" si="147"/>
        <v>8.9262180558872704E-4</v>
      </c>
      <c r="X531" s="22"/>
      <c r="Y531" s="29" t="s">
        <v>532</v>
      </c>
      <c r="Z531" s="30">
        <v>69.650000000000006</v>
      </c>
      <c r="AA531" s="31">
        <v>-4.3E-3</v>
      </c>
      <c r="AB531" s="32">
        <f t="shared" si="148"/>
        <v>0.99570000000000003</v>
      </c>
      <c r="AC531" s="28">
        <f t="shared" si="149"/>
        <v>-9.0190112252209198E-5</v>
      </c>
      <c r="AD531" s="22"/>
      <c r="AE531" s="29" t="s">
        <v>532</v>
      </c>
      <c r="AF531" s="30">
        <v>575.5</v>
      </c>
      <c r="AG531" s="31">
        <v>8.9999999999999993E-3</v>
      </c>
      <c r="AH531" s="32">
        <f t="shared" si="150"/>
        <v>1.0089999999999999</v>
      </c>
      <c r="AI531" s="28">
        <f t="shared" si="151"/>
        <v>8.3884642942440903E-5</v>
      </c>
      <c r="AJ531" s="22"/>
      <c r="AK531" s="29" t="s">
        <v>532</v>
      </c>
      <c r="AL531" s="30">
        <v>260.14999999999998</v>
      </c>
      <c r="AM531" s="31">
        <v>2.3E-2</v>
      </c>
      <c r="AN531" s="32">
        <f t="shared" si="152"/>
        <v>1.0229999999999999</v>
      </c>
      <c r="AO531" s="28">
        <f t="shared" si="153"/>
        <v>2.17750179125866E-4</v>
      </c>
      <c r="AP531" s="22"/>
      <c r="AQ531" s="22"/>
      <c r="AR531" s="38"/>
      <c r="AT531" s="39">
        <f t="shared" si="137"/>
        <v>0.57296565070456196</v>
      </c>
      <c r="AV531" s="40" t="s">
        <v>536</v>
      </c>
      <c r="AW531" s="47">
        <v>1248.25</v>
      </c>
      <c r="AX531" s="48">
        <f t="shared" si="138"/>
        <v>-2.12036082118079E-2</v>
      </c>
      <c r="AY531" s="43">
        <f t="shared" si="139"/>
        <v>0.978796391788192</v>
      </c>
      <c r="AZ531" s="49"/>
    </row>
    <row r="532" spans="1:52" ht="20.399999999999999">
      <c r="A532" s="12" t="s">
        <v>533</v>
      </c>
      <c r="B532" s="13">
        <v>1831.32</v>
      </c>
      <c r="C532" s="14">
        <v>-3.0999999999999999E-3</v>
      </c>
      <c r="D532" s="15">
        <f t="shared" si="140"/>
        <v>0.99690000000000001</v>
      </c>
      <c r="E532" s="10">
        <f t="shared" si="141"/>
        <v>0.58071151182230696</v>
      </c>
      <c r="F532" s="16"/>
      <c r="G532" s="12" t="s">
        <v>533</v>
      </c>
      <c r="H532" s="13">
        <v>827.1</v>
      </c>
      <c r="I532" s="14">
        <v>-2.0299999999999999E-2</v>
      </c>
      <c r="J532" s="15">
        <f t="shared" si="142"/>
        <v>0.97970000000000002</v>
      </c>
      <c r="K532" s="10">
        <f t="shared" si="143"/>
        <v>-6.74728946739909E-3</v>
      </c>
      <c r="L532" s="21"/>
      <c r="M532" s="12" t="s">
        <v>533</v>
      </c>
      <c r="N532" s="13">
        <v>228.2</v>
      </c>
      <c r="O532" s="14">
        <v>-2.69E-2</v>
      </c>
      <c r="P532" s="15">
        <f t="shared" si="144"/>
        <v>0.97309999999999997</v>
      </c>
      <c r="Q532" s="10">
        <f t="shared" si="145"/>
        <v>-2.7805875328397402E-4</v>
      </c>
      <c r="R532" s="21"/>
      <c r="S532" s="12" t="s">
        <v>533</v>
      </c>
      <c r="T532" s="13">
        <v>19.97</v>
      </c>
      <c r="U532" s="14">
        <v>-8.6999999999999994E-3</v>
      </c>
      <c r="V532" s="15">
        <f t="shared" si="146"/>
        <v>0.99129999999999996</v>
      </c>
      <c r="W532" s="10">
        <f t="shared" si="147"/>
        <v>-3.0454155720086002E-4</v>
      </c>
      <c r="X532" s="22"/>
      <c r="Y532" s="29" t="s">
        <v>533</v>
      </c>
      <c r="Z532" s="30">
        <v>69.95</v>
      </c>
      <c r="AA532" s="31">
        <v>3.5999999999999999E-3</v>
      </c>
      <c r="AB532" s="32">
        <f t="shared" si="148"/>
        <v>1.0036</v>
      </c>
      <c r="AC532" s="28">
        <f t="shared" si="149"/>
        <v>7.5508000955338005E-5</v>
      </c>
      <c r="AD532" s="22"/>
      <c r="AE532" s="29" t="s">
        <v>533</v>
      </c>
      <c r="AF532" s="30">
        <v>570.35</v>
      </c>
      <c r="AG532" s="31">
        <v>-2.5000000000000001E-2</v>
      </c>
      <c r="AH532" s="32">
        <f t="shared" si="150"/>
        <v>0.97499999999999998</v>
      </c>
      <c r="AI532" s="28">
        <f t="shared" si="151"/>
        <v>-2.3301289706233601E-4</v>
      </c>
      <c r="AJ532" s="22"/>
      <c r="AK532" s="29" t="s">
        <v>533</v>
      </c>
      <c r="AL532" s="30">
        <v>254.3</v>
      </c>
      <c r="AM532" s="31">
        <v>-3.8999999999999998E-3</v>
      </c>
      <c r="AN532" s="32">
        <f t="shared" si="152"/>
        <v>0.99609999999999999</v>
      </c>
      <c r="AO532" s="28">
        <f t="shared" si="153"/>
        <v>-3.6922856460472899E-5</v>
      </c>
      <c r="AP532" s="22"/>
      <c r="AQ532" s="22"/>
      <c r="AR532" s="38"/>
      <c r="AT532" s="39">
        <f t="shared" si="137"/>
        <v>0.57318719429185605</v>
      </c>
      <c r="AV532" s="40" t="s">
        <v>537</v>
      </c>
      <c r="AW532" s="47">
        <v>1275</v>
      </c>
      <c r="AX532" s="48">
        <f t="shared" si="138"/>
        <v>3.9223377635628001E-4</v>
      </c>
      <c r="AY532" s="43">
        <f t="shared" si="139"/>
        <v>1.00039223377636</v>
      </c>
      <c r="AZ532" s="49"/>
    </row>
    <row r="533" spans="1:52" ht="20.399999999999999">
      <c r="A533" s="12" t="s">
        <v>534</v>
      </c>
      <c r="B533" s="13">
        <v>1837.06</v>
      </c>
      <c r="C533" s="14">
        <v>-5.4999999999999997E-3</v>
      </c>
      <c r="D533" s="15">
        <f t="shared" si="140"/>
        <v>0.99450000000000005</v>
      </c>
      <c r="E533" s="10">
        <f t="shared" si="141"/>
        <v>0.57931347026510605</v>
      </c>
      <c r="F533" s="16"/>
      <c r="G533" s="12" t="s">
        <v>534</v>
      </c>
      <c r="H533" s="13">
        <v>844.2</v>
      </c>
      <c r="I533" s="14">
        <v>-2.2200000000000001E-2</v>
      </c>
      <c r="J533" s="15">
        <f t="shared" si="142"/>
        <v>0.9778</v>
      </c>
      <c r="K533" s="10">
        <f t="shared" si="143"/>
        <v>-7.3788091712443304E-3</v>
      </c>
      <c r="L533" s="21"/>
      <c r="M533" s="12" t="s">
        <v>534</v>
      </c>
      <c r="N533" s="13">
        <v>234.5</v>
      </c>
      <c r="O533" s="14">
        <v>1.1900000000000001E-2</v>
      </c>
      <c r="P533" s="15">
        <f t="shared" si="144"/>
        <v>1.0119</v>
      </c>
      <c r="Q533" s="10">
        <f t="shared" si="145"/>
        <v>1.2300740386911901E-4</v>
      </c>
      <c r="R533" s="21"/>
      <c r="S533" s="12" t="s">
        <v>534</v>
      </c>
      <c r="T533" s="13">
        <v>20.14</v>
      </c>
      <c r="U533" s="14">
        <v>-1.2500000000000001E-2</v>
      </c>
      <c r="V533" s="15">
        <f t="shared" si="146"/>
        <v>0.98750000000000004</v>
      </c>
      <c r="W533" s="10">
        <f t="shared" si="147"/>
        <v>-4.3755970862192499E-4</v>
      </c>
      <c r="X533" s="22"/>
      <c r="Y533" s="29" t="s">
        <v>534</v>
      </c>
      <c r="Z533" s="30">
        <v>69.7</v>
      </c>
      <c r="AA533" s="31">
        <v>3.1800000000000002E-2</v>
      </c>
      <c r="AB533" s="32">
        <f t="shared" si="148"/>
        <v>1.0318000000000001</v>
      </c>
      <c r="AC533" s="28">
        <f t="shared" si="149"/>
        <v>6.6698734177215199E-4</v>
      </c>
      <c r="AD533" s="22"/>
      <c r="AE533" s="29" t="s">
        <v>534</v>
      </c>
      <c r="AF533" s="30">
        <v>584.95000000000005</v>
      </c>
      <c r="AG533" s="31">
        <v>2.0799999999999999E-2</v>
      </c>
      <c r="AH533" s="32">
        <f t="shared" si="150"/>
        <v>1.0207999999999999</v>
      </c>
      <c r="AI533" s="28">
        <f t="shared" si="151"/>
        <v>1.93866730355863E-4</v>
      </c>
      <c r="AJ533" s="22"/>
      <c r="AK533" s="29" t="s">
        <v>534</v>
      </c>
      <c r="AL533" s="30">
        <v>255.3</v>
      </c>
      <c r="AM533" s="31">
        <v>-1.1599999999999999E-2</v>
      </c>
      <c r="AN533" s="32">
        <f t="shared" si="152"/>
        <v>0.98839999999999995</v>
      </c>
      <c r="AO533" s="28">
        <f t="shared" si="153"/>
        <v>-1.0982182947217599E-4</v>
      </c>
      <c r="AP533" s="22"/>
      <c r="AQ533" s="22"/>
      <c r="AR533" s="38"/>
      <c r="AT533" s="39">
        <f t="shared" si="137"/>
        <v>0.57237114103176501</v>
      </c>
      <c r="AV533" s="40" t="s">
        <v>538</v>
      </c>
      <c r="AW533" s="47">
        <v>1274.5</v>
      </c>
      <c r="AX533" s="48">
        <f t="shared" si="138"/>
        <v>-8.3604034255333106E-3</v>
      </c>
      <c r="AY533" s="43">
        <f t="shared" si="139"/>
        <v>0.99163959657446699</v>
      </c>
      <c r="AZ533" s="49"/>
    </row>
    <row r="534" spans="1:52" ht="20.399999999999999">
      <c r="A534" s="12" t="s">
        <v>535</v>
      </c>
      <c r="B534" s="13">
        <v>1847.28</v>
      </c>
      <c r="C534" s="14">
        <v>-2.8999999999999998E-3</v>
      </c>
      <c r="D534" s="15">
        <f t="shared" si="140"/>
        <v>0.99709999999999999</v>
      </c>
      <c r="E534" s="10">
        <f t="shared" si="141"/>
        <v>0.58082801528540695</v>
      </c>
      <c r="F534" s="16"/>
      <c r="G534" s="12" t="s">
        <v>535</v>
      </c>
      <c r="H534" s="13">
        <v>863.4</v>
      </c>
      <c r="I534" s="14">
        <v>-5.5199999999999999E-2</v>
      </c>
      <c r="J534" s="15">
        <f t="shared" si="142"/>
        <v>0.94479999999999997</v>
      </c>
      <c r="K534" s="10">
        <f t="shared" si="143"/>
        <v>-1.8347309290661602E-2</v>
      </c>
      <c r="L534" s="21"/>
      <c r="M534" s="12" t="s">
        <v>535</v>
      </c>
      <c r="N534" s="13">
        <v>231.75</v>
      </c>
      <c r="O534" s="14">
        <v>-1.84E-2</v>
      </c>
      <c r="P534" s="15">
        <f t="shared" si="144"/>
        <v>0.98160000000000003</v>
      </c>
      <c r="Q534" s="10">
        <f t="shared" si="145"/>
        <v>-1.90196321948889E-4</v>
      </c>
      <c r="R534" s="21"/>
      <c r="S534" s="12" t="s">
        <v>535</v>
      </c>
      <c r="T534" s="13">
        <v>20.399999999999999</v>
      </c>
      <c r="U534" s="14">
        <v>-6.1400000000000003E-2</v>
      </c>
      <c r="V534" s="15">
        <f t="shared" si="146"/>
        <v>0.93859999999999999</v>
      </c>
      <c r="W534" s="10">
        <f t="shared" si="147"/>
        <v>-2.1492932887509E-3</v>
      </c>
      <c r="X534" s="22"/>
      <c r="Y534" s="29" t="s">
        <v>535</v>
      </c>
      <c r="Z534" s="30">
        <v>67.55</v>
      </c>
      <c r="AA534" s="31">
        <v>-4.7899999999999998E-2</v>
      </c>
      <c r="AB534" s="32">
        <f t="shared" si="148"/>
        <v>0.95209999999999995</v>
      </c>
      <c r="AC534" s="28">
        <f t="shared" si="149"/>
        <v>-1.0046759016001899E-3</v>
      </c>
      <c r="AD534" s="22"/>
      <c r="AE534" s="29" t="s">
        <v>535</v>
      </c>
      <c r="AF534" s="30">
        <v>573.04999999999995</v>
      </c>
      <c r="AG534" s="31">
        <v>-4.7500000000000001E-2</v>
      </c>
      <c r="AH534" s="32">
        <f t="shared" si="150"/>
        <v>0.95250000000000001</v>
      </c>
      <c r="AI534" s="28">
        <f t="shared" si="151"/>
        <v>-4.4272450441843798E-4</v>
      </c>
      <c r="AJ534" s="22"/>
      <c r="AK534" s="29" t="s">
        <v>535</v>
      </c>
      <c r="AL534" s="30">
        <v>258.3</v>
      </c>
      <c r="AM534" s="31">
        <v>-1.7899999999999999E-2</v>
      </c>
      <c r="AN534" s="32">
        <f t="shared" si="152"/>
        <v>0.98209999999999997</v>
      </c>
      <c r="AO534" s="28">
        <f t="shared" si="153"/>
        <v>-1.6946644375447799E-4</v>
      </c>
      <c r="AP534" s="22"/>
      <c r="AQ534" s="22"/>
      <c r="AR534" s="38"/>
      <c r="AT534" s="39">
        <f t="shared" si="137"/>
        <v>0.55852434953427299</v>
      </c>
      <c r="AV534" s="40" t="s">
        <v>539</v>
      </c>
      <c r="AW534" s="47">
        <v>1285.2</v>
      </c>
      <c r="AX534" s="48">
        <f t="shared" si="138"/>
        <v>3.7418191459953499E-3</v>
      </c>
      <c r="AY534" s="43">
        <f t="shared" si="139"/>
        <v>1.0037418191459999</v>
      </c>
      <c r="AZ534" s="49"/>
    </row>
    <row r="535" spans="1:52" ht="20.399999999999999">
      <c r="A535" s="12" t="s">
        <v>536</v>
      </c>
      <c r="B535" s="13">
        <v>1852.67</v>
      </c>
      <c r="C535" s="14">
        <v>-1.66E-2</v>
      </c>
      <c r="D535" s="15">
        <f t="shared" si="140"/>
        <v>0.98340000000000005</v>
      </c>
      <c r="E535" s="10">
        <f t="shared" si="141"/>
        <v>0.57284752806305195</v>
      </c>
      <c r="F535" s="16"/>
      <c r="G535" s="12" t="s">
        <v>536</v>
      </c>
      <c r="H535" s="13">
        <v>913.8</v>
      </c>
      <c r="I535" s="14">
        <v>-3.4700000000000002E-2</v>
      </c>
      <c r="J535" s="15">
        <f t="shared" si="142"/>
        <v>0.96530000000000005</v>
      </c>
      <c r="K535" s="10">
        <f t="shared" si="143"/>
        <v>-1.1533544064963E-2</v>
      </c>
      <c r="L535" s="21"/>
      <c r="M535" s="12" t="s">
        <v>536</v>
      </c>
      <c r="N535" s="13">
        <v>236.1</v>
      </c>
      <c r="O535" s="14">
        <v>-2.58E-2</v>
      </c>
      <c r="P535" s="15">
        <f t="shared" si="144"/>
        <v>0.97419999999999995</v>
      </c>
      <c r="Q535" s="10">
        <f t="shared" si="145"/>
        <v>-2.6668832099355103E-4</v>
      </c>
      <c r="R535" s="21"/>
      <c r="S535" s="12" t="s">
        <v>536</v>
      </c>
      <c r="T535" s="13">
        <v>21.73</v>
      </c>
      <c r="U535" s="14">
        <v>-2.9499999999999998E-2</v>
      </c>
      <c r="V535" s="15">
        <f t="shared" si="146"/>
        <v>0.97050000000000003</v>
      </c>
      <c r="W535" s="10">
        <f t="shared" si="147"/>
        <v>-1.0326409123477399E-3</v>
      </c>
      <c r="X535" s="22"/>
      <c r="Y535" s="29" t="s">
        <v>536</v>
      </c>
      <c r="Z535" s="30">
        <v>70.95</v>
      </c>
      <c r="AA535" s="31">
        <v>-3.0099999999999998E-2</v>
      </c>
      <c r="AB535" s="32">
        <f t="shared" si="148"/>
        <v>0.96989999999999998</v>
      </c>
      <c r="AC535" s="28">
        <f t="shared" si="149"/>
        <v>-6.3133078576546402E-4</v>
      </c>
      <c r="AD535" s="22"/>
      <c r="AE535" s="29" t="s">
        <v>536</v>
      </c>
      <c r="AF535" s="30">
        <v>601.6</v>
      </c>
      <c r="AG535" s="31">
        <v>-2.0199999999999999E-2</v>
      </c>
      <c r="AH535" s="32">
        <f t="shared" si="150"/>
        <v>0.9798</v>
      </c>
      <c r="AI535" s="28">
        <f t="shared" si="151"/>
        <v>-1.8827442082636699E-4</v>
      </c>
      <c r="AJ535" s="22"/>
      <c r="AK535" s="29" t="s">
        <v>536</v>
      </c>
      <c r="AL535" s="30">
        <v>263</v>
      </c>
      <c r="AM535" s="31">
        <v>-2.12E-2</v>
      </c>
      <c r="AN535" s="32">
        <f t="shared" si="152"/>
        <v>0.9788</v>
      </c>
      <c r="AO535" s="28">
        <f t="shared" si="153"/>
        <v>-2.00708860759494E-4</v>
      </c>
      <c r="AP535" s="22"/>
      <c r="AQ535" s="22"/>
      <c r="AR535" s="38"/>
      <c r="AT535" s="39">
        <f t="shared" si="137"/>
        <v>0.55899434069739695</v>
      </c>
      <c r="AV535" s="40" t="s">
        <v>540</v>
      </c>
      <c r="AW535" s="47">
        <v>1280.4000000000001</v>
      </c>
      <c r="AX535" s="48">
        <f t="shared" si="138"/>
        <v>-1.7918782808395199E-2</v>
      </c>
      <c r="AY535" s="43">
        <f t="shared" si="139"/>
        <v>0.98208121719160502</v>
      </c>
      <c r="AZ535" s="49"/>
    </row>
    <row r="536" spans="1:52" ht="20.399999999999999">
      <c r="A536" s="12" t="s">
        <v>537</v>
      </c>
      <c r="B536" s="13">
        <v>1883.95</v>
      </c>
      <c r="C536" s="14">
        <v>-3.8999999999999998E-3</v>
      </c>
      <c r="D536" s="15">
        <f t="shared" si="140"/>
        <v>0.99609999999999999</v>
      </c>
      <c r="E536" s="10">
        <f t="shared" si="141"/>
        <v>0.58024549796990699</v>
      </c>
      <c r="F536" s="16"/>
      <c r="G536" s="12" t="s">
        <v>537</v>
      </c>
      <c r="H536" s="13">
        <v>946.65</v>
      </c>
      <c r="I536" s="14">
        <v>1.47E-2</v>
      </c>
      <c r="J536" s="15">
        <f t="shared" si="142"/>
        <v>1.0146999999999999</v>
      </c>
      <c r="K536" s="10">
        <f t="shared" si="143"/>
        <v>4.8859682350131401E-3</v>
      </c>
      <c r="L536" s="21"/>
      <c r="M536" s="12" t="s">
        <v>537</v>
      </c>
      <c r="N536" s="13">
        <v>242.35</v>
      </c>
      <c r="O536" s="14">
        <v>-1.4800000000000001E-2</v>
      </c>
      <c r="P536" s="15">
        <f t="shared" si="144"/>
        <v>0.98519999999999996</v>
      </c>
      <c r="Q536" s="10">
        <f t="shared" si="145"/>
        <v>-1.5298399808932401E-4</v>
      </c>
      <c r="R536" s="21"/>
      <c r="S536" s="12" t="s">
        <v>537</v>
      </c>
      <c r="T536" s="13">
        <v>22.39</v>
      </c>
      <c r="U536" s="14">
        <v>1.29E-2</v>
      </c>
      <c r="V536" s="15">
        <f t="shared" si="146"/>
        <v>1.0128999999999999</v>
      </c>
      <c r="W536" s="10">
        <f t="shared" si="147"/>
        <v>4.51561619297827E-4</v>
      </c>
      <c r="X536" s="22"/>
      <c r="Y536" s="29" t="s">
        <v>537</v>
      </c>
      <c r="Z536" s="30">
        <v>73.150000000000006</v>
      </c>
      <c r="AA536" s="31">
        <v>1.67E-2</v>
      </c>
      <c r="AB536" s="32">
        <f t="shared" si="148"/>
        <v>1.0166999999999999</v>
      </c>
      <c r="AC536" s="28">
        <f t="shared" si="149"/>
        <v>3.5027322665392898E-4</v>
      </c>
      <c r="AD536" s="22"/>
      <c r="AE536" s="29" t="s">
        <v>537</v>
      </c>
      <c r="AF536" s="30">
        <v>614</v>
      </c>
      <c r="AG536" s="31">
        <v>-5.0000000000000001E-3</v>
      </c>
      <c r="AH536" s="32">
        <f t="shared" si="150"/>
        <v>0.995</v>
      </c>
      <c r="AI536" s="28">
        <f t="shared" si="151"/>
        <v>-4.6602579412467202E-5</v>
      </c>
      <c r="AJ536" s="22"/>
      <c r="AK536" s="29" t="s">
        <v>537</v>
      </c>
      <c r="AL536" s="30">
        <v>268.7</v>
      </c>
      <c r="AM536" s="31">
        <v>-9.7999999999999997E-3</v>
      </c>
      <c r="AN536" s="32">
        <f t="shared" si="152"/>
        <v>0.99019999999999997</v>
      </c>
      <c r="AO536" s="28">
        <f t="shared" si="153"/>
        <v>-9.2780511105803706E-5</v>
      </c>
      <c r="AP536" s="22"/>
      <c r="AQ536" s="22"/>
      <c r="AR536" s="38"/>
      <c r="AT536" s="39">
        <f t="shared" si="137"/>
        <v>0.58564093396226402</v>
      </c>
      <c r="AV536" s="40" t="s">
        <v>541</v>
      </c>
      <c r="AW536" s="47">
        <v>1303.55</v>
      </c>
      <c r="AX536" s="48">
        <f t="shared" si="138"/>
        <v>-2.9926289627961799E-2</v>
      </c>
      <c r="AY536" s="43">
        <f t="shared" si="139"/>
        <v>0.97007371037203804</v>
      </c>
      <c r="AZ536" s="49"/>
    </row>
    <row r="537" spans="1:52" ht="20.399999999999999">
      <c r="A537" s="12" t="s">
        <v>538</v>
      </c>
      <c r="B537" s="13">
        <v>1891.39</v>
      </c>
      <c r="C537" s="14">
        <v>-1.9199999999999998E-2</v>
      </c>
      <c r="D537" s="15">
        <f t="shared" si="140"/>
        <v>0.98080000000000001</v>
      </c>
      <c r="E537" s="10">
        <f t="shared" si="141"/>
        <v>0.57133298304275104</v>
      </c>
      <c r="F537" s="16"/>
      <c r="G537" s="12" t="s">
        <v>538</v>
      </c>
      <c r="H537" s="13">
        <v>932.9</v>
      </c>
      <c r="I537" s="14">
        <v>-3.85E-2</v>
      </c>
      <c r="J537" s="15">
        <f t="shared" si="142"/>
        <v>0.96150000000000002</v>
      </c>
      <c r="K537" s="10">
        <f t="shared" si="143"/>
        <v>-1.2796583472653399E-2</v>
      </c>
      <c r="L537" s="21"/>
      <c r="M537" s="12" t="s">
        <v>538</v>
      </c>
      <c r="N537" s="13">
        <v>246</v>
      </c>
      <c r="O537" s="14">
        <v>1.8599999999999998E-2</v>
      </c>
      <c r="P537" s="15">
        <f t="shared" si="144"/>
        <v>1.0185999999999999</v>
      </c>
      <c r="Q537" s="10">
        <f t="shared" si="145"/>
        <v>1.92263673274421E-4</v>
      </c>
      <c r="R537" s="21"/>
      <c r="S537" s="12" t="s">
        <v>538</v>
      </c>
      <c r="T537" s="13">
        <v>22.1</v>
      </c>
      <c r="U537" s="14">
        <v>-1.78E-2</v>
      </c>
      <c r="V537" s="15">
        <f t="shared" si="146"/>
        <v>0.98219999999999996</v>
      </c>
      <c r="W537" s="10">
        <f t="shared" si="147"/>
        <v>-6.2308502507762097E-4</v>
      </c>
      <c r="X537" s="22"/>
      <c r="Y537" s="29" t="s">
        <v>538</v>
      </c>
      <c r="Z537" s="30">
        <v>71.95</v>
      </c>
      <c r="AA537" s="31">
        <v>6.9999999999999999E-4</v>
      </c>
      <c r="AB537" s="32">
        <f t="shared" si="148"/>
        <v>1.0006999999999999</v>
      </c>
      <c r="AC537" s="28">
        <f t="shared" si="149"/>
        <v>1.46821112968713E-5</v>
      </c>
      <c r="AD537" s="22"/>
      <c r="AE537" s="29" t="s">
        <v>538</v>
      </c>
      <c r="AF537" s="30">
        <v>617.1</v>
      </c>
      <c r="AG537" s="31">
        <v>-1.41E-2</v>
      </c>
      <c r="AH537" s="32">
        <f t="shared" si="150"/>
        <v>0.9859</v>
      </c>
      <c r="AI537" s="28">
        <f t="shared" si="151"/>
        <v>-1.31419273943157E-4</v>
      </c>
      <c r="AJ537" s="22"/>
      <c r="AK537" s="29" t="s">
        <v>538</v>
      </c>
      <c r="AL537" s="30">
        <v>271.35000000000002</v>
      </c>
      <c r="AM537" s="31">
        <v>-2.3900000000000001E-2</v>
      </c>
      <c r="AN537" s="32">
        <f t="shared" si="152"/>
        <v>0.97609999999999997</v>
      </c>
      <c r="AO537" s="28">
        <f t="shared" si="153"/>
        <v>-2.2627083830905199E-4</v>
      </c>
      <c r="AP537" s="22"/>
      <c r="AQ537" s="22"/>
      <c r="AR537" s="38"/>
      <c r="AT537" s="39">
        <f t="shared" si="137"/>
        <v>0.55776257021733899</v>
      </c>
      <c r="AV537" s="40" t="s">
        <v>542</v>
      </c>
      <c r="AW537" s="47">
        <v>1343.15</v>
      </c>
      <c r="AX537" s="48">
        <f t="shared" si="138"/>
        <v>-2.3072427073235299E-2</v>
      </c>
      <c r="AY537" s="43">
        <f t="shared" si="139"/>
        <v>0.97692757292676502</v>
      </c>
      <c r="AZ537" s="49"/>
    </row>
    <row r="538" spans="1:52" ht="20.399999999999999">
      <c r="A538" s="12" t="s">
        <v>539</v>
      </c>
      <c r="B538" s="13">
        <v>1928.35</v>
      </c>
      <c r="C538" s="14">
        <v>1.15E-2</v>
      </c>
      <c r="D538" s="15">
        <f t="shared" si="140"/>
        <v>1.0115000000000001</v>
      </c>
      <c r="E538" s="10">
        <f t="shared" si="141"/>
        <v>0.58921626462861199</v>
      </c>
      <c r="F538" s="16"/>
      <c r="G538" s="12" t="s">
        <v>539</v>
      </c>
      <c r="H538" s="13">
        <v>970.25</v>
      </c>
      <c r="I538" s="14">
        <v>1.11E-2</v>
      </c>
      <c r="J538" s="15">
        <f t="shared" si="142"/>
        <v>1.0111000000000001</v>
      </c>
      <c r="K538" s="10">
        <f t="shared" si="143"/>
        <v>3.68940458562216E-3</v>
      </c>
      <c r="L538" s="21"/>
      <c r="M538" s="12" t="s">
        <v>539</v>
      </c>
      <c r="N538" s="13">
        <v>241.5</v>
      </c>
      <c r="O538" s="14">
        <v>5.0000000000000001E-3</v>
      </c>
      <c r="P538" s="15">
        <f t="shared" si="144"/>
        <v>1.0049999999999999</v>
      </c>
      <c r="Q538" s="10">
        <f t="shared" si="145"/>
        <v>5.1683783138285198E-5</v>
      </c>
      <c r="R538" s="21"/>
      <c r="S538" s="12" t="s">
        <v>539</v>
      </c>
      <c r="T538" s="13">
        <v>22.5</v>
      </c>
      <c r="U538" s="14">
        <v>4.7000000000000002E-3</v>
      </c>
      <c r="V538" s="15">
        <f t="shared" si="146"/>
        <v>1.0046999999999999</v>
      </c>
      <c r="W538" s="10">
        <f t="shared" si="147"/>
        <v>1.6452245044184399E-4</v>
      </c>
      <c r="X538" s="22"/>
      <c r="Y538" s="29" t="s">
        <v>539</v>
      </c>
      <c r="Z538" s="30">
        <v>71.900000000000006</v>
      </c>
      <c r="AA538" s="31">
        <v>2.4199999999999999E-2</v>
      </c>
      <c r="AB538" s="32">
        <f t="shared" si="148"/>
        <v>1.0242</v>
      </c>
      <c r="AC538" s="28">
        <f t="shared" si="149"/>
        <v>5.0758156197755E-4</v>
      </c>
      <c r="AD538" s="22"/>
      <c r="AE538" s="29" t="s">
        <v>539</v>
      </c>
      <c r="AF538" s="30">
        <v>625.9</v>
      </c>
      <c r="AG538" s="31">
        <v>-5.8999999999999999E-3</v>
      </c>
      <c r="AH538" s="32">
        <f t="shared" si="150"/>
        <v>0.99409999999999998</v>
      </c>
      <c r="AI538" s="28">
        <f t="shared" si="151"/>
        <v>-5.4991043706711199E-5</v>
      </c>
      <c r="AJ538" s="22"/>
      <c r="AK538" s="29" t="s">
        <v>539</v>
      </c>
      <c r="AL538" s="30">
        <v>278</v>
      </c>
      <c r="AM538" s="31">
        <v>9.7999999999999997E-3</v>
      </c>
      <c r="AN538" s="32">
        <f t="shared" si="152"/>
        <v>1.0098</v>
      </c>
      <c r="AO538" s="28">
        <f t="shared" si="153"/>
        <v>9.2780511105803706E-5</v>
      </c>
      <c r="AP538" s="22"/>
      <c r="AQ538" s="22"/>
      <c r="AR538" s="38"/>
      <c r="AT538" s="39">
        <f t="shared" si="137"/>
        <v>0.59366724647719105</v>
      </c>
      <c r="AV538" s="40" t="s">
        <v>543</v>
      </c>
      <c r="AW538" s="47">
        <v>1374.5</v>
      </c>
      <c r="AX538" s="48">
        <f t="shared" si="138"/>
        <v>1.7022936561259999E-2</v>
      </c>
      <c r="AY538" s="43">
        <f t="shared" si="139"/>
        <v>1.01702293656126</v>
      </c>
      <c r="AZ538" s="49"/>
    </row>
    <row r="539" spans="1:52" ht="20.399999999999999">
      <c r="A539" s="12" t="s">
        <v>540</v>
      </c>
      <c r="B539" s="13">
        <v>1906.4</v>
      </c>
      <c r="C539" s="14">
        <v>-4.7999999999999996E-3</v>
      </c>
      <c r="D539" s="15">
        <f t="shared" si="140"/>
        <v>0.99519999999999997</v>
      </c>
      <c r="E539" s="10">
        <f t="shared" si="141"/>
        <v>0.57972123238595696</v>
      </c>
      <c r="F539" s="16"/>
      <c r="G539" s="12" t="s">
        <v>540</v>
      </c>
      <c r="H539" s="13">
        <v>959.6</v>
      </c>
      <c r="I539" s="14">
        <v>2.2800000000000001E-2</v>
      </c>
      <c r="J539" s="15">
        <f t="shared" si="142"/>
        <v>1.0227999999999999</v>
      </c>
      <c r="K539" s="10">
        <f t="shared" si="143"/>
        <v>7.5782364461428201E-3</v>
      </c>
      <c r="L539" s="21"/>
      <c r="M539" s="12" t="s">
        <v>540</v>
      </c>
      <c r="N539" s="13">
        <v>240.3</v>
      </c>
      <c r="O539" s="14">
        <v>-0.02</v>
      </c>
      <c r="P539" s="15">
        <f t="shared" si="144"/>
        <v>0.98</v>
      </c>
      <c r="Q539" s="10">
        <f t="shared" si="145"/>
        <v>-2.0673513255314101E-4</v>
      </c>
      <c r="R539" s="21"/>
      <c r="S539" s="12" t="s">
        <v>540</v>
      </c>
      <c r="T539" s="13">
        <v>22.4</v>
      </c>
      <c r="U539" s="14">
        <v>-1.04E-2</v>
      </c>
      <c r="V539" s="15">
        <f t="shared" si="146"/>
        <v>0.98960000000000004</v>
      </c>
      <c r="W539" s="10">
        <f t="shared" si="147"/>
        <v>-3.6404967757344199E-4</v>
      </c>
      <c r="X539" s="22"/>
      <c r="Y539" s="29" t="s">
        <v>540</v>
      </c>
      <c r="Z539" s="30">
        <v>70.2</v>
      </c>
      <c r="AA539" s="31">
        <v>-8.5000000000000006E-3</v>
      </c>
      <c r="AB539" s="32">
        <f t="shared" si="148"/>
        <v>0.99150000000000005</v>
      </c>
      <c r="AC539" s="28">
        <f t="shared" si="149"/>
        <v>-1.78282780033437E-4</v>
      </c>
      <c r="AD539" s="22"/>
      <c r="AE539" s="29" t="s">
        <v>540</v>
      </c>
      <c r="AF539" s="30">
        <v>629.6</v>
      </c>
      <c r="AG539" s="31">
        <v>4.5999999999999999E-2</v>
      </c>
      <c r="AH539" s="32">
        <f t="shared" si="150"/>
        <v>1.046</v>
      </c>
      <c r="AI539" s="28">
        <f t="shared" si="151"/>
        <v>4.2874373059469801E-4</v>
      </c>
      <c r="AJ539" s="22"/>
      <c r="AK539" s="29" t="s">
        <v>540</v>
      </c>
      <c r="AL539" s="30">
        <v>275.3</v>
      </c>
      <c r="AM539" s="31">
        <v>-2.3199999999999998E-2</v>
      </c>
      <c r="AN539" s="32">
        <f t="shared" si="152"/>
        <v>0.9768</v>
      </c>
      <c r="AO539" s="28">
        <f t="shared" si="153"/>
        <v>-2.1964365894435199E-4</v>
      </c>
      <c r="AP539" s="22"/>
      <c r="AQ539" s="22"/>
      <c r="AR539" s="38"/>
      <c r="AT539" s="39">
        <f t="shared" si="137"/>
        <v>0.58675950131359</v>
      </c>
      <c r="AV539" s="40" t="s">
        <v>544</v>
      </c>
      <c r="AW539" s="47">
        <v>1351.3</v>
      </c>
      <c r="AX539" s="48">
        <f t="shared" si="138"/>
        <v>-8.6577437654253592E-3</v>
      </c>
      <c r="AY539" s="43">
        <f t="shared" si="139"/>
        <v>0.99134225623457495</v>
      </c>
      <c r="AZ539" s="49"/>
    </row>
    <row r="540" spans="1:52" ht="20.399999999999999">
      <c r="A540" s="12" t="s">
        <v>541</v>
      </c>
      <c r="B540" s="13">
        <v>1915.68</v>
      </c>
      <c r="C540" s="14">
        <v>-1.9199999999999998E-2</v>
      </c>
      <c r="D540" s="15">
        <f t="shared" si="140"/>
        <v>0.98080000000000001</v>
      </c>
      <c r="E540" s="10">
        <f t="shared" si="141"/>
        <v>0.57133298304275104</v>
      </c>
      <c r="F540" s="16"/>
      <c r="G540" s="12" t="s">
        <v>541</v>
      </c>
      <c r="H540" s="13">
        <v>938.2</v>
      </c>
      <c r="I540" s="14">
        <v>-3.1300000000000001E-2</v>
      </c>
      <c r="J540" s="15">
        <f t="shared" si="142"/>
        <v>0.96870000000000001</v>
      </c>
      <c r="K540" s="10">
        <f t="shared" si="143"/>
        <v>-1.0403456173871501E-2</v>
      </c>
      <c r="L540" s="21"/>
      <c r="M540" s="12" t="s">
        <v>541</v>
      </c>
      <c r="N540" s="13">
        <v>245.2</v>
      </c>
      <c r="O540" s="14">
        <v>-2.35E-2</v>
      </c>
      <c r="P540" s="15">
        <f t="shared" si="144"/>
        <v>0.97650000000000003</v>
      </c>
      <c r="Q540" s="10">
        <f t="shared" si="145"/>
        <v>-2.4291378074994E-4</v>
      </c>
      <c r="R540" s="21"/>
      <c r="S540" s="12" t="s">
        <v>541</v>
      </c>
      <c r="T540" s="13">
        <v>22.64</v>
      </c>
      <c r="U540" s="14">
        <v>-2.7300000000000001E-2</v>
      </c>
      <c r="V540" s="15">
        <f t="shared" si="146"/>
        <v>0.97270000000000001</v>
      </c>
      <c r="W540" s="10">
        <f t="shared" si="147"/>
        <v>-9.5563040363028399E-4</v>
      </c>
      <c r="X540" s="22"/>
      <c r="Y540" s="29" t="s">
        <v>541</v>
      </c>
      <c r="Z540" s="30">
        <v>70.8</v>
      </c>
      <c r="AA540" s="31">
        <v>-3.7999999999999999E-2</v>
      </c>
      <c r="AB540" s="32">
        <f t="shared" si="148"/>
        <v>0.96199999999999997</v>
      </c>
      <c r="AC540" s="28">
        <f t="shared" si="149"/>
        <v>-7.97028898973012E-4</v>
      </c>
      <c r="AD540" s="22"/>
      <c r="AE540" s="29" t="s">
        <v>541</v>
      </c>
      <c r="AF540" s="30">
        <v>601.9</v>
      </c>
      <c r="AG540" s="31">
        <v>-3.7600000000000001E-2</v>
      </c>
      <c r="AH540" s="32">
        <f t="shared" si="150"/>
        <v>0.96240000000000003</v>
      </c>
      <c r="AI540" s="28">
        <f t="shared" si="151"/>
        <v>-3.5045139718175298E-4</v>
      </c>
      <c r="AJ540" s="22"/>
      <c r="AK540" s="29" t="s">
        <v>541</v>
      </c>
      <c r="AL540" s="30">
        <v>281.85000000000002</v>
      </c>
      <c r="AM540" s="31">
        <v>-1.9699999999999999E-2</v>
      </c>
      <c r="AN540" s="32">
        <f t="shared" si="152"/>
        <v>0.98029999999999995</v>
      </c>
      <c r="AO540" s="28">
        <f t="shared" si="153"/>
        <v>-1.8650776212085E-4</v>
      </c>
      <c r="AP540" s="22"/>
      <c r="AQ540" s="22"/>
      <c r="AR540" s="38"/>
      <c r="AT540" s="39">
        <f t="shared" si="137"/>
        <v>0.55839699462622405</v>
      </c>
      <c r="AV540" s="40" t="s">
        <v>545</v>
      </c>
      <c r="AW540" s="47">
        <v>1363.05</v>
      </c>
      <c r="AX540" s="48">
        <f t="shared" si="138"/>
        <v>1.9408735474904602E-2</v>
      </c>
      <c r="AY540" s="43">
        <f t="shared" si="139"/>
        <v>1.0194087354749</v>
      </c>
      <c r="AZ540" s="49"/>
    </row>
    <row r="541" spans="1:52" ht="20.399999999999999">
      <c r="A541" s="12" t="s">
        <v>542</v>
      </c>
      <c r="B541" s="13">
        <v>1953.1</v>
      </c>
      <c r="C541" s="14">
        <v>1.8E-3</v>
      </c>
      <c r="D541" s="15">
        <f t="shared" si="140"/>
        <v>1.0018</v>
      </c>
      <c r="E541" s="10">
        <f t="shared" si="141"/>
        <v>0.58356584666825895</v>
      </c>
      <c r="F541" s="16"/>
      <c r="G541" s="12" t="s">
        <v>542</v>
      </c>
      <c r="H541" s="13">
        <v>968.55</v>
      </c>
      <c r="I541" s="14">
        <v>2.18E-2</v>
      </c>
      <c r="J541" s="15">
        <f t="shared" si="142"/>
        <v>1.0218</v>
      </c>
      <c r="K541" s="10">
        <f t="shared" si="143"/>
        <v>7.2458576546453298E-3</v>
      </c>
      <c r="L541" s="21"/>
      <c r="M541" s="12" t="s">
        <v>542</v>
      </c>
      <c r="N541" s="13">
        <v>251.1</v>
      </c>
      <c r="O541" s="14">
        <v>-2.0000000000000001E-4</v>
      </c>
      <c r="P541" s="15">
        <f t="shared" si="144"/>
        <v>0.99980000000000002</v>
      </c>
      <c r="Q541" s="10">
        <f t="shared" si="145"/>
        <v>-2.0673513255314101E-6</v>
      </c>
      <c r="R541" s="21"/>
      <c r="S541" s="12" t="s">
        <v>542</v>
      </c>
      <c r="T541" s="13">
        <v>23.27</v>
      </c>
      <c r="U541" s="14">
        <v>-1.46E-2</v>
      </c>
      <c r="V541" s="15">
        <f t="shared" si="146"/>
        <v>0.98540000000000005</v>
      </c>
      <c r="W541" s="10">
        <f t="shared" si="147"/>
        <v>-5.1106973967040799E-4</v>
      </c>
      <c r="X541" s="22"/>
      <c r="Y541" s="29" t="s">
        <v>542</v>
      </c>
      <c r="Z541" s="30">
        <v>73.599999999999994</v>
      </c>
      <c r="AA541" s="31">
        <v>6.1999999999999998E-3</v>
      </c>
      <c r="AB541" s="32">
        <f t="shared" si="148"/>
        <v>1.0062</v>
      </c>
      <c r="AC541" s="28">
        <f t="shared" si="149"/>
        <v>1.3004155720086001E-4</v>
      </c>
      <c r="AD541" s="22"/>
      <c r="AE541" s="29" t="s">
        <v>542</v>
      </c>
      <c r="AF541" s="30">
        <v>625.4</v>
      </c>
      <c r="AG541" s="31">
        <v>3.3999999999999998E-3</v>
      </c>
      <c r="AH541" s="32">
        <f t="shared" si="150"/>
        <v>1.0034000000000001</v>
      </c>
      <c r="AI541" s="28">
        <f t="shared" si="151"/>
        <v>3.1689754000477703E-5</v>
      </c>
      <c r="AJ541" s="22"/>
      <c r="AK541" s="29" t="s">
        <v>542</v>
      </c>
      <c r="AL541" s="30">
        <v>287.5</v>
      </c>
      <c r="AM541" s="31">
        <v>-3.5999999999999999E-3</v>
      </c>
      <c r="AN541" s="32">
        <f t="shared" si="152"/>
        <v>0.99639999999999995</v>
      </c>
      <c r="AO541" s="28">
        <f t="shared" si="153"/>
        <v>-3.4082636732744197E-5</v>
      </c>
      <c r="AP541" s="22"/>
      <c r="AQ541" s="22"/>
      <c r="AR541" s="38"/>
      <c r="AT541" s="39">
        <f t="shared" si="137"/>
        <v>0.59042621590637701</v>
      </c>
      <c r="AV541" s="40" t="s">
        <v>546</v>
      </c>
      <c r="AW541" s="47">
        <v>1336.85</v>
      </c>
      <c r="AX541" s="48">
        <f t="shared" si="138"/>
        <v>-6.78398307761545E-3</v>
      </c>
      <c r="AY541" s="43">
        <f t="shared" si="139"/>
        <v>0.99321601692238504</v>
      </c>
      <c r="AZ541" s="49"/>
    </row>
    <row r="542" spans="1:52" ht="20.399999999999999">
      <c r="A542" s="12" t="s">
        <v>543</v>
      </c>
      <c r="B542" s="13">
        <v>1949.5</v>
      </c>
      <c r="C542" s="14">
        <v>-1.8800000000000001E-2</v>
      </c>
      <c r="D542" s="15">
        <f t="shared" si="140"/>
        <v>0.98119999999999996</v>
      </c>
      <c r="E542" s="10">
        <f t="shared" si="141"/>
        <v>0.57156598996895103</v>
      </c>
      <c r="F542" s="16"/>
      <c r="G542" s="12" t="s">
        <v>543</v>
      </c>
      <c r="H542" s="13">
        <v>947.85</v>
      </c>
      <c r="I542" s="14">
        <v>-1E-3</v>
      </c>
      <c r="J542" s="15">
        <f t="shared" si="142"/>
        <v>0.999</v>
      </c>
      <c r="K542" s="10">
        <f t="shared" si="143"/>
        <v>-3.3237879149749199E-4</v>
      </c>
      <c r="L542" s="21"/>
      <c r="M542" s="12" t="s">
        <v>543</v>
      </c>
      <c r="N542" s="13">
        <v>251.15</v>
      </c>
      <c r="O542" s="14">
        <v>-1E-3</v>
      </c>
      <c r="P542" s="15">
        <f t="shared" si="144"/>
        <v>0.999</v>
      </c>
      <c r="Q542" s="10">
        <f t="shared" si="145"/>
        <v>-1.0336756627657E-5</v>
      </c>
      <c r="R542" s="21"/>
      <c r="S542" s="12" t="s">
        <v>543</v>
      </c>
      <c r="T542" s="13">
        <v>23.61</v>
      </c>
      <c r="U542" s="14">
        <v>-1.9E-3</v>
      </c>
      <c r="V542" s="15">
        <f t="shared" si="146"/>
        <v>0.99809999999999999</v>
      </c>
      <c r="W542" s="10">
        <f t="shared" si="147"/>
        <v>-6.6509075710532593E-5</v>
      </c>
      <c r="X542" s="22"/>
      <c r="Y542" s="29" t="s">
        <v>543</v>
      </c>
      <c r="Z542" s="30">
        <v>73.150000000000006</v>
      </c>
      <c r="AA542" s="31">
        <v>-1.01E-2</v>
      </c>
      <c r="AB542" s="32">
        <f t="shared" si="148"/>
        <v>0.9899</v>
      </c>
      <c r="AC542" s="28">
        <f t="shared" si="149"/>
        <v>-2.11841891569143E-4</v>
      </c>
      <c r="AD542" s="22"/>
      <c r="AE542" s="29" t="s">
        <v>543</v>
      </c>
      <c r="AF542" s="30">
        <v>623.25</v>
      </c>
      <c r="AG542" s="31">
        <v>-6.1000000000000004E-3</v>
      </c>
      <c r="AH542" s="32">
        <f t="shared" si="150"/>
        <v>0.99390000000000001</v>
      </c>
      <c r="AI542" s="28">
        <f t="shared" si="151"/>
        <v>-5.6855146883209897E-5</v>
      </c>
      <c r="AJ542" s="22"/>
      <c r="AK542" s="29" t="s">
        <v>543</v>
      </c>
      <c r="AL542" s="30">
        <v>288.55</v>
      </c>
      <c r="AM542" s="31">
        <v>-9.2999999999999992E-3</v>
      </c>
      <c r="AN542" s="32">
        <f t="shared" si="152"/>
        <v>0.99070000000000003</v>
      </c>
      <c r="AO542" s="28">
        <f t="shared" si="153"/>
        <v>-8.8046811559589202E-5</v>
      </c>
      <c r="AP542" s="22"/>
      <c r="AQ542" s="22"/>
      <c r="AR542" s="38"/>
      <c r="AT542" s="39">
        <f t="shared" si="137"/>
        <v>0.570800021495104</v>
      </c>
      <c r="AV542" s="40" t="s">
        <v>547</v>
      </c>
      <c r="AW542" s="47">
        <v>1345.95</v>
      </c>
      <c r="AX542" s="48">
        <f t="shared" si="138"/>
        <v>1.28614327560188E-2</v>
      </c>
      <c r="AY542" s="43">
        <f t="shared" si="139"/>
        <v>1.0128614327560199</v>
      </c>
      <c r="AZ542" s="49"/>
    </row>
    <row r="543" spans="1:52" ht="20.399999999999999">
      <c r="A543" s="12" t="s">
        <v>544</v>
      </c>
      <c r="B543" s="13">
        <v>1986.87</v>
      </c>
      <c r="C543" s="14">
        <v>1.4999999999999999E-2</v>
      </c>
      <c r="D543" s="15">
        <f t="shared" si="140"/>
        <v>1.0149999999999999</v>
      </c>
      <c r="E543" s="10">
        <f t="shared" si="141"/>
        <v>0.59125507523286402</v>
      </c>
      <c r="F543" s="16"/>
      <c r="G543" s="12" t="s">
        <v>544</v>
      </c>
      <c r="H543" s="13">
        <v>948.8</v>
      </c>
      <c r="I543" s="14">
        <v>1.0999999999999999E-2</v>
      </c>
      <c r="J543" s="15">
        <f t="shared" si="142"/>
        <v>1.0109999999999999</v>
      </c>
      <c r="K543" s="10">
        <f t="shared" si="143"/>
        <v>3.6561667064724098E-3</v>
      </c>
      <c r="L543" s="21"/>
      <c r="M543" s="12" t="s">
        <v>544</v>
      </c>
      <c r="N543" s="13">
        <v>251.4</v>
      </c>
      <c r="O543" s="14">
        <v>9.1999999999999998E-3</v>
      </c>
      <c r="P543" s="15">
        <f t="shared" si="144"/>
        <v>1.0092000000000001</v>
      </c>
      <c r="Q543" s="10">
        <f t="shared" si="145"/>
        <v>9.5098160974444701E-5</v>
      </c>
      <c r="R543" s="21"/>
      <c r="S543" s="12" t="s">
        <v>544</v>
      </c>
      <c r="T543" s="13">
        <v>23.66</v>
      </c>
      <c r="U543" s="14">
        <v>6.6E-3</v>
      </c>
      <c r="V543" s="15">
        <f t="shared" si="146"/>
        <v>1.0065999999999999</v>
      </c>
      <c r="W543" s="10">
        <f t="shared" si="147"/>
        <v>2.3103152615237601E-4</v>
      </c>
      <c r="X543" s="22"/>
      <c r="Y543" s="29" t="s">
        <v>544</v>
      </c>
      <c r="Z543" s="30">
        <v>73.900000000000006</v>
      </c>
      <c r="AA543" s="31">
        <v>-9.4000000000000004E-3</v>
      </c>
      <c r="AB543" s="32">
        <f t="shared" si="148"/>
        <v>0.99060000000000004</v>
      </c>
      <c r="AC543" s="28">
        <f t="shared" si="149"/>
        <v>-1.97159780272271E-4</v>
      </c>
      <c r="AD543" s="22"/>
      <c r="AE543" s="29" t="s">
        <v>544</v>
      </c>
      <c r="AF543" s="30">
        <v>627.04999999999995</v>
      </c>
      <c r="AG543" s="31">
        <v>-3.5999999999999999E-3</v>
      </c>
      <c r="AH543" s="32">
        <f t="shared" si="150"/>
        <v>0.99639999999999995</v>
      </c>
      <c r="AI543" s="28">
        <f t="shared" si="151"/>
        <v>-3.3553857176976401E-5</v>
      </c>
      <c r="AJ543" s="22"/>
      <c r="AK543" s="29" t="s">
        <v>544</v>
      </c>
      <c r="AL543" s="30">
        <v>291.25</v>
      </c>
      <c r="AM543" s="31">
        <v>-1.0999999999999999E-2</v>
      </c>
      <c r="AN543" s="32">
        <f t="shared" si="152"/>
        <v>0.98899999999999999</v>
      </c>
      <c r="AO543" s="28">
        <f t="shared" si="153"/>
        <v>-1.04141390016718E-4</v>
      </c>
      <c r="AP543" s="22"/>
      <c r="AQ543" s="22"/>
      <c r="AR543" s="38"/>
      <c r="AT543" s="39">
        <f t="shared" ref="AT543:AT606" si="154">SUM(E543,K543,Q543,W543,AC543,AI543,AO543,)</f>
        <v>0.59490251659899696</v>
      </c>
      <c r="AV543" s="40" t="s">
        <v>548</v>
      </c>
      <c r="AW543" s="47">
        <v>1328.75</v>
      </c>
      <c r="AX543" s="48">
        <f t="shared" si="138"/>
        <v>-4.87988956372205E-3</v>
      </c>
      <c r="AY543" s="43">
        <f t="shared" si="139"/>
        <v>0.99512011043627802</v>
      </c>
      <c r="AZ543" s="49"/>
    </row>
    <row r="544" spans="1:52" ht="20.399999999999999">
      <c r="A544" s="12" t="s">
        <v>545</v>
      </c>
      <c r="B544" s="13">
        <v>1957.49</v>
      </c>
      <c r="C544" s="14">
        <v>6.1999999999999998E-3</v>
      </c>
      <c r="D544" s="15">
        <f t="shared" si="140"/>
        <v>1.0062</v>
      </c>
      <c r="E544" s="10">
        <f t="shared" si="141"/>
        <v>0.58612892285646001</v>
      </c>
      <c r="F544" s="16"/>
      <c r="G544" s="12" t="s">
        <v>545</v>
      </c>
      <c r="H544" s="13">
        <v>938.5</v>
      </c>
      <c r="I544" s="14">
        <v>3.49E-2</v>
      </c>
      <c r="J544" s="15">
        <f t="shared" si="142"/>
        <v>1.0348999999999999</v>
      </c>
      <c r="K544" s="10">
        <f t="shared" si="143"/>
        <v>1.1600019823262499E-2</v>
      </c>
      <c r="L544" s="21"/>
      <c r="M544" s="12" t="s">
        <v>545</v>
      </c>
      <c r="N544" s="13">
        <v>249.1</v>
      </c>
      <c r="O544" s="14">
        <v>-1.9900000000000001E-2</v>
      </c>
      <c r="P544" s="15">
        <f t="shared" si="144"/>
        <v>0.98009999999999997</v>
      </c>
      <c r="Q544" s="10">
        <f t="shared" si="145"/>
        <v>-2.0570145689037501E-4</v>
      </c>
      <c r="R544" s="21"/>
      <c r="S544" s="12" t="s">
        <v>545</v>
      </c>
      <c r="T544" s="13">
        <v>23.5</v>
      </c>
      <c r="U544" s="14">
        <v>-1.2800000000000001E-2</v>
      </c>
      <c r="V544" s="15">
        <f t="shared" si="146"/>
        <v>0.98719999999999997</v>
      </c>
      <c r="W544" s="10">
        <f t="shared" si="147"/>
        <v>-4.4806114162885099E-4</v>
      </c>
      <c r="X544" s="22"/>
      <c r="Y544" s="29" t="s">
        <v>545</v>
      </c>
      <c r="Z544" s="30">
        <v>74.599999999999994</v>
      </c>
      <c r="AA544" s="31">
        <v>-3.3E-3</v>
      </c>
      <c r="AB544" s="32">
        <f t="shared" si="148"/>
        <v>0.99670000000000003</v>
      </c>
      <c r="AC544" s="28">
        <f t="shared" si="149"/>
        <v>-6.9215667542393101E-5</v>
      </c>
      <c r="AD544" s="22"/>
      <c r="AE544" s="29" t="s">
        <v>545</v>
      </c>
      <c r="AF544" s="30">
        <v>629.29999999999995</v>
      </c>
      <c r="AG544" s="31">
        <v>2.2499999999999999E-2</v>
      </c>
      <c r="AH544" s="32">
        <f t="shared" si="150"/>
        <v>1.0225</v>
      </c>
      <c r="AI544" s="28">
        <f t="shared" si="151"/>
        <v>2.09711607356102E-4</v>
      </c>
      <c r="AJ544" s="22"/>
      <c r="AK544" s="29" t="s">
        <v>545</v>
      </c>
      <c r="AL544" s="30">
        <v>294.5</v>
      </c>
      <c r="AM544" s="31">
        <v>1.0999999999999999E-2</v>
      </c>
      <c r="AN544" s="32">
        <f t="shared" si="152"/>
        <v>1.0109999999999999</v>
      </c>
      <c r="AO544" s="28">
        <f t="shared" si="153"/>
        <v>1.04141390016718E-4</v>
      </c>
      <c r="AP544" s="22"/>
      <c r="AQ544" s="22"/>
      <c r="AR544" s="38"/>
      <c r="AT544" s="39">
        <f t="shared" si="154"/>
        <v>0.59731981741103402</v>
      </c>
      <c r="AV544" s="40" t="s">
        <v>549</v>
      </c>
      <c r="AW544" s="47">
        <v>1335.25</v>
      </c>
      <c r="AX544" s="48">
        <f t="shared" si="138"/>
        <v>-1.37599790953207E-2</v>
      </c>
      <c r="AY544" s="43">
        <f t="shared" si="139"/>
        <v>0.98624002090467899</v>
      </c>
      <c r="AZ544" s="49"/>
    </row>
    <row r="545" spans="1:52" ht="20.399999999999999">
      <c r="A545" s="12" t="s">
        <v>985</v>
      </c>
      <c r="B545" s="13">
        <v>1945.36</v>
      </c>
      <c r="C545" s="14">
        <v>-1.2500000000000001E-2</v>
      </c>
      <c r="D545" s="15">
        <f t="shared" si="140"/>
        <v>0.98750000000000004</v>
      </c>
      <c r="E545" s="10">
        <f t="shared" si="141"/>
        <v>0.57523584905660397</v>
      </c>
      <c r="F545" s="16"/>
      <c r="G545" s="12" t="s">
        <v>985</v>
      </c>
      <c r="H545" s="13">
        <v>906.85</v>
      </c>
      <c r="I545" s="14">
        <v>2.46E-2</v>
      </c>
      <c r="J545" s="15">
        <f t="shared" si="142"/>
        <v>1.0246</v>
      </c>
      <c r="K545" s="10">
        <f t="shared" si="143"/>
        <v>8.1765182708383108E-3</v>
      </c>
      <c r="L545" s="21"/>
      <c r="M545" s="12" t="s">
        <v>985</v>
      </c>
      <c r="N545" s="13">
        <v>254.15</v>
      </c>
      <c r="O545" s="14">
        <v>8.8999999999999999E-3</v>
      </c>
      <c r="P545" s="15">
        <f t="shared" si="144"/>
        <v>1.0088999999999999</v>
      </c>
      <c r="Q545" s="10">
        <f t="shared" si="145"/>
        <v>9.1997133986147596E-5</v>
      </c>
      <c r="R545" s="21"/>
      <c r="S545" s="12" t="s">
        <v>985</v>
      </c>
      <c r="T545" s="13">
        <v>23.81</v>
      </c>
      <c r="U545" s="14">
        <v>7.4000000000000003E-3</v>
      </c>
      <c r="V545" s="15">
        <f t="shared" si="146"/>
        <v>1.0074000000000001</v>
      </c>
      <c r="W545" s="10">
        <f t="shared" si="147"/>
        <v>2.5903534750418002E-4</v>
      </c>
      <c r="X545" s="22"/>
      <c r="Y545" s="29" t="s">
        <v>985</v>
      </c>
      <c r="Z545" s="30">
        <v>74.849999999999994</v>
      </c>
      <c r="AA545" s="31">
        <v>6.7000000000000002E-3</v>
      </c>
      <c r="AB545" s="32">
        <f t="shared" si="148"/>
        <v>1.0066999999999999</v>
      </c>
      <c r="AC545" s="28">
        <f t="shared" si="149"/>
        <v>1.4052877955576801E-4</v>
      </c>
      <c r="AD545" s="22"/>
      <c r="AE545" s="29" t="s">
        <v>985</v>
      </c>
      <c r="AF545" s="30">
        <v>615.45000000000005</v>
      </c>
      <c r="AG545" s="31">
        <v>-1.55E-2</v>
      </c>
      <c r="AH545" s="32">
        <f t="shared" si="150"/>
        <v>0.98450000000000004</v>
      </c>
      <c r="AI545" s="28">
        <f t="shared" si="151"/>
        <v>-1.4446799617864799E-4</v>
      </c>
      <c r="AJ545" s="22"/>
      <c r="AK545" s="29" t="s">
        <v>985</v>
      </c>
      <c r="AL545" s="30">
        <v>291.3</v>
      </c>
      <c r="AM545" s="31">
        <v>1.29E-2</v>
      </c>
      <c r="AN545" s="32">
        <f t="shared" si="152"/>
        <v>1.0128999999999999</v>
      </c>
      <c r="AO545" s="28">
        <f t="shared" si="153"/>
        <v>1.2212944829233301E-4</v>
      </c>
      <c r="AP545" s="22"/>
      <c r="AQ545" s="22"/>
      <c r="AR545" s="38"/>
      <c r="AT545" s="39">
        <f t="shared" si="154"/>
        <v>0.58388159004060203</v>
      </c>
      <c r="AV545" s="40" t="s">
        <v>550</v>
      </c>
      <c r="AW545" s="47">
        <v>1353.75</v>
      </c>
      <c r="AX545" s="48">
        <f t="shared" si="138"/>
        <v>5.4441554386040402E-3</v>
      </c>
      <c r="AY545" s="43">
        <f t="shared" si="139"/>
        <v>1.0054441554386</v>
      </c>
      <c r="AZ545" s="49"/>
    </row>
    <row r="546" spans="1:52" ht="20.399999999999999">
      <c r="A546" s="12" t="s">
        <v>986</v>
      </c>
      <c r="B546" s="13">
        <v>1969.96</v>
      </c>
      <c r="C546" s="14">
        <v>8.3000000000000001E-3</v>
      </c>
      <c r="D546" s="15">
        <f t="shared" si="140"/>
        <v>1.0083</v>
      </c>
      <c r="E546" s="10">
        <f t="shared" si="141"/>
        <v>0.58735220921901099</v>
      </c>
      <c r="F546" s="16"/>
      <c r="G546" s="12" t="s">
        <v>986</v>
      </c>
      <c r="H546" s="13">
        <v>885.05</v>
      </c>
      <c r="I546" s="14">
        <v>1.1599999999999999E-2</v>
      </c>
      <c r="J546" s="15">
        <f t="shared" si="142"/>
        <v>1.0116000000000001</v>
      </c>
      <c r="K546" s="10">
        <f t="shared" si="143"/>
        <v>3.8555939813709099E-3</v>
      </c>
      <c r="L546" s="21"/>
      <c r="M546" s="12" t="s">
        <v>986</v>
      </c>
      <c r="N546" s="13">
        <v>251.9</v>
      </c>
      <c r="O546" s="14">
        <v>-1.04E-2</v>
      </c>
      <c r="P546" s="15">
        <f t="shared" si="144"/>
        <v>0.98960000000000004</v>
      </c>
      <c r="Q546" s="10">
        <f t="shared" si="145"/>
        <v>-1.07502268927633E-4</v>
      </c>
      <c r="R546" s="21"/>
      <c r="S546" s="12" t="s">
        <v>986</v>
      </c>
      <c r="T546" s="13">
        <v>23.64</v>
      </c>
      <c r="U546" s="14">
        <v>-6.7000000000000002E-3</v>
      </c>
      <c r="V546" s="15">
        <f t="shared" si="146"/>
        <v>0.99329999999999996</v>
      </c>
      <c r="W546" s="10">
        <f t="shared" si="147"/>
        <v>-2.34532003821352E-4</v>
      </c>
      <c r="X546" s="22"/>
      <c r="Y546" s="29" t="s">
        <v>986</v>
      </c>
      <c r="Z546" s="30">
        <v>74.349999999999994</v>
      </c>
      <c r="AA546" s="31">
        <v>6.9999999999999999E-4</v>
      </c>
      <c r="AB546" s="32">
        <f t="shared" si="148"/>
        <v>1.0006999999999999</v>
      </c>
      <c r="AC546" s="28">
        <f t="shared" si="149"/>
        <v>1.46821112968713E-5</v>
      </c>
      <c r="AD546" s="22"/>
      <c r="AE546" s="29" t="s">
        <v>986</v>
      </c>
      <c r="AF546" s="30">
        <v>625.15</v>
      </c>
      <c r="AG546" s="31">
        <v>-4.4999999999999997E-3</v>
      </c>
      <c r="AH546" s="32">
        <f t="shared" si="150"/>
        <v>0.99550000000000005</v>
      </c>
      <c r="AI546" s="28">
        <f t="shared" si="151"/>
        <v>-4.1942321471220398E-5</v>
      </c>
      <c r="AJ546" s="22"/>
      <c r="AK546" s="29" t="s">
        <v>986</v>
      </c>
      <c r="AL546" s="30">
        <v>287.60000000000002</v>
      </c>
      <c r="AM546" s="31">
        <v>2.0799999999999999E-2</v>
      </c>
      <c r="AN546" s="32">
        <f t="shared" si="152"/>
        <v>1.0207999999999999</v>
      </c>
      <c r="AO546" s="28">
        <f t="shared" si="153"/>
        <v>1.96921901122522E-4</v>
      </c>
      <c r="AP546" s="22"/>
      <c r="AQ546" s="22"/>
      <c r="AR546" s="38"/>
      <c r="AT546" s="39">
        <f t="shared" si="154"/>
        <v>0.59103543061858099</v>
      </c>
      <c r="AV546" s="40" t="s">
        <v>551</v>
      </c>
      <c r="AW546" s="47">
        <v>1346.4</v>
      </c>
      <c r="AX546" s="48">
        <f t="shared" si="138"/>
        <v>-3.558722616994E-3</v>
      </c>
      <c r="AY546" s="43">
        <f t="shared" si="139"/>
        <v>0.99644127738300603</v>
      </c>
      <c r="AZ546" s="49"/>
    </row>
    <row r="547" spans="1:52" ht="20.399999999999999">
      <c r="A547" s="12" t="s">
        <v>987</v>
      </c>
      <c r="B547" s="13">
        <v>1953.69</v>
      </c>
      <c r="C547" s="14">
        <v>-2.0999999999999999E-3</v>
      </c>
      <c r="D547" s="15">
        <f t="shared" si="140"/>
        <v>0.99790000000000001</v>
      </c>
      <c r="E547" s="10">
        <f t="shared" si="141"/>
        <v>0.58129402913780703</v>
      </c>
      <c r="F547" s="16"/>
      <c r="G547" s="12" t="s">
        <v>987</v>
      </c>
      <c r="H547" s="13">
        <v>874.9</v>
      </c>
      <c r="I547" s="14">
        <v>2.8899999999999999E-2</v>
      </c>
      <c r="J547" s="15">
        <f t="shared" si="142"/>
        <v>1.0288999999999999</v>
      </c>
      <c r="K547" s="10">
        <f t="shared" si="143"/>
        <v>9.6057470742775194E-3</v>
      </c>
      <c r="L547" s="21"/>
      <c r="M547" s="12" t="s">
        <v>987</v>
      </c>
      <c r="N547" s="13">
        <v>254.55</v>
      </c>
      <c r="O547" s="14">
        <v>1.8E-3</v>
      </c>
      <c r="P547" s="15">
        <f t="shared" si="144"/>
        <v>1.0018</v>
      </c>
      <c r="Q547" s="10">
        <f t="shared" si="145"/>
        <v>1.8606161929782701E-5</v>
      </c>
      <c r="R547" s="21"/>
      <c r="S547" s="12" t="s">
        <v>987</v>
      </c>
      <c r="T547" s="13">
        <v>23.8</v>
      </c>
      <c r="U547" s="14">
        <v>1.5E-3</v>
      </c>
      <c r="V547" s="15">
        <f t="shared" si="146"/>
        <v>1.0015000000000001</v>
      </c>
      <c r="W547" s="10">
        <f t="shared" si="147"/>
        <v>5.2507165034630998E-5</v>
      </c>
      <c r="X547" s="22"/>
      <c r="Y547" s="29" t="s">
        <v>987</v>
      </c>
      <c r="Z547" s="30">
        <v>74.3</v>
      </c>
      <c r="AA547" s="31">
        <v>4.1000000000000003E-3</v>
      </c>
      <c r="AB547" s="32">
        <f t="shared" si="148"/>
        <v>1.0041</v>
      </c>
      <c r="AC547" s="28">
        <f t="shared" si="149"/>
        <v>8.5995223310246006E-5</v>
      </c>
      <c r="AD547" s="22"/>
      <c r="AE547" s="29" t="s">
        <v>987</v>
      </c>
      <c r="AF547" s="30">
        <v>628</v>
      </c>
      <c r="AG547" s="31">
        <v>8.9999999999999993E-3</v>
      </c>
      <c r="AH547" s="32">
        <f t="shared" si="150"/>
        <v>1.0089999999999999</v>
      </c>
      <c r="AI547" s="28">
        <f t="shared" si="151"/>
        <v>8.3884642942440903E-5</v>
      </c>
      <c r="AJ547" s="22"/>
      <c r="AK547" s="29" t="s">
        <v>987</v>
      </c>
      <c r="AL547" s="30">
        <v>281.75</v>
      </c>
      <c r="AM547" s="31">
        <v>-3.5000000000000001E-3</v>
      </c>
      <c r="AN547" s="32">
        <f t="shared" si="152"/>
        <v>0.99650000000000005</v>
      </c>
      <c r="AO547" s="28">
        <f t="shared" si="153"/>
        <v>-3.3135896823501299E-5</v>
      </c>
      <c r="AP547" s="22"/>
      <c r="AQ547" s="22"/>
      <c r="AR547" s="38"/>
      <c r="AT547" s="39">
        <f t="shared" si="154"/>
        <v>0.59110763350847895</v>
      </c>
      <c r="AV547" s="40" t="s">
        <v>552</v>
      </c>
      <c r="AW547" s="47">
        <v>1351.2</v>
      </c>
      <c r="AX547" s="48">
        <f t="shared" si="138"/>
        <v>-7.4103087535798903E-3</v>
      </c>
      <c r="AY547" s="43">
        <f t="shared" si="139"/>
        <v>0.99258969124642005</v>
      </c>
      <c r="AZ547" s="49"/>
    </row>
    <row r="548" spans="1:52" ht="20.399999999999999">
      <c r="A548" s="12" t="s">
        <v>988</v>
      </c>
      <c r="B548" s="13">
        <v>1957.89</v>
      </c>
      <c r="C548" s="14">
        <v>-3.0999999999999999E-3</v>
      </c>
      <c r="D548" s="15">
        <f t="shared" si="140"/>
        <v>0.99690000000000001</v>
      </c>
      <c r="E548" s="10">
        <f t="shared" si="141"/>
        <v>0.58071151182230696</v>
      </c>
      <c r="F548" s="16"/>
      <c r="G548" s="12" t="s">
        <v>988</v>
      </c>
      <c r="H548" s="13">
        <v>850.35</v>
      </c>
      <c r="I548" s="14">
        <v>-5.9999999999999995E-4</v>
      </c>
      <c r="J548" s="15">
        <f t="shared" si="142"/>
        <v>0.99939999999999996</v>
      </c>
      <c r="K548" s="10">
        <f t="shared" si="143"/>
        <v>-1.9942727489849501E-4</v>
      </c>
      <c r="L548" s="21"/>
      <c r="M548" s="12" t="s">
        <v>988</v>
      </c>
      <c r="N548" s="13">
        <v>254.1</v>
      </c>
      <c r="O548" s="14">
        <v>-1.6000000000000001E-3</v>
      </c>
      <c r="P548" s="15">
        <f t="shared" si="144"/>
        <v>0.99839999999999995</v>
      </c>
      <c r="Q548" s="10">
        <f t="shared" si="145"/>
        <v>-1.6538810604251301E-5</v>
      </c>
      <c r="R548" s="21"/>
      <c r="S548" s="12" t="s">
        <v>988</v>
      </c>
      <c r="T548" s="13">
        <v>23.76</v>
      </c>
      <c r="U548" s="14">
        <v>-1.37E-2</v>
      </c>
      <c r="V548" s="15">
        <f t="shared" si="146"/>
        <v>0.98629999999999995</v>
      </c>
      <c r="W548" s="10">
        <f t="shared" si="147"/>
        <v>-4.7956544064963001E-4</v>
      </c>
      <c r="X548" s="22"/>
      <c r="Y548" s="29" t="s">
        <v>988</v>
      </c>
      <c r="Z548" s="30">
        <v>74</v>
      </c>
      <c r="AA548" s="31">
        <v>-2.7000000000000001E-3</v>
      </c>
      <c r="AB548" s="32">
        <f t="shared" si="148"/>
        <v>0.99729999999999996</v>
      </c>
      <c r="AC548" s="28">
        <f t="shared" si="149"/>
        <v>-5.6631000716503497E-5</v>
      </c>
      <c r="AD548" s="22"/>
      <c r="AE548" s="29" t="s">
        <v>988</v>
      </c>
      <c r="AF548" s="30">
        <v>622.4</v>
      </c>
      <c r="AG548" s="31">
        <v>-2.3999999999999998E-3</v>
      </c>
      <c r="AH548" s="32">
        <f t="shared" si="150"/>
        <v>0.99760000000000004</v>
      </c>
      <c r="AI548" s="28">
        <f t="shared" si="151"/>
        <v>-2.2369238117984202E-5</v>
      </c>
      <c r="AJ548" s="22"/>
      <c r="AK548" s="29" t="s">
        <v>988</v>
      </c>
      <c r="AL548" s="30">
        <v>282.75</v>
      </c>
      <c r="AM548" s="31">
        <v>-4.1999999999999997E-3</v>
      </c>
      <c r="AN548" s="32">
        <f t="shared" si="152"/>
        <v>0.99580000000000002</v>
      </c>
      <c r="AO548" s="28">
        <f t="shared" si="153"/>
        <v>-3.97630761882016E-5</v>
      </c>
      <c r="AP548" s="22"/>
      <c r="AQ548" s="22"/>
      <c r="AR548" s="38"/>
      <c r="AT548" s="39">
        <f t="shared" si="154"/>
        <v>0.57989721698113195</v>
      </c>
      <c r="AV548" s="40" t="s">
        <v>553</v>
      </c>
      <c r="AW548" s="47">
        <v>1361.25</v>
      </c>
      <c r="AX548" s="48">
        <f t="shared" si="138"/>
        <v>-1.1467513001606301E-2</v>
      </c>
      <c r="AY548" s="43">
        <f t="shared" si="139"/>
        <v>0.98853248699839402</v>
      </c>
      <c r="AZ548" s="49"/>
    </row>
    <row r="549" spans="1:52" ht="20.399999999999999">
      <c r="A549" s="12" t="s">
        <v>989</v>
      </c>
      <c r="B549" s="13">
        <v>1963.92</v>
      </c>
      <c r="C549" s="14">
        <v>1.44E-2</v>
      </c>
      <c r="D549" s="15">
        <f t="shared" si="140"/>
        <v>1.0144</v>
      </c>
      <c r="E549" s="10">
        <f t="shared" si="141"/>
        <v>0.59090556484356305</v>
      </c>
      <c r="F549" s="16"/>
      <c r="G549" s="12" t="s">
        <v>989</v>
      </c>
      <c r="H549" s="13">
        <v>850.9</v>
      </c>
      <c r="I549" s="14">
        <v>-1.1999999999999999E-3</v>
      </c>
      <c r="J549" s="15">
        <f t="shared" si="142"/>
        <v>0.99880000000000002</v>
      </c>
      <c r="K549" s="10">
        <f t="shared" si="143"/>
        <v>-3.98854549796991E-4</v>
      </c>
      <c r="L549" s="21"/>
      <c r="M549" s="12" t="s">
        <v>989</v>
      </c>
      <c r="N549" s="13">
        <v>254.5</v>
      </c>
      <c r="O549" s="14">
        <v>-5.7000000000000002E-3</v>
      </c>
      <c r="P549" s="15">
        <f t="shared" si="144"/>
        <v>0.99429999999999996</v>
      </c>
      <c r="Q549" s="10">
        <f t="shared" si="145"/>
        <v>-5.8919512777645103E-5</v>
      </c>
      <c r="R549" s="21"/>
      <c r="S549" s="12" t="s">
        <v>989</v>
      </c>
      <c r="T549" s="13">
        <v>24.09</v>
      </c>
      <c r="U549" s="14">
        <v>2.93E-2</v>
      </c>
      <c r="V549" s="15">
        <f t="shared" si="146"/>
        <v>1.0293000000000001</v>
      </c>
      <c r="W549" s="10">
        <f t="shared" si="147"/>
        <v>1.0256399570097901E-3</v>
      </c>
      <c r="X549" s="22"/>
      <c r="Y549" s="29" t="s">
        <v>989</v>
      </c>
      <c r="Z549" s="30">
        <v>74.2</v>
      </c>
      <c r="AA549" s="31">
        <v>-1.2999999999999999E-3</v>
      </c>
      <c r="AB549" s="32">
        <f t="shared" si="148"/>
        <v>0.99870000000000003</v>
      </c>
      <c r="AC549" s="28">
        <f t="shared" si="149"/>
        <v>-2.7266778122760899E-5</v>
      </c>
      <c r="AD549" s="22"/>
      <c r="AE549" s="29" t="s">
        <v>989</v>
      </c>
      <c r="AF549" s="30">
        <v>623.9</v>
      </c>
      <c r="AG549" s="31">
        <v>4.1500000000000002E-2</v>
      </c>
      <c r="AH549" s="32">
        <f t="shared" si="150"/>
        <v>1.0415000000000001</v>
      </c>
      <c r="AI549" s="28">
        <f t="shared" si="151"/>
        <v>3.86801409123477E-4</v>
      </c>
      <c r="AJ549" s="22"/>
      <c r="AK549" s="29" t="s">
        <v>989</v>
      </c>
      <c r="AL549" s="30">
        <v>283.95</v>
      </c>
      <c r="AM549" s="31">
        <v>-8.2000000000000007E-3</v>
      </c>
      <c r="AN549" s="32">
        <f t="shared" si="152"/>
        <v>0.99180000000000001</v>
      </c>
      <c r="AO549" s="28">
        <f t="shared" si="153"/>
        <v>-7.7632672557917403E-5</v>
      </c>
      <c r="AP549" s="22"/>
      <c r="AQ549" s="22"/>
      <c r="AR549" s="38"/>
      <c r="AT549" s="39">
        <f t="shared" si="154"/>
        <v>0.59175533269644098</v>
      </c>
      <c r="AV549" s="40" t="s">
        <v>554</v>
      </c>
      <c r="AW549" s="47">
        <v>1376.95</v>
      </c>
      <c r="AX549" s="48">
        <f t="shared" si="138"/>
        <v>-1.2485728020886599E-2</v>
      </c>
      <c r="AY549" s="43">
        <f t="shared" si="139"/>
        <v>0.98751427197911301</v>
      </c>
      <c r="AZ549" s="49"/>
    </row>
    <row r="550" spans="1:52" ht="20.399999999999999">
      <c r="A550" s="12" t="s">
        <v>990</v>
      </c>
      <c r="B550" s="13">
        <v>1936.13</v>
      </c>
      <c r="C550" s="14">
        <v>1.44E-2</v>
      </c>
      <c r="D550" s="15">
        <f t="shared" si="140"/>
        <v>1.0144</v>
      </c>
      <c r="E550" s="10">
        <f t="shared" si="141"/>
        <v>0.59090556484356305</v>
      </c>
      <c r="F550" s="16"/>
      <c r="G550" s="12" t="s">
        <v>990</v>
      </c>
      <c r="H550" s="13">
        <v>851.95</v>
      </c>
      <c r="I550" s="14">
        <v>1.6899999999999998E-2</v>
      </c>
      <c r="J550" s="15">
        <f t="shared" si="142"/>
        <v>1.0168999999999999</v>
      </c>
      <c r="K550" s="10">
        <f t="shared" si="143"/>
        <v>5.6172015763076202E-3</v>
      </c>
      <c r="L550" s="21"/>
      <c r="M550" s="12" t="s">
        <v>990</v>
      </c>
      <c r="N550" s="13">
        <v>255.95</v>
      </c>
      <c r="O550" s="14">
        <v>-7.0000000000000001E-3</v>
      </c>
      <c r="P550" s="15">
        <f t="shared" si="144"/>
        <v>0.99299999999999999</v>
      </c>
      <c r="Q550" s="10">
        <f t="shared" si="145"/>
        <v>-7.2357296393599197E-5</v>
      </c>
      <c r="R550" s="21"/>
      <c r="S550" s="12" t="s">
        <v>990</v>
      </c>
      <c r="T550" s="13">
        <v>23.41</v>
      </c>
      <c r="U550" s="14">
        <v>-3.2000000000000002E-3</v>
      </c>
      <c r="V550" s="15">
        <f t="shared" si="146"/>
        <v>0.99680000000000002</v>
      </c>
      <c r="W550" s="10">
        <f t="shared" si="147"/>
        <v>-1.12015285407213E-4</v>
      </c>
      <c r="X550" s="22"/>
      <c r="Y550" s="29" t="s">
        <v>990</v>
      </c>
      <c r="Z550" s="30">
        <v>74.3</v>
      </c>
      <c r="AA550" s="31">
        <v>2.98E-2</v>
      </c>
      <c r="AB550" s="32">
        <f t="shared" si="148"/>
        <v>1.0298</v>
      </c>
      <c r="AC550" s="28">
        <f t="shared" si="149"/>
        <v>6.2503845235251999E-4</v>
      </c>
      <c r="AD550" s="22"/>
      <c r="AE550" s="29" t="s">
        <v>990</v>
      </c>
      <c r="AF550" s="30">
        <v>599.04999999999995</v>
      </c>
      <c r="AG550" s="31">
        <v>3.8999999999999998E-3</v>
      </c>
      <c r="AH550" s="32">
        <f t="shared" si="150"/>
        <v>1.0039</v>
      </c>
      <c r="AI550" s="28">
        <f t="shared" si="151"/>
        <v>3.63500119417244E-5</v>
      </c>
      <c r="AJ550" s="22"/>
      <c r="AK550" s="29" t="s">
        <v>990</v>
      </c>
      <c r="AL550" s="30">
        <v>286.3</v>
      </c>
      <c r="AM550" s="31">
        <v>9.4999999999999998E-3</v>
      </c>
      <c r="AN550" s="32">
        <f t="shared" si="152"/>
        <v>1.0095000000000001</v>
      </c>
      <c r="AO550" s="28">
        <f t="shared" si="153"/>
        <v>8.9940291378074998E-5</v>
      </c>
      <c r="AP550" s="22"/>
      <c r="AQ550" s="22"/>
      <c r="AR550" s="38"/>
      <c r="AT550" s="39">
        <f t="shared" si="154"/>
        <v>0.59708972259374304</v>
      </c>
      <c r="AV550" s="40" t="s">
        <v>555</v>
      </c>
      <c r="AW550" s="47">
        <v>1394.25</v>
      </c>
      <c r="AX550" s="48">
        <f t="shared" si="138"/>
        <v>4.9972241829832897E-3</v>
      </c>
      <c r="AY550" s="43">
        <f t="shared" si="139"/>
        <v>1.0049972241829801</v>
      </c>
      <c r="AZ550" s="49"/>
    </row>
    <row r="551" spans="1:52" ht="20.399999999999999">
      <c r="A551" s="12" t="s">
        <v>991</v>
      </c>
      <c r="B551" s="13">
        <v>1908.65</v>
      </c>
      <c r="C551" s="14">
        <v>-5.0000000000000001E-3</v>
      </c>
      <c r="D551" s="15">
        <f t="shared" si="140"/>
        <v>0.995</v>
      </c>
      <c r="E551" s="10">
        <f t="shared" si="141"/>
        <v>0.57960472892285597</v>
      </c>
      <c r="F551" s="16"/>
      <c r="G551" s="12" t="s">
        <v>991</v>
      </c>
      <c r="H551" s="13">
        <v>837.8</v>
      </c>
      <c r="I551" s="14">
        <v>-5.1999999999999998E-3</v>
      </c>
      <c r="J551" s="15">
        <f t="shared" si="142"/>
        <v>0.99480000000000002</v>
      </c>
      <c r="K551" s="10">
        <f t="shared" si="143"/>
        <v>-1.7283697157869601E-3</v>
      </c>
      <c r="L551" s="21"/>
      <c r="M551" s="12" t="s">
        <v>991</v>
      </c>
      <c r="N551" s="13">
        <v>257.75</v>
      </c>
      <c r="O551" s="14">
        <v>-1.17E-2</v>
      </c>
      <c r="P551" s="15">
        <f t="shared" si="144"/>
        <v>0.98829999999999996</v>
      </c>
      <c r="Q551" s="10">
        <f t="shared" si="145"/>
        <v>-1.20940052543587E-4</v>
      </c>
      <c r="R551" s="21"/>
      <c r="S551" s="12" t="s">
        <v>991</v>
      </c>
      <c r="T551" s="13">
        <v>23.48</v>
      </c>
      <c r="U551" s="14">
        <v>-7.7999999999999996E-3</v>
      </c>
      <c r="V551" s="15">
        <f t="shared" si="146"/>
        <v>0.99219999999999997</v>
      </c>
      <c r="W551" s="10">
        <f t="shared" si="147"/>
        <v>-2.73037258180081E-4</v>
      </c>
      <c r="X551" s="22"/>
      <c r="Y551" s="29" t="s">
        <v>991</v>
      </c>
      <c r="Z551" s="30">
        <v>72.150000000000006</v>
      </c>
      <c r="AA551" s="31">
        <v>0.03</v>
      </c>
      <c r="AB551" s="32">
        <f t="shared" si="148"/>
        <v>1.03</v>
      </c>
      <c r="AC551" s="28">
        <f t="shared" si="149"/>
        <v>6.29233341294483E-4</v>
      </c>
      <c r="AD551" s="22"/>
      <c r="AE551" s="29" t="s">
        <v>991</v>
      </c>
      <c r="AF551" s="30">
        <v>596.75</v>
      </c>
      <c r="AG551" s="31">
        <v>-8.3000000000000001E-3</v>
      </c>
      <c r="AH551" s="32">
        <f t="shared" si="150"/>
        <v>0.99170000000000003</v>
      </c>
      <c r="AI551" s="28">
        <f t="shared" si="151"/>
        <v>-7.7360281824695503E-5</v>
      </c>
      <c r="AJ551" s="22"/>
      <c r="AK551" s="29" t="s">
        <v>991</v>
      </c>
      <c r="AL551" s="30">
        <v>283.60000000000002</v>
      </c>
      <c r="AM551" s="31">
        <v>-4.1999999999999997E-3</v>
      </c>
      <c r="AN551" s="32">
        <f t="shared" si="152"/>
        <v>0.99580000000000002</v>
      </c>
      <c r="AO551" s="28">
        <f t="shared" si="153"/>
        <v>-3.97630761882016E-5</v>
      </c>
      <c r="AP551" s="22"/>
      <c r="AQ551" s="22"/>
      <c r="AR551" s="38"/>
      <c r="AT551" s="39">
        <f t="shared" si="154"/>
        <v>0.57799449187962704</v>
      </c>
      <c r="AV551" s="40" t="s">
        <v>556</v>
      </c>
      <c r="AW551" s="47">
        <v>1387.3</v>
      </c>
      <c r="AX551" s="48">
        <f t="shared" si="138"/>
        <v>3.7191542987079799E-3</v>
      </c>
      <c r="AY551" s="43">
        <f t="shared" si="139"/>
        <v>1.0037191542987101</v>
      </c>
      <c r="AZ551" s="49"/>
    </row>
    <row r="552" spans="1:52" ht="20.399999999999999">
      <c r="A552" s="12" t="s">
        <v>553</v>
      </c>
      <c r="B552" s="13">
        <v>1918.17</v>
      </c>
      <c r="C552" s="14">
        <v>2.18E-2</v>
      </c>
      <c r="D552" s="15">
        <f t="shared" si="140"/>
        <v>1.0218</v>
      </c>
      <c r="E552" s="10">
        <f t="shared" si="141"/>
        <v>0.595216192978266</v>
      </c>
      <c r="F552" s="16"/>
      <c r="G552" s="12" t="s">
        <v>553</v>
      </c>
      <c r="H552" s="13">
        <v>842.15</v>
      </c>
      <c r="I552" s="14">
        <v>6.8999999999999999E-3</v>
      </c>
      <c r="J552" s="15">
        <f t="shared" si="142"/>
        <v>1.0068999999999999</v>
      </c>
      <c r="K552" s="10">
        <f t="shared" si="143"/>
        <v>2.2934136613327002E-3</v>
      </c>
      <c r="L552" s="21"/>
      <c r="M552" s="12" t="s">
        <v>553</v>
      </c>
      <c r="N552" s="13">
        <v>260.8</v>
      </c>
      <c r="O552" s="14">
        <v>1E-3</v>
      </c>
      <c r="P552" s="15">
        <f t="shared" si="144"/>
        <v>1.0009999999999999</v>
      </c>
      <c r="Q552" s="10">
        <f t="shared" si="145"/>
        <v>1.0336756627657E-5</v>
      </c>
      <c r="R552" s="21"/>
      <c r="S552" s="12" t="s">
        <v>553</v>
      </c>
      <c r="T552" s="13">
        <v>23.67</v>
      </c>
      <c r="U552" s="14">
        <v>4.1999999999999997E-3</v>
      </c>
      <c r="V552" s="15">
        <f t="shared" si="146"/>
        <v>1.0042</v>
      </c>
      <c r="W552" s="10">
        <f t="shared" si="147"/>
        <v>1.4702006209696701E-4</v>
      </c>
      <c r="X552" s="22"/>
      <c r="Y552" s="29" t="s">
        <v>553</v>
      </c>
      <c r="Z552" s="30">
        <v>70.05</v>
      </c>
      <c r="AA552" s="31">
        <v>2.86E-2</v>
      </c>
      <c r="AB552" s="32">
        <f t="shared" si="148"/>
        <v>1.0286</v>
      </c>
      <c r="AC552" s="28">
        <f t="shared" si="149"/>
        <v>5.9986911870074005E-4</v>
      </c>
      <c r="AD552" s="22"/>
      <c r="AE552" s="29" t="s">
        <v>553</v>
      </c>
      <c r="AF552" s="30">
        <v>601.75</v>
      </c>
      <c r="AG552" s="31">
        <v>3.7000000000000002E-3</v>
      </c>
      <c r="AH552" s="32">
        <f t="shared" si="150"/>
        <v>1.0037</v>
      </c>
      <c r="AI552" s="28">
        <f t="shared" si="151"/>
        <v>3.4485908765225702E-5</v>
      </c>
      <c r="AJ552" s="22"/>
      <c r="AK552" s="29" t="s">
        <v>553</v>
      </c>
      <c r="AL552" s="30">
        <v>284.8</v>
      </c>
      <c r="AM552" s="31">
        <v>-4.4999999999999997E-3</v>
      </c>
      <c r="AN552" s="32">
        <f t="shared" si="152"/>
        <v>0.99550000000000005</v>
      </c>
      <c r="AO552" s="28">
        <f t="shared" si="153"/>
        <v>-4.2603295915930301E-5</v>
      </c>
      <c r="AP552" s="22"/>
      <c r="AQ552" s="22"/>
      <c r="AR552" s="38"/>
      <c r="AT552" s="39">
        <f t="shared" si="154"/>
        <v>0.59825871518987395</v>
      </c>
      <c r="AV552" s="40" t="s">
        <v>557</v>
      </c>
      <c r="AW552" s="47">
        <v>1382.15</v>
      </c>
      <c r="AX552" s="48">
        <f t="shared" si="138"/>
        <v>6.7878080542740403E-3</v>
      </c>
      <c r="AY552" s="43">
        <f t="shared" si="139"/>
        <v>1.00678780805427</v>
      </c>
      <c r="AZ552" s="49"/>
    </row>
    <row r="553" spans="1:52" ht="20.399999999999999">
      <c r="A553" s="12" t="s">
        <v>554</v>
      </c>
      <c r="B553" s="13">
        <v>1877.27</v>
      </c>
      <c r="C553" s="14">
        <v>-1.2500000000000001E-2</v>
      </c>
      <c r="D553" s="15">
        <f t="shared" si="140"/>
        <v>0.98750000000000004</v>
      </c>
      <c r="E553" s="10">
        <f t="shared" si="141"/>
        <v>0.57523584905660397</v>
      </c>
      <c r="F553" s="16"/>
      <c r="G553" s="12" t="s">
        <v>554</v>
      </c>
      <c r="H553" s="13">
        <v>836.4</v>
      </c>
      <c r="I553" s="14">
        <v>-1.6000000000000001E-3</v>
      </c>
      <c r="J553" s="15">
        <f t="shared" si="142"/>
        <v>0.99839999999999995</v>
      </c>
      <c r="K553" s="10">
        <f t="shared" si="143"/>
        <v>-5.31806066395988E-4</v>
      </c>
      <c r="L553" s="21"/>
      <c r="M553" s="12" t="s">
        <v>554</v>
      </c>
      <c r="N553" s="13">
        <v>260.55</v>
      </c>
      <c r="O553" s="14">
        <v>-4.4000000000000003E-3</v>
      </c>
      <c r="P553" s="15">
        <f t="shared" si="144"/>
        <v>0.99560000000000004</v>
      </c>
      <c r="Q553" s="10">
        <f t="shared" si="145"/>
        <v>-4.54817291616909E-5</v>
      </c>
      <c r="R553" s="21"/>
      <c r="S553" s="12" t="s">
        <v>554</v>
      </c>
      <c r="T553" s="13">
        <v>23.57</v>
      </c>
      <c r="U553" s="14">
        <v>-2.6800000000000001E-2</v>
      </c>
      <c r="V553" s="15">
        <f t="shared" si="146"/>
        <v>0.97319999999999995</v>
      </c>
      <c r="W553" s="10">
        <f t="shared" si="147"/>
        <v>-9.3812801528540704E-4</v>
      </c>
      <c r="X553" s="22"/>
      <c r="Y553" s="29" t="s">
        <v>554</v>
      </c>
      <c r="Z553" s="30">
        <v>68.099999999999994</v>
      </c>
      <c r="AA553" s="31">
        <v>-1.5900000000000001E-2</v>
      </c>
      <c r="AB553" s="32">
        <f t="shared" si="148"/>
        <v>0.98409999999999997</v>
      </c>
      <c r="AC553" s="28">
        <f t="shared" si="149"/>
        <v>-3.33493670886076E-4</v>
      </c>
      <c r="AD553" s="22"/>
      <c r="AE553" s="29" t="s">
        <v>554</v>
      </c>
      <c r="AF553" s="30">
        <v>599.54999999999995</v>
      </c>
      <c r="AG553" s="31">
        <v>-1.8E-3</v>
      </c>
      <c r="AH553" s="32">
        <f t="shared" si="150"/>
        <v>0.99819999999999998</v>
      </c>
      <c r="AI553" s="28">
        <f t="shared" si="151"/>
        <v>-1.67769285884882E-5</v>
      </c>
      <c r="AJ553" s="22"/>
      <c r="AK553" s="29" t="s">
        <v>554</v>
      </c>
      <c r="AL553" s="30">
        <v>286.10000000000002</v>
      </c>
      <c r="AM553" s="31">
        <v>4.65E-2</v>
      </c>
      <c r="AN553" s="32">
        <f t="shared" si="152"/>
        <v>1.0465</v>
      </c>
      <c r="AO553" s="28">
        <f t="shared" si="153"/>
        <v>4.4023405779794602E-4</v>
      </c>
      <c r="AP553" s="22"/>
      <c r="AQ553" s="22"/>
      <c r="AR553" s="38"/>
      <c r="AT553" s="39">
        <f t="shared" si="154"/>
        <v>0.57381039670408396</v>
      </c>
      <c r="AV553" s="40" t="s">
        <v>558</v>
      </c>
      <c r="AW553" s="47">
        <v>1372.8</v>
      </c>
      <c r="AX553" s="48">
        <f t="shared" si="138"/>
        <v>6.5775286471452801E-3</v>
      </c>
      <c r="AY553" s="43">
        <f t="shared" si="139"/>
        <v>1.0065775286471501</v>
      </c>
      <c r="AZ553" s="49"/>
    </row>
    <row r="554" spans="1:52" ht="20.399999999999999">
      <c r="A554" s="12" t="s">
        <v>555</v>
      </c>
      <c r="B554" s="13">
        <v>1901.11</v>
      </c>
      <c r="C554" s="14">
        <v>1.46E-2</v>
      </c>
      <c r="D554" s="15">
        <f t="shared" si="140"/>
        <v>1.0145999999999999</v>
      </c>
      <c r="E554" s="10">
        <f t="shared" si="141"/>
        <v>0.59102206830666304</v>
      </c>
      <c r="F554" s="16"/>
      <c r="G554" s="12" t="s">
        <v>555</v>
      </c>
      <c r="H554" s="13">
        <v>837.7</v>
      </c>
      <c r="I554" s="14">
        <v>2.6599999999999999E-2</v>
      </c>
      <c r="J554" s="15">
        <f t="shared" si="142"/>
        <v>1.0266</v>
      </c>
      <c r="K554" s="10">
        <f t="shared" si="143"/>
        <v>8.8412758538332897E-3</v>
      </c>
      <c r="L554" s="21"/>
      <c r="M554" s="12" t="s">
        <v>555</v>
      </c>
      <c r="N554" s="13">
        <v>261.7</v>
      </c>
      <c r="O554" s="14">
        <v>9.1000000000000004E-3</v>
      </c>
      <c r="P554" s="15">
        <f t="shared" si="144"/>
        <v>1.0091000000000001</v>
      </c>
      <c r="Q554" s="10">
        <f t="shared" si="145"/>
        <v>9.4064485311679E-5</v>
      </c>
      <c r="R554" s="21"/>
      <c r="S554" s="12" t="s">
        <v>555</v>
      </c>
      <c r="T554" s="13">
        <v>24.22</v>
      </c>
      <c r="U554" s="14">
        <v>-1.6500000000000001E-2</v>
      </c>
      <c r="V554" s="15">
        <f t="shared" si="146"/>
        <v>0.98350000000000004</v>
      </c>
      <c r="W554" s="10">
        <f t="shared" si="147"/>
        <v>-5.7757881538094097E-4</v>
      </c>
      <c r="X554" s="22"/>
      <c r="Y554" s="29" t="s">
        <v>555</v>
      </c>
      <c r="Z554" s="30">
        <v>69.2</v>
      </c>
      <c r="AA554" s="31">
        <v>9.4999999999999998E-3</v>
      </c>
      <c r="AB554" s="32">
        <f t="shared" si="148"/>
        <v>1.0095000000000001</v>
      </c>
      <c r="AC554" s="28">
        <f t="shared" si="149"/>
        <v>1.99257224743253E-4</v>
      </c>
      <c r="AD554" s="22"/>
      <c r="AE554" s="29" t="s">
        <v>555</v>
      </c>
      <c r="AF554" s="30">
        <v>600.65</v>
      </c>
      <c r="AG554" s="31">
        <v>3.0099999999999998E-2</v>
      </c>
      <c r="AH554" s="32">
        <f t="shared" si="150"/>
        <v>1.0301</v>
      </c>
      <c r="AI554" s="28">
        <f t="shared" si="151"/>
        <v>2.8054752806305202E-4</v>
      </c>
      <c r="AJ554" s="22"/>
      <c r="AK554" s="29" t="s">
        <v>555</v>
      </c>
      <c r="AL554" s="30">
        <v>273.39999999999998</v>
      </c>
      <c r="AM554" s="31">
        <v>5.1499999999999997E-2</v>
      </c>
      <c r="AN554" s="32">
        <f t="shared" si="152"/>
        <v>1.0515000000000001</v>
      </c>
      <c r="AO554" s="28">
        <f t="shared" si="153"/>
        <v>4.8757105326009101E-4</v>
      </c>
      <c r="AP554" s="22"/>
      <c r="AQ554" s="22"/>
      <c r="AR554" s="38"/>
      <c r="AT554" s="39">
        <f t="shared" si="154"/>
        <v>0.60034720563649402</v>
      </c>
      <c r="AV554" s="40" t="s">
        <v>559</v>
      </c>
      <c r="AW554" s="47">
        <v>1363.8</v>
      </c>
      <c r="AX554" s="48">
        <f t="shared" si="138"/>
        <v>-6.8688614969845199E-3</v>
      </c>
      <c r="AY554" s="43">
        <f t="shared" si="139"/>
        <v>0.99313113850301504</v>
      </c>
      <c r="AZ554" s="49"/>
    </row>
    <row r="555" spans="1:52" ht="20.399999999999999">
      <c r="A555" s="12" t="s">
        <v>556</v>
      </c>
      <c r="B555" s="13">
        <v>1873.68</v>
      </c>
      <c r="C555" s="14">
        <v>-8.2000000000000007E-3</v>
      </c>
      <c r="D555" s="15">
        <f t="shared" si="140"/>
        <v>0.99180000000000001</v>
      </c>
      <c r="E555" s="10">
        <f t="shared" si="141"/>
        <v>0.57774067351325498</v>
      </c>
      <c r="F555" s="16"/>
      <c r="G555" s="12" t="s">
        <v>556</v>
      </c>
      <c r="H555" s="13">
        <v>816</v>
      </c>
      <c r="I555" s="14">
        <v>-2.4299999999999999E-2</v>
      </c>
      <c r="J555" s="15">
        <f t="shared" si="142"/>
        <v>0.97570000000000001</v>
      </c>
      <c r="K555" s="10">
        <f t="shared" si="143"/>
        <v>-8.0768046333890599E-3</v>
      </c>
      <c r="L555" s="21"/>
      <c r="M555" s="12" t="s">
        <v>556</v>
      </c>
      <c r="N555" s="13">
        <v>259.35000000000002</v>
      </c>
      <c r="O555" s="14">
        <v>1.9699999999999999E-2</v>
      </c>
      <c r="P555" s="15">
        <f t="shared" si="144"/>
        <v>1.0197000000000001</v>
      </c>
      <c r="Q555" s="10">
        <f t="shared" si="145"/>
        <v>2.0363410556484401E-4</v>
      </c>
      <c r="R555" s="21"/>
      <c r="S555" s="12" t="s">
        <v>556</v>
      </c>
      <c r="T555" s="13">
        <v>24.62</v>
      </c>
      <c r="U555" s="14">
        <v>-1.7899999999999999E-2</v>
      </c>
      <c r="V555" s="15">
        <f t="shared" si="146"/>
        <v>0.98209999999999997</v>
      </c>
      <c r="W555" s="10">
        <f t="shared" si="147"/>
        <v>-6.2658550274659699E-4</v>
      </c>
      <c r="X555" s="22"/>
      <c r="Y555" s="29" t="s">
        <v>556</v>
      </c>
      <c r="Z555" s="30">
        <v>68.55</v>
      </c>
      <c r="AA555" s="31">
        <v>-7.1999999999999998E-3</v>
      </c>
      <c r="AB555" s="32">
        <f t="shared" si="148"/>
        <v>0.99280000000000002</v>
      </c>
      <c r="AC555" s="28">
        <f t="shared" si="149"/>
        <v>-1.5101600191067601E-4</v>
      </c>
      <c r="AD555" s="22"/>
      <c r="AE555" s="29" t="s">
        <v>556</v>
      </c>
      <c r="AF555" s="30">
        <v>583.1</v>
      </c>
      <c r="AG555" s="31">
        <v>3.2000000000000001E-2</v>
      </c>
      <c r="AH555" s="32">
        <f t="shared" si="150"/>
        <v>1.032</v>
      </c>
      <c r="AI555" s="28">
        <f t="shared" si="151"/>
        <v>2.9825650823978999E-4</v>
      </c>
      <c r="AJ555" s="22"/>
      <c r="AK555" s="29" t="s">
        <v>556</v>
      </c>
      <c r="AL555" s="30">
        <v>260</v>
      </c>
      <c r="AM555" s="31">
        <v>1.9800000000000002E-2</v>
      </c>
      <c r="AN555" s="32">
        <f t="shared" si="152"/>
        <v>1.0198</v>
      </c>
      <c r="AO555" s="28">
        <f t="shared" si="153"/>
        <v>1.8745450203009299E-4</v>
      </c>
      <c r="AP555" s="22"/>
      <c r="AQ555" s="22"/>
      <c r="AR555" s="38"/>
      <c r="AT555" s="39">
        <f t="shared" si="154"/>
        <v>0.56957561249104405</v>
      </c>
      <c r="AV555" s="40" t="s">
        <v>560</v>
      </c>
      <c r="AW555" s="47">
        <v>1373.2</v>
      </c>
      <c r="AX555" s="48">
        <f t="shared" si="138"/>
        <v>-1.24117314064142E-2</v>
      </c>
      <c r="AY555" s="43">
        <f t="shared" si="139"/>
        <v>0.98758826859358595</v>
      </c>
      <c r="AZ555" s="49"/>
    </row>
    <row r="556" spans="1:52" ht="20.399999999999999">
      <c r="A556" s="12" t="s">
        <v>557</v>
      </c>
      <c r="B556" s="13">
        <v>1889.09</v>
      </c>
      <c r="C556" s="14">
        <v>8.6999999999999994E-3</v>
      </c>
      <c r="D556" s="15">
        <f t="shared" si="140"/>
        <v>1.0086999999999999</v>
      </c>
      <c r="E556" s="10">
        <f t="shared" si="141"/>
        <v>0.58758521614521098</v>
      </c>
      <c r="F556" s="16"/>
      <c r="G556" s="12" t="s">
        <v>557</v>
      </c>
      <c r="H556" s="13">
        <v>836.3</v>
      </c>
      <c r="I556" s="14">
        <v>4.5999999999999999E-3</v>
      </c>
      <c r="J556" s="15">
        <f t="shared" si="142"/>
        <v>1.0045999999999999</v>
      </c>
      <c r="K556" s="10">
        <f t="shared" si="143"/>
        <v>1.52894244088846E-3</v>
      </c>
      <c r="L556" s="21"/>
      <c r="M556" s="12" t="s">
        <v>557</v>
      </c>
      <c r="N556" s="13">
        <v>254.35</v>
      </c>
      <c r="O556" s="14">
        <v>2.1499999999999998E-2</v>
      </c>
      <c r="P556" s="15">
        <f t="shared" si="144"/>
        <v>1.0215000000000001</v>
      </c>
      <c r="Q556" s="10">
        <f t="shared" si="145"/>
        <v>2.2224026749462599E-4</v>
      </c>
      <c r="R556" s="21"/>
      <c r="S556" s="12" t="s">
        <v>557</v>
      </c>
      <c r="T556" s="13">
        <v>25.07</v>
      </c>
      <c r="U556" s="14">
        <v>7.7999999999999996E-3</v>
      </c>
      <c r="V556" s="15">
        <f t="shared" si="146"/>
        <v>1.0078</v>
      </c>
      <c r="W556" s="10">
        <f t="shared" si="147"/>
        <v>2.73037258180081E-4</v>
      </c>
      <c r="X556" s="22"/>
      <c r="Y556" s="29" t="s">
        <v>557</v>
      </c>
      <c r="Z556" s="30">
        <v>69.05</v>
      </c>
      <c r="AA556" s="31">
        <v>1.84E-2</v>
      </c>
      <c r="AB556" s="32">
        <f t="shared" si="148"/>
        <v>1.0184</v>
      </c>
      <c r="AC556" s="28">
        <f t="shared" si="149"/>
        <v>3.8592978266061597E-4</v>
      </c>
      <c r="AD556" s="22"/>
      <c r="AE556" s="29" t="s">
        <v>557</v>
      </c>
      <c r="AF556" s="30">
        <v>565</v>
      </c>
      <c r="AG556" s="31">
        <v>1.7600000000000001E-2</v>
      </c>
      <c r="AH556" s="32">
        <f t="shared" si="150"/>
        <v>1.0176000000000001</v>
      </c>
      <c r="AI556" s="28">
        <f t="shared" si="151"/>
        <v>1.6404107953188401E-4</v>
      </c>
      <c r="AJ556" s="22"/>
      <c r="AK556" s="29" t="s">
        <v>557</v>
      </c>
      <c r="AL556" s="30">
        <v>254.95</v>
      </c>
      <c r="AM556" s="31">
        <v>2.12E-2</v>
      </c>
      <c r="AN556" s="32">
        <f t="shared" si="152"/>
        <v>1.0212000000000001</v>
      </c>
      <c r="AO556" s="28">
        <f t="shared" si="153"/>
        <v>2.00708860759494E-4</v>
      </c>
      <c r="AP556" s="22"/>
      <c r="AQ556" s="22"/>
      <c r="AR556" s="38"/>
      <c r="AT556" s="39">
        <f t="shared" si="154"/>
        <v>0.59036011583472603</v>
      </c>
      <c r="AV556" s="40" t="s">
        <v>561</v>
      </c>
      <c r="AW556" s="47">
        <v>1390.35</v>
      </c>
      <c r="AX556" s="48">
        <f t="shared" si="138"/>
        <v>-1.6867053466566698E-2</v>
      </c>
      <c r="AY556" s="43">
        <f t="shared" si="139"/>
        <v>0.98313294653343297</v>
      </c>
      <c r="AZ556" s="49"/>
    </row>
    <row r="557" spans="1:52" ht="20.399999999999999">
      <c r="A557" s="12" t="s">
        <v>558</v>
      </c>
      <c r="B557" s="13">
        <v>1872.83</v>
      </c>
      <c r="C557" s="14">
        <v>-1.9E-3</v>
      </c>
      <c r="D557" s="15">
        <f t="shared" si="140"/>
        <v>0.99809999999999999</v>
      </c>
      <c r="E557" s="10">
        <f t="shared" si="141"/>
        <v>0.58141053260090803</v>
      </c>
      <c r="F557" s="16"/>
      <c r="G557" s="12" t="s">
        <v>558</v>
      </c>
      <c r="H557" s="13">
        <v>832.5</v>
      </c>
      <c r="I557" s="14">
        <v>-9.1999999999999998E-3</v>
      </c>
      <c r="J557" s="15">
        <f t="shared" si="142"/>
        <v>0.99080000000000001</v>
      </c>
      <c r="K557" s="10">
        <f t="shared" si="143"/>
        <v>-3.05788488177693E-3</v>
      </c>
      <c r="L557" s="21"/>
      <c r="M557" s="12" t="s">
        <v>558</v>
      </c>
      <c r="N557" s="13">
        <v>249</v>
      </c>
      <c r="O557" s="14">
        <v>-6.6E-3</v>
      </c>
      <c r="P557" s="15">
        <f t="shared" si="144"/>
        <v>0.99339999999999995</v>
      </c>
      <c r="Q557" s="10">
        <f t="shared" si="145"/>
        <v>-6.8222593742536404E-5</v>
      </c>
      <c r="R557" s="21"/>
      <c r="S557" s="12" t="s">
        <v>558</v>
      </c>
      <c r="T557" s="13">
        <v>24.88</v>
      </c>
      <c r="U557" s="14">
        <v>2.5999999999999999E-2</v>
      </c>
      <c r="V557" s="15">
        <f t="shared" si="146"/>
        <v>1.026</v>
      </c>
      <c r="W557" s="10">
        <f t="shared" si="147"/>
        <v>9.1012419393360399E-4</v>
      </c>
      <c r="X557" s="22"/>
      <c r="Y557" s="29" t="s">
        <v>558</v>
      </c>
      <c r="Z557" s="30">
        <v>67.8</v>
      </c>
      <c r="AA557" s="31">
        <v>3.1199999999999999E-2</v>
      </c>
      <c r="AB557" s="32">
        <f t="shared" si="148"/>
        <v>1.0311999999999999</v>
      </c>
      <c r="AC557" s="28">
        <f t="shared" si="149"/>
        <v>6.5440267494626197E-4</v>
      </c>
      <c r="AD557" s="22"/>
      <c r="AE557" s="29" t="s">
        <v>558</v>
      </c>
      <c r="AF557" s="30">
        <v>555.25</v>
      </c>
      <c r="AG557" s="31">
        <v>3.0999999999999999E-3</v>
      </c>
      <c r="AH557" s="32">
        <f t="shared" si="150"/>
        <v>1.0031000000000001</v>
      </c>
      <c r="AI557" s="28">
        <f t="shared" si="151"/>
        <v>2.8893599235729599E-5</v>
      </c>
      <c r="AJ557" s="22"/>
      <c r="AK557" s="29" t="s">
        <v>558</v>
      </c>
      <c r="AL557" s="30">
        <v>249.65</v>
      </c>
      <c r="AM557" s="31">
        <v>-1.01E-2</v>
      </c>
      <c r="AN557" s="32">
        <f t="shared" si="152"/>
        <v>0.9899</v>
      </c>
      <c r="AO557" s="28">
        <f t="shared" si="153"/>
        <v>-9.5620730833532305E-5</v>
      </c>
      <c r="AP557" s="22"/>
      <c r="AQ557" s="22"/>
      <c r="AR557" s="38"/>
      <c r="AT557" s="39">
        <f t="shared" si="154"/>
        <v>0.57978222486266995</v>
      </c>
      <c r="AV557" s="40" t="s">
        <v>562</v>
      </c>
      <c r="AW557" s="47">
        <v>1414</v>
      </c>
      <c r="AX557" s="48">
        <f t="shared" si="138"/>
        <v>6.5632164642104697E-3</v>
      </c>
      <c r="AY557" s="43">
        <f t="shared" si="139"/>
        <v>1.00656321646421</v>
      </c>
      <c r="AZ557" s="49"/>
    </row>
    <row r="558" spans="1:52" ht="20.399999999999999">
      <c r="A558" s="12" t="s">
        <v>559</v>
      </c>
      <c r="B558" s="13">
        <v>1876.42</v>
      </c>
      <c r="C558" s="14">
        <v>-2.86E-2</v>
      </c>
      <c r="D558" s="15">
        <f t="shared" si="140"/>
        <v>0.97140000000000004</v>
      </c>
      <c r="E558" s="10">
        <f t="shared" si="141"/>
        <v>0.56585732027704805</v>
      </c>
      <c r="F558" s="16"/>
      <c r="G558" s="12" t="s">
        <v>559</v>
      </c>
      <c r="H558" s="13">
        <v>840.25</v>
      </c>
      <c r="I558" s="14">
        <v>-3.6200000000000003E-2</v>
      </c>
      <c r="J558" s="15">
        <f t="shared" si="142"/>
        <v>0.96379999999999999</v>
      </c>
      <c r="K558" s="10">
        <f t="shared" si="143"/>
        <v>-1.2032112252209201E-2</v>
      </c>
      <c r="L558" s="21"/>
      <c r="M558" s="12" t="s">
        <v>559</v>
      </c>
      <c r="N558" s="13">
        <v>250.65</v>
      </c>
      <c r="O558" s="14">
        <v>-1.9199999999999998E-2</v>
      </c>
      <c r="P558" s="15">
        <f t="shared" si="144"/>
        <v>0.98080000000000001</v>
      </c>
      <c r="Q558" s="10">
        <f t="shared" si="145"/>
        <v>-1.9846572725101499E-4</v>
      </c>
      <c r="R558" s="21"/>
      <c r="S558" s="12" t="s">
        <v>559</v>
      </c>
      <c r="T558" s="13">
        <v>24.25</v>
      </c>
      <c r="U558" s="14">
        <v>-3.0200000000000001E-2</v>
      </c>
      <c r="V558" s="15">
        <f t="shared" si="146"/>
        <v>0.9698</v>
      </c>
      <c r="W558" s="10">
        <f t="shared" si="147"/>
        <v>-1.0571442560305701E-3</v>
      </c>
      <c r="X558" s="22"/>
      <c r="Y558" s="29" t="s">
        <v>559</v>
      </c>
      <c r="Z558" s="30">
        <v>65.75</v>
      </c>
      <c r="AA558" s="31">
        <v>-1.2E-2</v>
      </c>
      <c r="AB558" s="32">
        <f t="shared" si="148"/>
        <v>0.98799999999999999</v>
      </c>
      <c r="AC558" s="28">
        <f t="shared" si="149"/>
        <v>-2.5169333651779301E-4</v>
      </c>
      <c r="AD558" s="22"/>
      <c r="AE558" s="29" t="s">
        <v>559</v>
      </c>
      <c r="AF558" s="30">
        <v>553.54999999999995</v>
      </c>
      <c r="AG558" s="31">
        <v>-1.7299999999999999E-2</v>
      </c>
      <c r="AH558" s="32">
        <f t="shared" si="150"/>
        <v>0.98270000000000002</v>
      </c>
      <c r="AI558" s="28">
        <f t="shared" si="151"/>
        <v>-1.61244924767136E-4</v>
      </c>
      <c r="AJ558" s="22"/>
      <c r="AK558" s="29" t="s">
        <v>559</v>
      </c>
      <c r="AL558" s="30">
        <v>252.2</v>
      </c>
      <c r="AM558" s="31">
        <v>9.4000000000000004E-3</v>
      </c>
      <c r="AN558" s="32">
        <f t="shared" si="152"/>
        <v>1.0094000000000001</v>
      </c>
      <c r="AO558" s="28">
        <f t="shared" si="153"/>
        <v>8.89935514688321E-5</v>
      </c>
      <c r="AP558" s="22"/>
      <c r="AQ558" s="22"/>
      <c r="AR558" s="38"/>
      <c r="AT558" s="39">
        <f t="shared" si="154"/>
        <v>0.55224565333174103</v>
      </c>
      <c r="AV558" s="40" t="s">
        <v>563</v>
      </c>
      <c r="AW558" s="47">
        <v>1404.75</v>
      </c>
      <c r="AX558" s="48">
        <f t="shared" si="138"/>
        <v>-7.2701800850303996E-3</v>
      </c>
      <c r="AY558" s="43">
        <f t="shared" si="139"/>
        <v>0.99272981991497</v>
      </c>
      <c r="AZ558" s="49"/>
    </row>
    <row r="559" spans="1:52" ht="20.399999999999999">
      <c r="A559" s="12" t="s">
        <v>560</v>
      </c>
      <c r="B559" s="13">
        <v>1931.69</v>
      </c>
      <c r="C559" s="14">
        <v>2.1899999999999999E-2</v>
      </c>
      <c r="D559" s="15">
        <f t="shared" si="140"/>
        <v>1.0219</v>
      </c>
      <c r="E559" s="10">
        <f t="shared" si="141"/>
        <v>0.59527444470981605</v>
      </c>
      <c r="F559" s="16"/>
      <c r="G559" s="12" t="s">
        <v>560</v>
      </c>
      <c r="H559" s="13">
        <v>871.8</v>
      </c>
      <c r="I559" s="14">
        <v>4.65E-2</v>
      </c>
      <c r="J559" s="15">
        <f t="shared" si="142"/>
        <v>1.0465</v>
      </c>
      <c r="K559" s="10">
        <f t="shared" si="143"/>
        <v>1.54556138046334E-2</v>
      </c>
      <c r="L559" s="21"/>
      <c r="M559" s="12" t="s">
        <v>560</v>
      </c>
      <c r="N559" s="13">
        <v>255.55</v>
      </c>
      <c r="O559" s="14">
        <v>-1.5599999999999999E-2</v>
      </c>
      <c r="P559" s="15">
        <f t="shared" si="144"/>
        <v>0.98440000000000005</v>
      </c>
      <c r="Q559" s="10">
        <f t="shared" si="145"/>
        <v>-1.6125340339145E-4</v>
      </c>
      <c r="R559" s="21"/>
      <c r="S559" s="12" t="s">
        <v>560</v>
      </c>
      <c r="T559" s="13">
        <v>25</v>
      </c>
      <c r="U559" s="14">
        <v>-2.1700000000000001E-2</v>
      </c>
      <c r="V559" s="15">
        <f t="shared" si="146"/>
        <v>0.97829999999999995</v>
      </c>
      <c r="W559" s="10">
        <f t="shared" si="147"/>
        <v>-7.5960365416766196E-4</v>
      </c>
      <c r="X559" s="22"/>
      <c r="Y559" s="29" t="s">
        <v>560</v>
      </c>
      <c r="Z559" s="30">
        <v>66.55</v>
      </c>
      <c r="AA559" s="31">
        <v>9.9000000000000008E-3</v>
      </c>
      <c r="AB559" s="32">
        <f t="shared" si="148"/>
        <v>1.0099</v>
      </c>
      <c r="AC559" s="28">
        <f t="shared" si="149"/>
        <v>2.07647002627179E-4</v>
      </c>
      <c r="AD559" s="22"/>
      <c r="AE559" s="29" t="s">
        <v>560</v>
      </c>
      <c r="AF559" s="30">
        <v>563.29999999999995</v>
      </c>
      <c r="AG559" s="31">
        <v>-1.7899999999999999E-2</v>
      </c>
      <c r="AH559" s="32">
        <f t="shared" si="150"/>
        <v>0.98209999999999997</v>
      </c>
      <c r="AI559" s="28">
        <f t="shared" si="151"/>
        <v>-1.6683723429663201E-4</v>
      </c>
      <c r="AJ559" s="22"/>
      <c r="AK559" s="29" t="s">
        <v>560</v>
      </c>
      <c r="AL559" s="30">
        <v>249.85</v>
      </c>
      <c r="AM559" s="31">
        <v>3.8E-3</v>
      </c>
      <c r="AN559" s="32">
        <f t="shared" si="152"/>
        <v>1.0038</v>
      </c>
      <c r="AO559" s="28">
        <f t="shared" si="153"/>
        <v>3.5976116551230001E-5</v>
      </c>
      <c r="AP559" s="22"/>
      <c r="AQ559" s="22"/>
      <c r="AR559" s="38"/>
      <c r="AT559" s="39">
        <f t="shared" si="154"/>
        <v>0.60988598734177202</v>
      </c>
      <c r="AV559" s="40" t="s">
        <v>564</v>
      </c>
      <c r="AW559" s="47">
        <v>1415</v>
      </c>
      <c r="AX559" s="48">
        <f t="shared" si="138"/>
        <v>1.9157605685374401E-2</v>
      </c>
      <c r="AY559" s="43">
        <f t="shared" si="139"/>
        <v>1.0191576056853699</v>
      </c>
      <c r="AZ559" s="49"/>
    </row>
    <row r="560" spans="1:52" ht="20.399999999999999">
      <c r="A560" s="12" t="s">
        <v>561</v>
      </c>
      <c r="B560" s="13">
        <v>1890.29</v>
      </c>
      <c r="C560" s="14">
        <v>2.0899999999999998E-2</v>
      </c>
      <c r="D560" s="15">
        <f t="shared" si="140"/>
        <v>1.0208999999999999</v>
      </c>
      <c r="E560" s="10">
        <f t="shared" si="141"/>
        <v>0.59469192739431598</v>
      </c>
      <c r="F560" s="16"/>
      <c r="G560" s="12" t="s">
        <v>561</v>
      </c>
      <c r="H560" s="13">
        <v>833.05</v>
      </c>
      <c r="I560" s="14">
        <v>1.01E-2</v>
      </c>
      <c r="J560" s="15">
        <f t="shared" si="142"/>
        <v>1.0101</v>
      </c>
      <c r="K560" s="10">
        <f t="shared" si="143"/>
        <v>3.3570257941246701E-3</v>
      </c>
      <c r="L560" s="21"/>
      <c r="M560" s="12" t="s">
        <v>561</v>
      </c>
      <c r="N560" s="13">
        <v>259.60000000000002</v>
      </c>
      <c r="O560" s="14">
        <v>-1.1999999999999999E-3</v>
      </c>
      <c r="P560" s="15">
        <f t="shared" si="144"/>
        <v>0.99880000000000002</v>
      </c>
      <c r="Q560" s="10">
        <f t="shared" si="145"/>
        <v>-1.24041079531884E-5</v>
      </c>
      <c r="R560" s="21"/>
      <c r="S560" s="12" t="s">
        <v>561</v>
      </c>
      <c r="T560" s="13">
        <v>25.56</v>
      </c>
      <c r="U560" s="14">
        <v>-6.1999999999999998E-3</v>
      </c>
      <c r="V560" s="15">
        <f t="shared" si="146"/>
        <v>0.99380000000000002</v>
      </c>
      <c r="W560" s="10">
        <f t="shared" si="147"/>
        <v>-2.17029615476475E-4</v>
      </c>
      <c r="X560" s="22"/>
      <c r="Y560" s="29" t="s">
        <v>561</v>
      </c>
      <c r="Z560" s="30">
        <v>65.900000000000006</v>
      </c>
      <c r="AA560" s="31">
        <v>-8.0000000000000004E-4</v>
      </c>
      <c r="AB560" s="32">
        <f t="shared" si="148"/>
        <v>0.99919999999999998</v>
      </c>
      <c r="AC560" s="28">
        <f t="shared" si="149"/>
        <v>-1.6779555767852902E-5</v>
      </c>
      <c r="AD560" s="22"/>
      <c r="AE560" s="29" t="s">
        <v>561</v>
      </c>
      <c r="AF560" s="30">
        <v>573.54999999999995</v>
      </c>
      <c r="AG560" s="31">
        <v>-3.2099999999999997E-2</v>
      </c>
      <c r="AH560" s="32">
        <f t="shared" si="150"/>
        <v>0.96789999999999998</v>
      </c>
      <c r="AI560" s="28">
        <f t="shared" si="151"/>
        <v>-2.99188559828039E-4</v>
      </c>
      <c r="AJ560" s="22"/>
      <c r="AK560" s="29" t="s">
        <v>561</v>
      </c>
      <c r="AL560" s="30">
        <v>248.9</v>
      </c>
      <c r="AM560" s="31">
        <v>-3.1699999999999999E-2</v>
      </c>
      <c r="AN560" s="32">
        <f t="shared" si="152"/>
        <v>0.96830000000000005</v>
      </c>
      <c r="AO560" s="28">
        <f t="shared" si="153"/>
        <v>-3.0011655122999802E-4</v>
      </c>
      <c r="AP560" s="22"/>
      <c r="AQ560" s="22"/>
      <c r="AR560" s="38"/>
      <c r="AT560" s="39">
        <f t="shared" si="154"/>
        <v>0.59720343479818505</v>
      </c>
      <c r="AV560" s="40" t="s">
        <v>565</v>
      </c>
      <c r="AW560" s="47">
        <v>1388.15</v>
      </c>
      <c r="AX560" s="48">
        <f t="shared" si="138"/>
        <v>-1.2670176654328199E-2</v>
      </c>
      <c r="AY560" s="43">
        <f t="shared" si="139"/>
        <v>0.98732982334567199</v>
      </c>
      <c r="AZ560" s="49"/>
    </row>
    <row r="561" spans="1:52" ht="20.399999999999999">
      <c r="A561" s="12" t="s">
        <v>562</v>
      </c>
      <c r="B561" s="13">
        <v>1851.53</v>
      </c>
      <c r="C561" s="14">
        <v>3.7000000000000002E-3</v>
      </c>
      <c r="D561" s="15">
        <f t="shared" si="140"/>
        <v>1.0037</v>
      </c>
      <c r="E561" s="10">
        <f t="shared" si="141"/>
        <v>0.58467262956771004</v>
      </c>
      <c r="F561" s="16"/>
      <c r="G561" s="12" t="s">
        <v>562</v>
      </c>
      <c r="H561" s="13">
        <v>824.75</v>
      </c>
      <c r="I561" s="14">
        <v>6.9999999999999999E-4</v>
      </c>
      <c r="J561" s="15">
        <f t="shared" si="142"/>
        <v>1.0006999999999999</v>
      </c>
      <c r="K561" s="10">
        <f t="shared" si="143"/>
        <v>2.3266515404824501E-4</v>
      </c>
      <c r="L561" s="21"/>
      <c r="M561" s="12" t="s">
        <v>562</v>
      </c>
      <c r="N561" s="13">
        <v>259.89999999999998</v>
      </c>
      <c r="O561" s="14">
        <v>-3.3E-3</v>
      </c>
      <c r="P561" s="15">
        <f t="shared" si="144"/>
        <v>0.99670000000000003</v>
      </c>
      <c r="Q561" s="10">
        <f t="shared" si="145"/>
        <v>-3.4111296871268202E-5</v>
      </c>
      <c r="R561" s="21"/>
      <c r="S561" s="12" t="s">
        <v>562</v>
      </c>
      <c r="T561" s="13">
        <v>25.72</v>
      </c>
      <c r="U561" s="14">
        <v>-8.3000000000000001E-3</v>
      </c>
      <c r="V561" s="15">
        <f t="shared" si="146"/>
        <v>0.99170000000000003</v>
      </c>
      <c r="W561" s="10">
        <f t="shared" si="147"/>
        <v>-2.90539646524958E-4</v>
      </c>
      <c r="X561" s="22"/>
      <c r="Y561" s="29" t="s">
        <v>562</v>
      </c>
      <c r="Z561" s="30">
        <v>65.95</v>
      </c>
      <c r="AA561" s="31">
        <v>1.5E-3</v>
      </c>
      <c r="AB561" s="32">
        <f t="shared" si="148"/>
        <v>1.0015000000000001</v>
      </c>
      <c r="AC561" s="28">
        <f t="shared" si="149"/>
        <v>3.1461667064724099E-5</v>
      </c>
      <c r="AD561" s="22"/>
      <c r="AE561" s="29" t="s">
        <v>562</v>
      </c>
      <c r="AF561" s="30">
        <v>592.54999999999995</v>
      </c>
      <c r="AG561" s="31">
        <v>-2.9999999999999997E-4</v>
      </c>
      <c r="AH561" s="32">
        <f t="shared" si="150"/>
        <v>0.99970000000000003</v>
      </c>
      <c r="AI561" s="28">
        <f t="shared" si="151"/>
        <v>-2.7961547647480299E-6</v>
      </c>
      <c r="AJ561" s="22"/>
      <c r="AK561" s="29" t="s">
        <v>562</v>
      </c>
      <c r="AL561" s="30">
        <v>257.05</v>
      </c>
      <c r="AM561" s="31">
        <v>-4.7999999999999996E-3</v>
      </c>
      <c r="AN561" s="32">
        <f t="shared" si="152"/>
        <v>0.99519999999999997</v>
      </c>
      <c r="AO561" s="28">
        <f t="shared" si="153"/>
        <v>-4.5443515643658901E-5</v>
      </c>
      <c r="AP561" s="22"/>
      <c r="AQ561" s="22"/>
      <c r="AR561" s="38"/>
      <c r="AT561" s="39">
        <f t="shared" si="154"/>
        <v>0.58456386577501795</v>
      </c>
      <c r="AV561" s="40" t="s">
        <v>566</v>
      </c>
      <c r="AW561" s="47">
        <v>1405.85</v>
      </c>
      <c r="AX561" s="48">
        <f t="shared" si="138"/>
        <v>6.0437919468332602E-2</v>
      </c>
      <c r="AY561" s="43">
        <f t="shared" si="139"/>
        <v>1.06043791946833</v>
      </c>
      <c r="AZ561" s="49"/>
    </row>
    <row r="562" spans="1:52" ht="20.399999999999999">
      <c r="A562" s="12" t="s">
        <v>563</v>
      </c>
      <c r="B562" s="13">
        <v>1844.74</v>
      </c>
      <c r="C562" s="14">
        <v>1.2999999999999999E-3</v>
      </c>
      <c r="D562" s="15">
        <f t="shared" si="140"/>
        <v>1.0013000000000001</v>
      </c>
      <c r="E562" s="10">
        <f t="shared" si="141"/>
        <v>0.58327458801050902</v>
      </c>
      <c r="F562" s="16"/>
      <c r="G562" s="12" t="s">
        <v>563</v>
      </c>
      <c r="H562" s="13">
        <v>824.15</v>
      </c>
      <c r="I562" s="14">
        <v>4.5400000000000003E-2</v>
      </c>
      <c r="J562" s="15">
        <f t="shared" si="142"/>
        <v>1.0454000000000001</v>
      </c>
      <c r="K562" s="10">
        <f t="shared" si="143"/>
        <v>1.5089997133986101E-2</v>
      </c>
      <c r="L562" s="21"/>
      <c r="M562" s="12" t="s">
        <v>563</v>
      </c>
      <c r="N562" s="13">
        <v>260.75</v>
      </c>
      <c r="O562" s="14">
        <v>2.3E-3</v>
      </c>
      <c r="P562" s="15">
        <f t="shared" si="144"/>
        <v>1.0023</v>
      </c>
      <c r="Q562" s="10">
        <f t="shared" si="145"/>
        <v>2.3774540243611199E-5</v>
      </c>
      <c r="R562" s="21"/>
      <c r="S562" s="12" t="s">
        <v>563</v>
      </c>
      <c r="T562" s="13">
        <v>25.93</v>
      </c>
      <c r="U562" s="14">
        <v>-7.7000000000000002E-3</v>
      </c>
      <c r="V562" s="15">
        <f t="shared" si="146"/>
        <v>0.99229999999999996</v>
      </c>
      <c r="W562" s="10">
        <f t="shared" si="147"/>
        <v>-2.6953678051110601E-4</v>
      </c>
      <c r="X562" s="22"/>
      <c r="Y562" s="29" t="s">
        <v>563</v>
      </c>
      <c r="Z562" s="30">
        <v>65.849999999999994</v>
      </c>
      <c r="AA562" s="31">
        <v>2.0899999999999998E-2</v>
      </c>
      <c r="AB562" s="32">
        <f t="shared" si="148"/>
        <v>1.0208999999999999</v>
      </c>
      <c r="AC562" s="28">
        <f t="shared" si="149"/>
        <v>4.3836589443515601E-4</v>
      </c>
      <c r="AD562" s="22"/>
      <c r="AE562" s="29" t="s">
        <v>563</v>
      </c>
      <c r="AF562" s="30">
        <v>592.70000000000005</v>
      </c>
      <c r="AG562" s="31">
        <v>1.21E-2</v>
      </c>
      <c r="AH562" s="32">
        <f t="shared" si="150"/>
        <v>1.0121</v>
      </c>
      <c r="AI562" s="28">
        <f t="shared" si="151"/>
        <v>1.12778242178171E-4</v>
      </c>
      <c r="AJ562" s="22"/>
      <c r="AK562" s="29" t="s">
        <v>563</v>
      </c>
      <c r="AL562" s="30">
        <v>258.3</v>
      </c>
      <c r="AM562" s="31">
        <v>5.1000000000000004E-3</v>
      </c>
      <c r="AN562" s="32">
        <f t="shared" si="152"/>
        <v>1.0051000000000001</v>
      </c>
      <c r="AO562" s="28">
        <f t="shared" si="153"/>
        <v>4.8283735371387602E-5</v>
      </c>
      <c r="AP562" s="22"/>
      <c r="AQ562" s="22"/>
      <c r="AR562" s="38"/>
      <c r="AT562" s="39">
        <f t="shared" si="154"/>
        <v>0.59871825077621199</v>
      </c>
      <c r="AV562" s="40" t="s">
        <v>567</v>
      </c>
      <c r="AW562" s="47">
        <v>1323.4</v>
      </c>
      <c r="AX562" s="48">
        <f t="shared" si="138"/>
        <v>6.7097808548911399E-3</v>
      </c>
      <c r="AY562" s="43">
        <f t="shared" si="139"/>
        <v>1.0067097808548899</v>
      </c>
      <c r="AZ562" s="49"/>
    </row>
    <row r="563" spans="1:52" ht="20.399999999999999">
      <c r="A563" s="12" t="s">
        <v>564</v>
      </c>
      <c r="B563" s="13">
        <v>1842.3</v>
      </c>
      <c r="C563" s="14">
        <v>-1.11E-2</v>
      </c>
      <c r="D563" s="15">
        <f t="shared" si="140"/>
        <v>0.9889</v>
      </c>
      <c r="E563" s="10">
        <f t="shared" si="141"/>
        <v>0.57605137329830403</v>
      </c>
      <c r="F563" s="16"/>
      <c r="G563" s="12" t="s">
        <v>564</v>
      </c>
      <c r="H563" s="13">
        <v>788.35</v>
      </c>
      <c r="I563" s="14">
        <v>-5.5999999999999999E-3</v>
      </c>
      <c r="J563" s="15">
        <f t="shared" si="142"/>
        <v>0.99439999999999995</v>
      </c>
      <c r="K563" s="10">
        <f t="shared" si="143"/>
        <v>-1.8613212323859601E-3</v>
      </c>
      <c r="L563" s="21"/>
      <c r="M563" s="12" t="s">
        <v>564</v>
      </c>
      <c r="N563" s="13">
        <v>260.14999999999998</v>
      </c>
      <c r="O563" s="14">
        <v>-2.3300000000000001E-2</v>
      </c>
      <c r="P563" s="15">
        <f t="shared" si="144"/>
        <v>0.97670000000000001</v>
      </c>
      <c r="Q563" s="10">
        <f t="shared" si="145"/>
        <v>-2.40846429424409E-4</v>
      </c>
      <c r="R563" s="21"/>
      <c r="S563" s="12" t="s">
        <v>564</v>
      </c>
      <c r="T563" s="13">
        <v>26.13</v>
      </c>
      <c r="U563" s="14">
        <v>2.3E-3</v>
      </c>
      <c r="V563" s="15">
        <f t="shared" si="146"/>
        <v>1.0023</v>
      </c>
      <c r="W563" s="10">
        <f t="shared" si="147"/>
        <v>8.0510986386434202E-5</v>
      </c>
      <c r="X563" s="22"/>
      <c r="Y563" s="29" t="s">
        <v>564</v>
      </c>
      <c r="Z563" s="30">
        <v>64.5</v>
      </c>
      <c r="AA563" s="31">
        <v>-1.83E-2</v>
      </c>
      <c r="AB563" s="32">
        <f t="shared" si="148"/>
        <v>0.98170000000000002</v>
      </c>
      <c r="AC563" s="28">
        <f t="shared" si="149"/>
        <v>-3.8383233818963501E-4</v>
      </c>
      <c r="AD563" s="22"/>
      <c r="AE563" s="29" t="s">
        <v>564</v>
      </c>
      <c r="AF563" s="30">
        <v>585.6</v>
      </c>
      <c r="AG563" s="31">
        <v>-1.8200000000000001E-2</v>
      </c>
      <c r="AH563" s="32">
        <f t="shared" si="150"/>
        <v>0.98180000000000001</v>
      </c>
      <c r="AI563" s="28">
        <f t="shared" si="151"/>
        <v>-1.6963338906137999E-4</v>
      </c>
      <c r="AJ563" s="22"/>
      <c r="AK563" s="29" t="s">
        <v>564</v>
      </c>
      <c r="AL563" s="30">
        <v>257</v>
      </c>
      <c r="AM563" s="31">
        <v>5.9999999999999995E-4</v>
      </c>
      <c r="AN563" s="32">
        <f t="shared" si="152"/>
        <v>1.0005999999999999</v>
      </c>
      <c r="AO563" s="28">
        <f t="shared" si="153"/>
        <v>5.6804394554573702E-6</v>
      </c>
      <c r="AP563" s="22"/>
      <c r="AQ563" s="22"/>
      <c r="AR563" s="38"/>
      <c r="AT563" s="39">
        <f t="shared" si="154"/>
        <v>0.57348193133508496</v>
      </c>
      <c r="AV563" s="40" t="s">
        <v>568</v>
      </c>
      <c r="AW563" s="47">
        <v>1314.55</v>
      </c>
      <c r="AX563" s="48">
        <f t="shared" si="138"/>
        <v>-4.0236920366112996E-3</v>
      </c>
      <c r="AY563" s="43">
        <f t="shared" si="139"/>
        <v>0.99597630796338898</v>
      </c>
      <c r="AZ563" s="49"/>
    </row>
    <row r="564" spans="1:52" ht="20.399999999999999">
      <c r="A564" s="12" t="s">
        <v>565</v>
      </c>
      <c r="B564" s="13">
        <v>1862.95</v>
      </c>
      <c r="C564" s="14">
        <v>6.4999999999999997E-3</v>
      </c>
      <c r="D564" s="15">
        <f t="shared" si="140"/>
        <v>1.0065</v>
      </c>
      <c r="E564" s="10">
        <f t="shared" si="141"/>
        <v>0.58630367805111006</v>
      </c>
      <c r="F564" s="16"/>
      <c r="G564" s="12" t="s">
        <v>565</v>
      </c>
      <c r="H564" s="13">
        <v>792.75</v>
      </c>
      <c r="I564" s="14">
        <v>2.8E-3</v>
      </c>
      <c r="J564" s="15">
        <f t="shared" si="142"/>
        <v>1.0027999999999999</v>
      </c>
      <c r="K564" s="10">
        <f t="shared" si="143"/>
        <v>9.3066061619297797E-4</v>
      </c>
      <c r="L564" s="21"/>
      <c r="M564" s="12" t="s">
        <v>565</v>
      </c>
      <c r="N564" s="13">
        <v>266.35000000000002</v>
      </c>
      <c r="O564" s="14">
        <v>1.95E-2</v>
      </c>
      <c r="P564" s="15">
        <f t="shared" si="144"/>
        <v>1.0195000000000001</v>
      </c>
      <c r="Q564" s="10">
        <f t="shared" si="145"/>
        <v>2.0156675423931201E-4</v>
      </c>
      <c r="R564" s="21"/>
      <c r="S564" s="12" t="s">
        <v>565</v>
      </c>
      <c r="T564" s="13">
        <v>26.07</v>
      </c>
      <c r="U564" s="14">
        <v>1.38E-2</v>
      </c>
      <c r="V564" s="15">
        <f t="shared" si="146"/>
        <v>1.0138</v>
      </c>
      <c r="W564" s="10">
        <f t="shared" si="147"/>
        <v>4.8306591831860499E-4</v>
      </c>
      <c r="X564" s="22"/>
      <c r="Y564" s="29" t="s">
        <v>565</v>
      </c>
      <c r="Z564" s="30">
        <v>65.7</v>
      </c>
      <c r="AA564" s="31">
        <v>-8.9999999999999993E-3</v>
      </c>
      <c r="AB564" s="32">
        <f t="shared" si="148"/>
        <v>0.99099999999999999</v>
      </c>
      <c r="AC564" s="28">
        <f t="shared" si="149"/>
        <v>-1.88770002388345E-4</v>
      </c>
      <c r="AD564" s="22"/>
      <c r="AE564" s="29" t="s">
        <v>565</v>
      </c>
      <c r="AF564" s="30">
        <v>596.45000000000005</v>
      </c>
      <c r="AG564" s="31">
        <v>-4.7999999999999996E-3</v>
      </c>
      <c r="AH564" s="32">
        <f t="shared" si="150"/>
        <v>0.99519999999999997</v>
      </c>
      <c r="AI564" s="28">
        <f t="shared" si="151"/>
        <v>-4.4738476235968498E-5</v>
      </c>
      <c r="AJ564" s="22"/>
      <c r="AK564" s="29" t="s">
        <v>565</v>
      </c>
      <c r="AL564" s="30">
        <v>256.85000000000002</v>
      </c>
      <c r="AM564" s="31">
        <v>-8.0999999999999996E-3</v>
      </c>
      <c r="AN564" s="32">
        <f t="shared" si="152"/>
        <v>0.9919</v>
      </c>
      <c r="AO564" s="28">
        <f t="shared" si="153"/>
        <v>-7.6685932648674505E-5</v>
      </c>
      <c r="AP564" s="22"/>
      <c r="AQ564" s="22"/>
      <c r="AR564" s="38"/>
      <c r="AT564" s="39">
        <f t="shared" si="154"/>
        <v>0.58760877692858804</v>
      </c>
      <c r="AV564" s="40" t="s">
        <v>569</v>
      </c>
      <c r="AW564" s="47">
        <v>1319.85</v>
      </c>
      <c r="AX564" s="48">
        <f t="shared" si="138"/>
        <v>-5.6287098724772397E-3</v>
      </c>
      <c r="AY564" s="43">
        <f t="shared" si="139"/>
        <v>0.99437129012752301</v>
      </c>
      <c r="AZ564" s="49"/>
    </row>
    <row r="565" spans="1:52" ht="20.399999999999999">
      <c r="A565" s="12" t="s">
        <v>566</v>
      </c>
      <c r="B565" s="13">
        <v>1850.98</v>
      </c>
      <c r="C565" s="14">
        <v>1.3899999999999999E-2</v>
      </c>
      <c r="D565" s="15">
        <f t="shared" si="140"/>
        <v>1.0139</v>
      </c>
      <c r="E565" s="10">
        <f t="shared" si="141"/>
        <v>0.59061430618581301</v>
      </c>
      <c r="F565" s="16"/>
      <c r="G565" s="12" t="s">
        <v>566</v>
      </c>
      <c r="H565" s="13">
        <v>790.55</v>
      </c>
      <c r="I565" s="14">
        <v>-1.38E-2</v>
      </c>
      <c r="J565" s="15">
        <f t="shared" si="142"/>
        <v>0.98619999999999997</v>
      </c>
      <c r="K565" s="10">
        <f t="shared" si="143"/>
        <v>-4.58682732266539E-3</v>
      </c>
      <c r="L565" s="21"/>
      <c r="M565" s="12" t="s">
        <v>566</v>
      </c>
      <c r="N565" s="13">
        <v>261.25</v>
      </c>
      <c r="O565" s="14">
        <v>8.0999999999999996E-3</v>
      </c>
      <c r="P565" s="15">
        <f t="shared" si="144"/>
        <v>1.0081</v>
      </c>
      <c r="Q565" s="10">
        <f t="shared" si="145"/>
        <v>8.3727728684021997E-5</v>
      </c>
      <c r="R565" s="21"/>
      <c r="S565" s="12" t="s">
        <v>566</v>
      </c>
      <c r="T565" s="13">
        <v>25.72</v>
      </c>
      <c r="U565" s="14">
        <v>-3.78E-2</v>
      </c>
      <c r="V565" s="15">
        <f t="shared" si="146"/>
        <v>0.96220000000000006</v>
      </c>
      <c r="W565" s="10">
        <f t="shared" si="147"/>
        <v>-1.3231805588727E-3</v>
      </c>
      <c r="X565" s="22"/>
      <c r="Y565" s="29" t="s">
        <v>566</v>
      </c>
      <c r="Z565" s="30">
        <v>66.3</v>
      </c>
      <c r="AA565" s="31">
        <v>4.1599999999999998E-2</v>
      </c>
      <c r="AB565" s="32">
        <f t="shared" si="148"/>
        <v>1.0416000000000001</v>
      </c>
      <c r="AC565" s="28">
        <f t="shared" si="149"/>
        <v>8.7253689992834998E-4</v>
      </c>
      <c r="AD565" s="22"/>
      <c r="AE565" s="29" t="s">
        <v>566</v>
      </c>
      <c r="AF565" s="30">
        <v>599.29999999999995</v>
      </c>
      <c r="AG565" s="31">
        <v>1.6899999999999998E-2</v>
      </c>
      <c r="AH565" s="32">
        <f t="shared" si="150"/>
        <v>1.0168999999999999</v>
      </c>
      <c r="AI565" s="28">
        <f t="shared" si="151"/>
        <v>1.5751671841413901E-4</v>
      </c>
      <c r="AJ565" s="22"/>
      <c r="AK565" s="29" t="s">
        <v>566</v>
      </c>
      <c r="AL565" s="30">
        <v>258.95</v>
      </c>
      <c r="AM565" s="31">
        <v>2.1899999999999999E-2</v>
      </c>
      <c r="AN565" s="32">
        <f t="shared" si="152"/>
        <v>1.0219</v>
      </c>
      <c r="AO565" s="28">
        <f t="shared" si="153"/>
        <v>2.07336040124194E-4</v>
      </c>
      <c r="AP565" s="22"/>
      <c r="AQ565" s="22"/>
      <c r="AR565" s="38"/>
      <c r="AT565" s="39">
        <f t="shared" si="154"/>
        <v>0.58602541569142597</v>
      </c>
      <c r="AV565" s="40" t="s">
        <v>570</v>
      </c>
      <c r="AW565" s="47">
        <v>1327.3</v>
      </c>
      <c r="AX565" s="48">
        <f t="shared" si="138"/>
        <v>-1.4844446152911899E-2</v>
      </c>
      <c r="AY565" s="43">
        <f t="shared" si="139"/>
        <v>0.98515555384708797</v>
      </c>
      <c r="AZ565" s="49"/>
    </row>
    <row r="566" spans="1:52" ht="20.399999999999999">
      <c r="A566" s="12" t="s">
        <v>992</v>
      </c>
      <c r="B566" s="13">
        <v>1825.53</v>
      </c>
      <c r="C566" s="14">
        <v>2.3599999999999999E-2</v>
      </c>
      <c r="D566" s="15">
        <f t="shared" si="140"/>
        <v>1.0236000000000001</v>
      </c>
      <c r="E566" s="10">
        <f t="shared" si="141"/>
        <v>0.59626472414616705</v>
      </c>
      <c r="F566" s="16"/>
      <c r="G566" s="12" t="s">
        <v>992</v>
      </c>
      <c r="H566" s="13">
        <v>801.65</v>
      </c>
      <c r="I566" s="14">
        <v>-1.06E-2</v>
      </c>
      <c r="J566" s="15">
        <f t="shared" si="142"/>
        <v>0.98939999999999995</v>
      </c>
      <c r="K566" s="10">
        <f t="shared" si="143"/>
        <v>-3.5232151898734201E-3</v>
      </c>
      <c r="L566" s="21"/>
      <c r="M566" s="12" t="s">
        <v>992</v>
      </c>
      <c r="N566" s="13">
        <v>259.14999999999998</v>
      </c>
      <c r="O566" s="14">
        <v>7.4000000000000003E-3</v>
      </c>
      <c r="P566" s="15">
        <f t="shared" si="144"/>
        <v>1.0074000000000001</v>
      </c>
      <c r="Q566" s="10">
        <f t="shared" si="145"/>
        <v>7.6491999044662004E-5</v>
      </c>
      <c r="R566" s="21"/>
      <c r="S566" s="12" t="s">
        <v>992</v>
      </c>
      <c r="T566" s="13">
        <v>26.73</v>
      </c>
      <c r="U566" s="14">
        <v>6.5799999999999997E-2</v>
      </c>
      <c r="V566" s="15">
        <f t="shared" si="146"/>
        <v>1.0658000000000001</v>
      </c>
      <c r="W566" s="10">
        <f t="shared" si="147"/>
        <v>2.3033143061858101E-3</v>
      </c>
      <c r="X566" s="22"/>
      <c r="Y566" s="29" t="s">
        <v>992</v>
      </c>
      <c r="Z566" s="30">
        <v>63.65</v>
      </c>
      <c r="AA566" s="31">
        <v>1.2699999999999999E-2</v>
      </c>
      <c r="AB566" s="32">
        <f t="shared" si="148"/>
        <v>1.0126999999999999</v>
      </c>
      <c r="AC566" s="28">
        <f t="shared" si="149"/>
        <v>2.66375447814664E-4</v>
      </c>
      <c r="AD566" s="22"/>
      <c r="AE566" s="29" t="s">
        <v>992</v>
      </c>
      <c r="AF566" s="30">
        <v>589.35</v>
      </c>
      <c r="AG566" s="31">
        <v>5.5999999999999999E-3</v>
      </c>
      <c r="AH566" s="32">
        <f t="shared" si="150"/>
        <v>1.0056</v>
      </c>
      <c r="AI566" s="28">
        <f t="shared" si="151"/>
        <v>5.21948889419632E-5</v>
      </c>
      <c r="AJ566" s="22"/>
      <c r="AK566" s="29" t="s">
        <v>992</v>
      </c>
      <c r="AL566" s="30">
        <v>253.4</v>
      </c>
      <c r="AM566" s="31">
        <v>6.6E-3</v>
      </c>
      <c r="AN566" s="32">
        <f t="shared" si="152"/>
        <v>1.0065999999999999</v>
      </c>
      <c r="AO566" s="28">
        <f t="shared" si="153"/>
        <v>6.2484834010031006E-5</v>
      </c>
      <c r="AP566" s="22"/>
      <c r="AQ566" s="22"/>
      <c r="AR566" s="38"/>
      <c r="AT566" s="39">
        <f t="shared" si="154"/>
        <v>0.59550237043229004</v>
      </c>
      <c r="AV566" s="40" t="s">
        <v>571</v>
      </c>
      <c r="AW566" s="47">
        <v>1347.15</v>
      </c>
      <c r="AX566" s="48">
        <f t="shared" si="138"/>
        <v>-2.8899516499130098E-2</v>
      </c>
      <c r="AY566" s="43">
        <f t="shared" si="139"/>
        <v>0.97110048350086997</v>
      </c>
      <c r="AZ566" s="49"/>
    </row>
    <row r="567" spans="1:52" ht="20.399999999999999">
      <c r="A567" s="12" t="s">
        <v>993</v>
      </c>
      <c r="B567" s="13">
        <v>1783.43</v>
      </c>
      <c r="C567" s="14">
        <v>4.1000000000000003E-3</v>
      </c>
      <c r="D567" s="15">
        <f t="shared" si="140"/>
        <v>1.0041</v>
      </c>
      <c r="E567" s="10">
        <f t="shared" si="141"/>
        <v>0.58490563649391003</v>
      </c>
      <c r="F567" s="16"/>
      <c r="G567" s="12" t="s">
        <v>993</v>
      </c>
      <c r="H567" s="13">
        <v>810.25</v>
      </c>
      <c r="I567" s="14">
        <v>3.7000000000000002E-3</v>
      </c>
      <c r="J567" s="15">
        <f t="shared" si="142"/>
        <v>1.0037</v>
      </c>
      <c r="K567" s="10">
        <f t="shared" si="143"/>
        <v>1.2298015285407201E-3</v>
      </c>
      <c r="L567" s="21"/>
      <c r="M567" s="12" t="s">
        <v>993</v>
      </c>
      <c r="N567" s="13">
        <v>257.25</v>
      </c>
      <c r="O567" s="14">
        <v>-9.4000000000000004E-3</v>
      </c>
      <c r="P567" s="15">
        <f t="shared" si="144"/>
        <v>0.99060000000000004</v>
      </c>
      <c r="Q567" s="10">
        <f t="shared" si="145"/>
        <v>-9.7165512299976105E-5</v>
      </c>
      <c r="R567" s="21"/>
      <c r="S567" s="12" t="s">
        <v>993</v>
      </c>
      <c r="T567" s="13">
        <v>25.08</v>
      </c>
      <c r="U567" s="14">
        <v>2.75E-2</v>
      </c>
      <c r="V567" s="15">
        <f t="shared" si="146"/>
        <v>1.0275000000000001</v>
      </c>
      <c r="W567" s="10">
        <f t="shared" si="147"/>
        <v>9.6263135896823505E-4</v>
      </c>
      <c r="X567" s="22"/>
      <c r="Y567" s="29" t="s">
        <v>993</v>
      </c>
      <c r="Z567" s="30">
        <v>62.85</v>
      </c>
      <c r="AA567" s="31">
        <v>2.1100000000000001E-2</v>
      </c>
      <c r="AB567" s="32">
        <f t="shared" si="148"/>
        <v>1.0210999999999999</v>
      </c>
      <c r="AC567" s="28">
        <f t="shared" si="149"/>
        <v>4.4256078337712E-4</v>
      </c>
      <c r="AD567" s="22"/>
      <c r="AE567" s="29" t="s">
        <v>993</v>
      </c>
      <c r="AF567" s="30">
        <v>586.04999999999995</v>
      </c>
      <c r="AG567" s="31">
        <v>-4.8999999999999998E-3</v>
      </c>
      <c r="AH567" s="32">
        <f t="shared" si="150"/>
        <v>0.99509999999999998</v>
      </c>
      <c r="AI567" s="28">
        <f t="shared" si="151"/>
        <v>-4.5670527824217799E-5</v>
      </c>
      <c r="AJ567" s="22"/>
      <c r="AK567" s="29" t="s">
        <v>993</v>
      </c>
      <c r="AL567" s="30">
        <v>251.75</v>
      </c>
      <c r="AM567" s="31">
        <v>-2.3999999999999998E-3</v>
      </c>
      <c r="AN567" s="32">
        <f t="shared" si="152"/>
        <v>0.99760000000000004</v>
      </c>
      <c r="AO567" s="28">
        <f t="shared" si="153"/>
        <v>-2.2721757821829501E-5</v>
      </c>
      <c r="AP567" s="22"/>
      <c r="AQ567" s="22"/>
      <c r="AR567" s="38"/>
      <c r="AT567" s="39">
        <f t="shared" si="154"/>
        <v>0.58737507236685005</v>
      </c>
      <c r="AV567" s="40" t="s">
        <v>572</v>
      </c>
      <c r="AW567" s="47">
        <v>1386.65</v>
      </c>
      <c r="AX567" s="48">
        <f t="shared" si="138"/>
        <v>5.3624605584641098E-2</v>
      </c>
      <c r="AY567" s="43">
        <f t="shared" si="139"/>
        <v>1.0536246055846401</v>
      </c>
      <c r="AZ567" s="49"/>
    </row>
    <row r="568" spans="1:52" ht="20.399999999999999">
      <c r="A568" s="12" t="s">
        <v>994</v>
      </c>
      <c r="B568" s="13">
        <v>1776.09</v>
      </c>
      <c r="C568" s="14">
        <v>-5.4000000000000003E-3</v>
      </c>
      <c r="D568" s="15">
        <f t="shared" si="140"/>
        <v>0.99460000000000004</v>
      </c>
      <c r="E568" s="10">
        <f t="shared" si="141"/>
        <v>0.57937172199665599</v>
      </c>
      <c r="F568" s="16"/>
      <c r="G568" s="12" t="s">
        <v>994</v>
      </c>
      <c r="H568" s="13">
        <v>807.25</v>
      </c>
      <c r="I568" s="14">
        <v>1E-4</v>
      </c>
      <c r="J568" s="15">
        <f t="shared" si="142"/>
        <v>1.0001</v>
      </c>
      <c r="K568" s="10">
        <f t="shared" si="143"/>
        <v>3.3237879149749203E-5</v>
      </c>
      <c r="L568" s="21"/>
      <c r="M568" s="12" t="s">
        <v>994</v>
      </c>
      <c r="N568" s="13">
        <v>259.7</v>
      </c>
      <c r="O568" s="14">
        <v>-3.1E-2</v>
      </c>
      <c r="P568" s="15">
        <f t="shared" si="144"/>
        <v>0.96899999999999997</v>
      </c>
      <c r="Q568" s="10">
        <f t="shared" si="145"/>
        <v>-3.20439455457368E-4</v>
      </c>
      <c r="R568" s="21"/>
      <c r="S568" s="12" t="s">
        <v>994</v>
      </c>
      <c r="T568" s="13">
        <v>24.41</v>
      </c>
      <c r="U568" s="14">
        <v>6.6E-3</v>
      </c>
      <c r="V568" s="15">
        <f t="shared" si="146"/>
        <v>1.0065999999999999</v>
      </c>
      <c r="W568" s="10">
        <f t="shared" si="147"/>
        <v>2.3103152615237601E-4</v>
      </c>
      <c r="X568" s="22"/>
      <c r="Y568" s="29" t="s">
        <v>994</v>
      </c>
      <c r="Z568" s="30">
        <v>61.55</v>
      </c>
      <c r="AA568" s="31">
        <v>8.9999999999999993E-3</v>
      </c>
      <c r="AB568" s="32">
        <f t="shared" si="148"/>
        <v>1.0089999999999999</v>
      </c>
      <c r="AC568" s="28">
        <f t="shared" si="149"/>
        <v>1.88770002388345E-4</v>
      </c>
      <c r="AD568" s="22"/>
      <c r="AE568" s="29" t="s">
        <v>994</v>
      </c>
      <c r="AF568" s="30">
        <v>588.95000000000005</v>
      </c>
      <c r="AG568" s="31">
        <v>1.06E-2</v>
      </c>
      <c r="AH568" s="32">
        <f t="shared" si="150"/>
        <v>1.0105999999999999</v>
      </c>
      <c r="AI568" s="28">
        <f t="shared" si="151"/>
        <v>9.8797468354430403E-5</v>
      </c>
      <c r="AJ568" s="22"/>
      <c r="AK568" s="29" t="s">
        <v>994</v>
      </c>
      <c r="AL568" s="30">
        <v>252.35</v>
      </c>
      <c r="AM568" s="31">
        <v>-1.8E-3</v>
      </c>
      <c r="AN568" s="32">
        <f t="shared" si="152"/>
        <v>0.99819999999999998</v>
      </c>
      <c r="AO568" s="28">
        <f t="shared" si="153"/>
        <v>-1.7041318366372099E-5</v>
      </c>
      <c r="AP568" s="22"/>
      <c r="AQ568" s="22"/>
      <c r="AR568" s="38"/>
      <c r="AT568" s="39">
        <f t="shared" si="154"/>
        <v>0.57958607809887797</v>
      </c>
      <c r="AV568" s="40" t="s">
        <v>573</v>
      </c>
      <c r="AW568" s="47">
        <v>1314.25</v>
      </c>
      <c r="AX568" s="48">
        <f t="shared" si="138"/>
        <v>2.7774205739448901E-2</v>
      </c>
      <c r="AY568" s="43">
        <f t="shared" si="139"/>
        <v>1.0277742057394501</v>
      </c>
      <c r="AZ568" s="49"/>
    </row>
    <row r="569" spans="1:52" ht="20.399999999999999">
      <c r="A569" s="12" t="s">
        <v>995</v>
      </c>
      <c r="B569" s="13">
        <v>1785.77</v>
      </c>
      <c r="C569" s="14">
        <v>-1.8E-3</v>
      </c>
      <c r="D569" s="15">
        <f t="shared" si="140"/>
        <v>0.99819999999999998</v>
      </c>
      <c r="E569" s="10">
        <f t="shared" si="141"/>
        <v>0.58146878433245797</v>
      </c>
      <c r="F569" s="16"/>
      <c r="G569" s="12" t="s">
        <v>995</v>
      </c>
      <c r="H569" s="13">
        <v>807.2</v>
      </c>
      <c r="I569" s="14">
        <v>6.1000000000000004E-3</v>
      </c>
      <c r="J569" s="15">
        <f t="shared" si="142"/>
        <v>1.0061</v>
      </c>
      <c r="K569" s="10">
        <f t="shared" si="143"/>
        <v>2.0275106281346998E-3</v>
      </c>
      <c r="L569" s="21"/>
      <c r="M569" s="12" t="s">
        <v>995</v>
      </c>
      <c r="N569" s="13">
        <v>268</v>
      </c>
      <c r="O569" s="14">
        <v>1.0699999999999999E-2</v>
      </c>
      <c r="P569" s="15">
        <f t="shared" si="144"/>
        <v>1.0106999999999999</v>
      </c>
      <c r="Q569" s="10">
        <f t="shared" si="145"/>
        <v>1.1060329591593E-4</v>
      </c>
      <c r="R569" s="21"/>
      <c r="S569" s="12" t="s">
        <v>995</v>
      </c>
      <c r="T569" s="13">
        <v>24.25</v>
      </c>
      <c r="U569" s="14">
        <v>3.1899999999999998E-2</v>
      </c>
      <c r="V569" s="15">
        <f t="shared" si="146"/>
        <v>1.0319</v>
      </c>
      <c r="W569" s="10">
        <f t="shared" si="147"/>
        <v>1.1166523764031501E-3</v>
      </c>
      <c r="X569" s="22"/>
      <c r="Y569" s="29" t="s">
        <v>995</v>
      </c>
      <c r="Z569" s="30">
        <v>61</v>
      </c>
      <c r="AA569" s="31">
        <v>-2.01E-2</v>
      </c>
      <c r="AB569" s="32">
        <f t="shared" si="148"/>
        <v>0.97989999999999999</v>
      </c>
      <c r="AC569" s="28">
        <f t="shared" si="149"/>
        <v>-4.21586338667304E-4</v>
      </c>
      <c r="AD569" s="22"/>
      <c r="AE569" s="29" t="s">
        <v>995</v>
      </c>
      <c r="AF569" s="30">
        <v>582.75</v>
      </c>
      <c r="AG569" s="31">
        <v>1.0200000000000001E-2</v>
      </c>
      <c r="AH569" s="32">
        <f t="shared" si="150"/>
        <v>1.0102</v>
      </c>
      <c r="AI569" s="28">
        <f t="shared" si="151"/>
        <v>9.5069262001432994E-5</v>
      </c>
      <c r="AJ569" s="22"/>
      <c r="AK569" s="29" t="s">
        <v>995</v>
      </c>
      <c r="AL569" s="30">
        <v>252.8</v>
      </c>
      <c r="AM569" s="31">
        <v>-2.5999999999999999E-3</v>
      </c>
      <c r="AN569" s="32">
        <f t="shared" si="152"/>
        <v>0.99739999999999995</v>
      </c>
      <c r="AO569" s="28">
        <f t="shared" si="153"/>
        <v>-2.4615237640315301E-5</v>
      </c>
      <c r="AP569" s="22"/>
      <c r="AQ569" s="22"/>
      <c r="AR569" s="38"/>
      <c r="AT569" s="39">
        <f t="shared" si="154"/>
        <v>0.58437241831860498</v>
      </c>
      <c r="AV569" s="40" t="s">
        <v>574</v>
      </c>
      <c r="AW569" s="47">
        <v>1278.25</v>
      </c>
      <c r="AX569" s="48">
        <f t="shared" si="138"/>
        <v>2.2948583735794299E-2</v>
      </c>
      <c r="AY569" s="43">
        <f t="shared" si="139"/>
        <v>1.0229485837357899</v>
      </c>
      <c r="AZ569" s="49"/>
    </row>
    <row r="570" spans="1:52" ht="20.399999999999999">
      <c r="A570" s="12" t="s">
        <v>996</v>
      </c>
      <c r="B570" s="13">
        <v>1789.02</v>
      </c>
      <c r="C570" s="14">
        <v>-1.1900000000000001E-2</v>
      </c>
      <c r="D570" s="15">
        <f t="shared" si="140"/>
        <v>0.98809999999999998</v>
      </c>
      <c r="E570" s="10">
        <f t="shared" si="141"/>
        <v>0.57558535944590405</v>
      </c>
      <c r="F570" s="16"/>
      <c r="G570" s="12" t="s">
        <v>996</v>
      </c>
      <c r="H570" s="13">
        <v>802.3</v>
      </c>
      <c r="I570" s="14">
        <v>1.2999999999999999E-3</v>
      </c>
      <c r="J570" s="15">
        <f t="shared" si="142"/>
        <v>1.0013000000000001</v>
      </c>
      <c r="K570" s="10">
        <f t="shared" si="143"/>
        <v>4.3209242894674002E-4</v>
      </c>
      <c r="L570" s="21"/>
      <c r="M570" s="12" t="s">
        <v>996</v>
      </c>
      <c r="N570" s="13">
        <v>265.14999999999998</v>
      </c>
      <c r="O570" s="14">
        <v>1.3599999999999999E-2</v>
      </c>
      <c r="P570" s="15">
        <f t="shared" si="144"/>
        <v>1.0136000000000001</v>
      </c>
      <c r="Q570" s="10">
        <f t="shared" si="145"/>
        <v>1.4057989013613599E-4</v>
      </c>
      <c r="R570" s="21"/>
      <c r="S570" s="12" t="s">
        <v>996</v>
      </c>
      <c r="T570" s="13">
        <v>23.5</v>
      </c>
      <c r="U570" s="14">
        <v>7.6999999999999999E-2</v>
      </c>
      <c r="V570" s="15">
        <f t="shared" si="146"/>
        <v>1.077</v>
      </c>
      <c r="W570" s="10">
        <f t="shared" si="147"/>
        <v>2.69536780511106E-3</v>
      </c>
      <c r="X570" s="22"/>
      <c r="Y570" s="29" t="s">
        <v>996</v>
      </c>
      <c r="Z570" s="30">
        <v>62.25</v>
      </c>
      <c r="AA570" s="31">
        <v>1.06E-2</v>
      </c>
      <c r="AB570" s="32">
        <f t="shared" si="148"/>
        <v>1.0105999999999999</v>
      </c>
      <c r="AC570" s="28">
        <f t="shared" si="149"/>
        <v>2.22329113924051E-4</v>
      </c>
      <c r="AD570" s="22"/>
      <c r="AE570" s="29" t="s">
        <v>996</v>
      </c>
      <c r="AF570" s="30">
        <v>576.85</v>
      </c>
      <c r="AG570" s="31">
        <v>-2.9100000000000001E-2</v>
      </c>
      <c r="AH570" s="32">
        <f t="shared" si="150"/>
        <v>0.97089999999999999</v>
      </c>
      <c r="AI570" s="28">
        <f t="shared" si="151"/>
        <v>-2.7122701218055899E-4</v>
      </c>
      <c r="AJ570" s="22"/>
      <c r="AK570" s="29" t="s">
        <v>996</v>
      </c>
      <c r="AL570" s="30">
        <v>253.45</v>
      </c>
      <c r="AM570" s="31">
        <v>-0.01</v>
      </c>
      <c r="AN570" s="32">
        <f t="shared" si="152"/>
        <v>0.99</v>
      </c>
      <c r="AO570" s="28">
        <f t="shared" si="153"/>
        <v>-9.4673990924289502E-5</v>
      </c>
      <c r="AP570" s="22"/>
      <c r="AQ570" s="22"/>
      <c r="AR570" s="38"/>
      <c r="AT570" s="39">
        <f t="shared" si="154"/>
        <v>0.57870982768091705</v>
      </c>
      <c r="AV570" s="40" t="s">
        <v>575</v>
      </c>
      <c r="AW570" s="47">
        <v>1249.25</v>
      </c>
      <c r="AX570" s="48">
        <f t="shared" si="138"/>
        <v>4.0908054160910404E-3</v>
      </c>
      <c r="AY570" s="43">
        <f t="shared" si="139"/>
        <v>1.00409080541609</v>
      </c>
      <c r="AZ570" s="49"/>
    </row>
    <row r="571" spans="1:52" ht="20.399999999999999">
      <c r="A571" s="12" t="s">
        <v>997</v>
      </c>
      <c r="B571" s="13">
        <v>1810.62</v>
      </c>
      <c r="C571" s="14">
        <v>3.7000000000000002E-3</v>
      </c>
      <c r="D571" s="15">
        <f t="shared" si="140"/>
        <v>1.0037</v>
      </c>
      <c r="E571" s="10">
        <f t="shared" si="141"/>
        <v>0.58467262956771004</v>
      </c>
      <c r="F571" s="16"/>
      <c r="G571" s="12" t="s">
        <v>997</v>
      </c>
      <c r="H571" s="13">
        <v>801.25</v>
      </c>
      <c r="I571" s="14">
        <v>4.9200000000000001E-2</v>
      </c>
      <c r="J571" s="15">
        <f t="shared" si="142"/>
        <v>1.0491999999999999</v>
      </c>
      <c r="K571" s="10">
        <f t="shared" si="143"/>
        <v>1.6353036541676601E-2</v>
      </c>
      <c r="L571" s="21"/>
      <c r="M571" s="12" t="s">
        <v>997</v>
      </c>
      <c r="N571" s="13">
        <v>261.60000000000002</v>
      </c>
      <c r="O571" s="14">
        <v>-7.6E-3</v>
      </c>
      <c r="P571" s="15">
        <f t="shared" si="144"/>
        <v>0.99239999999999995</v>
      </c>
      <c r="Q571" s="10">
        <f t="shared" si="145"/>
        <v>-7.8559350370193393E-5</v>
      </c>
      <c r="R571" s="21"/>
      <c r="S571" s="12" t="s">
        <v>997</v>
      </c>
      <c r="T571" s="13">
        <v>21.82</v>
      </c>
      <c r="U571" s="14">
        <v>2.1299999999999999E-2</v>
      </c>
      <c r="V571" s="15">
        <f t="shared" si="146"/>
        <v>1.0213000000000001</v>
      </c>
      <c r="W571" s="10">
        <f t="shared" si="147"/>
        <v>7.4560174349176005E-4</v>
      </c>
      <c r="X571" s="22"/>
      <c r="Y571" s="29" t="s">
        <v>997</v>
      </c>
      <c r="Z571" s="30">
        <v>61.6</v>
      </c>
      <c r="AA571" s="31">
        <v>5.1200000000000002E-2</v>
      </c>
      <c r="AB571" s="32">
        <f t="shared" si="148"/>
        <v>1.0511999999999999</v>
      </c>
      <c r="AC571" s="28">
        <f t="shared" si="149"/>
        <v>1.0738915691425801E-3</v>
      </c>
      <c r="AD571" s="22"/>
      <c r="AE571" s="29" t="s">
        <v>997</v>
      </c>
      <c r="AF571" s="30">
        <v>594.15</v>
      </c>
      <c r="AG571" s="31">
        <v>-5.9999999999999995E-4</v>
      </c>
      <c r="AH571" s="32">
        <f t="shared" si="150"/>
        <v>0.99939999999999996</v>
      </c>
      <c r="AI571" s="28">
        <f t="shared" si="151"/>
        <v>-5.5923095294960597E-6</v>
      </c>
      <c r="AJ571" s="22"/>
      <c r="AK571" s="29" t="s">
        <v>997</v>
      </c>
      <c r="AL571" s="30">
        <v>256</v>
      </c>
      <c r="AM571" s="31">
        <v>2E-3</v>
      </c>
      <c r="AN571" s="32">
        <f t="shared" si="152"/>
        <v>1.002</v>
      </c>
      <c r="AO571" s="28">
        <f t="shared" si="153"/>
        <v>1.8934798184857898E-5</v>
      </c>
      <c r="AP571" s="22"/>
      <c r="AQ571" s="22"/>
      <c r="AR571" s="38"/>
      <c r="AT571" s="39">
        <f t="shared" si="154"/>
        <v>0.60277994256030598</v>
      </c>
      <c r="AV571" s="40" t="s">
        <v>576</v>
      </c>
      <c r="AW571" s="47">
        <v>1244.1500000000001</v>
      </c>
      <c r="AX571" s="48">
        <f t="shared" si="138"/>
        <v>-5.9701669865036798E-3</v>
      </c>
      <c r="AY571" s="43">
        <f t="shared" si="139"/>
        <v>0.99402983301349601</v>
      </c>
      <c r="AZ571" s="49"/>
    </row>
    <row r="572" spans="1:52" ht="20.399999999999999">
      <c r="A572" s="12" t="s">
        <v>573</v>
      </c>
      <c r="B572" s="13">
        <v>1803.98</v>
      </c>
      <c r="C572" s="14">
        <v>3.8E-3</v>
      </c>
      <c r="D572" s="15">
        <f t="shared" si="140"/>
        <v>1.0038</v>
      </c>
      <c r="E572" s="10">
        <f t="shared" si="141"/>
        <v>0.58473088129925999</v>
      </c>
      <c r="F572" s="16"/>
      <c r="G572" s="12" t="s">
        <v>573</v>
      </c>
      <c r="H572" s="13">
        <v>763.7</v>
      </c>
      <c r="I572" s="14">
        <v>-1E-3</v>
      </c>
      <c r="J572" s="15">
        <f t="shared" si="142"/>
        <v>0.999</v>
      </c>
      <c r="K572" s="10">
        <f t="shared" si="143"/>
        <v>-3.3237879149749199E-4</v>
      </c>
      <c r="L572" s="21"/>
      <c r="M572" s="12" t="s">
        <v>573</v>
      </c>
      <c r="N572" s="13">
        <v>263.60000000000002</v>
      </c>
      <c r="O572" s="14">
        <v>2.4299999999999999E-2</v>
      </c>
      <c r="P572" s="15">
        <f t="shared" si="144"/>
        <v>1.0243</v>
      </c>
      <c r="Q572" s="10">
        <f t="shared" si="145"/>
        <v>2.5118318605206599E-4</v>
      </c>
      <c r="R572" s="21"/>
      <c r="S572" s="12" t="s">
        <v>573</v>
      </c>
      <c r="T572" s="13">
        <v>21.36</v>
      </c>
      <c r="U572" s="14">
        <v>6.9999999999999999E-4</v>
      </c>
      <c r="V572" s="15">
        <f t="shared" si="146"/>
        <v>1.0006999999999999</v>
      </c>
      <c r="W572" s="10">
        <f t="shared" si="147"/>
        <v>2.4503343682827801E-5</v>
      </c>
      <c r="X572" s="22"/>
      <c r="Y572" s="29" t="s">
        <v>573</v>
      </c>
      <c r="Z572" s="30">
        <v>58.6</v>
      </c>
      <c r="AA572" s="31">
        <v>1.2999999999999999E-2</v>
      </c>
      <c r="AB572" s="32">
        <f t="shared" si="148"/>
        <v>1.0129999999999999</v>
      </c>
      <c r="AC572" s="28">
        <f t="shared" si="149"/>
        <v>2.7266778122760901E-4</v>
      </c>
      <c r="AD572" s="22"/>
      <c r="AE572" s="29" t="s">
        <v>573</v>
      </c>
      <c r="AF572" s="30">
        <v>594.5</v>
      </c>
      <c r="AG572" s="31">
        <v>3.49E-2</v>
      </c>
      <c r="AH572" s="32">
        <f t="shared" si="150"/>
        <v>1.0348999999999999</v>
      </c>
      <c r="AI572" s="28">
        <f t="shared" si="151"/>
        <v>3.2528600429902098E-4</v>
      </c>
      <c r="AJ572" s="22"/>
      <c r="AK572" s="29" t="s">
        <v>573</v>
      </c>
      <c r="AL572" s="30">
        <v>255.5</v>
      </c>
      <c r="AM572" s="31">
        <v>1.47E-2</v>
      </c>
      <c r="AN572" s="32">
        <f t="shared" si="152"/>
        <v>1.0146999999999999</v>
      </c>
      <c r="AO572" s="28">
        <f t="shared" si="153"/>
        <v>1.3917076665870501E-4</v>
      </c>
      <c r="AP572" s="22"/>
      <c r="AQ572" s="22"/>
      <c r="AR572" s="38"/>
      <c r="AT572" s="39">
        <f t="shared" si="154"/>
        <v>0.58541131358968201</v>
      </c>
      <c r="AV572" s="40" t="s">
        <v>577</v>
      </c>
      <c r="AW572" s="47">
        <v>1251.5999999999999</v>
      </c>
      <c r="AX572" s="48">
        <f t="shared" si="138"/>
        <v>8.5455174904253105E-3</v>
      </c>
      <c r="AY572" s="43">
        <f t="shared" si="139"/>
        <v>1.0085455174904301</v>
      </c>
      <c r="AZ572" s="49"/>
    </row>
    <row r="573" spans="1:52" ht="20.399999999999999">
      <c r="A573" s="12" t="s">
        <v>574</v>
      </c>
      <c r="B573" s="13">
        <v>1797.2</v>
      </c>
      <c r="C573" s="14">
        <v>2.5999999999999999E-3</v>
      </c>
      <c r="D573" s="15">
        <f t="shared" si="140"/>
        <v>1.0025999999999999</v>
      </c>
      <c r="E573" s="10">
        <f t="shared" si="141"/>
        <v>0.58403186052065903</v>
      </c>
      <c r="F573" s="16"/>
      <c r="G573" s="12" t="s">
        <v>574</v>
      </c>
      <c r="H573" s="13">
        <v>764.5</v>
      </c>
      <c r="I573" s="14">
        <v>5.1000000000000004E-3</v>
      </c>
      <c r="J573" s="15">
        <f t="shared" si="142"/>
        <v>1.0051000000000001</v>
      </c>
      <c r="K573" s="10">
        <f t="shared" si="143"/>
        <v>1.6951318366372099E-3</v>
      </c>
      <c r="L573" s="21"/>
      <c r="M573" s="12" t="s">
        <v>574</v>
      </c>
      <c r="N573" s="13">
        <v>257.35000000000002</v>
      </c>
      <c r="O573" s="14">
        <v>2.1399999999999999E-2</v>
      </c>
      <c r="P573" s="15">
        <f t="shared" si="144"/>
        <v>1.0214000000000001</v>
      </c>
      <c r="Q573" s="10">
        <f t="shared" si="145"/>
        <v>2.2120659183186099E-4</v>
      </c>
      <c r="R573" s="21"/>
      <c r="S573" s="12" t="s">
        <v>574</v>
      </c>
      <c r="T573" s="13">
        <v>21.34</v>
      </c>
      <c r="U573" s="14">
        <v>8.5000000000000006E-3</v>
      </c>
      <c r="V573" s="15">
        <f t="shared" si="146"/>
        <v>1.0085</v>
      </c>
      <c r="W573" s="10">
        <f t="shared" si="147"/>
        <v>2.9754060186290901E-4</v>
      </c>
      <c r="X573" s="22"/>
      <c r="Y573" s="29" t="s">
        <v>574</v>
      </c>
      <c r="Z573" s="30">
        <v>57.85</v>
      </c>
      <c r="AA573" s="31">
        <v>2.8400000000000002E-2</v>
      </c>
      <c r="AB573" s="32">
        <f t="shared" si="148"/>
        <v>1.0284</v>
      </c>
      <c r="AC573" s="28">
        <f t="shared" si="149"/>
        <v>5.9567422975877703E-4</v>
      </c>
      <c r="AD573" s="22"/>
      <c r="AE573" s="29" t="s">
        <v>574</v>
      </c>
      <c r="AF573" s="30">
        <v>574.45000000000005</v>
      </c>
      <c r="AG573" s="31">
        <v>9.7999999999999997E-3</v>
      </c>
      <c r="AH573" s="32">
        <f t="shared" si="150"/>
        <v>1.0098</v>
      </c>
      <c r="AI573" s="28">
        <f t="shared" si="151"/>
        <v>9.1341055648435599E-5</v>
      </c>
      <c r="AJ573" s="22"/>
      <c r="AK573" s="29" t="s">
        <v>574</v>
      </c>
      <c r="AL573" s="30">
        <v>251.8</v>
      </c>
      <c r="AM573" s="31">
        <v>1.1999999999999999E-3</v>
      </c>
      <c r="AN573" s="32">
        <f t="shared" si="152"/>
        <v>1.0012000000000001</v>
      </c>
      <c r="AO573" s="28">
        <f t="shared" si="153"/>
        <v>1.13608789109147E-5</v>
      </c>
      <c r="AP573" s="22"/>
      <c r="AQ573" s="22"/>
      <c r="AR573" s="38"/>
      <c r="AT573" s="39">
        <f t="shared" si="154"/>
        <v>0.58694411571530902</v>
      </c>
      <c r="AV573" s="40" t="s">
        <v>578</v>
      </c>
      <c r="AW573" s="47">
        <v>1240.95</v>
      </c>
      <c r="AX573" s="48">
        <f t="shared" si="138"/>
        <v>8.8630459378385307E-3</v>
      </c>
      <c r="AY573" s="43">
        <f t="shared" si="139"/>
        <v>1.00886304593784</v>
      </c>
      <c r="AZ573" s="49"/>
    </row>
    <row r="574" spans="1:52" ht="20.399999999999999">
      <c r="A574" s="12" t="s">
        <v>575</v>
      </c>
      <c r="B574" s="13">
        <v>1792.61</v>
      </c>
      <c r="C574" s="14">
        <v>2.5899999999999999E-2</v>
      </c>
      <c r="D574" s="15">
        <f t="shared" si="140"/>
        <v>1.0259</v>
      </c>
      <c r="E574" s="10">
        <f t="shared" si="141"/>
        <v>0.59760451397181802</v>
      </c>
      <c r="F574" s="16"/>
      <c r="G574" s="12" t="s">
        <v>575</v>
      </c>
      <c r="H574" s="13">
        <v>760.65</v>
      </c>
      <c r="I574" s="14">
        <v>1.54E-2</v>
      </c>
      <c r="J574" s="15">
        <f t="shared" si="142"/>
        <v>1.0154000000000001</v>
      </c>
      <c r="K574" s="10">
        <f t="shared" si="143"/>
        <v>5.1186333890613804E-3</v>
      </c>
      <c r="L574" s="21"/>
      <c r="M574" s="12" t="s">
        <v>575</v>
      </c>
      <c r="N574" s="13">
        <v>251.95</v>
      </c>
      <c r="O574" s="14">
        <v>-1.0800000000000001E-2</v>
      </c>
      <c r="P574" s="15">
        <f t="shared" si="144"/>
        <v>0.98919999999999997</v>
      </c>
      <c r="Q574" s="10">
        <f t="shared" si="145"/>
        <v>-1.11636971578696E-4</v>
      </c>
      <c r="R574" s="21"/>
      <c r="S574" s="12" t="s">
        <v>575</v>
      </c>
      <c r="T574" s="13">
        <v>21.17</v>
      </c>
      <c r="U574" s="14">
        <v>1.5800000000000002E-2</v>
      </c>
      <c r="V574" s="15">
        <f t="shared" si="146"/>
        <v>1.0158</v>
      </c>
      <c r="W574" s="10">
        <f t="shared" si="147"/>
        <v>5.5307547169811296E-4</v>
      </c>
      <c r="X574" s="22"/>
      <c r="Y574" s="29" t="s">
        <v>575</v>
      </c>
      <c r="Z574" s="30">
        <v>56.25</v>
      </c>
      <c r="AA574" s="31">
        <v>-1.32E-2</v>
      </c>
      <c r="AB574" s="32">
        <f t="shared" si="148"/>
        <v>0.98680000000000001</v>
      </c>
      <c r="AC574" s="28">
        <f t="shared" si="149"/>
        <v>-2.7686267016957202E-4</v>
      </c>
      <c r="AD574" s="22"/>
      <c r="AE574" s="29" t="s">
        <v>575</v>
      </c>
      <c r="AF574" s="30">
        <v>568.85</v>
      </c>
      <c r="AG574" s="31">
        <v>6.4999999999999997E-3</v>
      </c>
      <c r="AH574" s="32">
        <f t="shared" si="150"/>
        <v>1.0065</v>
      </c>
      <c r="AI574" s="28">
        <f t="shared" si="151"/>
        <v>6.0583353236207299E-5</v>
      </c>
      <c r="AJ574" s="22"/>
      <c r="AK574" s="29" t="s">
        <v>575</v>
      </c>
      <c r="AL574" s="30">
        <v>251.5</v>
      </c>
      <c r="AM574" s="31">
        <v>1.47E-2</v>
      </c>
      <c r="AN574" s="32">
        <f t="shared" si="152"/>
        <v>1.0146999999999999</v>
      </c>
      <c r="AO574" s="28">
        <f t="shared" si="153"/>
        <v>1.3917076665870501E-4</v>
      </c>
      <c r="AP574" s="22"/>
      <c r="AQ574" s="22"/>
      <c r="AR574" s="38"/>
      <c r="AT574" s="39">
        <f t="shared" si="154"/>
        <v>0.60308747731072399</v>
      </c>
      <c r="AV574" s="40" t="s">
        <v>579</v>
      </c>
      <c r="AW574" s="47">
        <v>1230</v>
      </c>
      <c r="AX574" s="48">
        <f t="shared" si="138"/>
        <v>-1.23622953606396E-2</v>
      </c>
      <c r="AY574" s="43">
        <f t="shared" si="139"/>
        <v>0.98763770463935996</v>
      </c>
      <c r="AZ574" s="49"/>
    </row>
    <row r="575" spans="1:52" ht="20.399999999999999">
      <c r="A575" s="12" t="s">
        <v>576</v>
      </c>
      <c r="B575" s="13">
        <v>1747.31</v>
      </c>
      <c r="C575" s="14">
        <v>-1.7500000000000002E-2</v>
      </c>
      <c r="D575" s="15">
        <f t="shared" si="140"/>
        <v>0.98250000000000004</v>
      </c>
      <c r="E575" s="10">
        <f t="shared" si="141"/>
        <v>0.57232326247910204</v>
      </c>
      <c r="F575" s="16"/>
      <c r="G575" s="12" t="s">
        <v>576</v>
      </c>
      <c r="H575" s="13">
        <v>749.1</v>
      </c>
      <c r="I575" s="14">
        <v>-1.1000000000000001E-3</v>
      </c>
      <c r="J575" s="15">
        <f t="shared" si="142"/>
        <v>0.99890000000000001</v>
      </c>
      <c r="K575" s="10">
        <f t="shared" si="143"/>
        <v>-3.6561667064724101E-4</v>
      </c>
      <c r="L575" s="21"/>
      <c r="M575" s="12" t="s">
        <v>576</v>
      </c>
      <c r="N575" s="13">
        <v>254.7</v>
      </c>
      <c r="O575" s="14">
        <v>1.09E-2</v>
      </c>
      <c r="P575" s="15">
        <f t="shared" si="144"/>
        <v>1.0108999999999999</v>
      </c>
      <c r="Q575" s="10">
        <f t="shared" si="145"/>
        <v>1.12670647241462E-4</v>
      </c>
      <c r="R575" s="21"/>
      <c r="S575" s="12" t="s">
        <v>576</v>
      </c>
      <c r="T575" s="13">
        <v>20.83</v>
      </c>
      <c r="U575" s="14">
        <v>-1.26E-2</v>
      </c>
      <c r="V575" s="15">
        <f t="shared" si="146"/>
        <v>0.98740000000000006</v>
      </c>
      <c r="W575" s="10">
        <f t="shared" si="147"/>
        <v>-4.4106018629089998E-4</v>
      </c>
      <c r="X575" s="22"/>
      <c r="Y575" s="29" t="s">
        <v>576</v>
      </c>
      <c r="Z575" s="30">
        <v>57</v>
      </c>
      <c r="AA575" s="31">
        <v>-1.55E-2</v>
      </c>
      <c r="AB575" s="32">
        <f t="shared" si="148"/>
        <v>0.98450000000000004</v>
      </c>
      <c r="AC575" s="28">
        <f t="shared" si="149"/>
        <v>-3.2510389300214899E-4</v>
      </c>
      <c r="AD575" s="22"/>
      <c r="AE575" s="29" t="s">
        <v>576</v>
      </c>
      <c r="AF575" s="30">
        <v>565.20000000000005</v>
      </c>
      <c r="AG575" s="31">
        <v>-1.01E-2</v>
      </c>
      <c r="AH575" s="32">
        <f t="shared" si="150"/>
        <v>0.9899</v>
      </c>
      <c r="AI575" s="28">
        <f t="shared" si="151"/>
        <v>-9.41372104131837E-5</v>
      </c>
      <c r="AJ575" s="22"/>
      <c r="AK575" s="29" t="s">
        <v>576</v>
      </c>
      <c r="AL575" s="30">
        <v>247.85</v>
      </c>
      <c r="AM575" s="31">
        <v>-8.0000000000000004E-4</v>
      </c>
      <c r="AN575" s="32">
        <f t="shared" si="152"/>
        <v>0.99919999999999998</v>
      </c>
      <c r="AO575" s="28">
        <f t="shared" si="153"/>
        <v>-7.5739192739431597E-6</v>
      </c>
      <c r="AP575" s="22"/>
      <c r="AQ575" s="22"/>
      <c r="AR575" s="38"/>
      <c r="AT575" s="39">
        <f t="shared" si="154"/>
        <v>0.57120244124671604</v>
      </c>
      <c r="AV575" s="40" t="s">
        <v>580</v>
      </c>
      <c r="AW575" s="47">
        <v>1245.3</v>
      </c>
      <c r="AX575" s="48">
        <f t="shared" si="138"/>
        <v>-1.8452410065454099E-3</v>
      </c>
      <c r="AY575" s="43">
        <f t="shared" si="139"/>
        <v>0.99815475899345496</v>
      </c>
      <c r="AZ575" s="49"/>
    </row>
    <row r="576" spans="1:52" ht="20.399999999999999">
      <c r="A576" s="12" t="s">
        <v>577</v>
      </c>
      <c r="B576" s="13">
        <v>1778.44</v>
      </c>
      <c r="C576" s="14">
        <v>8.3000000000000001E-3</v>
      </c>
      <c r="D576" s="15">
        <f t="shared" si="140"/>
        <v>1.0083</v>
      </c>
      <c r="E576" s="10">
        <f t="shared" si="141"/>
        <v>0.58735220921901099</v>
      </c>
      <c r="F576" s="16"/>
      <c r="G576" s="12" t="s">
        <v>577</v>
      </c>
      <c r="H576" s="13">
        <v>749.95</v>
      </c>
      <c r="I576" s="14">
        <v>-5.7000000000000002E-3</v>
      </c>
      <c r="J576" s="15">
        <f t="shared" si="142"/>
        <v>0.99429999999999996</v>
      </c>
      <c r="K576" s="10">
        <f t="shared" si="143"/>
        <v>-1.89455911153571E-3</v>
      </c>
      <c r="L576" s="21"/>
      <c r="M576" s="12" t="s">
        <v>577</v>
      </c>
      <c r="N576" s="13">
        <v>251.95</v>
      </c>
      <c r="O576" s="14">
        <v>-2.8E-3</v>
      </c>
      <c r="P576" s="15">
        <f t="shared" si="144"/>
        <v>0.99719999999999998</v>
      </c>
      <c r="Q576" s="10">
        <f t="shared" si="145"/>
        <v>-2.8942918557439701E-5</v>
      </c>
      <c r="R576" s="21"/>
      <c r="S576" s="12" t="s">
        <v>577</v>
      </c>
      <c r="T576" s="13">
        <v>21.1</v>
      </c>
      <c r="U576" s="14">
        <v>-1.3100000000000001E-2</v>
      </c>
      <c r="V576" s="15">
        <f t="shared" si="146"/>
        <v>0.9869</v>
      </c>
      <c r="W576" s="10">
        <f t="shared" si="147"/>
        <v>-4.5856257463577698E-4</v>
      </c>
      <c r="X576" s="22"/>
      <c r="Y576" s="29" t="s">
        <v>577</v>
      </c>
      <c r="Z576" s="30">
        <v>57.9</v>
      </c>
      <c r="AA576" s="31">
        <v>-9.4000000000000004E-3</v>
      </c>
      <c r="AB576" s="32">
        <f t="shared" si="148"/>
        <v>0.99060000000000004</v>
      </c>
      <c r="AC576" s="28">
        <f t="shared" si="149"/>
        <v>-1.97159780272271E-4</v>
      </c>
      <c r="AD576" s="22"/>
      <c r="AE576" s="29" t="s">
        <v>577</v>
      </c>
      <c r="AF576" s="30">
        <v>570.95000000000005</v>
      </c>
      <c r="AG576" s="31">
        <v>-1.6500000000000001E-2</v>
      </c>
      <c r="AH576" s="32">
        <f t="shared" si="150"/>
        <v>0.98350000000000004</v>
      </c>
      <c r="AI576" s="28">
        <f t="shared" si="151"/>
        <v>-1.53788512061142E-4</v>
      </c>
      <c r="AJ576" s="22"/>
      <c r="AK576" s="29" t="s">
        <v>577</v>
      </c>
      <c r="AL576" s="30">
        <v>248.05</v>
      </c>
      <c r="AM576" s="31">
        <v>-4.4000000000000003E-3</v>
      </c>
      <c r="AN576" s="32">
        <f t="shared" si="152"/>
        <v>0.99560000000000004</v>
      </c>
      <c r="AO576" s="28">
        <f t="shared" si="153"/>
        <v>-4.1656556006687403E-5</v>
      </c>
      <c r="AP576" s="22"/>
      <c r="AQ576" s="22"/>
      <c r="AR576" s="38"/>
      <c r="AT576" s="39">
        <f t="shared" si="154"/>
        <v>0.58457753976594196</v>
      </c>
      <c r="AV576" s="40" t="s">
        <v>581</v>
      </c>
      <c r="AW576" s="47">
        <v>1247.5999999999999</v>
      </c>
      <c r="AX576" s="48">
        <f t="shared" si="138"/>
        <v>-8.8180122505400107E-3</v>
      </c>
      <c r="AY576" s="43">
        <f t="shared" si="139"/>
        <v>0.99118198774945998</v>
      </c>
      <c r="AZ576" s="49"/>
    </row>
    <row r="577" spans="1:52" ht="20.399999999999999">
      <c r="A577" s="12" t="s">
        <v>578</v>
      </c>
      <c r="B577" s="13">
        <v>1763.77</v>
      </c>
      <c r="C577" s="14">
        <v>1.5E-3</v>
      </c>
      <c r="D577" s="15">
        <f t="shared" si="140"/>
        <v>1.0015000000000001</v>
      </c>
      <c r="E577" s="10">
        <f t="shared" si="141"/>
        <v>0.58339109147360901</v>
      </c>
      <c r="F577" s="16"/>
      <c r="G577" s="12" t="s">
        <v>578</v>
      </c>
      <c r="H577" s="13">
        <v>754.25</v>
      </c>
      <c r="I577" s="14">
        <v>0</v>
      </c>
      <c r="J577" s="15">
        <f t="shared" si="142"/>
        <v>1</v>
      </c>
      <c r="K577" s="10">
        <f t="shared" si="143"/>
        <v>0</v>
      </c>
      <c r="L577" s="21"/>
      <c r="M577" s="12" t="s">
        <v>578</v>
      </c>
      <c r="N577" s="13">
        <v>252.65</v>
      </c>
      <c r="O577" s="14">
        <v>-1.1999999999999999E-3</v>
      </c>
      <c r="P577" s="15">
        <f t="shared" si="144"/>
        <v>0.99880000000000002</v>
      </c>
      <c r="Q577" s="10">
        <f t="shared" si="145"/>
        <v>-1.24041079531884E-5</v>
      </c>
      <c r="R577" s="21"/>
      <c r="S577" s="12" t="s">
        <v>578</v>
      </c>
      <c r="T577" s="13">
        <v>21.38</v>
      </c>
      <c r="U577" s="14">
        <v>2.0500000000000001E-2</v>
      </c>
      <c r="V577" s="15">
        <f t="shared" si="146"/>
        <v>1.0205</v>
      </c>
      <c r="W577" s="10">
        <f t="shared" si="147"/>
        <v>7.17597922139957E-4</v>
      </c>
      <c r="X577" s="22"/>
      <c r="Y577" s="29" t="s">
        <v>578</v>
      </c>
      <c r="Z577" s="30">
        <v>58.45</v>
      </c>
      <c r="AA577" s="31">
        <v>-1.7600000000000001E-2</v>
      </c>
      <c r="AB577" s="32">
        <f t="shared" si="148"/>
        <v>0.98240000000000005</v>
      </c>
      <c r="AC577" s="28">
        <f t="shared" si="149"/>
        <v>-3.6915022689276299E-4</v>
      </c>
      <c r="AD577" s="22"/>
      <c r="AE577" s="29" t="s">
        <v>578</v>
      </c>
      <c r="AF577" s="30">
        <v>580.5</v>
      </c>
      <c r="AG577" s="31">
        <v>-3.5000000000000001E-3</v>
      </c>
      <c r="AH577" s="32">
        <f t="shared" si="150"/>
        <v>0.99650000000000005</v>
      </c>
      <c r="AI577" s="28">
        <f t="shared" si="151"/>
        <v>-3.2621805588726998E-5</v>
      </c>
      <c r="AJ577" s="22"/>
      <c r="AK577" s="29" t="s">
        <v>578</v>
      </c>
      <c r="AL577" s="30">
        <v>249.15</v>
      </c>
      <c r="AM577" s="31">
        <v>-8.2000000000000007E-3</v>
      </c>
      <c r="AN577" s="32">
        <f t="shared" si="152"/>
        <v>0.99180000000000001</v>
      </c>
      <c r="AO577" s="28">
        <f t="shared" si="153"/>
        <v>-7.7632672557917403E-5</v>
      </c>
      <c r="AP577" s="22"/>
      <c r="AQ577" s="22"/>
      <c r="AR577" s="38"/>
      <c r="AT577" s="39">
        <f t="shared" si="154"/>
        <v>0.58361688058275596</v>
      </c>
      <c r="AV577" s="40" t="s">
        <v>582</v>
      </c>
      <c r="AW577" s="47">
        <v>1258.6500000000001</v>
      </c>
      <c r="AX577" s="48">
        <f t="shared" si="138"/>
        <v>2.7139691164900399E-2</v>
      </c>
      <c r="AY577" s="43">
        <f t="shared" si="139"/>
        <v>1.0271396911649</v>
      </c>
      <c r="AZ577" s="49"/>
    </row>
    <row r="578" spans="1:52" ht="20.399999999999999">
      <c r="A578" s="12" t="s">
        <v>579</v>
      </c>
      <c r="B578" s="13">
        <v>1761.18</v>
      </c>
      <c r="C578" s="14">
        <v>1.4500000000000001E-2</v>
      </c>
      <c r="D578" s="15">
        <f t="shared" si="140"/>
        <v>1.0145</v>
      </c>
      <c r="E578" s="10">
        <f t="shared" si="141"/>
        <v>0.59096381657511299</v>
      </c>
      <c r="F578" s="16"/>
      <c r="G578" s="12" t="s">
        <v>579</v>
      </c>
      <c r="H578" s="13">
        <v>754.25</v>
      </c>
      <c r="I578" s="14">
        <v>1.44E-2</v>
      </c>
      <c r="J578" s="15">
        <f t="shared" si="142"/>
        <v>1.0144</v>
      </c>
      <c r="K578" s="10">
        <f t="shared" si="143"/>
        <v>4.7862545975638901E-3</v>
      </c>
      <c r="L578" s="21"/>
      <c r="M578" s="12" t="s">
        <v>579</v>
      </c>
      <c r="N578" s="13">
        <v>252.95</v>
      </c>
      <c r="O578" s="14">
        <v>8.2000000000000007E-3</v>
      </c>
      <c r="P578" s="15">
        <f t="shared" si="144"/>
        <v>1.0082</v>
      </c>
      <c r="Q578" s="10">
        <f t="shared" si="145"/>
        <v>8.4761404346787698E-5</v>
      </c>
      <c r="R578" s="21"/>
      <c r="S578" s="12" t="s">
        <v>579</v>
      </c>
      <c r="T578" s="13">
        <v>20.95</v>
      </c>
      <c r="U578" s="14">
        <v>-1.2500000000000001E-2</v>
      </c>
      <c r="V578" s="15">
        <f t="shared" si="146"/>
        <v>0.98750000000000004</v>
      </c>
      <c r="W578" s="10">
        <f t="shared" si="147"/>
        <v>-4.3755970862192499E-4</v>
      </c>
      <c r="X578" s="22"/>
      <c r="Y578" s="29" t="s">
        <v>579</v>
      </c>
      <c r="Z578" s="30">
        <v>59.5</v>
      </c>
      <c r="AA578" s="31">
        <v>2.6700000000000002E-2</v>
      </c>
      <c r="AB578" s="32">
        <f t="shared" si="148"/>
        <v>1.0266999999999999</v>
      </c>
      <c r="AC578" s="28">
        <f t="shared" si="149"/>
        <v>5.6001767375209004E-4</v>
      </c>
      <c r="AD578" s="22"/>
      <c r="AE578" s="29" t="s">
        <v>579</v>
      </c>
      <c r="AF578" s="30">
        <v>582.54999999999995</v>
      </c>
      <c r="AG578" s="31">
        <v>-6.1000000000000004E-3</v>
      </c>
      <c r="AH578" s="32">
        <f t="shared" si="150"/>
        <v>0.99390000000000001</v>
      </c>
      <c r="AI578" s="28">
        <f t="shared" si="151"/>
        <v>-5.6855146883209897E-5</v>
      </c>
      <c r="AJ578" s="22"/>
      <c r="AK578" s="29" t="s">
        <v>579</v>
      </c>
      <c r="AL578" s="30">
        <v>251.2</v>
      </c>
      <c r="AM578" s="31">
        <v>-4.4000000000000003E-3</v>
      </c>
      <c r="AN578" s="32">
        <f t="shared" si="152"/>
        <v>0.99560000000000004</v>
      </c>
      <c r="AO578" s="28">
        <f t="shared" si="153"/>
        <v>-4.1656556006687403E-5</v>
      </c>
      <c r="AP578" s="22"/>
      <c r="AQ578" s="22"/>
      <c r="AR578" s="38"/>
      <c r="AT578" s="39">
        <f t="shared" si="154"/>
        <v>0.59585877883926397</v>
      </c>
      <c r="AV578" s="40" t="s">
        <v>583</v>
      </c>
      <c r="AW578" s="47">
        <v>1224.95</v>
      </c>
      <c r="AX578" s="48">
        <f t="shared" si="138"/>
        <v>3.3917034482376901E-2</v>
      </c>
      <c r="AY578" s="43">
        <f t="shared" si="139"/>
        <v>1.03391703448238</v>
      </c>
      <c r="AZ578" s="49"/>
    </row>
    <row r="579" spans="1:52" ht="20.399999999999999">
      <c r="A579" s="12" t="s">
        <v>580</v>
      </c>
      <c r="B579" s="13">
        <v>1736.04</v>
      </c>
      <c r="C579" s="14">
        <v>5.8999999999999999E-3</v>
      </c>
      <c r="D579" s="15">
        <f t="shared" si="140"/>
        <v>1.0059</v>
      </c>
      <c r="E579" s="10">
        <f t="shared" si="141"/>
        <v>0.58595416766180997</v>
      </c>
      <c r="F579" s="16"/>
      <c r="G579" s="12" t="s">
        <v>580</v>
      </c>
      <c r="H579" s="13">
        <v>743.55</v>
      </c>
      <c r="I579" s="14">
        <v>-7.3000000000000001E-3</v>
      </c>
      <c r="J579" s="15">
        <f t="shared" si="142"/>
        <v>0.99270000000000003</v>
      </c>
      <c r="K579" s="10">
        <f t="shared" si="143"/>
        <v>-2.42636517793169E-3</v>
      </c>
      <c r="L579" s="21"/>
      <c r="M579" s="12" t="s">
        <v>580</v>
      </c>
      <c r="N579" s="13">
        <v>250.9</v>
      </c>
      <c r="O579" s="14">
        <v>-1.01E-2</v>
      </c>
      <c r="P579" s="15">
        <f t="shared" si="144"/>
        <v>0.9899</v>
      </c>
      <c r="Q579" s="10">
        <f t="shared" si="145"/>
        <v>-1.04401241939336E-4</v>
      </c>
      <c r="R579" s="21"/>
      <c r="S579" s="12" t="s">
        <v>580</v>
      </c>
      <c r="T579" s="13">
        <v>21.22</v>
      </c>
      <c r="U579" s="14">
        <v>6.1999999999999998E-3</v>
      </c>
      <c r="V579" s="15">
        <f t="shared" si="146"/>
        <v>1.0062</v>
      </c>
      <c r="W579" s="10">
        <f t="shared" si="147"/>
        <v>2.17029615476475E-4</v>
      </c>
      <c r="X579" s="22"/>
      <c r="Y579" s="29" t="s">
        <v>580</v>
      </c>
      <c r="Z579" s="30">
        <v>57.95</v>
      </c>
      <c r="AA579" s="31">
        <v>8.6999999999999994E-3</v>
      </c>
      <c r="AB579" s="32">
        <f t="shared" si="148"/>
        <v>1.0086999999999999</v>
      </c>
      <c r="AC579" s="28">
        <f t="shared" si="149"/>
        <v>1.8247766897540001E-4</v>
      </c>
      <c r="AD579" s="22"/>
      <c r="AE579" s="29" t="s">
        <v>580</v>
      </c>
      <c r="AF579" s="30">
        <v>586.15</v>
      </c>
      <c r="AG579" s="31">
        <v>2.3599999999999999E-2</v>
      </c>
      <c r="AH579" s="32">
        <f t="shared" si="150"/>
        <v>1.0236000000000001</v>
      </c>
      <c r="AI579" s="28">
        <f t="shared" si="151"/>
        <v>2.1996417482684499E-4</v>
      </c>
      <c r="AJ579" s="22"/>
      <c r="AK579" s="29" t="s">
        <v>580</v>
      </c>
      <c r="AL579" s="30">
        <v>252.3</v>
      </c>
      <c r="AM579" s="31">
        <v>8.0000000000000004E-4</v>
      </c>
      <c r="AN579" s="32">
        <f t="shared" si="152"/>
        <v>1.0007999999999999</v>
      </c>
      <c r="AO579" s="28">
        <f t="shared" si="153"/>
        <v>7.5739192739431597E-6</v>
      </c>
      <c r="AP579" s="22"/>
      <c r="AQ579" s="22"/>
      <c r="AR579" s="38"/>
      <c r="AT579" s="39">
        <f t="shared" si="154"/>
        <v>0.58405044662049199</v>
      </c>
      <c r="AV579" s="40" t="s">
        <v>584</v>
      </c>
      <c r="AW579" s="47">
        <v>1184.0999999999999</v>
      </c>
      <c r="AX579" s="48">
        <f t="shared" si="138"/>
        <v>-1.53365671018537E-2</v>
      </c>
      <c r="AY579" s="43">
        <f t="shared" si="139"/>
        <v>0.98466343289814595</v>
      </c>
      <c r="AZ579" s="49"/>
    </row>
    <row r="580" spans="1:52" ht="20.399999999999999">
      <c r="A580" s="12" t="s">
        <v>581</v>
      </c>
      <c r="B580" s="13">
        <v>1725.91</v>
      </c>
      <c r="C580" s="14">
        <v>1.1999999999999999E-3</v>
      </c>
      <c r="D580" s="15">
        <f t="shared" si="140"/>
        <v>1.0012000000000001</v>
      </c>
      <c r="E580" s="10">
        <f t="shared" si="141"/>
        <v>0.58321633627895897</v>
      </c>
      <c r="F580" s="16"/>
      <c r="G580" s="12" t="s">
        <v>581</v>
      </c>
      <c r="H580" s="13">
        <v>749</v>
      </c>
      <c r="I580" s="14">
        <v>1.2500000000000001E-2</v>
      </c>
      <c r="J580" s="15">
        <f t="shared" si="142"/>
        <v>1.0125</v>
      </c>
      <c r="K580" s="10">
        <f t="shared" si="143"/>
        <v>4.1547348937186496E-3</v>
      </c>
      <c r="L580" s="21"/>
      <c r="M580" s="12" t="s">
        <v>581</v>
      </c>
      <c r="N580" s="13">
        <v>253.45</v>
      </c>
      <c r="O580" s="14">
        <v>7.0000000000000001E-3</v>
      </c>
      <c r="P580" s="15">
        <f t="shared" si="144"/>
        <v>1.0069999999999999</v>
      </c>
      <c r="Q580" s="10">
        <f t="shared" si="145"/>
        <v>7.2357296393599197E-5</v>
      </c>
      <c r="R580" s="21"/>
      <c r="S580" s="12" t="s">
        <v>581</v>
      </c>
      <c r="T580" s="13">
        <v>21.08</v>
      </c>
      <c r="U580" s="14">
        <v>5.7000000000000002E-3</v>
      </c>
      <c r="V580" s="15">
        <f t="shared" si="146"/>
        <v>1.0057</v>
      </c>
      <c r="W580" s="10">
        <f t="shared" si="147"/>
        <v>1.99527227131598E-4</v>
      </c>
      <c r="X580" s="22"/>
      <c r="Y580" s="29" t="s">
        <v>581</v>
      </c>
      <c r="Z580" s="30">
        <v>57.45</v>
      </c>
      <c r="AA580" s="31">
        <v>8.8000000000000005E-3</v>
      </c>
      <c r="AB580" s="32">
        <f t="shared" si="148"/>
        <v>1.0087999999999999</v>
      </c>
      <c r="AC580" s="28">
        <f t="shared" si="149"/>
        <v>1.8457511344638201E-4</v>
      </c>
      <c r="AD580" s="22"/>
      <c r="AE580" s="29" t="s">
        <v>581</v>
      </c>
      <c r="AF580" s="30">
        <v>572.65</v>
      </c>
      <c r="AG580" s="31">
        <v>6.1100000000000002E-2</v>
      </c>
      <c r="AH580" s="32">
        <f t="shared" si="150"/>
        <v>1.0610999999999999</v>
      </c>
      <c r="AI580" s="28">
        <f t="shared" si="151"/>
        <v>5.6948352042034904E-4</v>
      </c>
      <c r="AJ580" s="22"/>
      <c r="AK580" s="29" t="s">
        <v>581</v>
      </c>
      <c r="AL580" s="30">
        <v>252.1</v>
      </c>
      <c r="AM580" s="31">
        <v>-8.3000000000000001E-3</v>
      </c>
      <c r="AN580" s="32">
        <f t="shared" si="152"/>
        <v>0.99170000000000003</v>
      </c>
      <c r="AO580" s="28">
        <f t="shared" si="153"/>
        <v>-7.8579412467160207E-5</v>
      </c>
      <c r="AP580" s="22"/>
      <c r="AQ580" s="22"/>
      <c r="AR580" s="38"/>
      <c r="AT580" s="39">
        <f t="shared" si="154"/>
        <v>0.58831843491760205</v>
      </c>
      <c r="AV580" s="40" t="s">
        <v>585</v>
      </c>
      <c r="AW580" s="47">
        <v>1202.4000000000001</v>
      </c>
      <c r="AX580" s="48">
        <f t="shared" si="138"/>
        <v>-1.4859114403749801E-2</v>
      </c>
      <c r="AY580" s="43">
        <f t="shared" si="139"/>
        <v>0.98514088559625002</v>
      </c>
      <c r="AZ580" s="49"/>
    </row>
    <row r="581" spans="1:52" ht="20.399999999999999">
      <c r="A581" s="12" t="s">
        <v>582</v>
      </c>
      <c r="B581" s="13">
        <v>1723.76</v>
      </c>
      <c r="C581" s="14">
        <v>2.5399999999999999E-2</v>
      </c>
      <c r="D581" s="15">
        <f t="shared" si="140"/>
        <v>1.0254000000000001</v>
      </c>
      <c r="E581" s="10">
        <f t="shared" si="141"/>
        <v>0.59731325531406698</v>
      </c>
      <c r="F581" s="16"/>
      <c r="G581" s="12" t="s">
        <v>582</v>
      </c>
      <c r="H581" s="13">
        <v>739.75</v>
      </c>
      <c r="I581" s="14">
        <v>1.21E-2</v>
      </c>
      <c r="J581" s="15">
        <f t="shared" si="142"/>
        <v>1.0121</v>
      </c>
      <c r="K581" s="10">
        <f t="shared" si="143"/>
        <v>4.0217833771196603E-3</v>
      </c>
      <c r="L581" s="21"/>
      <c r="M581" s="12" t="s">
        <v>582</v>
      </c>
      <c r="N581" s="13">
        <v>251.7</v>
      </c>
      <c r="O581" s="14">
        <v>5.1999999999999998E-3</v>
      </c>
      <c r="P581" s="15">
        <f t="shared" si="144"/>
        <v>1.0052000000000001</v>
      </c>
      <c r="Q581" s="10">
        <f t="shared" si="145"/>
        <v>5.3751134463816601E-5</v>
      </c>
      <c r="R581" s="21"/>
      <c r="S581" s="12" t="s">
        <v>582</v>
      </c>
      <c r="T581" s="13">
        <v>20.97</v>
      </c>
      <c r="U581" s="14">
        <v>2.5999999999999999E-3</v>
      </c>
      <c r="V581" s="15">
        <f t="shared" si="146"/>
        <v>1.0025999999999999</v>
      </c>
      <c r="W581" s="10">
        <f t="shared" si="147"/>
        <v>9.1012419393360401E-5</v>
      </c>
      <c r="X581" s="22"/>
      <c r="Y581" s="29" t="s">
        <v>582</v>
      </c>
      <c r="Z581" s="30">
        <v>56.95</v>
      </c>
      <c r="AA581" s="31">
        <v>1.8E-3</v>
      </c>
      <c r="AB581" s="32">
        <f t="shared" si="148"/>
        <v>1.0018</v>
      </c>
      <c r="AC581" s="28">
        <f t="shared" si="149"/>
        <v>3.7754000477669002E-5</v>
      </c>
      <c r="AD581" s="22"/>
      <c r="AE581" s="29" t="s">
        <v>582</v>
      </c>
      <c r="AF581" s="30">
        <v>539.70000000000005</v>
      </c>
      <c r="AG581" s="31">
        <v>7.7999999999999996E-3</v>
      </c>
      <c r="AH581" s="32">
        <f t="shared" si="150"/>
        <v>1.0078</v>
      </c>
      <c r="AI581" s="28">
        <f t="shared" si="151"/>
        <v>7.2700023883448799E-5</v>
      </c>
      <c r="AJ581" s="22"/>
      <c r="AK581" s="29" t="s">
        <v>582</v>
      </c>
      <c r="AL581" s="30">
        <v>254.2</v>
      </c>
      <c r="AM581" s="31">
        <v>1.72E-2</v>
      </c>
      <c r="AN581" s="32">
        <f t="shared" si="152"/>
        <v>1.0172000000000001</v>
      </c>
      <c r="AO581" s="28">
        <f t="shared" si="153"/>
        <v>1.6283926438977799E-4</v>
      </c>
      <c r="AP581" s="22"/>
      <c r="AQ581" s="22"/>
      <c r="AR581" s="38"/>
      <c r="AT581" s="39">
        <f t="shared" si="154"/>
        <v>0.60175309553379497</v>
      </c>
      <c r="AV581" s="40" t="s">
        <v>586</v>
      </c>
      <c r="AW581" s="47">
        <v>1220.4000000000001</v>
      </c>
      <c r="AX581" s="48">
        <f t="shared" si="138"/>
        <v>1.2367211793570899E-2</v>
      </c>
      <c r="AY581" s="43">
        <f t="shared" si="139"/>
        <v>1.01236721179357</v>
      </c>
      <c r="AZ581" s="49"/>
    </row>
    <row r="582" spans="1:52" ht="20.399999999999999">
      <c r="A582" s="12" t="s">
        <v>583</v>
      </c>
      <c r="B582" s="13">
        <v>1681.06</v>
      </c>
      <c r="C582" s="14">
        <v>2.35E-2</v>
      </c>
      <c r="D582" s="15">
        <f t="shared" si="140"/>
        <v>1.0235000000000001</v>
      </c>
      <c r="E582" s="10">
        <f t="shared" si="141"/>
        <v>0.59620647241461699</v>
      </c>
      <c r="F582" s="16"/>
      <c r="G582" s="12" t="s">
        <v>583</v>
      </c>
      <c r="H582" s="13">
        <v>730.9</v>
      </c>
      <c r="I582" s="14">
        <v>8.8999999999999999E-3</v>
      </c>
      <c r="J582" s="15">
        <f t="shared" si="142"/>
        <v>1.0088999999999999</v>
      </c>
      <c r="K582" s="10">
        <f t="shared" si="143"/>
        <v>2.9581712443276799E-3</v>
      </c>
      <c r="L582" s="21"/>
      <c r="M582" s="12" t="s">
        <v>583</v>
      </c>
      <c r="N582" s="13">
        <v>250.4</v>
      </c>
      <c r="O582" s="14">
        <v>1.4E-3</v>
      </c>
      <c r="P582" s="15">
        <f t="shared" si="144"/>
        <v>1.0014000000000001</v>
      </c>
      <c r="Q582" s="10">
        <f t="shared" si="145"/>
        <v>1.4471459278719799E-5</v>
      </c>
      <c r="R582" s="21"/>
      <c r="S582" s="12" t="s">
        <v>583</v>
      </c>
      <c r="T582" s="13">
        <v>20.91</v>
      </c>
      <c r="U582" s="14">
        <v>3.0999999999999999E-3</v>
      </c>
      <c r="V582" s="15">
        <f t="shared" si="146"/>
        <v>1.0031000000000001</v>
      </c>
      <c r="W582" s="10">
        <f t="shared" si="147"/>
        <v>1.08514807738237E-4</v>
      </c>
      <c r="X582" s="22"/>
      <c r="Y582" s="29" t="s">
        <v>583</v>
      </c>
      <c r="Z582" s="30">
        <v>56.85</v>
      </c>
      <c r="AA582" s="31">
        <v>-6.1000000000000004E-3</v>
      </c>
      <c r="AB582" s="32">
        <f t="shared" si="148"/>
        <v>0.99390000000000001</v>
      </c>
      <c r="AC582" s="28">
        <f t="shared" si="149"/>
        <v>-1.2794411272987801E-4</v>
      </c>
      <c r="AD582" s="22"/>
      <c r="AE582" s="29" t="s">
        <v>583</v>
      </c>
      <c r="AF582" s="30">
        <v>535.5</v>
      </c>
      <c r="AG582" s="31">
        <v>1.32E-2</v>
      </c>
      <c r="AH582" s="32">
        <f t="shared" si="150"/>
        <v>1.0132000000000001</v>
      </c>
      <c r="AI582" s="28">
        <f t="shared" si="151"/>
        <v>1.2303080964891301E-4</v>
      </c>
      <c r="AJ582" s="22"/>
      <c r="AK582" s="29" t="s">
        <v>583</v>
      </c>
      <c r="AL582" s="30">
        <v>249.9</v>
      </c>
      <c r="AM582" s="31">
        <v>-6.4000000000000003E-3</v>
      </c>
      <c r="AN582" s="32">
        <f t="shared" si="152"/>
        <v>0.99360000000000004</v>
      </c>
      <c r="AO582" s="28">
        <f t="shared" si="153"/>
        <v>-6.0591354191545298E-5</v>
      </c>
      <c r="AP582" s="22"/>
      <c r="AQ582" s="22"/>
      <c r="AR582" s="38"/>
      <c r="AT582" s="39">
        <f t="shared" si="154"/>
        <v>0.59922212526868901</v>
      </c>
      <c r="AV582" s="40" t="s">
        <v>587</v>
      </c>
      <c r="AW582" s="47">
        <v>1205.4000000000001</v>
      </c>
      <c r="AX582" s="48">
        <f t="shared" ref="AX582:AX645" si="155">LN(AW582/AW583)</f>
        <v>-2.7775586564282199E-2</v>
      </c>
      <c r="AY582" s="43">
        <f t="shared" ref="AY582:AY645" si="156">AX582+1</f>
        <v>0.97222441343571797</v>
      </c>
      <c r="AZ582" s="49"/>
    </row>
    <row r="583" spans="1:52" ht="20.399999999999999">
      <c r="A583" s="12" t="s">
        <v>584</v>
      </c>
      <c r="B583" s="13">
        <v>1642.45</v>
      </c>
      <c r="C583" s="14">
        <v>-6.9999999999999999E-4</v>
      </c>
      <c r="D583" s="15">
        <f t="shared" ref="D583:D646" si="157">SUM(C583,1)</f>
        <v>0.99929999999999997</v>
      </c>
      <c r="E583" s="10">
        <f t="shared" ref="E583:E646" si="158">D583*$C$4</f>
        <v>0.58210955337950798</v>
      </c>
      <c r="F583" s="16"/>
      <c r="G583" s="12" t="s">
        <v>584</v>
      </c>
      <c r="H583" s="13">
        <v>724.45</v>
      </c>
      <c r="I583" s="14">
        <v>-3.2000000000000002E-3</v>
      </c>
      <c r="J583" s="15">
        <f t="shared" ref="J583:J646" si="159">SUM(I583,1)</f>
        <v>0.99680000000000002</v>
      </c>
      <c r="K583" s="10">
        <f t="shared" ref="K583:K646" si="160">I583*$I$4</f>
        <v>-1.0636121327919799E-3</v>
      </c>
      <c r="L583" s="21"/>
      <c r="M583" s="12" t="s">
        <v>584</v>
      </c>
      <c r="N583" s="13">
        <v>250.05</v>
      </c>
      <c r="O583" s="14">
        <v>1.6500000000000001E-2</v>
      </c>
      <c r="P583" s="15">
        <f t="shared" ref="P583:P646" si="161">SUM(O583,1)</f>
        <v>1.0165</v>
      </c>
      <c r="Q583" s="10">
        <f t="shared" ref="Q583:Q646" si="162">O583*$O$4</f>
        <v>1.7055648435634099E-4</v>
      </c>
      <c r="R583" s="21"/>
      <c r="S583" s="12" t="s">
        <v>584</v>
      </c>
      <c r="T583" s="13">
        <v>20.84</v>
      </c>
      <c r="U583" s="14">
        <v>1E-3</v>
      </c>
      <c r="V583" s="15">
        <f t="shared" ref="V583:V646" si="163">SUM(U583,1)</f>
        <v>1.0009999999999999</v>
      </c>
      <c r="W583" s="10">
        <f t="shared" ref="W583:W646" si="164">U583*$U$4</f>
        <v>3.5004776689754001E-5</v>
      </c>
      <c r="X583" s="22"/>
      <c r="Y583" s="29" t="s">
        <v>584</v>
      </c>
      <c r="Z583" s="30">
        <v>57.2</v>
      </c>
      <c r="AA583" s="31">
        <v>-1.72E-2</v>
      </c>
      <c r="AB583" s="32">
        <f t="shared" ref="AB583:AB646" si="165">SUM(AA583,1)</f>
        <v>0.98280000000000001</v>
      </c>
      <c r="AC583" s="28">
        <f t="shared" ref="AC583:AC646" si="166">AA583*$AA$4</f>
        <v>-3.6076044900883701E-4</v>
      </c>
      <c r="AD583" s="22"/>
      <c r="AE583" s="29" t="s">
        <v>584</v>
      </c>
      <c r="AF583" s="30">
        <v>528.5</v>
      </c>
      <c r="AG583" s="31">
        <v>1.8800000000000001E-2</v>
      </c>
      <c r="AH583" s="32">
        <f t="shared" ref="AH583:AH646" si="167">SUM(AG583,1)</f>
        <v>1.0187999999999999</v>
      </c>
      <c r="AI583" s="28">
        <f t="shared" ref="AI583:AI646" si="168">AG583*$AG$4</f>
        <v>1.75225698590877E-4</v>
      </c>
      <c r="AJ583" s="22"/>
      <c r="AK583" s="29" t="s">
        <v>584</v>
      </c>
      <c r="AL583" s="30">
        <v>251.5</v>
      </c>
      <c r="AM583" s="31">
        <v>9.5999999999999992E-3</v>
      </c>
      <c r="AN583" s="32">
        <f t="shared" ref="AN583:AN646" si="169">SUM(AM583,1)</f>
        <v>1.0096000000000001</v>
      </c>
      <c r="AO583" s="28">
        <f t="shared" ref="AO583:AO646" si="170">AM583*$AM$4</f>
        <v>9.0887031287317896E-5</v>
      </c>
      <c r="AP583" s="22"/>
      <c r="AQ583" s="22"/>
      <c r="AR583" s="38"/>
      <c r="AT583" s="39">
        <f t="shared" si="154"/>
        <v>0.58115685478863199</v>
      </c>
      <c r="AV583" s="40" t="s">
        <v>588</v>
      </c>
      <c r="AW583" s="47">
        <v>1239.3499999999999</v>
      </c>
      <c r="AX583" s="48">
        <f t="shared" si="155"/>
        <v>9.11312447041705E-2</v>
      </c>
      <c r="AY583" s="43">
        <f t="shared" si="156"/>
        <v>1.0911312447041699</v>
      </c>
      <c r="AZ583" s="49"/>
    </row>
    <row r="584" spans="1:52" ht="20.399999999999999">
      <c r="A584" s="12" t="s">
        <v>585</v>
      </c>
      <c r="B584" s="13">
        <v>1643.54</v>
      </c>
      <c r="C584" s="14">
        <v>-3.8999999999999998E-3</v>
      </c>
      <c r="D584" s="15">
        <f t="shared" si="157"/>
        <v>0.99609999999999999</v>
      </c>
      <c r="E584" s="10">
        <f t="shared" si="158"/>
        <v>0.58024549796990699</v>
      </c>
      <c r="F584" s="16"/>
      <c r="G584" s="12" t="s">
        <v>585</v>
      </c>
      <c r="H584" s="13">
        <v>726.75</v>
      </c>
      <c r="I584" s="14">
        <v>-7.0000000000000001E-3</v>
      </c>
      <c r="J584" s="15">
        <f t="shared" si="159"/>
        <v>0.99299999999999999</v>
      </c>
      <c r="K584" s="10">
        <f t="shared" si="160"/>
        <v>-2.3266515404824499E-3</v>
      </c>
      <c r="L584" s="21"/>
      <c r="M584" s="12" t="s">
        <v>585</v>
      </c>
      <c r="N584" s="13">
        <v>246</v>
      </c>
      <c r="O584" s="14">
        <v>2.1399999999999999E-2</v>
      </c>
      <c r="P584" s="15">
        <f t="shared" si="161"/>
        <v>1.0214000000000001</v>
      </c>
      <c r="Q584" s="10">
        <f t="shared" si="162"/>
        <v>2.2120659183186099E-4</v>
      </c>
      <c r="R584" s="21"/>
      <c r="S584" s="12" t="s">
        <v>585</v>
      </c>
      <c r="T584" s="13">
        <v>20.83</v>
      </c>
      <c r="U584" s="14">
        <v>-2.07E-2</v>
      </c>
      <c r="V584" s="15">
        <f t="shared" si="163"/>
        <v>0.97929999999999995</v>
      </c>
      <c r="W584" s="10">
        <f t="shared" si="164"/>
        <v>-7.2459887747790795E-4</v>
      </c>
      <c r="X584" s="22"/>
      <c r="Y584" s="29" t="s">
        <v>585</v>
      </c>
      <c r="Z584" s="30">
        <v>58.2</v>
      </c>
      <c r="AA584" s="31">
        <v>4.3E-3</v>
      </c>
      <c r="AB584" s="32">
        <f t="shared" si="165"/>
        <v>1.0043</v>
      </c>
      <c r="AC584" s="28">
        <f t="shared" si="166"/>
        <v>9.0190112252209198E-5</v>
      </c>
      <c r="AD584" s="22"/>
      <c r="AE584" s="29" t="s">
        <v>585</v>
      </c>
      <c r="AF584" s="30">
        <v>518.75</v>
      </c>
      <c r="AG584" s="31">
        <v>-1.7100000000000001E-2</v>
      </c>
      <c r="AH584" s="32">
        <f t="shared" si="167"/>
        <v>0.9829</v>
      </c>
      <c r="AI584" s="28">
        <f t="shared" si="168"/>
        <v>-1.5938082159063801E-4</v>
      </c>
      <c r="AJ584" s="22"/>
      <c r="AK584" s="29" t="s">
        <v>585</v>
      </c>
      <c r="AL584" s="30">
        <v>249.1</v>
      </c>
      <c r="AM584" s="31">
        <v>1.78E-2</v>
      </c>
      <c r="AN584" s="32">
        <f t="shared" si="169"/>
        <v>1.0178</v>
      </c>
      <c r="AO584" s="28">
        <f t="shared" si="170"/>
        <v>1.68519703845235E-4</v>
      </c>
      <c r="AP584" s="22"/>
      <c r="AQ584" s="22"/>
      <c r="AR584" s="38"/>
      <c r="AT584" s="39">
        <f t="shared" si="154"/>
        <v>0.57751478313828497</v>
      </c>
      <c r="AV584" s="40" t="s">
        <v>589</v>
      </c>
      <c r="AW584" s="47">
        <v>1131.4000000000001</v>
      </c>
      <c r="AX584" s="48">
        <f t="shared" si="155"/>
        <v>1.36601381040341E-2</v>
      </c>
      <c r="AY584" s="43">
        <f t="shared" si="156"/>
        <v>1.01366013810403</v>
      </c>
      <c r="AZ584" s="49"/>
    </row>
    <row r="585" spans="1:52" ht="20.399999999999999">
      <c r="A585" s="12" t="s">
        <v>586</v>
      </c>
      <c r="B585" s="13">
        <v>1650.03</v>
      </c>
      <c r="C585" s="14">
        <v>-5.5999999999999999E-3</v>
      </c>
      <c r="D585" s="15">
        <f t="shared" si="157"/>
        <v>0.99439999999999995</v>
      </c>
      <c r="E585" s="10">
        <f t="shared" si="158"/>
        <v>0.57925521853355599</v>
      </c>
      <c r="F585" s="16"/>
      <c r="G585" s="12" t="s">
        <v>586</v>
      </c>
      <c r="H585" s="13">
        <v>731.9</v>
      </c>
      <c r="I585" s="14">
        <v>3.7000000000000002E-3</v>
      </c>
      <c r="J585" s="15">
        <f t="shared" si="159"/>
        <v>1.0037</v>
      </c>
      <c r="K585" s="10">
        <f t="shared" si="160"/>
        <v>1.2298015285407201E-3</v>
      </c>
      <c r="L585" s="21"/>
      <c r="M585" s="12" t="s">
        <v>586</v>
      </c>
      <c r="N585" s="13">
        <v>240.85</v>
      </c>
      <c r="O585" s="14">
        <v>8.9999999999999993E-3</v>
      </c>
      <c r="P585" s="15">
        <f t="shared" si="161"/>
        <v>1.0089999999999999</v>
      </c>
      <c r="Q585" s="10">
        <f t="shared" si="162"/>
        <v>9.3030809648913298E-5</v>
      </c>
      <c r="R585" s="21"/>
      <c r="S585" s="12" t="s">
        <v>586</v>
      </c>
      <c r="T585" s="13">
        <v>21.26</v>
      </c>
      <c r="U585" s="14">
        <v>4.7000000000000002E-3</v>
      </c>
      <c r="V585" s="15">
        <f t="shared" si="163"/>
        <v>1.0046999999999999</v>
      </c>
      <c r="W585" s="10">
        <f t="shared" si="164"/>
        <v>1.6452245044184399E-4</v>
      </c>
      <c r="X585" s="22"/>
      <c r="Y585" s="29" t="s">
        <v>586</v>
      </c>
      <c r="Z585" s="30">
        <v>57.95</v>
      </c>
      <c r="AA585" s="31">
        <v>-9.4000000000000004E-3</v>
      </c>
      <c r="AB585" s="32">
        <f t="shared" si="165"/>
        <v>0.99060000000000004</v>
      </c>
      <c r="AC585" s="28">
        <f t="shared" si="166"/>
        <v>-1.97159780272271E-4</v>
      </c>
      <c r="AD585" s="22"/>
      <c r="AE585" s="29" t="s">
        <v>586</v>
      </c>
      <c r="AF585" s="30">
        <v>527.79999999999995</v>
      </c>
      <c r="AG585" s="31">
        <v>-2.1600000000000001E-2</v>
      </c>
      <c r="AH585" s="32">
        <f t="shared" si="167"/>
        <v>0.97840000000000005</v>
      </c>
      <c r="AI585" s="28">
        <f t="shared" si="168"/>
        <v>-2.0132314306185801E-4</v>
      </c>
      <c r="AJ585" s="22"/>
      <c r="AK585" s="29" t="s">
        <v>586</v>
      </c>
      <c r="AL585" s="30">
        <v>244.75</v>
      </c>
      <c r="AM585" s="31">
        <v>9.1000000000000004E-3</v>
      </c>
      <c r="AN585" s="32">
        <f t="shared" si="169"/>
        <v>1.0091000000000001</v>
      </c>
      <c r="AO585" s="28">
        <f t="shared" si="170"/>
        <v>8.6153331741103405E-5</v>
      </c>
      <c r="AP585" s="22"/>
      <c r="AQ585" s="22"/>
      <c r="AR585" s="38"/>
      <c r="AT585" s="39">
        <f t="shared" si="154"/>
        <v>0.58043024373059504</v>
      </c>
      <c r="AV585" s="40" t="s">
        <v>590</v>
      </c>
      <c r="AW585" s="47">
        <v>1116.05</v>
      </c>
      <c r="AX585" s="48">
        <f t="shared" si="155"/>
        <v>1.42582391138204E-2</v>
      </c>
      <c r="AY585" s="43">
        <f t="shared" si="156"/>
        <v>1.01425823911382</v>
      </c>
      <c r="AZ585" s="49"/>
    </row>
    <row r="586" spans="1:52" ht="20.399999999999999">
      <c r="A586" s="12" t="s">
        <v>587</v>
      </c>
      <c r="B586" s="13">
        <v>1659.26</v>
      </c>
      <c r="C586" s="14">
        <v>-1.4500000000000001E-2</v>
      </c>
      <c r="D586" s="15">
        <f t="shared" si="157"/>
        <v>0.98550000000000004</v>
      </c>
      <c r="E586" s="10">
        <f t="shared" si="158"/>
        <v>0.57407081442560304</v>
      </c>
      <c r="F586" s="16"/>
      <c r="G586" s="12" t="s">
        <v>587</v>
      </c>
      <c r="H586" s="13">
        <v>729.2</v>
      </c>
      <c r="I586" s="14">
        <v>1.89E-2</v>
      </c>
      <c r="J586" s="15">
        <f t="shared" si="159"/>
        <v>1.0188999999999999</v>
      </c>
      <c r="K586" s="10">
        <f t="shared" si="160"/>
        <v>6.2819591593025999E-3</v>
      </c>
      <c r="L586" s="21"/>
      <c r="M586" s="12" t="s">
        <v>587</v>
      </c>
      <c r="N586" s="13">
        <v>238.7</v>
      </c>
      <c r="O586" s="14">
        <v>0</v>
      </c>
      <c r="P586" s="15">
        <f t="shared" si="161"/>
        <v>1</v>
      </c>
      <c r="Q586" s="10">
        <f t="shared" si="162"/>
        <v>0</v>
      </c>
      <c r="R586" s="21"/>
      <c r="S586" s="12" t="s">
        <v>587</v>
      </c>
      <c r="T586" s="13">
        <v>21.17</v>
      </c>
      <c r="U586" s="14">
        <v>9.1000000000000004E-3</v>
      </c>
      <c r="V586" s="15">
        <f t="shared" si="163"/>
        <v>1.0091000000000001</v>
      </c>
      <c r="W586" s="10">
        <f t="shared" si="164"/>
        <v>3.1854346787676101E-4</v>
      </c>
      <c r="X586" s="22"/>
      <c r="Y586" s="29" t="s">
        <v>587</v>
      </c>
      <c r="Z586" s="30">
        <v>58.5</v>
      </c>
      <c r="AA586" s="31">
        <v>3.6299999999999999E-2</v>
      </c>
      <c r="AB586" s="32">
        <f t="shared" si="165"/>
        <v>1.0363</v>
      </c>
      <c r="AC586" s="28">
        <f t="shared" si="166"/>
        <v>7.6137234296632403E-4</v>
      </c>
      <c r="AD586" s="22"/>
      <c r="AE586" s="29" t="s">
        <v>587</v>
      </c>
      <c r="AF586" s="30">
        <v>539.45000000000005</v>
      </c>
      <c r="AG586" s="31">
        <v>5.9999999999999995E-4</v>
      </c>
      <c r="AH586" s="32">
        <f t="shared" si="167"/>
        <v>1.0005999999999999</v>
      </c>
      <c r="AI586" s="28">
        <f t="shared" si="168"/>
        <v>5.5923095294960597E-6</v>
      </c>
      <c r="AJ586" s="22"/>
      <c r="AK586" s="29" t="s">
        <v>587</v>
      </c>
      <c r="AL586" s="30">
        <v>242.55</v>
      </c>
      <c r="AM586" s="31">
        <v>4.7999999999999996E-3</v>
      </c>
      <c r="AN586" s="32">
        <f t="shared" si="169"/>
        <v>1.0047999999999999</v>
      </c>
      <c r="AO586" s="28">
        <f t="shared" si="170"/>
        <v>4.5443515643658901E-5</v>
      </c>
      <c r="AP586" s="22"/>
      <c r="AQ586" s="22"/>
      <c r="AR586" s="38"/>
      <c r="AT586" s="39">
        <f t="shared" si="154"/>
        <v>0.58148372522092195</v>
      </c>
      <c r="AV586" s="40" t="s">
        <v>591</v>
      </c>
      <c r="AW586" s="47">
        <v>1100.25</v>
      </c>
      <c r="AX586" s="48">
        <f t="shared" si="155"/>
        <v>-4.08914338145252E-4</v>
      </c>
      <c r="AY586" s="43">
        <f t="shared" si="156"/>
        <v>0.99959108566185495</v>
      </c>
      <c r="AZ586" s="49"/>
    </row>
    <row r="587" spans="1:52" ht="20.399999999999999">
      <c r="A587" s="12" t="s">
        <v>998</v>
      </c>
      <c r="B587" s="13">
        <v>1683.65</v>
      </c>
      <c r="C587" s="14">
        <v>4.7399999999999998E-2</v>
      </c>
      <c r="D587" s="15">
        <f t="shared" si="157"/>
        <v>1.0474000000000001</v>
      </c>
      <c r="E587" s="10">
        <f t="shared" si="158"/>
        <v>0.61012863625507496</v>
      </c>
      <c r="F587" s="16"/>
      <c r="G587" s="12" t="s">
        <v>998</v>
      </c>
      <c r="H587" s="13">
        <v>715.7</v>
      </c>
      <c r="I587" s="14">
        <v>1.72E-2</v>
      </c>
      <c r="J587" s="15">
        <f t="shared" si="159"/>
        <v>1.0172000000000001</v>
      </c>
      <c r="K587" s="10">
        <f t="shared" si="160"/>
        <v>5.7169152137568702E-3</v>
      </c>
      <c r="L587" s="21"/>
      <c r="M587" s="12" t="s">
        <v>998</v>
      </c>
      <c r="N587" s="13">
        <v>238.7</v>
      </c>
      <c r="O587" s="14">
        <v>-3.3E-3</v>
      </c>
      <c r="P587" s="15">
        <f t="shared" si="161"/>
        <v>0.99670000000000003</v>
      </c>
      <c r="Q587" s="10">
        <f t="shared" si="162"/>
        <v>-3.4111296871268202E-5</v>
      </c>
      <c r="R587" s="21"/>
      <c r="S587" s="12" t="s">
        <v>998</v>
      </c>
      <c r="T587" s="13">
        <v>20.98</v>
      </c>
      <c r="U587" s="14">
        <v>3.4799999999999998E-2</v>
      </c>
      <c r="V587" s="15">
        <f t="shared" si="163"/>
        <v>1.0347999999999999</v>
      </c>
      <c r="W587" s="10">
        <f t="shared" si="164"/>
        <v>1.2181662288034401E-3</v>
      </c>
      <c r="X587" s="22"/>
      <c r="Y587" s="29" t="s">
        <v>998</v>
      </c>
      <c r="Z587" s="30">
        <v>56.45</v>
      </c>
      <c r="AA587" s="31">
        <v>-8.8000000000000005E-3</v>
      </c>
      <c r="AB587" s="32">
        <f t="shared" si="165"/>
        <v>0.99119999999999997</v>
      </c>
      <c r="AC587" s="28">
        <f t="shared" si="166"/>
        <v>-1.8457511344638201E-4</v>
      </c>
      <c r="AD587" s="22"/>
      <c r="AE587" s="29" t="s">
        <v>998</v>
      </c>
      <c r="AF587" s="30">
        <v>539.1</v>
      </c>
      <c r="AG587" s="31">
        <v>-4.1000000000000003E-3</v>
      </c>
      <c r="AH587" s="32">
        <f t="shared" si="167"/>
        <v>0.99590000000000001</v>
      </c>
      <c r="AI587" s="28">
        <f t="shared" si="168"/>
        <v>-3.8214115118223097E-5</v>
      </c>
      <c r="AJ587" s="22"/>
      <c r="AK587" s="29" t="s">
        <v>998</v>
      </c>
      <c r="AL587" s="30">
        <v>241.4</v>
      </c>
      <c r="AM587" s="31">
        <v>-8.6E-3</v>
      </c>
      <c r="AN587" s="32">
        <f t="shared" si="169"/>
        <v>0.99139999999999995</v>
      </c>
      <c r="AO587" s="28">
        <f t="shared" si="170"/>
        <v>-8.1419632194888901E-5</v>
      </c>
      <c r="AP587" s="22"/>
      <c r="AQ587" s="22"/>
      <c r="AR587" s="38"/>
      <c r="AT587" s="39">
        <f t="shared" si="154"/>
        <v>0.61672539754000499</v>
      </c>
      <c r="AV587" s="40" t="s">
        <v>592</v>
      </c>
      <c r="AW587" s="47">
        <v>1100.7</v>
      </c>
      <c r="AX587" s="48">
        <f t="shared" si="155"/>
        <v>7.0658785533347802E-3</v>
      </c>
      <c r="AY587" s="43">
        <f t="shared" si="156"/>
        <v>1.00706587855333</v>
      </c>
      <c r="AZ587" s="49"/>
    </row>
    <row r="588" spans="1:52" ht="20.399999999999999">
      <c r="A588" s="12" t="s">
        <v>999</v>
      </c>
      <c r="B588" s="13">
        <v>1607.47</v>
      </c>
      <c r="C588" s="14">
        <v>3.5299999999999998E-2</v>
      </c>
      <c r="D588" s="15">
        <f t="shared" si="157"/>
        <v>1.0353000000000001</v>
      </c>
      <c r="E588" s="10">
        <f t="shared" si="158"/>
        <v>0.60308017673752101</v>
      </c>
      <c r="F588" s="16"/>
      <c r="G588" s="12" t="s">
        <v>999</v>
      </c>
      <c r="H588" s="13">
        <v>703.6</v>
      </c>
      <c r="I588" s="14">
        <v>1.3299999999999999E-2</v>
      </c>
      <c r="J588" s="15">
        <f t="shared" si="159"/>
        <v>1.0133000000000001</v>
      </c>
      <c r="K588" s="10">
        <f t="shared" si="160"/>
        <v>4.42063792691665E-3</v>
      </c>
      <c r="L588" s="21"/>
      <c r="M588" s="12" t="s">
        <v>999</v>
      </c>
      <c r="N588" s="13">
        <v>239.5</v>
      </c>
      <c r="O588" s="14">
        <v>-2.7E-2</v>
      </c>
      <c r="P588" s="15">
        <f t="shared" si="161"/>
        <v>0.97299999999999998</v>
      </c>
      <c r="Q588" s="10">
        <f t="shared" si="162"/>
        <v>-2.7909242894673999E-4</v>
      </c>
      <c r="R588" s="21"/>
      <c r="S588" s="12" t="s">
        <v>999</v>
      </c>
      <c r="T588" s="13">
        <v>20.27</v>
      </c>
      <c r="U588" s="14">
        <v>2.3199999999999998E-2</v>
      </c>
      <c r="V588" s="15">
        <f t="shared" si="163"/>
        <v>1.0232000000000001</v>
      </c>
      <c r="W588" s="10">
        <f t="shared" si="164"/>
        <v>8.1211081920229303E-4</v>
      </c>
      <c r="X588" s="22"/>
      <c r="Y588" s="29" t="s">
        <v>999</v>
      </c>
      <c r="Z588" s="30">
        <v>56.95</v>
      </c>
      <c r="AA588" s="31">
        <v>4.9799999999999997E-2</v>
      </c>
      <c r="AB588" s="32">
        <f t="shared" si="165"/>
        <v>1.0498000000000001</v>
      </c>
      <c r="AC588" s="28">
        <f t="shared" si="166"/>
        <v>1.0445273465488399E-3</v>
      </c>
      <c r="AD588" s="22"/>
      <c r="AE588" s="29" t="s">
        <v>999</v>
      </c>
      <c r="AF588" s="30">
        <v>541.29999999999995</v>
      </c>
      <c r="AG588" s="31">
        <v>6.4999999999999997E-3</v>
      </c>
      <c r="AH588" s="32">
        <f t="shared" si="167"/>
        <v>1.0065</v>
      </c>
      <c r="AI588" s="28">
        <f t="shared" si="168"/>
        <v>6.0583353236207299E-5</v>
      </c>
      <c r="AJ588" s="22"/>
      <c r="AK588" s="29" t="s">
        <v>999</v>
      </c>
      <c r="AL588" s="30">
        <v>243.5</v>
      </c>
      <c r="AM588" s="31">
        <v>2.1600000000000001E-2</v>
      </c>
      <c r="AN588" s="32">
        <f t="shared" si="169"/>
        <v>1.0216000000000001</v>
      </c>
      <c r="AO588" s="28">
        <f t="shared" si="170"/>
        <v>2.04495820396465E-4</v>
      </c>
      <c r="AP588" s="22"/>
      <c r="AQ588" s="22"/>
      <c r="AR588" s="38"/>
      <c r="AT588" s="39">
        <f t="shared" si="154"/>
        <v>0.60934343957487402</v>
      </c>
      <c r="AV588" s="40" t="s">
        <v>593</v>
      </c>
      <c r="AW588" s="47">
        <v>1092.95</v>
      </c>
      <c r="AX588" s="48">
        <f t="shared" si="155"/>
        <v>-6.9295923521015702E-3</v>
      </c>
      <c r="AY588" s="43">
        <f t="shared" si="156"/>
        <v>0.993070407647898</v>
      </c>
      <c r="AZ588" s="49"/>
    </row>
    <row r="589" spans="1:52" ht="20.399999999999999">
      <c r="A589" s="12" t="s">
        <v>1000</v>
      </c>
      <c r="B589" s="13">
        <v>1552.65</v>
      </c>
      <c r="C589" s="14">
        <v>-5.5999999999999999E-3</v>
      </c>
      <c r="D589" s="15">
        <f t="shared" si="157"/>
        <v>0.99439999999999995</v>
      </c>
      <c r="E589" s="10">
        <f t="shared" si="158"/>
        <v>0.57925521853355599</v>
      </c>
      <c r="F589" s="16"/>
      <c r="G589" s="12" t="s">
        <v>1000</v>
      </c>
      <c r="H589" s="13">
        <v>694.35</v>
      </c>
      <c r="I589" s="14">
        <v>2.3E-2</v>
      </c>
      <c r="J589" s="15">
        <f t="shared" si="159"/>
        <v>1.0229999999999999</v>
      </c>
      <c r="K589" s="10">
        <f t="shared" si="160"/>
        <v>7.6447122044423204E-3</v>
      </c>
      <c r="L589" s="21"/>
      <c r="M589" s="12" t="s">
        <v>1000</v>
      </c>
      <c r="N589" s="13">
        <v>246.15</v>
      </c>
      <c r="O589" s="14">
        <v>4.2099999999999999E-2</v>
      </c>
      <c r="P589" s="15">
        <f t="shared" si="161"/>
        <v>1.0421</v>
      </c>
      <c r="Q589" s="10">
        <f t="shared" si="162"/>
        <v>4.3517745402436099E-4</v>
      </c>
      <c r="R589" s="21"/>
      <c r="S589" s="12" t="s">
        <v>1000</v>
      </c>
      <c r="T589" s="13">
        <v>19.809999999999999</v>
      </c>
      <c r="U589" s="14">
        <v>1.46E-2</v>
      </c>
      <c r="V589" s="15">
        <f t="shared" si="163"/>
        <v>1.0145999999999999</v>
      </c>
      <c r="W589" s="10">
        <f t="shared" si="164"/>
        <v>5.1106973967040799E-4</v>
      </c>
      <c r="X589" s="22"/>
      <c r="Y589" s="29" t="s">
        <v>1000</v>
      </c>
      <c r="Z589" s="30">
        <v>54.25</v>
      </c>
      <c r="AA589" s="31">
        <v>0</v>
      </c>
      <c r="AB589" s="32">
        <f t="shared" si="165"/>
        <v>1</v>
      </c>
      <c r="AC589" s="28">
        <f t="shared" si="166"/>
        <v>0</v>
      </c>
      <c r="AD589" s="22"/>
      <c r="AE589" s="29" t="s">
        <v>1000</v>
      </c>
      <c r="AF589" s="30">
        <v>537.79999999999995</v>
      </c>
      <c r="AG589" s="31">
        <v>6.4999999999999997E-3</v>
      </c>
      <c r="AH589" s="32">
        <f t="shared" si="167"/>
        <v>1.0065</v>
      </c>
      <c r="AI589" s="28">
        <f t="shared" si="168"/>
        <v>6.0583353236207299E-5</v>
      </c>
      <c r="AJ589" s="22"/>
      <c r="AK589" s="29" t="s">
        <v>1000</v>
      </c>
      <c r="AL589" s="30">
        <v>238.35</v>
      </c>
      <c r="AM589" s="31">
        <v>-1.4500000000000001E-2</v>
      </c>
      <c r="AN589" s="32">
        <f t="shared" si="169"/>
        <v>0.98550000000000004</v>
      </c>
      <c r="AO589" s="28">
        <f t="shared" si="170"/>
        <v>-1.3727728684022E-4</v>
      </c>
      <c r="AP589" s="22"/>
      <c r="AQ589" s="22"/>
      <c r="AR589" s="38"/>
      <c r="AT589" s="39">
        <f t="shared" si="154"/>
        <v>0.58776948399808904</v>
      </c>
      <c r="AV589" s="40" t="s">
        <v>594</v>
      </c>
      <c r="AW589" s="47">
        <v>1100.55</v>
      </c>
      <c r="AX589" s="48">
        <f t="shared" si="155"/>
        <v>1.22741236002809E-3</v>
      </c>
      <c r="AY589" s="43">
        <f t="shared" si="156"/>
        <v>1.00122741236003</v>
      </c>
      <c r="AZ589" s="49"/>
    </row>
    <row r="590" spans="1:52" ht="20.399999999999999">
      <c r="A590" s="12" t="s">
        <v>1001</v>
      </c>
      <c r="B590" s="13">
        <v>1561.38</v>
      </c>
      <c r="C590" s="14">
        <v>-1.06E-2</v>
      </c>
      <c r="D590" s="15">
        <f t="shared" si="157"/>
        <v>0.98939999999999995</v>
      </c>
      <c r="E590" s="10">
        <f t="shared" si="158"/>
        <v>0.57634263195605395</v>
      </c>
      <c r="F590" s="16"/>
      <c r="G590" s="12" t="s">
        <v>1001</v>
      </c>
      <c r="H590" s="13">
        <v>678.75</v>
      </c>
      <c r="I590" s="14">
        <v>-4.7999999999999996E-3</v>
      </c>
      <c r="J590" s="15">
        <f t="shared" si="159"/>
        <v>0.99519999999999997</v>
      </c>
      <c r="K590" s="10">
        <f t="shared" si="160"/>
        <v>-1.5954181991879601E-3</v>
      </c>
      <c r="L590" s="21"/>
      <c r="M590" s="12" t="s">
        <v>1001</v>
      </c>
      <c r="N590" s="13">
        <v>236.2</v>
      </c>
      <c r="O590" s="14">
        <v>2.6700000000000002E-2</v>
      </c>
      <c r="P590" s="15">
        <f t="shared" si="161"/>
        <v>1.0266999999999999</v>
      </c>
      <c r="Q590" s="10">
        <f t="shared" si="162"/>
        <v>2.7599140195844299E-4</v>
      </c>
      <c r="R590" s="21"/>
      <c r="S590" s="12" t="s">
        <v>1001</v>
      </c>
      <c r="T590" s="13">
        <v>19.52</v>
      </c>
      <c r="U590" s="14">
        <v>-2.5999999999999999E-3</v>
      </c>
      <c r="V590" s="15">
        <f t="shared" si="163"/>
        <v>0.99739999999999995</v>
      </c>
      <c r="W590" s="10">
        <f t="shared" si="164"/>
        <v>-9.1012419393360401E-5</v>
      </c>
      <c r="X590" s="22"/>
      <c r="Y590" s="29" t="s">
        <v>1001</v>
      </c>
      <c r="Z590" s="30">
        <v>54.25</v>
      </c>
      <c r="AA590" s="31">
        <v>-4.5999999999999999E-3</v>
      </c>
      <c r="AB590" s="32">
        <f t="shared" si="165"/>
        <v>0.99539999999999995</v>
      </c>
      <c r="AC590" s="28">
        <f t="shared" si="166"/>
        <v>-9.6482445665153994E-5</v>
      </c>
      <c r="AD590" s="22"/>
      <c r="AE590" s="29" t="s">
        <v>1001</v>
      </c>
      <c r="AF590" s="30">
        <v>534.35</v>
      </c>
      <c r="AG590" s="31">
        <v>2.5700000000000001E-2</v>
      </c>
      <c r="AH590" s="32">
        <f t="shared" si="167"/>
        <v>1.0257000000000001</v>
      </c>
      <c r="AI590" s="28">
        <f t="shared" si="168"/>
        <v>2.39537258180081E-4</v>
      </c>
      <c r="AJ590" s="22"/>
      <c r="AK590" s="29" t="s">
        <v>1001</v>
      </c>
      <c r="AL590" s="30">
        <v>241.85</v>
      </c>
      <c r="AM590" s="31">
        <v>1.1900000000000001E-2</v>
      </c>
      <c r="AN590" s="32">
        <f t="shared" si="169"/>
        <v>1.0119</v>
      </c>
      <c r="AO590" s="28">
        <f t="shared" si="170"/>
        <v>1.12662049199904E-4</v>
      </c>
      <c r="AP590" s="22"/>
      <c r="AQ590" s="22"/>
      <c r="AR590" s="38"/>
      <c r="AT590" s="39">
        <f t="shared" si="154"/>
        <v>0.57518790960114596</v>
      </c>
      <c r="AV590" s="40" t="s">
        <v>595</v>
      </c>
      <c r="AW590" s="47">
        <v>1099.2</v>
      </c>
      <c r="AX590" s="48">
        <f t="shared" si="155"/>
        <v>-1.26561081836508E-2</v>
      </c>
      <c r="AY590" s="43">
        <f t="shared" si="156"/>
        <v>0.98734389181634896</v>
      </c>
      <c r="AZ590" s="49"/>
    </row>
    <row r="591" spans="1:52" ht="20.399999999999999">
      <c r="A591" s="12" t="s">
        <v>1002</v>
      </c>
      <c r="B591" s="13">
        <v>1578.14</v>
      </c>
      <c r="C591" s="14">
        <v>6.1000000000000004E-3</v>
      </c>
      <c r="D591" s="15">
        <f t="shared" si="157"/>
        <v>1.0061</v>
      </c>
      <c r="E591" s="10">
        <f t="shared" si="158"/>
        <v>0.58607067112490996</v>
      </c>
      <c r="F591" s="16"/>
      <c r="G591" s="12" t="s">
        <v>1002</v>
      </c>
      <c r="H591" s="13">
        <v>682</v>
      </c>
      <c r="I591" s="14">
        <v>6.0000000000000001E-3</v>
      </c>
      <c r="J591" s="15">
        <f t="shared" si="159"/>
        <v>1.006</v>
      </c>
      <c r="K591" s="10">
        <f t="shared" si="160"/>
        <v>1.9942727489849501E-3</v>
      </c>
      <c r="L591" s="21"/>
      <c r="M591" s="12" t="s">
        <v>1002</v>
      </c>
      <c r="N591" s="13">
        <v>230.05</v>
      </c>
      <c r="O591" s="14">
        <v>-2.3800000000000002E-2</v>
      </c>
      <c r="P591" s="15">
        <f t="shared" si="161"/>
        <v>0.97619999999999996</v>
      </c>
      <c r="Q591" s="10">
        <f t="shared" si="162"/>
        <v>-2.4601480773823699E-4</v>
      </c>
      <c r="R591" s="21"/>
      <c r="S591" s="12" t="s">
        <v>1002</v>
      </c>
      <c r="T591" s="13">
        <v>19.579999999999998</v>
      </c>
      <c r="U591" s="14">
        <v>-3.7100000000000001E-2</v>
      </c>
      <c r="V591" s="15">
        <f t="shared" si="163"/>
        <v>0.96289999999999998</v>
      </c>
      <c r="W591" s="10">
        <f t="shared" si="164"/>
        <v>-1.2986772151898701E-3</v>
      </c>
      <c r="X591" s="22"/>
      <c r="Y591" s="29" t="s">
        <v>1002</v>
      </c>
      <c r="Z591" s="30">
        <v>54.5</v>
      </c>
      <c r="AA591" s="31">
        <v>-1.3599999999999999E-2</v>
      </c>
      <c r="AB591" s="32">
        <f t="shared" si="165"/>
        <v>0.98640000000000005</v>
      </c>
      <c r="AC591" s="28">
        <f t="shared" si="166"/>
        <v>-2.8525244805349898E-4</v>
      </c>
      <c r="AD591" s="22"/>
      <c r="AE591" s="29" t="s">
        <v>1002</v>
      </c>
      <c r="AF591" s="30">
        <v>520.95000000000005</v>
      </c>
      <c r="AG591" s="31">
        <v>1.41E-2</v>
      </c>
      <c r="AH591" s="32">
        <f t="shared" si="167"/>
        <v>1.0141</v>
      </c>
      <c r="AI591" s="28">
        <f t="shared" si="168"/>
        <v>1.31419273943157E-4</v>
      </c>
      <c r="AJ591" s="22"/>
      <c r="AK591" s="29" t="s">
        <v>1002</v>
      </c>
      <c r="AL591" s="30">
        <v>239</v>
      </c>
      <c r="AM591" s="31">
        <v>8.0000000000000002E-3</v>
      </c>
      <c r="AN591" s="32">
        <f t="shared" si="169"/>
        <v>1.008</v>
      </c>
      <c r="AO591" s="28">
        <f t="shared" si="170"/>
        <v>7.5739192739431594E-5</v>
      </c>
      <c r="AP591" s="22"/>
      <c r="AQ591" s="22"/>
      <c r="AR591" s="38"/>
      <c r="AT591" s="39">
        <f t="shared" si="154"/>
        <v>0.58644215786959597</v>
      </c>
      <c r="AV591" s="40" t="s">
        <v>596</v>
      </c>
      <c r="AW591" s="47">
        <v>1113.2</v>
      </c>
      <c r="AX591" s="48">
        <f t="shared" si="155"/>
        <v>1.05658634093379E-2</v>
      </c>
      <c r="AY591" s="43">
        <f t="shared" si="156"/>
        <v>1.01056586340934</v>
      </c>
      <c r="AZ591" s="49"/>
    </row>
    <row r="592" spans="1:52" ht="20.399999999999999">
      <c r="A592" s="12" t="s">
        <v>1003</v>
      </c>
      <c r="B592" s="13">
        <v>1568.61</v>
      </c>
      <c r="C592" s="14">
        <v>8.8999999999999999E-3</v>
      </c>
      <c r="D592" s="15">
        <f t="shared" si="157"/>
        <v>1.0088999999999999</v>
      </c>
      <c r="E592" s="10">
        <f t="shared" si="158"/>
        <v>0.58770171960831097</v>
      </c>
      <c r="F592" s="16"/>
      <c r="G592" s="12" t="s">
        <v>1003</v>
      </c>
      <c r="H592" s="13">
        <v>677.9</v>
      </c>
      <c r="I592" s="14">
        <v>8.6999999999999994E-3</v>
      </c>
      <c r="J592" s="15">
        <f t="shared" si="159"/>
        <v>1.0086999999999999</v>
      </c>
      <c r="K592" s="10">
        <f t="shared" si="160"/>
        <v>2.8916954860281801E-3</v>
      </c>
      <c r="L592" s="21"/>
      <c r="M592" s="12" t="s">
        <v>1003</v>
      </c>
      <c r="N592" s="13">
        <v>235.65</v>
      </c>
      <c r="O592" s="14">
        <v>1.12E-2</v>
      </c>
      <c r="P592" s="15">
        <f t="shared" si="161"/>
        <v>1.0112000000000001</v>
      </c>
      <c r="Q592" s="10">
        <f t="shared" si="162"/>
        <v>1.1577167422975901E-4</v>
      </c>
      <c r="R592" s="21"/>
      <c r="S592" s="12" t="s">
        <v>1003</v>
      </c>
      <c r="T592" s="13">
        <v>20.329999999999998</v>
      </c>
      <c r="U592" s="14">
        <v>5.1999999999999998E-3</v>
      </c>
      <c r="V592" s="15">
        <f t="shared" si="163"/>
        <v>1.0052000000000001</v>
      </c>
      <c r="W592" s="10">
        <f t="shared" si="164"/>
        <v>1.8202483878672099E-4</v>
      </c>
      <c r="X592" s="22"/>
      <c r="Y592" s="29" t="s">
        <v>1003</v>
      </c>
      <c r="Z592" s="30">
        <v>55.25</v>
      </c>
      <c r="AA592" s="31">
        <v>2.1299999999999999E-2</v>
      </c>
      <c r="AB592" s="32">
        <f t="shared" si="165"/>
        <v>1.0213000000000001</v>
      </c>
      <c r="AC592" s="28">
        <f t="shared" si="166"/>
        <v>4.4675567231908302E-4</v>
      </c>
      <c r="AD592" s="22"/>
      <c r="AE592" s="29" t="s">
        <v>1003</v>
      </c>
      <c r="AF592" s="30">
        <v>513.70000000000005</v>
      </c>
      <c r="AG592" s="31">
        <v>-1.15E-2</v>
      </c>
      <c r="AH592" s="32">
        <f t="shared" si="167"/>
        <v>0.98850000000000005</v>
      </c>
      <c r="AI592" s="28">
        <f t="shared" si="168"/>
        <v>-1.07185932648674E-4</v>
      </c>
      <c r="AJ592" s="22"/>
      <c r="AK592" s="29" t="s">
        <v>1003</v>
      </c>
      <c r="AL592" s="30">
        <v>237.1</v>
      </c>
      <c r="AM592" s="31">
        <v>-2.0899999999999998E-2</v>
      </c>
      <c r="AN592" s="32">
        <f t="shared" si="169"/>
        <v>0.97909999999999997</v>
      </c>
      <c r="AO592" s="28">
        <f t="shared" si="170"/>
        <v>-1.9786864103176499E-4</v>
      </c>
      <c r="AP592" s="22"/>
      <c r="AQ592" s="22"/>
      <c r="AR592" s="38"/>
      <c r="AT592" s="39">
        <f t="shared" si="154"/>
        <v>0.59103291270599501</v>
      </c>
      <c r="AV592" s="40" t="s">
        <v>597</v>
      </c>
      <c r="AW592" s="47">
        <v>1101.5</v>
      </c>
      <c r="AX592" s="48">
        <f t="shared" si="155"/>
        <v>7.6094505195011602E-3</v>
      </c>
      <c r="AY592" s="43">
        <f t="shared" si="156"/>
        <v>1.0076094505194999</v>
      </c>
      <c r="AZ592" s="49"/>
    </row>
    <row r="593" spans="1:52" ht="20.399999999999999">
      <c r="A593" s="12" t="s">
        <v>594</v>
      </c>
      <c r="B593" s="13">
        <v>1554.74</v>
      </c>
      <c r="C593" s="14">
        <v>6.7000000000000002E-3</v>
      </c>
      <c r="D593" s="15">
        <f t="shared" si="157"/>
        <v>1.0066999999999999</v>
      </c>
      <c r="E593" s="10">
        <f t="shared" si="158"/>
        <v>0.58642018151421105</v>
      </c>
      <c r="F593" s="16"/>
      <c r="G593" s="12" t="s">
        <v>594</v>
      </c>
      <c r="H593" s="13">
        <v>672.05</v>
      </c>
      <c r="I593" s="14">
        <v>-8.5000000000000006E-3</v>
      </c>
      <c r="J593" s="15">
        <f t="shared" si="159"/>
        <v>0.99150000000000005</v>
      </c>
      <c r="K593" s="10">
        <f t="shared" si="160"/>
        <v>-2.8252197277286802E-3</v>
      </c>
      <c r="L593" s="21"/>
      <c r="M593" s="12" t="s">
        <v>594</v>
      </c>
      <c r="N593" s="13">
        <v>233.05</v>
      </c>
      <c r="O593" s="14">
        <v>9.1000000000000004E-3</v>
      </c>
      <c r="P593" s="15">
        <f t="shared" si="161"/>
        <v>1.0091000000000001</v>
      </c>
      <c r="Q593" s="10">
        <f t="shared" si="162"/>
        <v>9.4064485311679E-5</v>
      </c>
      <c r="R593" s="21"/>
      <c r="S593" s="12" t="s">
        <v>594</v>
      </c>
      <c r="T593" s="13">
        <v>20.23</v>
      </c>
      <c r="U593" s="14">
        <v>-2.5100000000000001E-2</v>
      </c>
      <c r="V593" s="15">
        <f t="shared" si="163"/>
        <v>0.97489999999999999</v>
      </c>
      <c r="W593" s="10">
        <f t="shared" si="164"/>
        <v>-8.7861989491282502E-4</v>
      </c>
      <c r="X593" s="22"/>
      <c r="Y593" s="29" t="s">
        <v>594</v>
      </c>
      <c r="Z593" s="30">
        <v>54.1</v>
      </c>
      <c r="AA593" s="31">
        <v>-6.4000000000000003E-3</v>
      </c>
      <c r="AB593" s="32">
        <f t="shared" si="165"/>
        <v>0.99360000000000004</v>
      </c>
      <c r="AC593" s="28">
        <f t="shared" si="166"/>
        <v>-1.34236446142823E-4</v>
      </c>
      <c r="AD593" s="22"/>
      <c r="AE593" s="29" t="s">
        <v>594</v>
      </c>
      <c r="AF593" s="30">
        <v>519.70000000000005</v>
      </c>
      <c r="AG593" s="31">
        <v>1.2999999999999999E-3</v>
      </c>
      <c r="AH593" s="32">
        <f t="shared" si="167"/>
        <v>1.0013000000000001</v>
      </c>
      <c r="AI593" s="28">
        <f t="shared" si="168"/>
        <v>1.21166706472415E-5</v>
      </c>
      <c r="AJ593" s="22"/>
      <c r="AK593" s="29" t="s">
        <v>594</v>
      </c>
      <c r="AL593" s="30">
        <v>242.15</v>
      </c>
      <c r="AM593" s="31">
        <v>3.8600000000000002E-2</v>
      </c>
      <c r="AN593" s="32">
        <f t="shared" si="169"/>
        <v>1.0386</v>
      </c>
      <c r="AO593" s="28">
        <f t="shared" si="170"/>
        <v>3.6544160496775697E-4</v>
      </c>
      <c r="AP593" s="22"/>
      <c r="AQ593" s="22"/>
      <c r="AR593" s="38"/>
      <c r="AT593" s="39">
        <f t="shared" si="154"/>
        <v>0.58305372820635304</v>
      </c>
      <c r="AV593" s="40" t="s">
        <v>598</v>
      </c>
      <c r="AW593" s="47">
        <v>1093.1500000000001</v>
      </c>
      <c r="AX593" s="48">
        <f t="shared" si="155"/>
        <v>-6.4285447184610003E-3</v>
      </c>
      <c r="AY593" s="43">
        <f t="shared" si="156"/>
        <v>0.99357145528153901</v>
      </c>
      <c r="AZ593" s="49"/>
    </row>
    <row r="594" spans="1:52" ht="20.399999999999999">
      <c r="A594" s="12" t="s">
        <v>595</v>
      </c>
      <c r="B594" s="13">
        <v>1544.42</v>
      </c>
      <c r="C594" s="14">
        <v>-2.3E-3</v>
      </c>
      <c r="D594" s="15">
        <f t="shared" si="157"/>
        <v>0.99770000000000003</v>
      </c>
      <c r="E594" s="10">
        <f t="shared" si="158"/>
        <v>0.58117752567470704</v>
      </c>
      <c r="F594" s="16"/>
      <c r="G594" s="12" t="s">
        <v>595</v>
      </c>
      <c r="H594" s="13">
        <v>677.8</v>
      </c>
      <c r="I594" s="14">
        <v>-4.0000000000000002E-4</v>
      </c>
      <c r="J594" s="15">
        <f t="shared" si="159"/>
        <v>0.99960000000000004</v>
      </c>
      <c r="K594" s="10">
        <f t="shared" si="160"/>
        <v>-1.32951516598997E-4</v>
      </c>
      <c r="L594" s="21"/>
      <c r="M594" s="12" t="s">
        <v>595</v>
      </c>
      <c r="N594" s="13">
        <v>230.95</v>
      </c>
      <c r="O594" s="14">
        <v>-1.7899999999999999E-2</v>
      </c>
      <c r="P594" s="15">
        <f t="shared" si="161"/>
        <v>0.98209999999999997</v>
      </c>
      <c r="Q594" s="10">
        <f t="shared" si="162"/>
        <v>-1.85027943635061E-4</v>
      </c>
      <c r="R594" s="21"/>
      <c r="S594" s="12" t="s">
        <v>595</v>
      </c>
      <c r="T594" s="13">
        <v>20.75</v>
      </c>
      <c r="U594" s="14">
        <v>-1.9599999999999999E-2</v>
      </c>
      <c r="V594" s="15">
        <f t="shared" si="163"/>
        <v>0.98040000000000005</v>
      </c>
      <c r="W594" s="10">
        <f t="shared" si="164"/>
        <v>-6.8609362311917803E-4</v>
      </c>
      <c r="X594" s="22"/>
      <c r="Y594" s="29" t="s">
        <v>595</v>
      </c>
      <c r="Z594" s="30">
        <v>54.45</v>
      </c>
      <c r="AA594" s="31">
        <v>-5.4999999999999997E-3</v>
      </c>
      <c r="AB594" s="32">
        <f t="shared" si="165"/>
        <v>0.99450000000000005</v>
      </c>
      <c r="AC594" s="28">
        <f t="shared" si="166"/>
        <v>-1.15359445903989E-4</v>
      </c>
      <c r="AD594" s="22"/>
      <c r="AE594" s="29" t="s">
        <v>595</v>
      </c>
      <c r="AF594" s="30">
        <v>519.04999999999995</v>
      </c>
      <c r="AG594" s="31">
        <v>-8.3000000000000001E-3</v>
      </c>
      <c r="AH594" s="32">
        <f t="shared" si="167"/>
        <v>0.99170000000000003</v>
      </c>
      <c r="AI594" s="28">
        <f t="shared" si="168"/>
        <v>-7.7360281824695503E-5</v>
      </c>
      <c r="AJ594" s="22"/>
      <c r="AK594" s="29" t="s">
        <v>595</v>
      </c>
      <c r="AL594" s="30">
        <v>233.15</v>
      </c>
      <c r="AM594" s="31">
        <v>1.7000000000000001E-2</v>
      </c>
      <c r="AN594" s="32">
        <f t="shared" si="169"/>
        <v>1.0169999999999999</v>
      </c>
      <c r="AO594" s="28">
        <f t="shared" si="170"/>
        <v>1.6094578457129201E-4</v>
      </c>
      <c r="AP594" s="22"/>
      <c r="AQ594" s="22"/>
      <c r="AR594" s="38"/>
      <c r="AT594" s="39">
        <f t="shared" si="154"/>
        <v>0.58014167864819699</v>
      </c>
      <c r="AV594" s="40" t="s">
        <v>599</v>
      </c>
      <c r="AW594" s="47">
        <v>1100.2</v>
      </c>
      <c r="AX594" s="48">
        <f t="shared" si="155"/>
        <v>-2.3150785436913102E-3</v>
      </c>
      <c r="AY594" s="43">
        <f t="shared" si="156"/>
        <v>0.99768492145630905</v>
      </c>
      <c r="AZ594" s="49"/>
    </row>
    <row r="595" spans="1:52" ht="20.399999999999999">
      <c r="A595" s="12" t="s">
        <v>596</v>
      </c>
      <c r="B595" s="13">
        <v>1548.01</v>
      </c>
      <c r="C595" s="14">
        <v>1.0200000000000001E-2</v>
      </c>
      <c r="D595" s="15">
        <f t="shared" si="157"/>
        <v>1.0102</v>
      </c>
      <c r="E595" s="10">
        <f t="shared" si="158"/>
        <v>0.58845899211846198</v>
      </c>
      <c r="F595" s="16"/>
      <c r="G595" s="12" t="s">
        <v>596</v>
      </c>
      <c r="H595" s="13">
        <v>678.05</v>
      </c>
      <c r="I595" s="14">
        <v>-1.41E-2</v>
      </c>
      <c r="J595" s="15">
        <f t="shared" si="159"/>
        <v>0.9859</v>
      </c>
      <c r="K595" s="10">
        <f t="shared" si="160"/>
        <v>-4.68654096011464E-3</v>
      </c>
      <c r="L595" s="21"/>
      <c r="M595" s="12" t="s">
        <v>596</v>
      </c>
      <c r="N595" s="13">
        <v>235.15</v>
      </c>
      <c r="O595" s="14">
        <v>7.4999999999999997E-3</v>
      </c>
      <c r="P595" s="15">
        <f t="shared" si="161"/>
        <v>1.0075000000000001</v>
      </c>
      <c r="Q595" s="10">
        <f t="shared" si="162"/>
        <v>7.7525674707427705E-5</v>
      </c>
      <c r="R595" s="21"/>
      <c r="S595" s="12" t="s">
        <v>596</v>
      </c>
      <c r="T595" s="13">
        <v>21.16</v>
      </c>
      <c r="U595" s="14">
        <v>5.0000000000000001E-4</v>
      </c>
      <c r="V595" s="15">
        <f t="shared" si="163"/>
        <v>1.0004999999999999</v>
      </c>
      <c r="W595" s="10">
        <f t="shared" si="164"/>
        <v>1.7502388344877001E-5</v>
      </c>
      <c r="X595" s="22"/>
      <c r="Y595" s="29" t="s">
        <v>596</v>
      </c>
      <c r="Z595" s="30">
        <v>54.75</v>
      </c>
      <c r="AA595" s="31">
        <v>-2.7000000000000001E-3</v>
      </c>
      <c r="AB595" s="32">
        <f t="shared" si="165"/>
        <v>0.99729999999999996</v>
      </c>
      <c r="AC595" s="28">
        <f t="shared" si="166"/>
        <v>-5.6631000716503497E-5</v>
      </c>
      <c r="AD595" s="22"/>
      <c r="AE595" s="29" t="s">
        <v>596</v>
      </c>
      <c r="AF595" s="30">
        <v>523.4</v>
      </c>
      <c r="AG595" s="31">
        <v>-1.4200000000000001E-2</v>
      </c>
      <c r="AH595" s="32">
        <f t="shared" si="167"/>
        <v>0.98580000000000001</v>
      </c>
      <c r="AI595" s="28">
        <f t="shared" si="168"/>
        <v>-1.3235132553140699E-4</v>
      </c>
      <c r="AJ595" s="22"/>
      <c r="AK595" s="29" t="s">
        <v>596</v>
      </c>
      <c r="AL595" s="30">
        <v>229.25</v>
      </c>
      <c r="AM595" s="31">
        <v>-2.01E-2</v>
      </c>
      <c r="AN595" s="32">
        <f t="shared" si="169"/>
        <v>0.97989999999999999</v>
      </c>
      <c r="AO595" s="28">
        <f t="shared" si="170"/>
        <v>-1.90294721757822E-4</v>
      </c>
      <c r="AP595" s="22"/>
      <c r="AQ595" s="22"/>
      <c r="AR595" s="38"/>
      <c r="AT595" s="39">
        <f t="shared" si="154"/>
        <v>0.58348820217339403</v>
      </c>
      <c r="AV595" s="40" t="s">
        <v>600</v>
      </c>
      <c r="AW595" s="47">
        <v>1102.75</v>
      </c>
      <c r="AX595" s="48">
        <f t="shared" si="155"/>
        <v>7.9663560031225308E-3</v>
      </c>
      <c r="AY595" s="43">
        <f t="shared" si="156"/>
        <v>1.00796635600312</v>
      </c>
      <c r="AZ595" s="49"/>
    </row>
    <row r="596" spans="1:52" ht="20.399999999999999">
      <c r="A596" s="12" t="s">
        <v>597</v>
      </c>
      <c r="B596" s="13">
        <v>1532.34</v>
      </c>
      <c r="C596" s="14">
        <v>2.7400000000000001E-2</v>
      </c>
      <c r="D596" s="15">
        <f t="shared" si="157"/>
        <v>1.0274000000000001</v>
      </c>
      <c r="E596" s="10">
        <f t="shared" si="158"/>
        <v>0.59847828994506802</v>
      </c>
      <c r="F596" s="16"/>
      <c r="G596" s="12" t="s">
        <v>597</v>
      </c>
      <c r="H596" s="13">
        <v>687.75</v>
      </c>
      <c r="I596" s="14">
        <v>2E-3</v>
      </c>
      <c r="J596" s="15">
        <f t="shared" si="159"/>
        <v>1.002</v>
      </c>
      <c r="K596" s="10">
        <f t="shared" si="160"/>
        <v>6.6475758299498397E-4</v>
      </c>
      <c r="L596" s="21"/>
      <c r="M596" s="12" t="s">
        <v>597</v>
      </c>
      <c r="N596" s="13">
        <v>233.4</v>
      </c>
      <c r="O596" s="14">
        <v>3.1099999999999999E-2</v>
      </c>
      <c r="P596" s="15">
        <f t="shared" si="161"/>
        <v>1.0310999999999999</v>
      </c>
      <c r="Q596" s="10">
        <f t="shared" si="162"/>
        <v>3.2147313112013397E-4</v>
      </c>
      <c r="R596" s="21"/>
      <c r="S596" s="12" t="s">
        <v>597</v>
      </c>
      <c r="T596" s="13">
        <v>21.15</v>
      </c>
      <c r="U596" s="14">
        <v>1.12E-2</v>
      </c>
      <c r="V596" s="15">
        <f t="shared" si="163"/>
        <v>1.0112000000000001</v>
      </c>
      <c r="W596" s="10">
        <f t="shared" si="164"/>
        <v>3.9205349892524499E-4</v>
      </c>
      <c r="X596" s="22"/>
      <c r="Y596" s="29" t="s">
        <v>597</v>
      </c>
      <c r="Z596" s="30">
        <v>54.9</v>
      </c>
      <c r="AA596" s="31">
        <v>7.3000000000000001E-3</v>
      </c>
      <c r="AB596" s="32">
        <f t="shared" si="165"/>
        <v>1.0073000000000001</v>
      </c>
      <c r="AC596" s="28">
        <f t="shared" si="166"/>
        <v>1.5311344638165801E-4</v>
      </c>
      <c r="AD596" s="22"/>
      <c r="AE596" s="29" t="s">
        <v>597</v>
      </c>
      <c r="AF596" s="30">
        <v>530.95000000000005</v>
      </c>
      <c r="AG596" s="31">
        <v>-5.5999999999999999E-3</v>
      </c>
      <c r="AH596" s="32">
        <f t="shared" si="167"/>
        <v>0.99439999999999995</v>
      </c>
      <c r="AI596" s="28">
        <f t="shared" si="168"/>
        <v>-5.21948889419632E-5</v>
      </c>
      <c r="AJ596" s="22"/>
      <c r="AK596" s="29" t="s">
        <v>597</v>
      </c>
      <c r="AL596" s="30">
        <v>233.95</v>
      </c>
      <c r="AM596" s="31">
        <v>1.4999999999999999E-2</v>
      </c>
      <c r="AN596" s="32">
        <f t="shared" si="169"/>
        <v>1.0149999999999999</v>
      </c>
      <c r="AO596" s="28">
        <f t="shared" si="170"/>
        <v>1.4201098638643399E-4</v>
      </c>
      <c r="AP596" s="22"/>
      <c r="AQ596" s="22"/>
      <c r="AR596" s="38"/>
      <c r="AT596" s="39">
        <f t="shared" si="154"/>
        <v>0.60009950370193499</v>
      </c>
      <c r="AV596" s="40" t="s">
        <v>601</v>
      </c>
      <c r="AW596" s="47">
        <v>1094</v>
      </c>
      <c r="AX596" s="48">
        <f t="shared" si="155"/>
        <v>-4.3324660174602399E-3</v>
      </c>
      <c r="AY596" s="43">
        <f t="shared" si="156"/>
        <v>0.99566753398254004</v>
      </c>
      <c r="AZ596" s="49"/>
    </row>
    <row r="597" spans="1:52" ht="20.399999999999999">
      <c r="A597" s="12" t="s">
        <v>598</v>
      </c>
      <c r="B597" s="13">
        <v>1491.49</v>
      </c>
      <c r="C597" s="14">
        <v>4.0000000000000002E-4</v>
      </c>
      <c r="D597" s="15">
        <f t="shared" si="157"/>
        <v>1.0004</v>
      </c>
      <c r="E597" s="10">
        <f t="shared" si="158"/>
        <v>0.582750322426558</v>
      </c>
      <c r="F597" s="16"/>
      <c r="G597" s="12" t="s">
        <v>598</v>
      </c>
      <c r="H597" s="13">
        <v>686.4</v>
      </c>
      <c r="I597" s="14">
        <v>1.6400000000000001E-2</v>
      </c>
      <c r="J597" s="15">
        <f t="shared" si="159"/>
        <v>1.0164</v>
      </c>
      <c r="K597" s="10">
        <f t="shared" si="160"/>
        <v>5.4510121805588698E-3</v>
      </c>
      <c r="L597" s="21"/>
      <c r="M597" s="12" t="s">
        <v>598</v>
      </c>
      <c r="N597" s="13">
        <v>226.35</v>
      </c>
      <c r="O597" s="14">
        <v>2.63E-2</v>
      </c>
      <c r="P597" s="15">
        <f t="shared" si="161"/>
        <v>1.0263</v>
      </c>
      <c r="Q597" s="10">
        <f t="shared" si="162"/>
        <v>2.7185669930738002E-4</v>
      </c>
      <c r="R597" s="21"/>
      <c r="S597" s="12" t="s">
        <v>598</v>
      </c>
      <c r="T597" s="13">
        <v>20.92</v>
      </c>
      <c r="U597" s="14">
        <v>4.9399999999999999E-2</v>
      </c>
      <c r="V597" s="15">
        <f t="shared" si="163"/>
        <v>1.0494000000000001</v>
      </c>
      <c r="W597" s="10">
        <f t="shared" si="164"/>
        <v>1.7292359684738499E-3</v>
      </c>
      <c r="X597" s="22"/>
      <c r="Y597" s="29" t="s">
        <v>598</v>
      </c>
      <c r="Z597" s="30">
        <v>54.5</v>
      </c>
      <c r="AA597" s="31">
        <v>0</v>
      </c>
      <c r="AB597" s="32">
        <f t="shared" si="165"/>
        <v>1</v>
      </c>
      <c r="AC597" s="28">
        <f t="shared" si="166"/>
        <v>0</v>
      </c>
      <c r="AD597" s="22"/>
      <c r="AE597" s="29" t="s">
        <v>598</v>
      </c>
      <c r="AF597" s="30">
        <v>533.95000000000005</v>
      </c>
      <c r="AG597" s="31">
        <v>3.0000000000000001E-3</v>
      </c>
      <c r="AH597" s="32">
        <f t="shared" si="167"/>
        <v>1.0029999999999999</v>
      </c>
      <c r="AI597" s="28">
        <f t="shared" si="168"/>
        <v>2.7961547647480301E-5</v>
      </c>
      <c r="AJ597" s="22"/>
      <c r="AK597" s="29" t="s">
        <v>598</v>
      </c>
      <c r="AL597" s="30">
        <v>230.5</v>
      </c>
      <c r="AM597" s="31">
        <v>1.61E-2</v>
      </c>
      <c r="AN597" s="32">
        <f t="shared" si="169"/>
        <v>1.0161</v>
      </c>
      <c r="AO597" s="28">
        <f t="shared" si="170"/>
        <v>1.5242512538810599E-4</v>
      </c>
      <c r="AP597" s="22"/>
      <c r="AQ597" s="22"/>
      <c r="AR597" s="38"/>
      <c r="AT597" s="39">
        <f t="shared" si="154"/>
        <v>0.59038281394793402</v>
      </c>
      <c r="AV597" s="40" t="s">
        <v>602</v>
      </c>
      <c r="AW597" s="47">
        <v>1098.75</v>
      </c>
      <c r="AX597" s="48">
        <f t="shared" si="155"/>
        <v>-6.3898384553245202E-2</v>
      </c>
      <c r="AY597" s="43">
        <f t="shared" si="156"/>
        <v>0.93610161544675496</v>
      </c>
      <c r="AZ597" s="49"/>
    </row>
    <row r="598" spans="1:52" ht="20.399999999999999">
      <c r="A598" s="12" t="s">
        <v>599</v>
      </c>
      <c r="B598" s="13">
        <v>1490.94</v>
      </c>
      <c r="C598" s="14">
        <v>1.0500000000000001E-2</v>
      </c>
      <c r="D598" s="15">
        <f t="shared" si="157"/>
        <v>1.0105</v>
      </c>
      <c r="E598" s="10">
        <f t="shared" si="158"/>
        <v>0.58863374731311202</v>
      </c>
      <c r="F598" s="16"/>
      <c r="G598" s="12" t="s">
        <v>599</v>
      </c>
      <c r="H598" s="13">
        <v>675.3</v>
      </c>
      <c r="I598" s="14">
        <v>1.0500000000000001E-2</v>
      </c>
      <c r="J598" s="15">
        <f t="shared" si="159"/>
        <v>1.0105</v>
      </c>
      <c r="K598" s="10">
        <f t="shared" si="160"/>
        <v>3.4899773107236699E-3</v>
      </c>
      <c r="L598" s="21"/>
      <c r="M598" s="12" t="s">
        <v>599</v>
      </c>
      <c r="N598" s="13">
        <v>220.55</v>
      </c>
      <c r="O598" s="14">
        <v>2.7000000000000001E-3</v>
      </c>
      <c r="P598" s="15">
        <f t="shared" si="161"/>
        <v>1.0026999999999999</v>
      </c>
      <c r="Q598" s="10">
        <f t="shared" si="162"/>
        <v>2.7909242894673999E-5</v>
      </c>
      <c r="R598" s="21"/>
      <c r="S598" s="12" t="s">
        <v>599</v>
      </c>
      <c r="T598" s="13">
        <v>19.93</v>
      </c>
      <c r="U598" s="14">
        <v>7.1199999999999999E-2</v>
      </c>
      <c r="V598" s="15">
        <f t="shared" si="163"/>
        <v>1.0711999999999999</v>
      </c>
      <c r="W598" s="10">
        <f t="shared" si="164"/>
        <v>2.49234010031048E-3</v>
      </c>
      <c r="X598" s="22"/>
      <c r="Y598" s="29" t="s">
        <v>599</v>
      </c>
      <c r="Z598" s="30">
        <v>54.5</v>
      </c>
      <c r="AA598" s="31">
        <v>-9.1000000000000004E-3</v>
      </c>
      <c r="AB598" s="32">
        <f t="shared" si="165"/>
        <v>0.9909</v>
      </c>
      <c r="AC598" s="28">
        <f t="shared" si="166"/>
        <v>-1.9086744685932599E-4</v>
      </c>
      <c r="AD598" s="22"/>
      <c r="AE598" s="29" t="s">
        <v>599</v>
      </c>
      <c r="AF598" s="30">
        <v>532.35</v>
      </c>
      <c r="AG598" s="31">
        <v>-9.2999999999999992E-3</v>
      </c>
      <c r="AH598" s="32">
        <f t="shared" si="167"/>
        <v>0.99070000000000003</v>
      </c>
      <c r="AI598" s="28">
        <f t="shared" si="168"/>
        <v>-8.6680797707188896E-5</v>
      </c>
      <c r="AJ598" s="22"/>
      <c r="AK598" s="29" t="s">
        <v>599</v>
      </c>
      <c r="AL598" s="30">
        <v>226.85</v>
      </c>
      <c r="AM598" s="31">
        <v>-1.8E-3</v>
      </c>
      <c r="AN598" s="32">
        <f t="shared" si="169"/>
        <v>0.99819999999999998</v>
      </c>
      <c r="AO598" s="28">
        <f t="shared" si="170"/>
        <v>-1.7041318366372099E-5</v>
      </c>
      <c r="AP598" s="22"/>
      <c r="AQ598" s="22"/>
      <c r="AR598" s="38"/>
      <c r="AT598" s="39">
        <f t="shared" si="154"/>
        <v>0.59434938440410801</v>
      </c>
      <c r="AV598" s="40" t="s">
        <v>603</v>
      </c>
      <c r="AW598" s="47">
        <v>1171.25</v>
      </c>
      <c r="AX598" s="48">
        <f t="shared" si="155"/>
        <v>6.4054662166642404E-4</v>
      </c>
      <c r="AY598" s="43">
        <f t="shared" si="156"/>
        <v>1.0006405466216699</v>
      </c>
      <c r="AZ598" s="49"/>
    </row>
    <row r="599" spans="1:52" ht="20.399999999999999">
      <c r="A599" s="12" t="s">
        <v>600</v>
      </c>
      <c r="B599" s="13">
        <v>1475.42</v>
      </c>
      <c r="C599" s="14">
        <v>-1.44E-2</v>
      </c>
      <c r="D599" s="15">
        <f t="shared" si="157"/>
        <v>0.98560000000000003</v>
      </c>
      <c r="E599" s="10">
        <f t="shared" si="158"/>
        <v>0.57412906615715298</v>
      </c>
      <c r="F599" s="16"/>
      <c r="G599" s="12" t="s">
        <v>600</v>
      </c>
      <c r="H599" s="13">
        <v>668.3</v>
      </c>
      <c r="I599" s="14">
        <v>-3.0200000000000001E-2</v>
      </c>
      <c r="J599" s="15">
        <f t="shared" si="159"/>
        <v>0.9698</v>
      </c>
      <c r="K599" s="10">
        <f t="shared" si="160"/>
        <v>-1.0037839503224301E-2</v>
      </c>
      <c r="L599" s="21"/>
      <c r="M599" s="12" t="s">
        <v>600</v>
      </c>
      <c r="N599" s="13">
        <v>219.95</v>
      </c>
      <c r="O599" s="14">
        <v>1.38E-2</v>
      </c>
      <c r="P599" s="15">
        <f t="shared" si="161"/>
        <v>1.0138</v>
      </c>
      <c r="Q599" s="10">
        <f t="shared" si="162"/>
        <v>1.4264724146166699E-4</v>
      </c>
      <c r="R599" s="21"/>
      <c r="S599" s="12" t="s">
        <v>600</v>
      </c>
      <c r="T599" s="13">
        <v>18.600000000000001</v>
      </c>
      <c r="U599" s="14">
        <v>-3.2800000000000003E-2</v>
      </c>
      <c r="V599" s="15">
        <f t="shared" si="163"/>
        <v>0.96719999999999995</v>
      </c>
      <c r="W599" s="10">
        <f t="shared" si="164"/>
        <v>-1.1481566754239299E-3</v>
      </c>
      <c r="X599" s="22"/>
      <c r="Y599" s="29" t="s">
        <v>600</v>
      </c>
      <c r="Z599" s="30">
        <v>55</v>
      </c>
      <c r="AA599" s="31">
        <v>1.66E-2</v>
      </c>
      <c r="AB599" s="32">
        <f t="shared" si="165"/>
        <v>1.0165999999999999</v>
      </c>
      <c r="AC599" s="28">
        <f t="shared" si="166"/>
        <v>3.4817578218294699E-4</v>
      </c>
      <c r="AD599" s="22"/>
      <c r="AE599" s="29" t="s">
        <v>600</v>
      </c>
      <c r="AF599" s="30">
        <v>537.35</v>
      </c>
      <c r="AG599" s="31">
        <v>-6.0000000000000001E-3</v>
      </c>
      <c r="AH599" s="32">
        <f t="shared" si="167"/>
        <v>0.99399999999999999</v>
      </c>
      <c r="AI599" s="28">
        <f t="shared" si="168"/>
        <v>-5.5923095294960602E-5</v>
      </c>
      <c r="AJ599" s="22"/>
      <c r="AK599" s="29" t="s">
        <v>600</v>
      </c>
      <c r="AL599" s="30">
        <v>227.25</v>
      </c>
      <c r="AM599" s="31">
        <v>6.0000000000000001E-3</v>
      </c>
      <c r="AN599" s="32">
        <f t="shared" si="169"/>
        <v>1.006</v>
      </c>
      <c r="AO599" s="28">
        <f t="shared" si="170"/>
        <v>5.6804394554573699E-5</v>
      </c>
      <c r="AP599" s="22"/>
      <c r="AQ599" s="22"/>
      <c r="AR599" s="38"/>
      <c r="AT599" s="39">
        <f t="shared" si="154"/>
        <v>0.56343477430140898</v>
      </c>
      <c r="AV599" s="40" t="s">
        <v>604</v>
      </c>
      <c r="AW599" s="47">
        <v>1170.5</v>
      </c>
      <c r="AX599" s="48">
        <f t="shared" si="155"/>
        <v>2.2157383891259201E-2</v>
      </c>
      <c r="AY599" s="43">
        <f t="shared" si="156"/>
        <v>1.0221573838912601</v>
      </c>
      <c r="AZ599" s="49"/>
    </row>
    <row r="600" spans="1:52" ht="20.399999999999999">
      <c r="A600" s="12" t="s">
        <v>601</v>
      </c>
      <c r="B600" s="13">
        <v>1496.92</v>
      </c>
      <c r="C600" s="14">
        <v>1.9400000000000001E-2</v>
      </c>
      <c r="D600" s="15">
        <f t="shared" si="157"/>
        <v>1.0194000000000001</v>
      </c>
      <c r="E600" s="10">
        <f t="shared" si="158"/>
        <v>0.59381815142106498</v>
      </c>
      <c r="F600" s="16"/>
      <c r="G600" s="12" t="s">
        <v>601</v>
      </c>
      <c r="H600" s="13">
        <v>689.1</v>
      </c>
      <c r="I600" s="14">
        <v>3.9100000000000003E-2</v>
      </c>
      <c r="J600" s="15">
        <f t="shared" si="159"/>
        <v>1.0390999999999999</v>
      </c>
      <c r="K600" s="10">
        <f t="shared" si="160"/>
        <v>1.2996010747551899E-2</v>
      </c>
      <c r="L600" s="21"/>
      <c r="M600" s="12" t="s">
        <v>601</v>
      </c>
      <c r="N600" s="13">
        <v>216.95</v>
      </c>
      <c r="O600" s="14">
        <v>5.3E-3</v>
      </c>
      <c r="P600" s="15">
        <f t="shared" si="161"/>
        <v>1.0053000000000001</v>
      </c>
      <c r="Q600" s="10">
        <f t="shared" si="162"/>
        <v>5.4784810126582303E-5</v>
      </c>
      <c r="R600" s="21"/>
      <c r="S600" s="12" t="s">
        <v>601</v>
      </c>
      <c r="T600" s="13">
        <v>19.239999999999998</v>
      </c>
      <c r="U600" s="14">
        <v>6.4500000000000002E-2</v>
      </c>
      <c r="V600" s="15">
        <f t="shared" si="163"/>
        <v>1.0645</v>
      </c>
      <c r="W600" s="10">
        <f t="shared" si="164"/>
        <v>2.2578080964891301E-3</v>
      </c>
      <c r="X600" s="22"/>
      <c r="Y600" s="29" t="s">
        <v>601</v>
      </c>
      <c r="Z600" s="30">
        <v>54.1</v>
      </c>
      <c r="AA600" s="31">
        <v>1.9800000000000002E-2</v>
      </c>
      <c r="AB600" s="32">
        <f t="shared" si="165"/>
        <v>1.0198</v>
      </c>
      <c r="AC600" s="28">
        <f t="shared" si="166"/>
        <v>4.1529400525435899E-4</v>
      </c>
      <c r="AD600" s="22"/>
      <c r="AE600" s="29" t="s">
        <v>601</v>
      </c>
      <c r="AF600" s="30">
        <v>540.6</v>
      </c>
      <c r="AG600" s="31">
        <v>1.7899999999999999E-2</v>
      </c>
      <c r="AH600" s="32">
        <f t="shared" si="167"/>
        <v>1.0179</v>
      </c>
      <c r="AI600" s="28">
        <f t="shared" si="168"/>
        <v>1.6683723429663201E-4</v>
      </c>
      <c r="AJ600" s="22"/>
      <c r="AK600" s="29" t="s">
        <v>601</v>
      </c>
      <c r="AL600" s="30">
        <v>225.9</v>
      </c>
      <c r="AM600" s="31">
        <v>1.35E-2</v>
      </c>
      <c r="AN600" s="32">
        <f t="shared" si="169"/>
        <v>1.0135000000000001</v>
      </c>
      <c r="AO600" s="28">
        <f t="shared" si="170"/>
        <v>1.2780988774779099E-4</v>
      </c>
      <c r="AP600" s="22"/>
      <c r="AQ600" s="22"/>
      <c r="AR600" s="38"/>
      <c r="AT600" s="39">
        <f t="shared" si="154"/>
        <v>0.609836696202532</v>
      </c>
      <c r="AV600" s="40" t="s">
        <v>605</v>
      </c>
      <c r="AW600" s="47">
        <v>1144.8499999999999</v>
      </c>
      <c r="AX600" s="48">
        <f t="shared" si="155"/>
        <v>-5.4443828813101301E-3</v>
      </c>
      <c r="AY600" s="43">
        <f t="shared" si="156"/>
        <v>0.99455561711869001</v>
      </c>
      <c r="AZ600" s="49"/>
    </row>
    <row r="601" spans="1:52" ht="20.399999999999999">
      <c r="A601" s="12" t="s">
        <v>602</v>
      </c>
      <c r="B601" s="13">
        <v>1468.49</v>
      </c>
      <c r="C601" s="14">
        <v>-1.2200000000000001E-2</v>
      </c>
      <c r="D601" s="15">
        <f t="shared" si="157"/>
        <v>0.98780000000000001</v>
      </c>
      <c r="E601" s="10">
        <f t="shared" si="158"/>
        <v>0.57541060425125401</v>
      </c>
      <c r="F601" s="16"/>
      <c r="G601" s="12" t="s">
        <v>602</v>
      </c>
      <c r="H601" s="13">
        <v>663.15</v>
      </c>
      <c r="I601" s="14">
        <v>-8.6999999999999994E-3</v>
      </c>
      <c r="J601" s="15">
        <f t="shared" si="159"/>
        <v>0.99129999999999996</v>
      </c>
      <c r="K601" s="10">
        <f t="shared" si="160"/>
        <v>-2.8916954860281801E-3</v>
      </c>
      <c r="L601" s="21"/>
      <c r="M601" s="12" t="s">
        <v>602</v>
      </c>
      <c r="N601" s="13">
        <v>215.8</v>
      </c>
      <c r="O601" s="14">
        <v>-4.4299999999999999E-2</v>
      </c>
      <c r="P601" s="15">
        <f t="shared" si="161"/>
        <v>0.95569999999999999</v>
      </c>
      <c r="Q601" s="10">
        <f t="shared" si="162"/>
        <v>-4.5791831860520703E-4</v>
      </c>
      <c r="R601" s="21"/>
      <c r="S601" s="12" t="s">
        <v>602</v>
      </c>
      <c r="T601" s="13">
        <v>18.07</v>
      </c>
      <c r="U601" s="14">
        <v>-7.85E-2</v>
      </c>
      <c r="V601" s="15">
        <f t="shared" si="163"/>
        <v>0.92149999999999999</v>
      </c>
      <c r="W601" s="10">
        <f t="shared" si="164"/>
        <v>-2.7478749701456899E-3</v>
      </c>
      <c r="X601" s="22"/>
      <c r="Y601" s="29" t="s">
        <v>602</v>
      </c>
      <c r="Z601" s="30">
        <v>53.05</v>
      </c>
      <c r="AA601" s="31">
        <v>-7.8200000000000006E-2</v>
      </c>
      <c r="AB601" s="32">
        <f t="shared" si="165"/>
        <v>0.92179999999999995</v>
      </c>
      <c r="AC601" s="28">
        <f t="shared" si="166"/>
        <v>-1.6402015763076201E-3</v>
      </c>
      <c r="AD601" s="22"/>
      <c r="AE601" s="29" t="s">
        <v>602</v>
      </c>
      <c r="AF601" s="30">
        <v>531.1</v>
      </c>
      <c r="AG601" s="31">
        <v>-4.4299999999999999E-2</v>
      </c>
      <c r="AH601" s="32">
        <f t="shared" si="167"/>
        <v>0.95569999999999999</v>
      </c>
      <c r="AI601" s="28">
        <f t="shared" si="168"/>
        <v>-4.1289885359445898E-4</v>
      </c>
      <c r="AJ601" s="22"/>
      <c r="AK601" s="29" t="s">
        <v>602</v>
      </c>
      <c r="AL601" s="30">
        <v>222.9</v>
      </c>
      <c r="AM601" s="31">
        <v>-2.1899999999999999E-2</v>
      </c>
      <c r="AN601" s="32">
        <f t="shared" si="169"/>
        <v>0.97809999999999997</v>
      </c>
      <c r="AO601" s="28">
        <f t="shared" si="170"/>
        <v>-2.07336040124194E-4</v>
      </c>
      <c r="AP601" s="22"/>
      <c r="AQ601" s="22"/>
      <c r="AR601" s="38"/>
      <c r="AT601" s="39">
        <f t="shared" si="154"/>
        <v>0.56705267900644896</v>
      </c>
      <c r="AV601" s="40" t="s">
        <v>606</v>
      </c>
      <c r="AW601" s="47">
        <v>1151.0999999999999</v>
      </c>
      <c r="AX601" s="48">
        <f t="shared" si="155"/>
        <v>-6.9421355240076393E-2</v>
      </c>
      <c r="AY601" s="43">
        <f t="shared" si="156"/>
        <v>0.93057864475992402</v>
      </c>
      <c r="AZ601" s="49"/>
    </row>
    <row r="602" spans="1:52" ht="20.399999999999999">
      <c r="A602" s="12" t="s">
        <v>603</v>
      </c>
      <c r="B602" s="13">
        <v>1486.6</v>
      </c>
      <c r="C602" s="14">
        <v>-2.4500000000000001E-2</v>
      </c>
      <c r="D602" s="15">
        <f t="shared" si="157"/>
        <v>0.97550000000000003</v>
      </c>
      <c r="E602" s="10">
        <f t="shared" si="158"/>
        <v>0.56824564127059995</v>
      </c>
      <c r="F602" s="16"/>
      <c r="G602" s="12" t="s">
        <v>603</v>
      </c>
      <c r="H602" s="13">
        <v>668.95</v>
      </c>
      <c r="I602" s="14">
        <v>-1.8700000000000001E-2</v>
      </c>
      <c r="J602" s="15">
        <f t="shared" si="159"/>
        <v>0.98129999999999995</v>
      </c>
      <c r="K602" s="10">
        <f t="shared" si="160"/>
        <v>-6.2154834010030996E-3</v>
      </c>
      <c r="L602" s="21"/>
      <c r="M602" s="12" t="s">
        <v>603</v>
      </c>
      <c r="N602" s="13">
        <v>225.8</v>
      </c>
      <c r="O602" s="14">
        <v>-2.4199999999999999E-2</v>
      </c>
      <c r="P602" s="15">
        <f t="shared" si="161"/>
        <v>0.9758</v>
      </c>
      <c r="Q602" s="10">
        <f t="shared" si="162"/>
        <v>-2.5014951038930002E-4</v>
      </c>
      <c r="R602" s="21"/>
      <c r="S602" s="12" t="s">
        <v>603</v>
      </c>
      <c r="T602" s="13">
        <v>19.61</v>
      </c>
      <c r="U602" s="14">
        <v>-8.0999999999999996E-3</v>
      </c>
      <c r="V602" s="15">
        <f t="shared" si="163"/>
        <v>0.9919</v>
      </c>
      <c r="W602" s="10">
        <f t="shared" si="164"/>
        <v>-2.83538691187007E-4</v>
      </c>
      <c r="X602" s="22"/>
      <c r="Y602" s="29" t="s">
        <v>603</v>
      </c>
      <c r="Z602" s="30">
        <v>57.55</v>
      </c>
      <c r="AA602" s="31">
        <v>-1.6199999999999999E-2</v>
      </c>
      <c r="AB602" s="32">
        <f t="shared" si="165"/>
        <v>0.98380000000000001</v>
      </c>
      <c r="AC602" s="28">
        <f t="shared" si="166"/>
        <v>-3.3978600429902101E-4</v>
      </c>
      <c r="AD602" s="22"/>
      <c r="AE602" s="29" t="s">
        <v>603</v>
      </c>
      <c r="AF602" s="30">
        <v>555.70000000000005</v>
      </c>
      <c r="AG602" s="31">
        <v>-1.9E-2</v>
      </c>
      <c r="AH602" s="32">
        <f t="shared" si="167"/>
        <v>0.98099999999999998</v>
      </c>
      <c r="AI602" s="28">
        <f t="shared" si="168"/>
        <v>-1.77089801767375E-4</v>
      </c>
      <c r="AJ602" s="22"/>
      <c r="AK602" s="29" t="s">
        <v>603</v>
      </c>
      <c r="AL602" s="30">
        <v>227.9</v>
      </c>
      <c r="AM602" s="31">
        <v>-2.1700000000000001E-2</v>
      </c>
      <c r="AN602" s="32">
        <f t="shared" si="169"/>
        <v>0.97829999999999995</v>
      </c>
      <c r="AO602" s="28">
        <f t="shared" si="170"/>
        <v>-2.0544256030570799E-4</v>
      </c>
      <c r="AP602" s="22"/>
      <c r="AQ602" s="22"/>
      <c r="AR602" s="38"/>
      <c r="AT602" s="39">
        <f t="shared" si="154"/>
        <v>0.56077415130164798</v>
      </c>
      <c r="AV602" s="40" t="s">
        <v>607</v>
      </c>
      <c r="AW602" s="47">
        <v>1233.8499999999999</v>
      </c>
      <c r="AX602" s="48">
        <f t="shared" si="155"/>
        <v>-9.7859911035720101E-2</v>
      </c>
      <c r="AY602" s="43">
        <f t="shared" si="156"/>
        <v>0.90214008896428</v>
      </c>
      <c r="AZ602" s="49"/>
    </row>
    <row r="603" spans="1:52" ht="20.399999999999999">
      <c r="A603" s="12" t="s">
        <v>604</v>
      </c>
      <c r="B603" s="13">
        <v>1523.96</v>
      </c>
      <c r="C603" s="14">
        <v>-2.1100000000000001E-2</v>
      </c>
      <c r="D603" s="15">
        <f t="shared" si="157"/>
        <v>0.97889999999999999</v>
      </c>
      <c r="E603" s="10">
        <f t="shared" si="158"/>
        <v>0.57022620014330105</v>
      </c>
      <c r="F603" s="16"/>
      <c r="G603" s="12" t="s">
        <v>604</v>
      </c>
      <c r="H603" s="13">
        <v>681.7</v>
      </c>
      <c r="I603" s="14">
        <v>-3.1300000000000001E-2</v>
      </c>
      <c r="J603" s="15">
        <f t="shared" si="159"/>
        <v>0.96870000000000001</v>
      </c>
      <c r="K603" s="10">
        <f t="shared" si="160"/>
        <v>-1.0403456173871501E-2</v>
      </c>
      <c r="L603" s="21"/>
      <c r="M603" s="12" t="s">
        <v>604</v>
      </c>
      <c r="N603" s="13">
        <v>231.4</v>
      </c>
      <c r="O603" s="14">
        <v>-2.8799999999999999E-2</v>
      </c>
      <c r="P603" s="15">
        <f t="shared" si="161"/>
        <v>0.97119999999999995</v>
      </c>
      <c r="Q603" s="10">
        <f t="shared" si="162"/>
        <v>-2.97698590876523E-4</v>
      </c>
      <c r="R603" s="21"/>
      <c r="S603" s="12" t="s">
        <v>604</v>
      </c>
      <c r="T603" s="13">
        <v>19.77</v>
      </c>
      <c r="U603" s="14">
        <v>-7.3999999999999996E-2</v>
      </c>
      <c r="V603" s="15">
        <f t="shared" si="163"/>
        <v>0.92600000000000005</v>
      </c>
      <c r="W603" s="10">
        <f t="shared" si="164"/>
        <v>-2.5903534750417998E-3</v>
      </c>
      <c r="X603" s="22"/>
      <c r="Y603" s="29" t="s">
        <v>604</v>
      </c>
      <c r="Z603" s="30">
        <v>58.5</v>
      </c>
      <c r="AA603" s="31">
        <v>-3.78E-2</v>
      </c>
      <c r="AB603" s="32">
        <f t="shared" si="165"/>
        <v>0.96220000000000006</v>
      </c>
      <c r="AC603" s="28">
        <f t="shared" si="166"/>
        <v>-7.9283401003104801E-4</v>
      </c>
      <c r="AD603" s="22"/>
      <c r="AE603" s="29" t="s">
        <v>604</v>
      </c>
      <c r="AF603" s="30">
        <v>566.45000000000005</v>
      </c>
      <c r="AG603" s="31">
        <v>-1.2E-2</v>
      </c>
      <c r="AH603" s="32">
        <f t="shared" si="167"/>
        <v>0.98799999999999999</v>
      </c>
      <c r="AI603" s="28">
        <f t="shared" si="168"/>
        <v>-1.11846190589921E-4</v>
      </c>
      <c r="AJ603" s="22"/>
      <c r="AK603" s="29" t="s">
        <v>604</v>
      </c>
      <c r="AL603" s="30">
        <v>232.95</v>
      </c>
      <c r="AM603" s="31">
        <v>-0.02</v>
      </c>
      <c r="AN603" s="32">
        <f t="shared" si="169"/>
        <v>0.98</v>
      </c>
      <c r="AO603" s="28">
        <f t="shared" si="170"/>
        <v>-1.89347981848579E-4</v>
      </c>
      <c r="AP603" s="22"/>
      <c r="AQ603" s="22"/>
      <c r="AR603" s="38"/>
      <c r="AT603" s="39">
        <f t="shared" si="154"/>
        <v>0.55584066372104102</v>
      </c>
      <c r="AV603" s="40" t="s">
        <v>608</v>
      </c>
      <c r="AW603" s="47">
        <v>1360.7</v>
      </c>
      <c r="AX603" s="48">
        <f t="shared" si="155"/>
        <v>-3.6312325557333802E-3</v>
      </c>
      <c r="AY603" s="43">
        <f t="shared" si="156"/>
        <v>0.99636876744426695</v>
      </c>
      <c r="AZ603" s="49"/>
    </row>
    <row r="604" spans="1:52" ht="20.399999999999999">
      <c r="A604" s="12" t="s">
        <v>605</v>
      </c>
      <c r="B604" s="13">
        <v>1556.84</v>
      </c>
      <c r="C604" s="14">
        <v>1.0200000000000001E-2</v>
      </c>
      <c r="D604" s="15">
        <f t="shared" si="157"/>
        <v>1.0102</v>
      </c>
      <c r="E604" s="10">
        <f t="shared" si="158"/>
        <v>0.58845899211846198</v>
      </c>
      <c r="F604" s="16"/>
      <c r="G604" s="12" t="s">
        <v>605</v>
      </c>
      <c r="H604" s="13">
        <v>703.75</v>
      </c>
      <c r="I604" s="14">
        <v>-1.2999999999999999E-3</v>
      </c>
      <c r="J604" s="15">
        <f t="shared" si="159"/>
        <v>0.99870000000000003</v>
      </c>
      <c r="K604" s="10">
        <f t="shared" si="160"/>
        <v>-4.3209242894674002E-4</v>
      </c>
      <c r="L604" s="21"/>
      <c r="M604" s="12" t="s">
        <v>605</v>
      </c>
      <c r="N604" s="13">
        <v>238.25</v>
      </c>
      <c r="O604" s="14">
        <v>-5.7999999999999996E-3</v>
      </c>
      <c r="P604" s="15">
        <f t="shared" si="161"/>
        <v>0.99419999999999997</v>
      </c>
      <c r="Q604" s="10">
        <f t="shared" si="162"/>
        <v>-5.9953188440410798E-5</v>
      </c>
      <c r="R604" s="21"/>
      <c r="S604" s="12" t="s">
        <v>605</v>
      </c>
      <c r="T604" s="13">
        <v>21.35</v>
      </c>
      <c r="U604" s="14">
        <v>-7.4000000000000003E-3</v>
      </c>
      <c r="V604" s="15">
        <f t="shared" si="163"/>
        <v>0.99260000000000004</v>
      </c>
      <c r="W604" s="10">
        <f t="shared" si="164"/>
        <v>-2.5903534750418002E-4</v>
      </c>
      <c r="X604" s="22"/>
      <c r="Y604" s="29" t="s">
        <v>605</v>
      </c>
      <c r="Z604" s="30">
        <v>60.8</v>
      </c>
      <c r="AA604" s="31">
        <v>1.2500000000000001E-2</v>
      </c>
      <c r="AB604" s="32">
        <f t="shared" si="165"/>
        <v>1.0125</v>
      </c>
      <c r="AC604" s="28">
        <f t="shared" si="166"/>
        <v>2.6218055887270098E-4</v>
      </c>
      <c r="AD604" s="22"/>
      <c r="AE604" s="29" t="s">
        <v>605</v>
      </c>
      <c r="AF604" s="30">
        <v>573.35</v>
      </c>
      <c r="AG604" s="31">
        <v>1.1900000000000001E-2</v>
      </c>
      <c r="AH604" s="32">
        <f t="shared" si="167"/>
        <v>1.0119</v>
      </c>
      <c r="AI604" s="28">
        <f t="shared" si="168"/>
        <v>1.10914139001672E-4</v>
      </c>
      <c r="AJ604" s="22"/>
      <c r="AK604" s="29" t="s">
        <v>605</v>
      </c>
      <c r="AL604" s="30">
        <v>237.7</v>
      </c>
      <c r="AM604" s="31">
        <v>-8.6E-3</v>
      </c>
      <c r="AN604" s="32">
        <f t="shared" si="169"/>
        <v>0.99139999999999995</v>
      </c>
      <c r="AO604" s="28">
        <f t="shared" si="170"/>
        <v>-8.1419632194888901E-5</v>
      </c>
      <c r="AP604" s="22"/>
      <c r="AQ604" s="22"/>
      <c r="AR604" s="38"/>
      <c r="AT604" s="39">
        <f t="shared" si="154"/>
        <v>0.58799958621924997</v>
      </c>
      <c r="AV604" s="40" t="s">
        <v>609</v>
      </c>
      <c r="AW604" s="47">
        <v>1365.65</v>
      </c>
      <c r="AX604" s="48">
        <f t="shared" si="155"/>
        <v>-1.63414196394173E-2</v>
      </c>
      <c r="AY604" s="43">
        <f t="shared" si="156"/>
        <v>0.98365858036058296</v>
      </c>
      <c r="AZ604" s="49"/>
    </row>
    <row r="605" spans="1:52" ht="20.399999999999999">
      <c r="A605" s="12" t="s">
        <v>606</v>
      </c>
      <c r="B605" s="13">
        <v>1541.18</v>
      </c>
      <c r="C605" s="14">
        <v>8.2000000000000007E-3</v>
      </c>
      <c r="D605" s="15">
        <f t="shared" si="157"/>
        <v>1.0082</v>
      </c>
      <c r="E605" s="10">
        <f t="shared" si="158"/>
        <v>0.58729395748746105</v>
      </c>
      <c r="F605" s="16"/>
      <c r="G605" s="12" t="s">
        <v>606</v>
      </c>
      <c r="H605" s="13">
        <v>704.7</v>
      </c>
      <c r="I605" s="14">
        <v>1.3599999999999999E-2</v>
      </c>
      <c r="J605" s="15">
        <f t="shared" si="159"/>
        <v>1.0136000000000001</v>
      </c>
      <c r="K605" s="10">
        <f t="shared" si="160"/>
        <v>4.5203515643658897E-3</v>
      </c>
      <c r="L605" s="21"/>
      <c r="M605" s="12" t="s">
        <v>606</v>
      </c>
      <c r="N605" s="13">
        <v>239.65</v>
      </c>
      <c r="O605" s="14">
        <v>2.7000000000000001E-3</v>
      </c>
      <c r="P605" s="15">
        <f t="shared" si="161"/>
        <v>1.0026999999999999</v>
      </c>
      <c r="Q605" s="10">
        <f t="shared" si="162"/>
        <v>2.7909242894673999E-5</v>
      </c>
      <c r="R605" s="21"/>
      <c r="S605" s="12" t="s">
        <v>606</v>
      </c>
      <c r="T605" s="13">
        <v>21.51</v>
      </c>
      <c r="U605" s="14">
        <v>1.7999999999999999E-2</v>
      </c>
      <c r="V605" s="15">
        <f t="shared" si="163"/>
        <v>1.018</v>
      </c>
      <c r="W605" s="10">
        <f t="shared" si="164"/>
        <v>6.3008598041557203E-4</v>
      </c>
      <c r="X605" s="22"/>
      <c r="Y605" s="29" t="s">
        <v>606</v>
      </c>
      <c r="Z605" s="30">
        <v>60.05</v>
      </c>
      <c r="AA605" s="31">
        <v>9.1999999999999998E-3</v>
      </c>
      <c r="AB605" s="32">
        <f t="shared" si="165"/>
        <v>1.0092000000000001</v>
      </c>
      <c r="AC605" s="28">
        <f t="shared" si="166"/>
        <v>1.9296489133030799E-4</v>
      </c>
      <c r="AD605" s="22"/>
      <c r="AE605" s="29" t="s">
        <v>606</v>
      </c>
      <c r="AF605" s="30">
        <v>566.6</v>
      </c>
      <c r="AG605" s="31">
        <v>4.4999999999999997E-3</v>
      </c>
      <c r="AH605" s="32">
        <f t="shared" si="167"/>
        <v>1.0044999999999999</v>
      </c>
      <c r="AI605" s="28">
        <f t="shared" si="168"/>
        <v>4.1942321471220398E-5</v>
      </c>
      <c r="AJ605" s="22"/>
      <c r="AK605" s="29" t="s">
        <v>606</v>
      </c>
      <c r="AL605" s="30">
        <v>239.75</v>
      </c>
      <c r="AM605" s="31">
        <v>-2.2200000000000001E-2</v>
      </c>
      <c r="AN605" s="32">
        <f t="shared" si="169"/>
        <v>0.9778</v>
      </c>
      <c r="AO605" s="28">
        <f t="shared" si="170"/>
        <v>-2.1017625985192301E-4</v>
      </c>
      <c r="AP605" s="22"/>
      <c r="AQ605" s="22"/>
      <c r="AR605" s="38"/>
      <c r="AT605" s="39">
        <f t="shared" si="154"/>
        <v>0.59249703522808705</v>
      </c>
      <c r="AV605" s="40" t="s">
        <v>610</v>
      </c>
      <c r="AW605" s="47">
        <v>1388.15</v>
      </c>
      <c r="AX605" s="48">
        <f t="shared" si="155"/>
        <v>1.6221773172066399E-3</v>
      </c>
      <c r="AY605" s="43">
        <f t="shared" si="156"/>
        <v>1.00162217731721</v>
      </c>
      <c r="AZ605" s="49"/>
    </row>
    <row r="606" spans="1:52" ht="20.399999999999999">
      <c r="A606" s="12" t="s">
        <v>607</v>
      </c>
      <c r="B606" s="13">
        <v>1528.6</v>
      </c>
      <c r="C606" s="14">
        <v>-3.3500000000000002E-2</v>
      </c>
      <c r="D606" s="15">
        <f t="shared" si="157"/>
        <v>0.96650000000000003</v>
      </c>
      <c r="E606" s="10">
        <f t="shared" si="158"/>
        <v>0.56300298543109595</v>
      </c>
      <c r="F606" s="16"/>
      <c r="G606" s="12" t="s">
        <v>607</v>
      </c>
      <c r="H606" s="13">
        <v>695.25</v>
      </c>
      <c r="I606" s="14">
        <v>-4.2900000000000001E-2</v>
      </c>
      <c r="J606" s="15">
        <f t="shared" si="159"/>
        <v>0.95709999999999995</v>
      </c>
      <c r="K606" s="10">
        <f t="shared" si="160"/>
        <v>-1.4259050155242399E-2</v>
      </c>
      <c r="L606" s="21"/>
      <c r="M606" s="12" t="s">
        <v>607</v>
      </c>
      <c r="N606" s="13">
        <v>239</v>
      </c>
      <c r="O606" s="14">
        <v>-4.6100000000000002E-2</v>
      </c>
      <c r="P606" s="15">
        <f t="shared" si="161"/>
        <v>0.95389999999999997</v>
      </c>
      <c r="Q606" s="10">
        <f t="shared" si="162"/>
        <v>-4.76524480534989E-4</v>
      </c>
      <c r="R606" s="21"/>
      <c r="S606" s="12" t="s">
        <v>607</v>
      </c>
      <c r="T606" s="13">
        <v>21.13</v>
      </c>
      <c r="U606" s="14">
        <v>-4.9299999999999997E-2</v>
      </c>
      <c r="V606" s="15">
        <f t="shared" si="163"/>
        <v>0.95069999999999999</v>
      </c>
      <c r="W606" s="10">
        <f t="shared" si="164"/>
        <v>-1.72573549080487E-3</v>
      </c>
      <c r="X606" s="22"/>
      <c r="Y606" s="29" t="s">
        <v>607</v>
      </c>
      <c r="Z606" s="30">
        <v>59.5</v>
      </c>
      <c r="AA606" s="31">
        <v>-3.3300000000000003E-2</v>
      </c>
      <c r="AB606" s="32">
        <f t="shared" si="165"/>
        <v>0.9667</v>
      </c>
      <c r="AC606" s="28">
        <f t="shared" si="166"/>
        <v>-6.9844900883687597E-4</v>
      </c>
      <c r="AD606" s="22"/>
      <c r="AE606" s="29" t="s">
        <v>607</v>
      </c>
      <c r="AF606" s="30">
        <v>564.04999999999995</v>
      </c>
      <c r="AG606" s="31">
        <v>-2.6200000000000001E-2</v>
      </c>
      <c r="AH606" s="32">
        <f t="shared" si="167"/>
        <v>0.9738</v>
      </c>
      <c r="AI606" s="28">
        <f t="shared" si="168"/>
        <v>-2.44197516121328E-4</v>
      </c>
      <c r="AJ606" s="22"/>
      <c r="AK606" s="29" t="s">
        <v>607</v>
      </c>
      <c r="AL606" s="30">
        <v>245.2</v>
      </c>
      <c r="AM606" s="31">
        <v>-2.1000000000000001E-2</v>
      </c>
      <c r="AN606" s="32">
        <f t="shared" si="169"/>
        <v>0.97899999999999998</v>
      </c>
      <c r="AO606" s="28">
        <f t="shared" si="170"/>
        <v>-1.9881538094100801E-4</v>
      </c>
      <c r="AP606" s="22"/>
      <c r="AQ606" s="22"/>
      <c r="AR606" s="38"/>
      <c r="AT606" s="39">
        <f t="shared" si="154"/>
        <v>0.545400213398615</v>
      </c>
      <c r="AV606" s="40" t="s">
        <v>611</v>
      </c>
      <c r="AW606" s="47">
        <v>1385.9</v>
      </c>
      <c r="AX606" s="48">
        <f t="shared" si="155"/>
        <v>-3.8888137730741399E-3</v>
      </c>
      <c r="AY606" s="43">
        <f t="shared" si="156"/>
        <v>0.99611118622692596</v>
      </c>
      <c r="AZ606" s="49"/>
    </row>
    <row r="607" spans="1:52" ht="20.399999999999999">
      <c r="A607" s="12" t="s">
        <v>608</v>
      </c>
      <c r="B607" s="13">
        <v>1581.53</v>
      </c>
      <c r="C607" s="14">
        <v>-6.3E-3</v>
      </c>
      <c r="D607" s="15">
        <f t="shared" si="157"/>
        <v>0.99370000000000003</v>
      </c>
      <c r="E607" s="10">
        <f t="shared" si="158"/>
        <v>0.57884745641270596</v>
      </c>
      <c r="F607" s="16"/>
      <c r="G607" s="12" t="s">
        <v>608</v>
      </c>
      <c r="H607" s="13">
        <v>726.4</v>
      </c>
      <c r="I607" s="14">
        <v>-1.24E-2</v>
      </c>
      <c r="J607" s="15">
        <f t="shared" si="159"/>
        <v>0.98760000000000003</v>
      </c>
      <c r="K607" s="10">
        <f t="shared" si="160"/>
        <v>-4.1214970145688999E-3</v>
      </c>
      <c r="L607" s="21"/>
      <c r="M607" s="12" t="s">
        <v>608</v>
      </c>
      <c r="N607" s="13">
        <v>250.55</v>
      </c>
      <c r="O607" s="14">
        <v>-8.0000000000000004E-4</v>
      </c>
      <c r="P607" s="15">
        <f t="shared" si="161"/>
        <v>0.99919999999999998</v>
      </c>
      <c r="Q607" s="10">
        <f t="shared" si="162"/>
        <v>-8.2694053021256302E-6</v>
      </c>
      <c r="R607" s="21"/>
      <c r="S607" s="12" t="s">
        <v>608</v>
      </c>
      <c r="T607" s="13">
        <v>22.23</v>
      </c>
      <c r="U607" s="14">
        <v>6.9999999999999999E-4</v>
      </c>
      <c r="V607" s="15">
        <f t="shared" si="163"/>
        <v>1.0006999999999999</v>
      </c>
      <c r="W607" s="10">
        <f t="shared" si="164"/>
        <v>2.4503343682827801E-5</v>
      </c>
      <c r="X607" s="22"/>
      <c r="Y607" s="29" t="s">
        <v>608</v>
      </c>
      <c r="Z607" s="30">
        <v>61.55</v>
      </c>
      <c r="AA607" s="31">
        <v>-1.2E-2</v>
      </c>
      <c r="AB607" s="32">
        <f t="shared" si="165"/>
        <v>0.98799999999999999</v>
      </c>
      <c r="AC607" s="28">
        <f t="shared" si="166"/>
        <v>-2.5169333651779301E-4</v>
      </c>
      <c r="AD607" s="22"/>
      <c r="AE607" s="29" t="s">
        <v>608</v>
      </c>
      <c r="AF607" s="30">
        <v>579.20000000000005</v>
      </c>
      <c r="AG607" s="31">
        <v>-1.03E-2</v>
      </c>
      <c r="AH607" s="32">
        <f t="shared" si="167"/>
        <v>0.98970000000000002</v>
      </c>
      <c r="AI607" s="28">
        <f t="shared" si="168"/>
        <v>-9.6001313589682397E-5</v>
      </c>
      <c r="AJ607" s="22"/>
      <c r="AK607" s="29" t="s">
        <v>608</v>
      </c>
      <c r="AL607" s="30">
        <v>250.45</v>
      </c>
      <c r="AM607" s="31">
        <v>-1.3599999999999999E-2</v>
      </c>
      <c r="AN607" s="32">
        <f t="shared" si="169"/>
        <v>0.98640000000000005</v>
      </c>
      <c r="AO607" s="28">
        <f t="shared" si="170"/>
        <v>-1.2875662765703401E-4</v>
      </c>
      <c r="AP607" s="22"/>
      <c r="AQ607" s="22"/>
      <c r="AR607" s="38"/>
      <c r="AT607" s="39">
        <f t="shared" ref="AT607:AT670" si="171">SUM(E607,K607,Q607,W607,AC607,AI607,AO607,)</f>
        <v>0.57426574205875303</v>
      </c>
      <c r="AV607" s="40" t="s">
        <v>612</v>
      </c>
      <c r="AW607" s="47">
        <v>1391.3</v>
      </c>
      <c r="AX607" s="48">
        <f t="shared" si="155"/>
        <v>-1.8373967982993601E-2</v>
      </c>
      <c r="AY607" s="43">
        <f t="shared" si="156"/>
        <v>0.98162603201700604</v>
      </c>
      <c r="AZ607" s="49"/>
    </row>
    <row r="608" spans="1:52" ht="20.399999999999999">
      <c r="A608" s="12" t="s">
        <v>1004</v>
      </c>
      <c r="B608" s="13">
        <v>1591.51</v>
      </c>
      <c r="C608" s="14">
        <v>6.7000000000000002E-3</v>
      </c>
      <c r="D608" s="15">
        <f t="shared" si="157"/>
        <v>1.0066999999999999</v>
      </c>
      <c r="E608" s="10">
        <f t="shared" si="158"/>
        <v>0.58642018151421105</v>
      </c>
      <c r="F608" s="16"/>
      <c r="G608" s="12" t="s">
        <v>1004</v>
      </c>
      <c r="H608" s="13">
        <v>735.5</v>
      </c>
      <c r="I608" s="14">
        <v>9.4999999999999998E-3</v>
      </c>
      <c r="J608" s="15">
        <f t="shared" si="159"/>
        <v>1.0095000000000001</v>
      </c>
      <c r="K608" s="10">
        <f t="shared" si="160"/>
        <v>3.15759851922618E-3</v>
      </c>
      <c r="L608" s="21"/>
      <c r="M608" s="12" t="s">
        <v>1004</v>
      </c>
      <c r="N608" s="13">
        <v>250.75</v>
      </c>
      <c r="O608" s="14">
        <v>-1.4500000000000001E-2</v>
      </c>
      <c r="P608" s="15">
        <f t="shared" si="161"/>
        <v>0.98550000000000004</v>
      </c>
      <c r="Q608" s="10">
        <f t="shared" si="162"/>
        <v>-1.4988297110102701E-4</v>
      </c>
      <c r="R608" s="21"/>
      <c r="S608" s="12" t="s">
        <v>1004</v>
      </c>
      <c r="T608" s="13">
        <v>22.21</v>
      </c>
      <c r="U608" s="14">
        <v>-8.5000000000000006E-3</v>
      </c>
      <c r="V608" s="15">
        <f t="shared" si="163"/>
        <v>0.99150000000000005</v>
      </c>
      <c r="W608" s="10">
        <f t="shared" si="164"/>
        <v>-2.9754060186290901E-4</v>
      </c>
      <c r="X608" s="22"/>
      <c r="Y608" s="29" t="s">
        <v>1004</v>
      </c>
      <c r="Z608" s="30">
        <v>62.3</v>
      </c>
      <c r="AA608" s="31">
        <v>0</v>
      </c>
      <c r="AB608" s="32">
        <f t="shared" si="165"/>
        <v>1</v>
      </c>
      <c r="AC608" s="28">
        <f t="shared" si="166"/>
        <v>0</v>
      </c>
      <c r="AD608" s="22"/>
      <c r="AE608" s="29" t="s">
        <v>1004</v>
      </c>
      <c r="AF608" s="30">
        <v>585.20000000000005</v>
      </c>
      <c r="AG608" s="31">
        <v>1.2200000000000001E-2</v>
      </c>
      <c r="AH608" s="32">
        <f t="shared" si="167"/>
        <v>1.0122</v>
      </c>
      <c r="AI608" s="28">
        <f t="shared" si="168"/>
        <v>1.1371029376642E-4</v>
      </c>
      <c r="AJ608" s="22"/>
      <c r="AK608" s="29" t="s">
        <v>1004</v>
      </c>
      <c r="AL608" s="30">
        <v>253.9</v>
      </c>
      <c r="AM608" s="31">
        <v>-1.8599999999999998E-2</v>
      </c>
      <c r="AN608" s="32">
        <f t="shared" si="169"/>
        <v>0.98140000000000005</v>
      </c>
      <c r="AO608" s="28">
        <f t="shared" si="170"/>
        <v>-1.76093623119178E-4</v>
      </c>
      <c r="AP608" s="22"/>
      <c r="AQ608" s="22"/>
      <c r="AR608" s="38"/>
      <c r="AT608" s="39">
        <f t="shared" si="171"/>
        <v>0.58906797313112003</v>
      </c>
      <c r="AV608" s="40" t="s">
        <v>613</v>
      </c>
      <c r="AW608" s="47">
        <v>1417.1</v>
      </c>
      <c r="AX608" s="48">
        <f t="shared" si="155"/>
        <v>1.46434234455932E-2</v>
      </c>
      <c r="AY608" s="43">
        <f t="shared" si="156"/>
        <v>1.0146434234455901</v>
      </c>
      <c r="AZ608" s="49"/>
    </row>
    <row r="609" spans="1:52" ht="20.399999999999999">
      <c r="A609" s="12" t="s">
        <v>1005</v>
      </c>
      <c r="B609" s="13">
        <v>1580.98</v>
      </c>
      <c r="C609" s="14">
        <v>-3.0999999999999999E-3</v>
      </c>
      <c r="D609" s="15">
        <f t="shared" si="157"/>
        <v>0.99690000000000001</v>
      </c>
      <c r="E609" s="10">
        <f t="shared" si="158"/>
        <v>0.58071151182230696</v>
      </c>
      <c r="F609" s="16"/>
      <c r="G609" s="12" t="s">
        <v>1005</v>
      </c>
      <c r="H609" s="13">
        <v>728.6</v>
      </c>
      <c r="I609" s="14">
        <v>-8.0999999999999996E-3</v>
      </c>
      <c r="J609" s="15">
        <f t="shared" si="159"/>
        <v>0.9919</v>
      </c>
      <c r="K609" s="10">
        <f t="shared" si="160"/>
        <v>-2.69226821112969E-3</v>
      </c>
      <c r="L609" s="21"/>
      <c r="M609" s="12" t="s">
        <v>1005</v>
      </c>
      <c r="N609" s="13">
        <v>254.45</v>
      </c>
      <c r="O609" s="14">
        <v>-1.2E-2</v>
      </c>
      <c r="P609" s="15">
        <f t="shared" si="161"/>
        <v>0.98799999999999999</v>
      </c>
      <c r="Q609" s="10">
        <f t="shared" si="162"/>
        <v>-1.2404107953188401E-4</v>
      </c>
      <c r="R609" s="21"/>
      <c r="S609" s="12" t="s">
        <v>1005</v>
      </c>
      <c r="T609" s="13">
        <v>22.4</v>
      </c>
      <c r="U609" s="14">
        <v>-2.2000000000000001E-3</v>
      </c>
      <c r="V609" s="15">
        <f t="shared" si="163"/>
        <v>0.99780000000000002</v>
      </c>
      <c r="W609" s="10">
        <f t="shared" si="164"/>
        <v>-7.7010508717458806E-5</v>
      </c>
      <c r="X609" s="22"/>
      <c r="Y609" s="29" t="s">
        <v>1005</v>
      </c>
      <c r="Z609" s="30">
        <v>62.3</v>
      </c>
      <c r="AA609" s="31">
        <v>-1.03E-2</v>
      </c>
      <c r="AB609" s="32">
        <f t="shared" si="165"/>
        <v>0.98970000000000002</v>
      </c>
      <c r="AC609" s="28">
        <f t="shared" si="166"/>
        <v>-2.1603678051110601E-4</v>
      </c>
      <c r="AD609" s="22"/>
      <c r="AE609" s="29" t="s">
        <v>1005</v>
      </c>
      <c r="AF609" s="30">
        <v>578.15</v>
      </c>
      <c r="AG609" s="31">
        <v>-4.8999999999999998E-3</v>
      </c>
      <c r="AH609" s="32">
        <f t="shared" si="167"/>
        <v>0.99509999999999998</v>
      </c>
      <c r="AI609" s="28">
        <f t="shared" si="168"/>
        <v>-4.5670527824217799E-5</v>
      </c>
      <c r="AJ609" s="22"/>
      <c r="AK609" s="29" t="s">
        <v>1005</v>
      </c>
      <c r="AL609" s="30">
        <v>258.7</v>
      </c>
      <c r="AM609" s="31">
        <v>0.01</v>
      </c>
      <c r="AN609" s="32">
        <f t="shared" si="169"/>
        <v>1.01</v>
      </c>
      <c r="AO609" s="28">
        <f t="shared" si="170"/>
        <v>9.4673990924289502E-5</v>
      </c>
      <c r="AP609" s="22"/>
      <c r="AQ609" s="22"/>
      <c r="AR609" s="38"/>
      <c r="AT609" s="39">
        <f t="shared" si="171"/>
        <v>0.57765115870551698</v>
      </c>
      <c r="AV609" s="40" t="s">
        <v>614</v>
      </c>
      <c r="AW609" s="47">
        <v>1396.5</v>
      </c>
      <c r="AX609" s="48">
        <f t="shared" si="155"/>
        <v>-1.7321367258798299E-2</v>
      </c>
      <c r="AY609" s="43">
        <f t="shared" si="156"/>
        <v>0.98267863274120204</v>
      </c>
      <c r="AZ609" s="49"/>
    </row>
    <row r="610" spans="1:52" ht="20.399999999999999">
      <c r="A610" s="12" t="s">
        <v>1006</v>
      </c>
      <c r="B610" s="13">
        <v>1585.87</v>
      </c>
      <c r="C610" s="14">
        <v>-3.09E-2</v>
      </c>
      <c r="D610" s="15">
        <f t="shared" si="157"/>
        <v>0.96909999999999996</v>
      </c>
      <c r="E610" s="10">
        <f t="shared" si="158"/>
        <v>0.56451753045139696</v>
      </c>
      <c r="F610" s="16"/>
      <c r="G610" s="12" t="s">
        <v>1006</v>
      </c>
      <c r="H610" s="13">
        <v>734.55</v>
      </c>
      <c r="I610" s="14">
        <v>-8.9999999999999993E-3</v>
      </c>
      <c r="J610" s="15">
        <f t="shared" si="159"/>
        <v>0.99099999999999999</v>
      </c>
      <c r="K610" s="10">
        <f t="shared" si="160"/>
        <v>-2.9914091234774301E-3</v>
      </c>
      <c r="L610" s="21"/>
      <c r="M610" s="12" t="s">
        <v>1006</v>
      </c>
      <c r="N610" s="13">
        <v>257.55</v>
      </c>
      <c r="O610" s="14">
        <v>5.1000000000000004E-3</v>
      </c>
      <c r="P610" s="15">
        <f t="shared" si="161"/>
        <v>1.0051000000000001</v>
      </c>
      <c r="Q610" s="10">
        <f t="shared" si="162"/>
        <v>5.27174588010509E-5</v>
      </c>
      <c r="R610" s="21"/>
      <c r="S610" s="12" t="s">
        <v>1006</v>
      </c>
      <c r="T610" s="13">
        <v>22.45</v>
      </c>
      <c r="U610" s="14">
        <v>-1.32E-2</v>
      </c>
      <c r="V610" s="15">
        <f t="shared" si="163"/>
        <v>0.98680000000000001</v>
      </c>
      <c r="W610" s="10">
        <f t="shared" si="164"/>
        <v>-4.62063052304753E-4</v>
      </c>
      <c r="X610" s="22"/>
      <c r="Y610" s="29" t="s">
        <v>1006</v>
      </c>
      <c r="Z610" s="30">
        <v>62.95</v>
      </c>
      <c r="AA610" s="31">
        <v>-6.3E-3</v>
      </c>
      <c r="AB610" s="32">
        <f t="shared" si="165"/>
        <v>0.99370000000000003</v>
      </c>
      <c r="AC610" s="28">
        <f t="shared" si="166"/>
        <v>-1.32139001671841E-4</v>
      </c>
      <c r="AD610" s="22"/>
      <c r="AE610" s="29" t="s">
        <v>1006</v>
      </c>
      <c r="AF610" s="30">
        <v>581</v>
      </c>
      <c r="AG610" s="31">
        <v>3.1699999999999999E-2</v>
      </c>
      <c r="AH610" s="32">
        <f t="shared" si="167"/>
        <v>1.0317000000000001</v>
      </c>
      <c r="AI610" s="28">
        <f t="shared" si="168"/>
        <v>2.9546035347504198E-4</v>
      </c>
      <c r="AJ610" s="22"/>
      <c r="AK610" s="29" t="s">
        <v>1006</v>
      </c>
      <c r="AL610" s="30">
        <v>256.14999999999998</v>
      </c>
      <c r="AM610" s="31">
        <v>-2.2100000000000002E-2</v>
      </c>
      <c r="AN610" s="32">
        <f t="shared" si="169"/>
        <v>0.97789999999999999</v>
      </c>
      <c r="AO610" s="28">
        <f t="shared" si="170"/>
        <v>-2.0922951994267999E-4</v>
      </c>
      <c r="AP610" s="22"/>
      <c r="AQ610" s="22"/>
      <c r="AR610" s="38"/>
      <c r="AT610" s="39">
        <f t="shared" si="171"/>
        <v>0.561070867566277</v>
      </c>
      <c r="AV610" s="40" t="s">
        <v>615</v>
      </c>
      <c r="AW610" s="47">
        <v>1420.9</v>
      </c>
      <c r="AX610" s="48">
        <f t="shared" si="155"/>
        <v>2.21936574989223E-3</v>
      </c>
      <c r="AY610" s="43">
        <f t="shared" si="156"/>
        <v>1.0022193657498899</v>
      </c>
      <c r="AZ610" s="49"/>
    </row>
    <row r="611" spans="1:52" ht="20.399999999999999">
      <c r="A611" s="12" t="s">
        <v>1007</v>
      </c>
      <c r="B611" s="13">
        <v>1636.51</v>
      </c>
      <c r="C611" s="14">
        <v>-7.1999999999999998E-3</v>
      </c>
      <c r="D611" s="15">
        <f t="shared" si="157"/>
        <v>0.99280000000000002</v>
      </c>
      <c r="E611" s="10">
        <f t="shared" si="158"/>
        <v>0.57832319082875605</v>
      </c>
      <c r="F611" s="16"/>
      <c r="G611" s="12" t="s">
        <v>1007</v>
      </c>
      <c r="H611" s="13">
        <v>741.25</v>
      </c>
      <c r="I611" s="14">
        <v>1.8E-3</v>
      </c>
      <c r="J611" s="15">
        <f t="shared" si="159"/>
        <v>1.0018</v>
      </c>
      <c r="K611" s="10">
        <f t="shared" si="160"/>
        <v>5.9828182469548604E-4</v>
      </c>
      <c r="L611" s="21"/>
      <c r="M611" s="12" t="s">
        <v>1007</v>
      </c>
      <c r="N611" s="13">
        <v>256.25</v>
      </c>
      <c r="O611" s="14">
        <v>2.5000000000000001E-2</v>
      </c>
      <c r="P611" s="15">
        <f t="shared" si="161"/>
        <v>1.0249999999999999</v>
      </c>
      <c r="Q611" s="10">
        <f t="shared" si="162"/>
        <v>2.5841891569142601E-4</v>
      </c>
      <c r="R611" s="21"/>
      <c r="S611" s="12" t="s">
        <v>1007</v>
      </c>
      <c r="T611" s="13">
        <v>22.75</v>
      </c>
      <c r="U611" s="14">
        <v>-1.5E-3</v>
      </c>
      <c r="V611" s="15">
        <f t="shared" si="163"/>
        <v>0.99850000000000005</v>
      </c>
      <c r="W611" s="10">
        <f t="shared" si="164"/>
        <v>-5.2507165034630998E-5</v>
      </c>
      <c r="X611" s="22"/>
      <c r="Y611" s="29" t="s">
        <v>1007</v>
      </c>
      <c r="Z611" s="30">
        <v>63.35</v>
      </c>
      <c r="AA611" s="31">
        <v>-1.4800000000000001E-2</v>
      </c>
      <c r="AB611" s="32">
        <f t="shared" si="165"/>
        <v>0.98519999999999996</v>
      </c>
      <c r="AC611" s="28">
        <f t="shared" si="166"/>
        <v>-3.10421781705278E-4</v>
      </c>
      <c r="AD611" s="22"/>
      <c r="AE611" s="29" t="s">
        <v>1007</v>
      </c>
      <c r="AF611" s="30">
        <v>563.15</v>
      </c>
      <c r="AG611" s="31">
        <v>-1.29E-2</v>
      </c>
      <c r="AH611" s="32">
        <f t="shared" si="167"/>
        <v>0.98709999999999998</v>
      </c>
      <c r="AI611" s="28">
        <f t="shared" si="168"/>
        <v>-1.20234654884165E-4</v>
      </c>
      <c r="AJ611" s="22"/>
      <c r="AK611" s="29" t="s">
        <v>1007</v>
      </c>
      <c r="AL611" s="30">
        <v>261.95</v>
      </c>
      <c r="AM611" s="31">
        <v>2.0299999999999999E-2</v>
      </c>
      <c r="AN611" s="32">
        <f t="shared" si="169"/>
        <v>1.0203</v>
      </c>
      <c r="AO611" s="28">
        <f t="shared" si="170"/>
        <v>1.9218820157630801E-4</v>
      </c>
      <c r="AP611" s="22"/>
      <c r="AQ611" s="22"/>
      <c r="AR611" s="38"/>
      <c r="AT611" s="39">
        <f t="shared" si="171"/>
        <v>0.57888891616909499</v>
      </c>
      <c r="AV611" s="40" t="s">
        <v>616</v>
      </c>
      <c r="AW611" s="47">
        <v>1417.75</v>
      </c>
      <c r="AX611" s="48">
        <f t="shared" si="155"/>
        <v>1.1206983273642401E-2</v>
      </c>
      <c r="AY611" s="43">
        <f t="shared" si="156"/>
        <v>1.0112069832736399</v>
      </c>
      <c r="AZ611" s="49"/>
    </row>
    <row r="612" spans="1:52" ht="20.399999999999999">
      <c r="A612" s="12" t="s">
        <v>1008</v>
      </c>
      <c r="B612" s="13">
        <v>1648.33</v>
      </c>
      <c r="C612" s="14">
        <v>9.1000000000000004E-3</v>
      </c>
      <c r="D612" s="15">
        <f t="shared" si="157"/>
        <v>1.0091000000000001</v>
      </c>
      <c r="E612" s="10">
        <f t="shared" si="158"/>
        <v>0.58781822307141196</v>
      </c>
      <c r="F612" s="16"/>
      <c r="G612" s="12" t="s">
        <v>1008</v>
      </c>
      <c r="H612" s="13">
        <v>739.9</v>
      </c>
      <c r="I612" s="14">
        <v>-1.14E-2</v>
      </c>
      <c r="J612" s="15">
        <f t="shared" si="159"/>
        <v>0.98860000000000003</v>
      </c>
      <c r="K612" s="10">
        <f t="shared" si="160"/>
        <v>-3.78911822307141E-3</v>
      </c>
      <c r="L612" s="21"/>
      <c r="M612" s="12" t="s">
        <v>1008</v>
      </c>
      <c r="N612" s="13">
        <v>250</v>
      </c>
      <c r="O612" s="14">
        <v>-6.7999999999999996E-3</v>
      </c>
      <c r="P612" s="15">
        <f t="shared" si="161"/>
        <v>0.99319999999999997</v>
      </c>
      <c r="Q612" s="10">
        <f t="shared" si="162"/>
        <v>-7.0289945068067794E-5</v>
      </c>
      <c r="R612" s="21"/>
      <c r="S612" s="12" t="s">
        <v>1008</v>
      </c>
      <c r="T612" s="13">
        <v>22.78</v>
      </c>
      <c r="U612" s="14">
        <v>2.1299999999999999E-2</v>
      </c>
      <c r="V612" s="15">
        <f t="shared" si="163"/>
        <v>1.0213000000000001</v>
      </c>
      <c r="W612" s="10">
        <f t="shared" si="164"/>
        <v>7.4560174349176005E-4</v>
      </c>
      <c r="X612" s="22"/>
      <c r="Y612" s="29" t="s">
        <v>1008</v>
      </c>
      <c r="Z612" s="30">
        <v>64.3</v>
      </c>
      <c r="AA612" s="31">
        <v>1.0999999999999999E-2</v>
      </c>
      <c r="AB612" s="32">
        <f t="shared" si="165"/>
        <v>1.0109999999999999</v>
      </c>
      <c r="AC612" s="28">
        <f t="shared" si="166"/>
        <v>2.30718891807977E-4</v>
      </c>
      <c r="AD612" s="22"/>
      <c r="AE612" s="29" t="s">
        <v>1008</v>
      </c>
      <c r="AF612" s="30">
        <v>570.5</v>
      </c>
      <c r="AG612" s="31">
        <v>-3.3E-3</v>
      </c>
      <c r="AH612" s="32">
        <f t="shared" si="167"/>
        <v>0.99670000000000003</v>
      </c>
      <c r="AI612" s="28">
        <f t="shared" si="168"/>
        <v>-3.07577024122283E-5</v>
      </c>
      <c r="AJ612" s="22"/>
      <c r="AK612" s="29" t="s">
        <v>1008</v>
      </c>
      <c r="AL612" s="30">
        <v>256.75</v>
      </c>
      <c r="AM612" s="31">
        <v>2.0299999999999999E-2</v>
      </c>
      <c r="AN612" s="32">
        <f t="shared" si="169"/>
        <v>1.0203</v>
      </c>
      <c r="AO612" s="28">
        <f t="shared" si="170"/>
        <v>1.9218820157630801E-4</v>
      </c>
      <c r="AP612" s="22"/>
      <c r="AQ612" s="22"/>
      <c r="AR612" s="38"/>
      <c r="AT612" s="39">
        <f t="shared" si="171"/>
        <v>0.58509656603773597</v>
      </c>
      <c r="AV612" s="40" t="s">
        <v>617</v>
      </c>
      <c r="AW612" s="47">
        <v>1401.95</v>
      </c>
      <c r="AX612" s="48">
        <f t="shared" si="155"/>
        <v>9.1720753361072098E-3</v>
      </c>
      <c r="AY612" s="43">
        <f t="shared" si="156"/>
        <v>1.00917207533611</v>
      </c>
      <c r="AZ612" s="49"/>
    </row>
    <row r="613" spans="1:52" ht="20.399999999999999">
      <c r="A613" s="12" t="s">
        <v>1009</v>
      </c>
      <c r="B613" s="13">
        <v>1633.47</v>
      </c>
      <c r="C613" s="14">
        <v>-6.6E-3</v>
      </c>
      <c r="D613" s="15">
        <f t="shared" si="157"/>
        <v>0.99339999999999995</v>
      </c>
      <c r="E613" s="10">
        <f t="shared" si="158"/>
        <v>0.57867270121805603</v>
      </c>
      <c r="F613" s="16"/>
      <c r="G613" s="12" t="s">
        <v>1009</v>
      </c>
      <c r="H613" s="13">
        <v>748.45</v>
      </c>
      <c r="I613" s="14">
        <v>1.5699999999999999E-2</v>
      </c>
      <c r="J613" s="15">
        <f t="shared" si="159"/>
        <v>1.0157</v>
      </c>
      <c r="K613" s="10">
        <f t="shared" si="160"/>
        <v>5.2183470265106304E-3</v>
      </c>
      <c r="L613" s="21"/>
      <c r="M613" s="12" t="s">
        <v>1009</v>
      </c>
      <c r="N613" s="13">
        <v>251.7</v>
      </c>
      <c r="O613" s="14">
        <v>-1.24E-2</v>
      </c>
      <c r="P613" s="15">
        <f t="shared" si="161"/>
        <v>0.98760000000000003</v>
      </c>
      <c r="Q613" s="10">
        <f t="shared" si="162"/>
        <v>-1.2817578218294701E-4</v>
      </c>
      <c r="R613" s="21"/>
      <c r="S613" s="12" t="s">
        <v>1009</v>
      </c>
      <c r="T613" s="13">
        <v>22.31</v>
      </c>
      <c r="U613" s="14">
        <v>-4.1999999999999997E-3</v>
      </c>
      <c r="V613" s="15">
        <f t="shared" si="163"/>
        <v>0.99580000000000002</v>
      </c>
      <c r="W613" s="10">
        <f t="shared" si="164"/>
        <v>-1.4702006209696701E-4</v>
      </c>
      <c r="X613" s="22"/>
      <c r="Y613" s="29" t="s">
        <v>1009</v>
      </c>
      <c r="Z613" s="30">
        <v>63.6</v>
      </c>
      <c r="AA613" s="31">
        <v>-1.6199999999999999E-2</v>
      </c>
      <c r="AB613" s="32">
        <f t="shared" si="165"/>
        <v>0.98380000000000001</v>
      </c>
      <c r="AC613" s="28">
        <f t="shared" si="166"/>
        <v>-3.3978600429902101E-4</v>
      </c>
      <c r="AD613" s="22"/>
      <c r="AE613" s="29" t="s">
        <v>1009</v>
      </c>
      <c r="AF613" s="30">
        <v>572.4</v>
      </c>
      <c r="AG613" s="31">
        <v>6.0000000000000001E-3</v>
      </c>
      <c r="AH613" s="32">
        <f t="shared" si="167"/>
        <v>1.006</v>
      </c>
      <c r="AI613" s="28">
        <f t="shared" si="168"/>
        <v>5.5923095294960602E-5</v>
      </c>
      <c r="AJ613" s="22"/>
      <c r="AK613" s="29" t="s">
        <v>1009</v>
      </c>
      <c r="AL613" s="30">
        <v>251.65</v>
      </c>
      <c r="AM613" s="31">
        <v>-9.7999999999999997E-3</v>
      </c>
      <c r="AN613" s="32">
        <f t="shared" si="169"/>
        <v>0.99019999999999997</v>
      </c>
      <c r="AO613" s="28">
        <f t="shared" si="170"/>
        <v>-9.2780511105803706E-5</v>
      </c>
      <c r="AP613" s="22"/>
      <c r="AQ613" s="22"/>
      <c r="AR613" s="38"/>
      <c r="AT613" s="39">
        <f t="shared" si="171"/>
        <v>0.583239208980177</v>
      </c>
      <c r="AV613" s="40" t="s">
        <v>618</v>
      </c>
      <c r="AW613" s="47">
        <v>1389.15</v>
      </c>
      <c r="AX613" s="48">
        <f t="shared" si="155"/>
        <v>1.29693166949477E-2</v>
      </c>
      <c r="AY613" s="43">
        <f t="shared" si="156"/>
        <v>1.0129693166949501</v>
      </c>
      <c r="AZ613" s="49"/>
    </row>
    <row r="614" spans="1:52" ht="20.399999999999999">
      <c r="A614" s="12" t="s">
        <v>1010</v>
      </c>
      <c r="B614" s="13">
        <v>1644.29</v>
      </c>
      <c r="C614" s="14">
        <v>-3.8999999999999998E-3</v>
      </c>
      <c r="D614" s="15">
        <f t="shared" si="157"/>
        <v>0.99609999999999999</v>
      </c>
      <c r="E614" s="10">
        <f t="shared" si="158"/>
        <v>0.58024549796990699</v>
      </c>
      <c r="F614" s="16"/>
      <c r="G614" s="12" t="s">
        <v>1010</v>
      </c>
      <c r="H614" s="13">
        <v>736.9</v>
      </c>
      <c r="I614" s="14">
        <v>-4.0000000000000001E-3</v>
      </c>
      <c r="J614" s="15">
        <f t="shared" si="159"/>
        <v>0.996</v>
      </c>
      <c r="K614" s="10">
        <f t="shared" si="160"/>
        <v>-1.3295151659899699E-3</v>
      </c>
      <c r="L614" s="21"/>
      <c r="M614" s="12" t="s">
        <v>1010</v>
      </c>
      <c r="N614" s="13">
        <v>254.85</v>
      </c>
      <c r="O614" s="14">
        <v>-1.9800000000000002E-2</v>
      </c>
      <c r="P614" s="15">
        <f t="shared" si="161"/>
        <v>0.98019999999999996</v>
      </c>
      <c r="Q614" s="10">
        <f t="shared" si="162"/>
        <v>-2.0466778122760901E-4</v>
      </c>
      <c r="R614" s="21"/>
      <c r="S614" s="12" t="s">
        <v>1010</v>
      </c>
      <c r="T614" s="13">
        <v>22.41</v>
      </c>
      <c r="U614" s="14">
        <v>1.4500000000000001E-2</v>
      </c>
      <c r="V614" s="15">
        <f t="shared" si="163"/>
        <v>1.0145</v>
      </c>
      <c r="W614" s="10">
        <f t="shared" si="164"/>
        <v>5.0756926200143295E-4</v>
      </c>
      <c r="X614" s="22"/>
      <c r="Y614" s="29" t="s">
        <v>1010</v>
      </c>
      <c r="Z614" s="30">
        <v>64.650000000000006</v>
      </c>
      <c r="AA614" s="31">
        <v>1.5E-3</v>
      </c>
      <c r="AB614" s="32">
        <f t="shared" si="165"/>
        <v>1.0015000000000001</v>
      </c>
      <c r="AC614" s="28">
        <f t="shared" si="166"/>
        <v>3.1461667064724099E-5</v>
      </c>
      <c r="AD614" s="22"/>
      <c r="AE614" s="29" t="s">
        <v>1010</v>
      </c>
      <c r="AF614" s="30">
        <v>569</v>
      </c>
      <c r="AG614" s="31">
        <v>-1E-3</v>
      </c>
      <c r="AH614" s="32">
        <f t="shared" si="167"/>
        <v>0.999</v>
      </c>
      <c r="AI614" s="28">
        <f t="shared" si="168"/>
        <v>-9.3205158824934303E-6</v>
      </c>
      <c r="AJ614" s="22"/>
      <c r="AK614" s="29" t="s">
        <v>1010</v>
      </c>
      <c r="AL614" s="30">
        <v>254.15</v>
      </c>
      <c r="AM614" s="31">
        <v>3.73E-2</v>
      </c>
      <c r="AN614" s="32">
        <f t="shared" si="169"/>
        <v>1.0373000000000001</v>
      </c>
      <c r="AO614" s="28">
        <f t="shared" si="170"/>
        <v>3.5313398614759999E-4</v>
      </c>
      <c r="AP614" s="22"/>
      <c r="AQ614" s="22"/>
      <c r="AR614" s="38"/>
      <c r="AT614" s="39">
        <f t="shared" si="171"/>
        <v>0.57959415942201997</v>
      </c>
      <c r="AV614" s="40" t="s">
        <v>619</v>
      </c>
      <c r="AW614" s="47">
        <v>1371.25</v>
      </c>
      <c r="AX614" s="48">
        <f t="shared" si="155"/>
        <v>-4.8378684104174799E-3</v>
      </c>
      <c r="AY614" s="43">
        <f t="shared" si="156"/>
        <v>0.995162131589583</v>
      </c>
      <c r="AZ614" s="49"/>
    </row>
    <row r="615" spans="1:52" ht="20.399999999999999">
      <c r="A615" s="12" t="s">
        <v>616</v>
      </c>
      <c r="B615" s="13">
        <v>1650.78</v>
      </c>
      <c r="C615" s="14">
        <v>-3.8E-3</v>
      </c>
      <c r="D615" s="15">
        <f t="shared" si="157"/>
        <v>0.99619999999999997</v>
      </c>
      <c r="E615" s="10">
        <f t="shared" si="158"/>
        <v>0.58030374970145704</v>
      </c>
      <c r="F615" s="16"/>
      <c r="G615" s="12" t="s">
        <v>616</v>
      </c>
      <c r="H615" s="13">
        <v>739.85</v>
      </c>
      <c r="I615" s="14">
        <v>7.0000000000000001E-3</v>
      </c>
      <c r="J615" s="15">
        <f t="shared" si="159"/>
        <v>1.0069999999999999</v>
      </c>
      <c r="K615" s="10">
        <f t="shared" si="160"/>
        <v>2.3266515404824499E-3</v>
      </c>
      <c r="L615" s="21"/>
      <c r="M615" s="12" t="s">
        <v>616</v>
      </c>
      <c r="N615" s="13">
        <v>260</v>
      </c>
      <c r="O615" s="14">
        <v>6.54E-2</v>
      </c>
      <c r="P615" s="15">
        <f t="shared" si="161"/>
        <v>1.0653999999999999</v>
      </c>
      <c r="Q615" s="10">
        <f t="shared" si="162"/>
        <v>6.7602388344876997E-4</v>
      </c>
      <c r="R615" s="21"/>
      <c r="S615" s="12" t="s">
        <v>616</v>
      </c>
      <c r="T615" s="13">
        <v>22.08</v>
      </c>
      <c r="U615" s="14">
        <v>-1.47E-2</v>
      </c>
      <c r="V615" s="15">
        <f t="shared" si="163"/>
        <v>0.98529999999999995</v>
      </c>
      <c r="W615" s="10">
        <f t="shared" si="164"/>
        <v>-5.1457021733938401E-4</v>
      </c>
      <c r="X615" s="22"/>
      <c r="Y615" s="29" t="s">
        <v>616</v>
      </c>
      <c r="Z615" s="30">
        <v>64.55</v>
      </c>
      <c r="AA615" s="31">
        <v>3.2800000000000003E-2</v>
      </c>
      <c r="AB615" s="32">
        <f t="shared" si="165"/>
        <v>1.0327999999999999</v>
      </c>
      <c r="AC615" s="28">
        <f t="shared" si="166"/>
        <v>6.8796178648196805E-4</v>
      </c>
      <c r="AD615" s="22"/>
      <c r="AE615" s="29" t="s">
        <v>616</v>
      </c>
      <c r="AF615" s="30">
        <v>569.54999999999995</v>
      </c>
      <c r="AG615" s="31">
        <v>1.1299999999999999E-2</v>
      </c>
      <c r="AH615" s="32">
        <f t="shared" si="167"/>
        <v>1.0113000000000001</v>
      </c>
      <c r="AI615" s="28">
        <f t="shared" si="168"/>
        <v>1.0532182947217599E-4</v>
      </c>
      <c r="AJ615" s="22"/>
      <c r="AK615" s="29" t="s">
        <v>616</v>
      </c>
      <c r="AL615" s="30">
        <v>245</v>
      </c>
      <c r="AM615" s="31">
        <v>-1.29E-2</v>
      </c>
      <c r="AN615" s="32">
        <f t="shared" si="169"/>
        <v>0.98709999999999998</v>
      </c>
      <c r="AO615" s="28">
        <f t="shared" si="170"/>
        <v>-1.2212944829233301E-4</v>
      </c>
      <c r="AP615" s="22"/>
      <c r="AQ615" s="22"/>
      <c r="AR615" s="38"/>
      <c r="AT615" s="39">
        <f t="shared" si="171"/>
        <v>0.58346300907571003</v>
      </c>
      <c r="AV615" s="40" t="s">
        <v>620</v>
      </c>
      <c r="AW615" s="47">
        <v>1377.9</v>
      </c>
      <c r="AX615" s="48">
        <f t="shared" si="155"/>
        <v>-1.9583457635214602E-2</v>
      </c>
      <c r="AY615" s="43">
        <f t="shared" si="156"/>
        <v>0.98041654236478504</v>
      </c>
      <c r="AZ615" s="49"/>
    </row>
    <row r="616" spans="1:52" ht="20.399999999999999">
      <c r="A616" s="12" t="s">
        <v>617</v>
      </c>
      <c r="B616" s="13">
        <v>1657.11</v>
      </c>
      <c r="C616" s="14">
        <v>3.78E-2</v>
      </c>
      <c r="D616" s="15">
        <f t="shared" si="157"/>
        <v>1.0378000000000001</v>
      </c>
      <c r="E616" s="10">
        <f t="shared" si="158"/>
        <v>0.60453647002627198</v>
      </c>
      <c r="F616" s="16"/>
      <c r="G616" s="12" t="s">
        <v>617</v>
      </c>
      <c r="H616" s="13">
        <v>734.7</v>
      </c>
      <c r="I616" s="14">
        <v>4.4900000000000002E-2</v>
      </c>
      <c r="J616" s="15">
        <f t="shared" si="159"/>
        <v>1.0448999999999999</v>
      </c>
      <c r="K616" s="10">
        <f t="shared" si="160"/>
        <v>1.4923807738237401E-2</v>
      </c>
      <c r="L616" s="21"/>
      <c r="M616" s="12" t="s">
        <v>617</v>
      </c>
      <c r="N616" s="13">
        <v>244.05</v>
      </c>
      <c r="O616" s="14">
        <v>8.5000000000000006E-3</v>
      </c>
      <c r="P616" s="15">
        <f t="shared" si="161"/>
        <v>1.0085</v>
      </c>
      <c r="Q616" s="10">
        <f t="shared" si="162"/>
        <v>8.7862431335084803E-5</v>
      </c>
      <c r="R616" s="21"/>
      <c r="S616" s="12" t="s">
        <v>617</v>
      </c>
      <c r="T616" s="13">
        <v>22.42</v>
      </c>
      <c r="U616" s="14">
        <v>-2.1399999999999999E-2</v>
      </c>
      <c r="V616" s="15">
        <f t="shared" si="163"/>
        <v>0.97860000000000003</v>
      </c>
      <c r="W616" s="10">
        <f t="shared" si="164"/>
        <v>-7.4910222116073596E-4</v>
      </c>
      <c r="X616" s="22"/>
      <c r="Y616" s="29" t="s">
        <v>617</v>
      </c>
      <c r="Z616" s="30">
        <v>62.5</v>
      </c>
      <c r="AA616" s="31">
        <v>2.29E-2</v>
      </c>
      <c r="AB616" s="32">
        <f t="shared" si="165"/>
        <v>1.0228999999999999</v>
      </c>
      <c r="AC616" s="28">
        <f t="shared" si="166"/>
        <v>4.8031478385478899E-4</v>
      </c>
      <c r="AD616" s="22"/>
      <c r="AE616" s="29" t="s">
        <v>617</v>
      </c>
      <c r="AF616" s="30">
        <v>563.20000000000005</v>
      </c>
      <c r="AG616" s="31">
        <v>3.8399999999999997E-2</v>
      </c>
      <c r="AH616" s="32">
        <f t="shared" si="167"/>
        <v>1.0384</v>
      </c>
      <c r="AI616" s="28">
        <f t="shared" si="168"/>
        <v>3.5790780988774798E-4</v>
      </c>
      <c r="AJ616" s="22"/>
      <c r="AK616" s="29" t="s">
        <v>617</v>
      </c>
      <c r="AL616" s="30">
        <v>248.2</v>
      </c>
      <c r="AM616" s="31">
        <v>3.2000000000000001E-2</v>
      </c>
      <c r="AN616" s="32">
        <f t="shared" si="169"/>
        <v>1.032</v>
      </c>
      <c r="AO616" s="28">
        <f t="shared" si="170"/>
        <v>3.02956770957726E-4</v>
      </c>
      <c r="AP616" s="22"/>
      <c r="AQ616" s="22"/>
      <c r="AR616" s="38"/>
      <c r="AT616" s="39">
        <f t="shared" si="171"/>
        <v>0.61994021733938398</v>
      </c>
      <c r="AV616" s="40" t="s">
        <v>621</v>
      </c>
      <c r="AW616" s="47">
        <v>1405.15</v>
      </c>
      <c r="AX616" s="48">
        <f t="shared" si="155"/>
        <v>-6.5260029447237796E-3</v>
      </c>
      <c r="AY616" s="43">
        <f t="shared" si="156"/>
        <v>0.99347399705527595</v>
      </c>
      <c r="AZ616" s="49"/>
    </row>
    <row r="617" spans="1:52" ht="20.399999999999999">
      <c r="A617" s="12" t="s">
        <v>618</v>
      </c>
      <c r="B617" s="13">
        <v>1596.7</v>
      </c>
      <c r="C617" s="14">
        <v>2.0500000000000001E-2</v>
      </c>
      <c r="D617" s="15">
        <f t="shared" si="157"/>
        <v>1.0205</v>
      </c>
      <c r="E617" s="10">
        <f t="shared" si="158"/>
        <v>0.59445892046811599</v>
      </c>
      <c r="F617" s="16"/>
      <c r="G617" s="12" t="s">
        <v>618</v>
      </c>
      <c r="H617" s="13">
        <v>703.1</v>
      </c>
      <c r="I617" s="14">
        <v>2.3E-3</v>
      </c>
      <c r="J617" s="15">
        <f t="shared" si="159"/>
        <v>1.0023</v>
      </c>
      <c r="K617" s="10">
        <f t="shared" si="160"/>
        <v>7.6447122044423195E-4</v>
      </c>
      <c r="L617" s="21"/>
      <c r="M617" s="12" t="s">
        <v>618</v>
      </c>
      <c r="N617" s="13">
        <v>242</v>
      </c>
      <c r="O617" s="14">
        <v>-6.1999999999999998E-3</v>
      </c>
      <c r="P617" s="15">
        <f t="shared" si="161"/>
        <v>0.99380000000000002</v>
      </c>
      <c r="Q617" s="10">
        <f t="shared" si="162"/>
        <v>-6.4087891091473597E-5</v>
      </c>
      <c r="R617" s="21"/>
      <c r="S617" s="12" t="s">
        <v>618</v>
      </c>
      <c r="T617" s="13">
        <v>22.91</v>
      </c>
      <c r="U617" s="14">
        <v>4.1999999999999997E-3</v>
      </c>
      <c r="V617" s="15">
        <f t="shared" si="163"/>
        <v>1.0042</v>
      </c>
      <c r="W617" s="10">
        <f t="shared" si="164"/>
        <v>1.4702006209696701E-4</v>
      </c>
      <c r="X617" s="22"/>
      <c r="Y617" s="29" t="s">
        <v>618</v>
      </c>
      <c r="Z617" s="30">
        <v>61.1</v>
      </c>
      <c r="AA617" s="31">
        <v>-4.1000000000000003E-3</v>
      </c>
      <c r="AB617" s="32">
        <f t="shared" si="165"/>
        <v>0.99590000000000001</v>
      </c>
      <c r="AC617" s="28">
        <f t="shared" si="166"/>
        <v>-8.5995223310246006E-5</v>
      </c>
      <c r="AD617" s="22"/>
      <c r="AE617" s="29" t="s">
        <v>618</v>
      </c>
      <c r="AF617" s="30">
        <v>542.35</v>
      </c>
      <c r="AG617" s="31">
        <v>1.3100000000000001E-2</v>
      </c>
      <c r="AH617" s="32">
        <f t="shared" si="167"/>
        <v>1.0130999999999999</v>
      </c>
      <c r="AI617" s="28">
        <f t="shared" si="168"/>
        <v>1.22098758060664E-4</v>
      </c>
      <c r="AJ617" s="22"/>
      <c r="AK617" s="29" t="s">
        <v>618</v>
      </c>
      <c r="AL617" s="30">
        <v>240.5</v>
      </c>
      <c r="AM617" s="31">
        <v>2.3E-3</v>
      </c>
      <c r="AN617" s="32">
        <f t="shared" si="169"/>
        <v>1.0023</v>
      </c>
      <c r="AO617" s="28">
        <f t="shared" si="170"/>
        <v>2.17750179125866E-5</v>
      </c>
      <c r="AP617" s="22"/>
      <c r="AQ617" s="22"/>
      <c r="AR617" s="38"/>
      <c r="AT617" s="39">
        <f t="shared" si="171"/>
        <v>0.59536420241222798</v>
      </c>
      <c r="AV617" s="40" t="s">
        <v>622</v>
      </c>
      <c r="AW617" s="47">
        <v>1414.35</v>
      </c>
      <c r="AX617" s="48">
        <f t="shared" si="155"/>
        <v>-1.4836797973920199E-3</v>
      </c>
      <c r="AY617" s="43">
        <f t="shared" si="156"/>
        <v>0.99851632020260805</v>
      </c>
      <c r="AZ617" s="49"/>
    </row>
    <row r="618" spans="1:52" ht="20.399999999999999">
      <c r="A618" s="12" t="s">
        <v>619</v>
      </c>
      <c r="B618" s="13">
        <v>1564.55</v>
      </c>
      <c r="C618" s="14">
        <v>-6.4999999999999997E-3</v>
      </c>
      <c r="D618" s="15">
        <f t="shared" si="157"/>
        <v>0.99350000000000005</v>
      </c>
      <c r="E618" s="10">
        <f t="shared" si="158"/>
        <v>0.57873095294960597</v>
      </c>
      <c r="F618" s="16"/>
      <c r="G618" s="12" t="s">
        <v>619</v>
      </c>
      <c r="H618" s="13">
        <v>701.5</v>
      </c>
      <c r="I618" s="14">
        <v>-8.9999999999999993E-3</v>
      </c>
      <c r="J618" s="15">
        <f t="shared" si="159"/>
        <v>0.99099999999999999</v>
      </c>
      <c r="K618" s="10">
        <f t="shared" si="160"/>
        <v>-2.9914091234774301E-3</v>
      </c>
      <c r="L618" s="21"/>
      <c r="M618" s="12" t="s">
        <v>619</v>
      </c>
      <c r="N618" s="13">
        <v>243.5</v>
      </c>
      <c r="O618" s="14">
        <v>5.5300000000000002E-2</v>
      </c>
      <c r="P618" s="15">
        <f t="shared" si="161"/>
        <v>1.0552999999999999</v>
      </c>
      <c r="Q618" s="10">
        <f t="shared" si="162"/>
        <v>5.7162264150943404E-4</v>
      </c>
      <c r="R618" s="21"/>
      <c r="S618" s="12" t="s">
        <v>619</v>
      </c>
      <c r="T618" s="13">
        <v>22.81</v>
      </c>
      <c r="U618" s="14">
        <v>-1.32E-2</v>
      </c>
      <c r="V618" s="15">
        <f t="shared" si="163"/>
        <v>0.98680000000000001</v>
      </c>
      <c r="W618" s="10">
        <f t="shared" si="164"/>
        <v>-4.62063052304753E-4</v>
      </c>
      <c r="X618" s="22"/>
      <c r="Y618" s="29" t="s">
        <v>619</v>
      </c>
      <c r="Z618" s="30">
        <v>61.35</v>
      </c>
      <c r="AA618" s="31">
        <v>4.8999999999999998E-3</v>
      </c>
      <c r="AB618" s="32">
        <f t="shared" si="165"/>
        <v>1.0048999999999999</v>
      </c>
      <c r="AC618" s="28">
        <f t="shared" si="166"/>
        <v>1.0277477907809901E-4</v>
      </c>
      <c r="AD618" s="22"/>
      <c r="AE618" s="29" t="s">
        <v>619</v>
      </c>
      <c r="AF618" s="30">
        <v>535.35</v>
      </c>
      <c r="AG618" s="31">
        <v>2.12E-2</v>
      </c>
      <c r="AH618" s="32">
        <f t="shared" si="167"/>
        <v>1.0212000000000001</v>
      </c>
      <c r="AI618" s="28">
        <f t="shared" si="168"/>
        <v>1.97594936708861E-4</v>
      </c>
      <c r="AJ618" s="22"/>
      <c r="AK618" s="29" t="s">
        <v>619</v>
      </c>
      <c r="AL618" s="30">
        <v>239.95</v>
      </c>
      <c r="AM618" s="31">
        <v>7.1000000000000004E-3</v>
      </c>
      <c r="AN618" s="32">
        <f t="shared" si="169"/>
        <v>1.0071000000000001</v>
      </c>
      <c r="AO618" s="28">
        <f t="shared" si="170"/>
        <v>6.7218533556245497E-5</v>
      </c>
      <c r="AP618" s="22"/>
      <c r="AQ618" s="22"/>
      <c r="AR618" s="38"/>
      <c r="AT618" s="39">
        <f t="shared" si="171"/>
        <v>0.57621669166467604</v>
      </c>
      <c r="AV618" s="40" t="s">
        <v>623</v>
      </c>
      <c r="AW618" s="47">
        <v>1416.45</v>
      </c>
      <c r="AX618" s="48">
        <f t="shared" si="155"/>
        <v>6.0027190587974295E-4</v>
      </c>
      <c r="AY618" s="43">
        <f t="shared" si="156"/>
        <v>1.00060027190588</v>
      </c>
      <c r="AZ618" s="49"/>
    </row>
    <row r="619" spans="1:52" ht="20.399999999999999">
      <c r="A619" s="12" t="s">
        <v>620</v>
      </c>
      <c r="B619" s="13">
        <v>1574.75</v>
      </c>
      <c r="C619" s="14">
        <v>-3.1699999999999999E-2</v>
      </c>
      <c r="D619" s="15">
        <f t="shared" si="157"/>
        <v>0.96830000000000005</v>
      </c>
      <c r="E619" s="10">
        <f t="shared" si="158"/>
        <v>0.56405151659899699</v>
      </c>
      <c r="F619" s="16"/>
      <c r="G619" s="12" t="s">
        <v>620</v>
      </c>
      <c r="H619" s="13">
        <v>707.9</v>
      </c>
      <c r="I619" s="14">
        <v>-5.8799999999999998E-2</v>
      </c>
      <c r="J619" s="15">
        <f t="shared" si="159"/>
        <v>0.94120000000000004</v>
      </c>
      <c r="K619" s="10">
        <f t="shared" si="160"/>
        <v>-1.9543872940052501E-2</v>
      </c>
      <c r="L619" s="21"/>
      <c r="M619" s="12" t="s">
        <v>620</v>
      </c>
      <c r="N619" s="13">
        <v>230.75</v>
      </c>
      <c r="O619" s="14">
        <v>4.0000000000000002E-4</v>
      </c>
      <c r="P619" s="15">
        <f t="shared" si="161"/>
        <v>1.0004</v>
      </c>
      <c r="Q619" s="10">
        <f t="shared" si="162"/>
        <v>4.13470265106281E-6</v>
      </c>
      <c r="R619" s="21"/>
      <c r="S619" s="12" t="s">
        <v>620</v>
      </c>
      <c r="T619" s="13">
        <v>23.11</v>
      </c>
      <c r="U619" s="14">
        <v>-2.1399999999999999E-2</v>
      </c>
      <c r="V619" s="15">
        <f t="shared" si="163"/>
        <v>0.97860000000000003</v>
      </c>
      <c r="W619" s="10">
        <f t="shared" si="164"/>
        <v>-7.4910222116073596E-4</v>
      </c>
      <c r="X619" s="22"/>
      <c r="Y619" s="29" t="s">
        <v>620</v>
      </c>
      <c r="Z619" s="30">
        <v>61.05</v>
      </c>
      <c r="AA619" s="31">
        <v>-3.0200000000000001E-2</v>
      </c>
      <c r="AB619" s="32">
        <f t="shared" si="165"/>
        <v>0.9698</v>
      </c>
      <c r="AC619" s="28">
        <f t="shared" si="166"/>
        <v>-6.3342823023644602E-4</v>
      </c>
      <c r="AD619" s="22"/>
      <c r="AE619" s="29" t="s">
        <v>620</v>
      </c>
      <c r="AF619" s="30">
        <v>524.25</v>
      </c>
      <c r="AG619" s="31">
        <v>-4.02E-2</v>
      </c>
      <c r="AH619" s="32">
        <f t="shared" si="167"/>
        <v>0.95979999999999999</v>
      </c>
      <c r="AI619" s="28">
        <f t="shared" si="168"/>
        <v>-3.7468473847623602E-4</v>
      </c>
      <c r="AJ619" s="22"/>
      <c r="AK619" s="29" t="s">
        <v>620</v>
      </c>
      <c r="AL619" s="30">
        <v>238.25</v>
      </c>
      <c r="AM619" s="31">
        <v>-4.0099999999999997E-2</v>
      </c>
      <c r="AN619" s="32">
        <f t="shared" si="169"/>
        <v>0.95989999999999998</v>
      </c>
      <c r="AO619" s="28">
        <f t="shared" si="170"/>
        <v>-3.7964270360640097E-4</v>
      </c>
      <c r="AP619" s="22"/>
      <c r="AQ619" s="22"/>
      <c r="AR619" s="38"/>
      <c r="AT619" s="39">
        <f t="shared" si="171"/>
        <v>0.54237492046811597</v>
      </c>
      <c r="AV619" s="40" t="s">
        <v>624</v>
      </c>
      <c r="AW619" s="47">
        <v>1415.6</v>
      </c>
      <c r="AX619" s="48">
        <f t="shared" si="155"/>
        <v>-9.94613432411731E-3</v>
      </c>
      <c r="AY619" s="43">
        <f t="shared" si="156"/>
        <v>0.99005386567588305</v>
      </c>
      <c r="AZ619" s="49"/>
    </row>
    <row r="620" spans="1:52" ht="20.399999999999999">
      <c r="A620" s="12" t="s">
        <v>621</v>
      </c>
      <c r="B620" s="13">
        <v>1626.3</v>
      </c>
      <c r="C620" s="14">
        <v>-1.09E-2</v>
      </c>
      <c r="D620" s="15">
        <f t="shared" si="157"/>
        <v>0.98909999999999998</v>
      </c>
      <c r="E620" s="10">
        <f t="shared" si="158"/>
        <v>0.57616787676140402</v>
      </c>
      <c r="F620" s="16"/>
      <c r="G620" s="12" t="s">
        <v>621</v>
      </c>
      <c r="H620" s="13">
        <v>752.15</v>
      </c>
      <c r="I620" s="14">
        <v>-1.9E-3</v>
      </c>
      <c r="J620" s="15">
        <f t="shared" si="159"/>
        <v>0.99809999999999999</v>
      </c>
      <c r="K620" s="10">
        <f t="shared" si="160"/>
        <v>-6.3151970384523501E-4</v>
      </c>
      <c r="L620" s="21"/>
      <c r="M620" s="12" t="s">
        <v>621</v>
      </c>
      <c r="N620" s="13">
        <v>230.65</v>
      </c>
      <c r="O620" s="14">
        <v>7.4000000000000003E-3</v>
      </c>
      <c r="P620" s="15">
        <f t="shared" si="161"/>
        <v>1.0074000000000001</v>
      </c>
      <c r="Q620" s="10">
        <f t="shared" si="162"/>
        <v>7.6491999044662004E-5</v>
      </c>
      <c r="R620" s="21"/>
      <c r="S620" s="12" t="s">
        <v>621</v>
      </c>
      <c r="T620" s="13">
        <v>23.62</v>
      </c>
      <c r="U620" s="14">
        <v>-9.9000000000000008E-3</v>
      </c>
      <c r="V620" s="15">
        <f t="shared" si="163"/>
        <v>0.99009999999999998</v>
      </c>
      <c r="W620" s="10">
        <f t="shared" si="164"/>
        <v>-3.4654728922856498E-4</v>
      </c>
      <c r="X620" s="22"/>
      <c r="Y620" s="29" t="s">
        <v>621</v>
      </c>
      <c r="Z620" s="30">
        <v>62.95</v>
      </c>
      <c r="AA620" s="31">
        <v>-1.95E-2</v>
      </c>
      <c r="AB620" s="32">
        <f t="shared" si="165"/>
        <v>0.98050000000000004</v>
      </c>
      <c r="AC620" s="28">
        <f t="shared" si="166"/>
        <v>-4.0900167184141397E-4</v>
      </c>
      <c r="AD620" s="22"/>
      <c r="AE620" s="29" t="s">
        <v>621</v>
      </c>
      <c r="AF620" s="30">
        <v>546.20000000000005</v>
      </c>
      <c r="AG620" s="31">
        <v>-7.1599999999999997E-2</v>
      </c>
      <c r="AH620" s="32">
        <f t="shared" si="167"/>
        <v>0.9284</v>
      </c>
      <c r="AI620" s="28">
        <f t="shared" si="168"/>
        <v>-6.6734893718653E-4</v>
      </c>
      <c r="AJ620" s="22"/>
      <c r="AK620" s="29" t="s">
        <v>621</v>
      </c>
      <c r="AL620" s="30">
        <v>248.2</v>
      </c>
      <c r="AM620" s="31">
        <v>-6.7999999999999996E-3</v>
      </c>
      <c r="AN620" s="32">
        <f t="shared" si="169"/>
        <v>0.99319999999999997</v>
      </c>
      <c r="AO620" s="28">
        <f t="shared" si="170"/>
        <v>-6.4378313828516802E-5</v>
      </c>
      <c r="AP620" s="22"/>
      <c r="AQ620" s="22"/>
      <c r="AR620" s="38"/>
      <c r="AT620" s="39">
        <f t="shared" si="171"/>
        <v>0.57412557284451904</v>
      </c>
      <c r="AV620" s="40" t="s">
        <v>625</v>
      </c>
      <c r="AW620" s="47">
        <v>1429.75</v>
      </c>
      <c r="AX620" s="48">
        <f t="shared" si="155"/>
        <v>-9.3979111456173395E-3</v>
      </c>
      <c r="AY620" s="43">
        <f t="shared" si="156"/>
        <v>0.99060208885438295</v>
      </c>
      <c r="AZ620" s="49"/>
    </row>
    <row r="621" spans="1:52" ht="20.399999999999999">
      <c r="A621" s="12" t="s">
        <v>622</v>
      </c>
      <c r="B621" s="13">
        <v>1644.15</v>
      </c>
      <c r="C621" s="14">
        <v>2.1100000000000001E-2</v>
      </c>
      <c r="D621" s="15">
        <f t="shared" si="157"/>
        <v>1.0210999999999999</v>
      </c>
      <c r="E621" s="10">
        <f t="shared" si="158"/>
        <v>0.59480843085741597</v>
      </c>
      <c r="F621" s="16"/>
      <c r="G621" s="12" t="s">
        <v>622</v>
      </c>
      <c r="H621" s="13">
        <v>753.55</v>
      </c>
      <c r="I621" s="14">
        <v>-1.8200000000000001E-2</v>
      </c>
      <c r="J621" s="15">
        <f t="shared" si="159"/>
        <v>0.98180000000000001</v>
      </c>
      <c r="K621" s="10">
        <f t="shared" si="160"/>
        <v>-6.0492940052543596E-3</v>
      </c>
      <c r="L621" s="21"/>
      <c r="M621" s="12" t="s">
        <v>622</v>
      </c>
      <c r="N621" s="13">
        <v>228.95</v>
      </c>
      <c r="O621" s="14">
        <v>-1.9300000000000001E-2</v>
      </c>
      <c r="P621" s="15">
        <f t="shared" si="161"/>
        <v>0.98070000000000002</v>
      </c>
      <c r="Q621" s="10">
        <f t="shared" si="162"/>
        <v>-1.9949940291378099E-4</v>
      </c>
      <c r="R621" s="21"/>
      <c r="S621" s="12" t="s">
        <v>622</v>
      </c>
      <c r="T621" s="13">
        <v>23.85</v>
      </c>
      <c r="U621" s="14">
        <v>1.84E-2</v>
      </c>
      <c r="V621" s="15">
        <f t="shared" si="163"/>
        <v>1.0184</v>
      </c>
      <c r="W621" s="10">
        <f t="shared" si="164"/>
        <v>6.4408789109147405E-4</v>
      </c>
      <c r="X621" s="22"/>
      <c r="Y621" s="29" t="s">
        <v>622</v>
      </c>
      <c r="Z621" s="30">
        <v>64.2</v>
      </c>
      <c r="AA621" s="31">
        <v>-7.0000000000000001E-3</v>
      </c>
      <c r="AB621" s="32">
        <f t="shared" si="165"/>
        <v>0.99299999999999999</v>
      </c>
      <c r="AC621" s="28">
        <f t="shared" si="166"/>
        <v>-1.4682111296871299E-4</v>
      </c>
      <c r="AD621" s="22"/>
      <c r="AE621" s="29" t="s">
        <v>622</v>
      </c>
      <c r="AF621" s="30">
        <v>588.35</v>
      </c>
      <c r="AG621" s="31">
        <v>3.5900000000000001E-2</v>
      </c>
      <c r="AH621" s="32">
        <f t="shared" si="167"/>
        <v>1.0359</v>
      </c>
      <c r="AI621" s="28">
        <f t="shared" si="168"/>
        <v>3.3460652018151401E-4</v>
      </c>
      <c r="AJ621" s="22"/>
      <c r="AK621" s="29" t="s">
        <v>622</v>
      </c>
      <c r="AL621" s="30">
        <v>249.9</v>
      </c>
      <c r="AM621" s="31">
        <v>-6.0000000000000001E-3</v>
      </c>
      <c r="AN621" s="32">
        <f t="shared" si="169"/>
        <v>0.99399999999999999</v>
      </c>
      <c r="AO621" s="28">
        <f t="shared" si="170"/>
        <v>-5.6804394554573699E-5</v>
      </c>
      <c r="AP621" s="22"/>
      <c r="AQ621" s="22"/>
      <c r="AR621" s="38"/>
      <c r="AT621" s="39">
        <f t="shared" si="171"/>
        <v>0.58933470635299701</v>
      </c>
      <c r="AV621" s="40" t="s">
        <v>626</v>
      </c>
      <c r="AW621" s="47">
        <v>1443.25</v>
      </c>
      <c r="AX621" s="48">
        <f t="shared" si="155"/>
        <v>-1.09565594410763E-2</v>
      </c>
      <c r="AY621" s="43">
        <f t="shared" si="156"/>
        <v>0.98904344055892401</v>
      </c>
      <c r="AZ621" s="49"/>
    </row>
    <row r="622" spans="1:52" ht="20.399999999999999">
      <c r="A622" s="12" t="s">
        <v>623</v>
      </c>
      <c r="B622" s="13">
        <v>1610.1</v>
      </c>
      <c r="C622" s="14">
        <v>4.0099999999999997E-2</v>
      </c>
      <c r="D622" s="15">
        <f t="shared" si="157"/>
        <v>1.0401</v>
      </c>
      <c r="E622" s="10">
        <f t="shared" si="158"/>
        <v>0.60587625985192295</v>
      </c>
      <c r="F622" s="16"/>
      <c r="G622" s="12" t="s">
        <v>623</v>
      </c>
      <c r="H622" s="13">
        <v>767.55</v>
      </c>
      <c r="I622" s="14">
        <v>4.7399999999999998E-2</v>
      </c>
      <c r="J622" s="15">
        <f t="shared" si="159"/>
        <v>1.0474000000000001</v>
      </c>
      <c r="K622" s="10">
        <f t="shared" si="160"/>
        <v>1.5754754716981099E-2</v>
      </c>
      <c r="L622" s="21"/>
      <c r="M622" s="12" t="s">
        <v>623</v>
      </c>
      <c r="N622" s="13">
        <v>233.45</v>
      </c>
      <c r="O622" s="14">
        <v>1.35E-2</v>
      </c>
      <c r="P622" s="15">
        <f t="shared" si="161"/>
        <v>1.0135000000000001</v>
      </c>
      <c r="Q622" s="10">
        <f t="shared" si="162"/>
        <v>1.3954621447336999E-4</v>
      </c>
      <c r="R622" s="21"/>
      <c r="S622" s="12" t="s">
        <v>623</v>
      </c>
      <c r="T622" s="13">
        <v>23.42</v>
      </c>
      <c r="U622" s="14">
        <v>9.9199999999999997E-2</v>
      </c>
      <c r="V622" s="15">
        <f t="shared" si="163"/>
        <v>1.0992</v>
      </c>
      <c r="W622" s="10">
        <f t="shared" si="164"/>
        <v>3.4724738476236E-3</v>
      </c>
      <c r="X622" s="22"/>
      <c r="Y622" s="29" t="s">
        <v>623</v>
      </c>
      <c r="Z622" s="30">
        <v>64.650000000000006</v>
      </c>
      <c r="AA622" s="31">
        <v>3.27E-2</v>
      </c>
      <c r="AB622" s="32">
        <f t="shared" si="165"/>
        <v>1.0327</v>
      </c>
      <c r="AC622" s="28">
        <f t="shared" si="166"/>
        <v>6.8586434201098605E-4</v>
      </c>
      <c r="AD622" s="22"/>
      <c r="AE622" s="29" t="s">
        <v>623</v>
      </c>
      <c r="AF622" s="30">
        <v>567.95000000000005</v>
      </c>
      <c r="AG622" s="31">
        <v>5.21E-2</v>
      </c>
      <c r="AH622" s="32">
        <f t="shared" si="167"/>
        <v>1.0521</v>
      </c>
      <c r="AI622" s="28">
        <f t="shared" si="168"/>
        <v>4.85598877477908E-4</v>
      </c>
      <c r="AJ622" s="22"/>
      <c r="AK622" s="29" t="s">
        <v>623</v>
      </c>
      <c r="AL622" s="30">
        <v>251.4</v>
      </c>
      <c r="AM622" s="31">
        <v>2.9499999999999998E-2</v>
      </c>
      <c r="AN622" s="32">
        <f t="shared" si="169"/>
        <v>1.0295000000000001</v>
      </c>
      <c r="AO622" s="28">
        <f t="shared" si="170"/>
        <v>2.7928827322665402E-4</v>
      </c>
      <c r="AP622" s="22"/>
      <c r="AQ622" s="22"/>
      <c r="AR622" s="38"/>
      <c r="AT622" s="39">
        <f t="shared" si="171"/>
        <v>0.62669378612371596</v>
      </c>
      <c r="AV622" s="40" t="s">
        <v>627</v>
      </c>
      <c r="AW622" s="47">
        <v>1459.15</v>
      </c>
      <c r="AX622" s="48">
        <f t="shared" si="155"/>
        <v>2.5121892944021201E-2</v>
      </c>
      <c r="AY622" s="43">
        <f t="shared" si="156"/>
        <v>1.02512189294402</v>
      </c>
      <c r="AZ622" s="49"/>
    </row>
    <row r="623" spans="1:52" ht="20.399999999999999">
      <c r="A623" s="12" t="s">
        <v>624</v>
      </c>
      <c r="B623" s="13">
        <v>1547.95</v>
      </c>
      <c r="C623" s="14">
        <v>-1.5599999999999999E-2</v>
      </c>
      <c r="D623" s="15">
        <f t="shared" si="157"/>
        <v>0.98440000000000005</v>
      </c>
      <c r="E623" s="10">
        <f t="shared" si="158"/>
        <v>0.57343004537855302</v>
      </c>
      <c r="F623" s="16"/>
      <c r="G623" s="12" t="s">
        <v>624</v>
      </c>
      <c r="H623" s="13">
        <v>732.8</v>
      </c>
      <c r="I623" s="14">
        <v>-3.5499999999999997E-2</v>
      </c>
      <c r="J623" s="15">
        <f t="shared" si="159"/>
        <v>0.96450000000000002</v>
      </c>
      <c r="K623" s="10">
        <f t="shared" si="160"/>
        <v>-1.1799447098161E-2</v>
      </c>
      <c r="L623" s="21"/>
      <c r="M623" s="12" t="s">
        <v>624</v>
      </c>
      <c r="N623" s="13">
        <v>230.35</v>
      </c>
      <c r="O623" s="14">
        <v>-2.7900000000000001E-2</v>
      </c>
      <c r="P623" s="15">
        <f t="shared" si="161"/>
        <v>0.97209999999999996</v>
      </c>
      <c r="Q623" s="10">
        <f t="shared" si="162"/>
        <v>-2.8839550991163098E-4</v>
      </c>
      <c r="R623" s="21"/>
      <c r="S623" s="12" t="s">
        <v>624</v>
      </c>
      <c r="T623" s="13">
        <v>21.31</v>
      </c>
      <c r="U623" s="14">
        <v>2.5999999999999999E-3</v>
      </c>
      <c r="V623" s="15">
        <f t="shared" si="163"/>
        <v>1.0025999999999999</v>
      </c>
      <c r="W623" s="10">
        <f t="shared" si="164"/>
        <v>9.1012419393360401E-5</v>
      </c>
      <c r="X623" s="22"/>
      <c r="Y623" s="29" t="s">
        <v>624</v>
      </c>
      <c r="Z623" s="30">
        <v>62.6</v>
      </c>
      <c r="AA623" s="31">
        <v>-2.2599999999999999E-2</v>
      </c>
      <c r="AB623" s="32">
        <f t="shared" si="165"/>
        <v>0.97740000000000005</v>
      </c>
      <c r="AC623" s="28">
        <f t="shared" si="166"/>
        <v>-4.7402245044184398E-4</v>
      </c>
      <c r="AD623" s="22"/>
      <c r="AE623" s="29" t="s">
        <v>624</v>
      </c>
      <c r="AF623" s="30">
        <v>539.79999999999995</v>
      </c>
      <c r="AG623" s="31">
        <v>-3.9199999999999999E-2</v>
      </c>
      <c r="AH623" s="32">
        <f t="shared" si="167"/>
        <v>0.96079999999999999</v>
      </c>
      <c r="AI623" s="28">
        <f t="shared" si="168"/>
        <v>-3.6536422259374299E-4</v>
      </c>
      <c r="AJ623" s="22"/>
      <c r="AK623" s="29" t="s">
        <v>624</v>
      </c>
      <c r="AL623" s="30">
        <v>244.2</v>
      </c>
      <c r="AM623" s="31">
        <v>-9.1000000000000004E-3</v>
      </c>
      <c r="AN623" s="32">
        <f t="shared" si="169"/>
        <v>0.9909</v>
      </c>
      <c r="AO623" s="28">
        <f t="shared" si="170"/>
        <v>-8.6153331741103405E-5</v>
      </c>
      <c r="AP623" s="22"/>
      <c r="AQ623" s="22"/>
      <c r="AR623" s="38"/>
      <c r="AT623" s="39">
        <f t="shared" si="171"/>
        <v>0.56050767518509703</v>
      </c>
      <c r="AV623" s="40" t="s">
        <v>628</v>
      </c>
      <c r="AW623" s="47">
        <v>1422.95</v>
      </c>
      <c r="AX623" s="48">
        <f t="shared" si="155"/>
        <v>-1.0381986111673E-2</v>
      </c>
      <c r="AY623" s="43">
        <f t="shared" si="156"/>
        <v>0.98961801388832704</v>
      </c>
      <c r="AZ623" s="49"/>
    </row>
    <row r="624" spans="1:52" ht="20.399999999999999">
      <c r="A624" s="12" t="s">
        <v>625</v>
      </c>
      <c r="B624" s="13">
        <v>1572.5</v>
      </c>
      <c r="C624" s="14">
        <v>-1.9699999999999999E-2</v>
      </c>
      <c r="D624" s="15">
        <f t="shared" si="157"/>
        <v>0.98029999999999995</v>
      </c>
      <c r="E624" s="10">
        <f t="shared" si="158"/>
        <v>0.571041724385001</v>
      </c>
      <c r="F624" s="16"/>
      <c r="G624" s="12" t="s">
        <v>625</v>
      </c>
      <c r="H624" s="13">
        <v>759.8</v>
      </c>
      <c r="I624" s="14">
        <v>2.0199999999999999E-2</v>
      </c>
      <c r="J624" s="15">
        <f t="shared" si="159"/>
        <v>1.0202</v>
      </c>
      <c r="K624" s="10">
        <f t="shared" si="160"/>
        <v>6.7140515882493403E-3</v>
      </c>
      <c r="L624" s="21"/>
      <c r="M624" s="12" t="s">
        <v>625</v>
      </c>
      <c r="N624" s="13">
        <v>236.95</v>
      </c>
      <c r="O624" s="14">
        <v>-5.1999999999999998E-3</v>
      </c>
      <c r="P624" s="15">
        <f t="shared" si="161"/>
        <v>0.99480000000000002</v>
      </c>
      <c r="Q624" s="10">
        <f t="shared" si="162"/>
        <v>-5.3751134463816601E-5</v>
      </c>
      <c r="R624" s="21"/>
      <c r="S624" s="12" t="s">
        <v>625</v>
      </c>
      <c r="T624" s="13">
        <v>21.25</v>
      </c>
      <c r="U624" s="14">
        <v>-2.2800000000000001E-2</v>
      </c>
      <c r="V624" s="15">
        <f t="shared" si="163"/>
        <v>0.97719999999999996</v>
      </c>
      <c r="W624" s="10">
        <f t="shared" si="164"/>
        <v>-7.9810890852639101E-4</v>
      </c>
      <c r="X624" s="22"/>
      <c r="Y624" s="29" t="s">
        <v>625</v>
      </c>
      <c r="Z624" s="30">
        <v>64.05</v>
      </c>
      <c r="AA624" s="31">
        <v>2.3E-3</v>
      </c>
      <c r="AB624" s="32">
        <f t="shared" si="165"/>
        <v>1.0023</v>
      </c>
      <c r="AC624" s="28">
        <f t="shared" si="166"/>
        <v>4.8241222832576997E-5</v>
      </c>
      <c r="AD624" s="22"/>
      <c r="AE624" s="29" t="s">
        <v>625</v>
      </c>
      <c r="AF624" s="30">
        <v>561.79999999999995</v>
      </c>
      <c r="AG624" s="31">
        <v>-8.9999999999999993E-3</v>
      </c>
      <c r="AH624" s="32">
        <f t="shared" si="167"/>
        <v>0.99099999999999999</v>
      </c>
      <c r="AI624" s="28">
        <f t="shared" si="168"/>
        <v>-8.3884642942440903E-5</v>
      </c>
      <c r="AJ624" s="22"/>
      <c r="AK624" s="29" t="s">
        <v>625</v>
      </c>
      <c r="AL624" s="30">
        <v>246.45</v>
      </c>
      <c r="AM624" s="31">
        <v>-1.89E-2</v>
      </c>
      <c r="AN624" s="32">
        <f t="shared" si="169"/>
        <v>0.98109999999999997</v>
      </c>
      <c r="AO624" s="28">
        <f t="shared" si="170"/>
        <v>-1.78933842846907E-4</v>
      </c>
      <c r="AP624" s="22"/>
      <c r="AQ624" s="22"/>
      <c r="AR624" s="38"/>
      <c r="AT624" s="39">
        <f t="shared" si="171"/>
        <v>0.57668933866730299</v>
      </c>
      <c r="AV624" s="40" t="s">
        <v>629</v>
      </c>
      <c r="AW624" s="47">
        <v>1437.8</v>
      </c>
      <c r="AX624" s="48">
        <f t="shared" si="155"/>
        <v>-2.0820821990167101E-2</v>
      </c>
      <c r="AY624" s="43">
        <f t="shared" si="156"/>
        <v>0.97917917800983301</v>
      </c>
      <c r="AZ624" s="49"/>
    </row>
    <row r="625" spans="1:52" ht="20.399999999999999">
      <c r="A625" s="12" t="s">
        <v>626</v>
      </c>
      <c r="B625" s="13">
        <v>1604.1</v>
      </c>
      <c r="C625" s="14">
        <v>3.9699999999999999E-2</v>
      </c>
      <c r="D625" s="15">
        <f t="shared" si="157"/>
        <v>1.0397000000000001</v>
      </c>
      <c r="E625" s="10">
        <f t="shared" si="158"/>
        <v>0.60564325292572296</v>
      </c>
      <c r="F625" s="16"/>
      <c r="G625" s="12" t="s">
        <v>626</v>
      </c>
      <c r="H625" s="13">
        <v>744.75</v>
      </c>
      <c r="I625" s="14">
        <v>4.53E-2</v>
      </c>
      <c r="J625" s="15">
        <f t="shared" si="159"/>
        <v>1.0452999999999999</v>
      </c>
      <c r="K625" s="10">
        <f t="shared" si="160"/>
        <v>1.50567592548364E-2</v>
      </c>
      <c r="L625" s="21"/>
      <c r="M625" s="12" t="s">
        <v>626</v>
      </c>
      <c r="N625" s="13">
        <v>238.2</v>
      </c>
      <c r="O625" s="14">
        <v>4.1999999999999997E-3</v>
      </c>
      <c r="P625" s="15">
        <f t="shared" si="161"/>
        <v>1.0042</v>
      </c>
      <c r="Q625" s="10">
        <f t="shared" si="162"/>
        <v>4.3414377836159503E-5</v>
      </c>
      <c r="R625" s="21"/>
      <c r="S625" s="12" t="s">
        <v>626</v>
      </c>
      <c r="T625" s="13">
        <v>21.75</v>
      </c>
      <c r="U625" s="14">
        <v>2.1399999999999999E-2</v>
      </c>
      <c r="V625" s="15">
        <f t="shared" si="163"/>
        <v>1.0214000000000001</v>
      </c>
      <c r="W625" s="10">
        <f t="shared" si="164"/>
        <v>7.4910222116073596E-4</v>
      </c>
      <c r="X625" s="22"/>
      <c r="Y625" s="29" t="s">
        <v>626</v>
      </c>
      <c r="Z625" s="30">
        <v>63.9</v>
      </c>
      <c r="AA625" s="31">
        <v>2.5700000000000001E-2</v>
      </c>
      <c r="AB625" s="32">
        <f t="shared" si="165"/>
        <v>1.0257000000000001</v>
      </c>
      <c r="AC625" s="28">
        <f t="shared" si="166"/>
        <v>5.3904322904227398E-4</v>
      </c>
      <c r="AD625" s="22"/>
      <c r="AE625" s="29" t="s">
        <v>626</v>
      </c>
      <c r="AF625" s="30">
        <v>566.9</v>
      </c>
      <c r="AG625" s="31">
        <v>2.5100000000000001E-2</v>
      </c>
      <c r="AH625" s="32">
        <f t="shared" si="167"/>
        <v>1.0250999999999999</v>
      </c>
      <c r="AI625" s="28">
        <f t="shared" si="168"/>
        <v>2.3394494865058499E-4</v>
      </c>
      <c r="AJ625" s="22"/>
      <c r="AK625" s="29" t="s">
        <v>626</v>
      </c>
      <c r="AL625" s="30">
        <v>251.2</v>
      </c>
      <c r="AM625" s="31">
        <v>3.1199999999999999E-2</v>
      </c>
      <c r="AN625" s="32">
        <f t="shared" si="169"/>
        <v>1.0311999999999999</v>
      </c>
      <c r="AO625" s="28">
        <f t="shared" si="170"/>
        <v>2.9538285168378303E-4</v>
      </c>
      <c r="AP625" s="22"/>
      <c r="AQ625" s="22"/>
      <c r="AR625" s="38"/>
      <c r="AT625" s="39">
        <f t="shared" si="171"/>
        <v>0.62256089980893203</v>
      </c>
      <c r="AV625" s="40" t="s">
        <v>630</v>
      </c>
      <c r="AW625" s="47">
        <v>1468.05</v>
      </c>
      <c r="AX625" s="48">
        <f t="shared" si="155"/>
        <v>3.23630437949722E-2</v>
      </c>
      <c r="AY625" s="43">
        <f t="shared" si="156"/>
        <v>1.03236304379497</v>
      </c>
      <c r="AZ625" s="49"/>
    </row>
    <row r="626" spans="1:52" ht="20.399999999999999">
      <c r="A626" s="12" t="s">
        <v>627</v>
      </c>
      <c r="B626" s="13">
        <v>1542.9</v>
      </c>
      <c r="C626" s="14">
        <v>5.4999999999999997E-3</v>
      </c>
      <c r="D626" s="15">
        <f t="shared" si="157"/>
        <v>1.0055000000000001</v>
      </c>
      <c r="E626" s="10">
        <f t="shared" si="158"/>
        <v>0.58572116073560998</v>
      </c>
      <c r="F626" s="16"/>
      <c r="G626" s="12" t="s">
        <v>627</v>
      </c>
      <c r="H626" s="13">
        <v>712.5</v>
      </c>
      <c r="I626" s="14">
        <v>9.2999999999999992E-3</v>
      </c>
      <c r="J626" s="15">
        <f t="shared" si="159"/>
        <v>1.0093000000000001</v>
      </c>
      <c r="K626" s="10">
        <f t="shared" si="160"/>
        <v>3.0911227609266801E-3</v>
      </c>
      <c r="L626" s="21"/>
      <c r="M626" s="12" t="s">
        <v>627</v>
      </c>
      <c r="N626" s="13">
        <v>237.2</v>
      </c>
      <c r="O626" s="14">
        <v>3.09E-2</v>
      </c>
      <c r="P626" s="15">
        <f t="shared" si="161"/>
        <v>1.0308999999999999</v>
      </c>
      <c r="Q626" s="10">
        <f t="shared" si="162"/>
        <v>3.1940577979460197E-4</v>
      </c>
      <c r="R626" s="21"/>
      <c r="S626" s="12" t="s">
        <v>627</v>
      </c>
      <c r="T626" s="13">
        <v>21.3</v>
      </c>
      <c r="U626" s="14">
        <v>9.9900000000000003E-2</v>
      </c>
      <c r="V626" s="15">
        <f t="shared" si="163"/>
        <v>1.0999000000000001</v>
      </c>
      <c r="W626" s="10">
        <f t="shared" si="164"/>
        <v>3.49697719130642E-3</v>
      </c>
      <c r="X626" s="22"/>
      <c r="Y626" s="29" t="s">
        <v>627</v>
      </c>
      <c r="Z626" s="30">
        <v>62.3</v>
      </c>
      <c r="AA626" s="31">
        <v>4.0000000000000001E-3</v>
      </c>
      <c r="AB626" s="32">
        <f t="shared" si="165"/>
        <v>1.004</v>
      </c>
      <c r="AC626" s="28">
        <f t="shared" si="166"/>
        <v>8.3897778839264403E-5</v>
      </c>
      <c r="AD626" s="22"/>
      <c r="AE626" s="29" t="s">
        <v>627</v>
      </c>
      <c r="AF626" s="30">
        <v>553</v>
      </c>
      <c r="AG626" s="31">
        <v>5.0799999999999998E-2</v>
      </c>
      <c r="AH626" s="32">
        <f t="shared" si="167"/>
        <v>1.0508</v>
      </c>
      <c r="AI626" s="28">
        <f t="shared" si="168"/>
        <v>4.7348220683066599E-4</v>
      </c>
      <c r="AJ626" s="22"/>
      <c r="AK626" s="29" t="s">
        <v>627</v>
      </c>
      <c r="AL626" s="30">
        <v>243.6</v>
      </c>
      <c r="AM626" s="31">
        <v>2.1999999999999999E-2</v>
      </c>
      <c r="AN626" s="32">
        <f t="shared" si="169"/>
        <v>1.022</v>
      </c>
      <c r="AO626" s="28">
        <f t="shared" si="170"/>
        <v>2.0828278003343699E-4</v>
      </c>
      <c r="AP626" s="22"/>
      <c r="AQ626" s="22"/>
      <c r="AR626" s="38"/>
      <c r="AT626" s="39">
        <f t="shared" si="171"/>
        <v>0.59339432923334101</v>
      </c>
      <c r="AV626" s="40" t="s">
        <v>631</v>
      </c>
      <c r="AW626" s="47">
        <v>1421.3</v>
      </c>
      <c r="AX626" s="48">
        <f t="shared" si="155"/>
        <v>-3.8136339732897102E-2</v>
      </c>
      <c r="AY626" s="43">
        <f t="shared" si="156"/>
        <v>0.96186366026710302</v>
      </c>
      <c r="AZ626" s="49"/>
    </row>
    <row r="627" spans="1:52" ht="20.399999999999999">
      <c r="A627" s="12" t="s">
        <v>628</v>
      </c>
      <c r="B627" s="13">
        <v>1534.5</v>
      </c>
      <c r="C627" s="14">
        <v>5.4999999999999997E-3</v>
      </c>
      <c r="D627" s="15">
        <f t="shared" si="157"/>
        <v>1.0055000000000001</v>
      </c>
      <c r="E627" s="10">
        <f t="shared" si="158"/>
        <v>0.58572116073560998</v>
      </c>
      <c r="F627" s="16"/>
      <c r="G627" s="12" t="s">
        <v>628</v>
      </c>
      <c r="H627" s="13">
        <v>705.9</v>
      </c>
      <c r="I627" s="14">
        <v>-1.04E-2</v>
      </c>
      <c r="J627" s="15">
        <f t="shared" si="159"/>
        <v>0.98960000000000004</v>
      </c>
      <c r="K627" s="10">
        <f t="shared" si="160"/>
        <v>-3.4567394315739202E-3</v>
      </c>
      <c r="L627" s="21"/>
      <c r="M627" s="12" t="s">
        <v>628</v>
      </c>
      <c r="N627" s="13">
        <v>230.1</v>
      </c>
      <c r="O627" s="14">
        <v>-1.8800000000000001E-2</v>
      </c>
      <c r="P627" s="15">
        <f t="shared" si="161"/>
        <v>0.98119999999999996</v>
      </c>
      <c r="Q627" s="10">
        <f t="shared" si="162"/>
        <v>-1.9433102459995199E-4</v>
      </c>
      <c r="R627" s="21"/>
      <c r="S627" s="12" t="s">
        <v>628</v>
      </c>
      <c r="T627" s="13">
        <v>19.36</v>
      </c>
      <c r="U627" s="14">
        <v>2.1899999999999999E-2</v>
      </c>
      <c r="V627" s="15">
        <f t="shared" si="163"/>
        <v>1.0219</v>
      </c>
      <c r="W627" s="10">
        <f t="shared" si="164"/>
        <v>7.6660460950561302E-4</v>
      </c>
      <c r="X627" s="22"/>
      <c r="Y627" s="29" t="s">
        <v>628</v>
      </c>
      <c r="Z627" s="30">
        <v>62.05</v>
      </c>
      <c r="AA627" s="31">
        <v>-4.7999999999999996E-3</v>
      </c>
      <c r="AB627" s="32">
        <f t="shared" si="165"/>
        <v>0.99519999999999997</v>
      </c>
      <c r="AC627" s="28">
        <f t="shared" si="166"/>
        <v>-1.00677334607117E-4</v>
      </c>
      <c r="AD627" s="22"/>
      <c r="AE627" s="29" t="s">
        <v>628</v>
      </c>
      <c r="AF627" s="30">
        <v>526.25</v>
      </c>
      <c r="AG627" s="31">
        <v>-1.9800000000000002E-2</v>
      </c>
      <c r="AH627" s="32">
        <f t="shared" si="167"/>
        <v>0.98019999999999996</v>
      </c>
      <c r="AI627" s="28">
        <f t="shared" si="168"/>
        <v>-1.8454621447337E-4</v>
      </c>
      <c r="AJ627" s="22"/>
      <c r="AK627" s="29" t="s">
        <v>628</v>
      </c>
      <c r="AL627" s="30">
        <v>238.35</v>
      </c>
      <c r="AM627" s="31">
        <v>2.6700000000000002E-2</v>
      </c>
      <c r="AN627" s="32">
        <f t="shared" si="169"/>
        <v>1.0266999999999999</v>
      </c>
      <c r="AO627" s="28">
        <f t="shared" si="170"/>
        <v>2.5277955576785298E-4</v>
      </c>
      <c r="AP627" s="22"/>
      <c r="AQ627" s="22"/>
      <c r="AR627" s="38"/>
      <c r="AT627" s="39">
        <f t="shared" si="171"/>
        <v>0.58280425089562904</v>
      </c>
      <c r="AV627" s="40" t="s">
        <v>632</v>
      </c>
      <c r="AW627" s="47">
        <v>1476.55</v>
      </c>
      <c r="AX627" s="48">
        <f t="shared" si="155"/>
        <v>3.4133947001026801E-2</v>
      </c>
      <c r="AY627" s="43">
        <f t="shared" si="156"/>
        <v>1.03413394700103</v>
      </c>
      <c r="AZ627" s="49"/>
    </row>
    <row r="628" spans="1:52" ht="20.399999999999999">
      <c r="A628" s="12" t="s">
        <v>629</v>
      </c>
      <c r="B628" s="13">
        <v>1526.15</v>
      </c>
      <c r="C628" s="14">
        <v>-2.8400000000000002E-2</v>
      </c>
      <c r="D628" s="15">
        <f t="shared" si="157"/>
        <v>0.97160000000000002</v>
      </c>
      <c r="E628" s="10">
        <f t="shared" si="158"/>
        <v>0.56597382374014804</v>
      </c>
      <c r="F628" s="16"/>
      <c r="G628" s="12" t="s">
        <v>629</v>
      </c>
      <c r="H628" s="13">
        <v>713.3</v>
      </c>
      <c r="I628" s="14">
        <v>-6.13E-2</v>
      </c>
      <c r="J628" s="15">
        <f t="shared" si="159"/>
        <v>0.93869999999999998</v>
      </c>
      <c r="K628" s="10">
        <f t="shared" si="160"/>
        <v>-2.0374819918796298E-2</v>
      </c>
      <c r="L628" s="21"/>
      <c r="M628" s="12" t="s">
        <v>629</v>
      </c>
      <c r="N628" s="13">
        <v>234.5</v>
      </c>
      <c r="O628" s="14">
        <v>-1.7399999999999999E-2</v>
      </c>
      <c r="P628" s="15">
        <f t="shared" si="161"/>
        <v>0.98260000000000003</v>
      </c>
      <c r="Q628" s="10">
        <f t="shared" si="162"/>
        <v>-1.7985956532123201E-4</v>
      </c>
      <c r="R628" s="21"/>
      <c r="S628" s="12" t="s">
        <v>629</v>
      </c>
      <c r="T628" s="13">
        <v>18.940000000000001</v>
      </c>
      <c r="U628" s="14">
        <v>-3.8800000000000001E-2</v>
      </c>
      <c r="V628" s="15">
        <f t="shared" si="163"/>
        <v>0.96120000000000005</v>
      </c>
      <c r="W628" s="10">
        <f t="shared" si="164"/>
        <v>-1.35818533556246E-3</v>
      </c>
      <c r="X628" s="22"/>
      <c r="Y628" s="29" t="s">
        <v>629</v>
      </c>
      <c r="Z628" s="30">
        <v>62.35</v>
      </c>
      <c r="AA628" s="31">
        <v>-1.03E-2</v>
      </c>
      <c r="AB628" s="32">
        <f t="shared" si="165"/>
        <v>0.98970000000000002</v>
      </c>
      <c r="AC628" s="28">
        <f t="shared" si="166"/>
        <v>-2.1603678051110601E-4</v>
      </c>
      <c r="AD628" s="22"/>
      <c r="AE628" s="29" t="s">
        <v>629</v>
      </c>
      <c r="AF628" s="30">
        <v>536.9</v>
      </c>
      <c r="AG628" s="31">
        <v>-3.1E-2</v>
      </c>
      <c r="AH628" s="32">
        <f t="shared" si="167"/>
        <v>0.96899999999999997</v>
      </c>
      <c r="AI628" s="28">
        <f t="shared" si="168"/>
        <v>-2.8893599235729598E-4</v>
      </c>
      <c r="AJ628" s="22"/>
      <c r="AK628" s="29" t="s">
        <v>629</v>
      </c>
      <c r="AL628" s="30">
        <v>232.15</v>
      </c>
      <c r="AM628" s="31">
        <v>-2.1499999999999998E-2</v>
      </c>
      <c r="AN628" s="32">
        <f t="shared" si="169"/>
        <v>0.97850000000000004</v>
      </c>
      <c r="AO628" s="28">
        <f t="shared" si="170"/>
        <v>-2.03549080487222E-4</v>
      </c>
      <c r="AP628" s="22"/>
      <c r="AQ628" s="22"/>
      <c r="AR628" s="38"/>
      <c r="AT628" s="39">
        <f t="shared" si="171"/>
        <v>0.543352437067113</v>
      </c>
      <c r="AV628" s="40" t="s">
        <v>633</v>
      </c>
      <c r="AW628" s="47">
        <v>1427</v>
      </c>
      <c r="AX628" s="48">
        <f t="shared" si="155"/>
        <v>-2.8735227540673602E-2</v>
      </c>
      <c r="AY628" s="43">
        <f t="shared" si="156"/>
        <v>0.97126477245932596</v>
      </c>
      <c r="AZ628" s="49"/>
    </row>
    <row r="629" spans="1:52" ht="20.399999999999999">
      <c r="A629" s="12" t="s">
        <v>630</v>
      </c>
      <c r="B629" s="13">
        <v>1570.8</v>
      </c>
      <c r="C629" s="14">
        <v>-2.3099999999999999E-2</v>
      </c>
      <c r="D629" s="15">
        <f t="shared" si="157"/>
        <v>0.97689999999999999</v>
      </c>
      <c r="E629" s="10">
        <f t="shared" si="158"/>
        <v>0.56906116551230002</v>
      </c>
      <c r="F629" s="16"/>
      <c r="G629" s="12" t="s">
        <v>630</v>
      </c>
      <c r="H629" s="13">
        <v>759.9</v>
      </c>
      <c r="I629" s="14">
        <v>-1.2E-2</v>
      </c>
      <c r="J629" s="15">
        <f t="shared" si="159"/>
        <v>0.98799999999999999</v>
      </c>
      <c r="K629" s="10">
        <f t="shared" si="160"/>
        <v>-3.9885454979699097E-3</v>
      </c>
      <c r="L629" s="21"/>
      <c r="M629" s="12" t="s">
        <v>630</v>
      </c>
      <c r="N629" s="13">
        <v>238.65</v>
      </c>
      <c r="O629" s="14">
        <v>-4.7300000000000002E-2</v>
      </c>
      <c r="P629" s="15">
        <f t="shared" si="161"/>
        <v>0.95269999999999999</v>
      </c>
      <c r="Q629" s="10">
        <f t="shared" si="162"/>
        <v>-4.8892858848817802E-4</v>
      </c>
      <c r="R629" s="21"/>
      <c r="S629" s="12" t="s">
        <v>630</v>
      </c>
      <c r="T629" s="13">
        <v>19.71</v>
      </c>
      <c r="U629" s="14">
        <v>-4.2500000000000003E-2</v>
      </c>
      <c r="V629" s="15">
        <f t="shared" si="163"/>
        <v>0.95750000000000002</v>
      </c>
      <c r="W629" s="10">
        <f t="shared" si="164"/>
        <v>-1.48770300931454E-3</v>
      </c>
      <c r="X629" s="22"/>
      <c r="Y629" s="29" t="s">
        <v>630</v>
      </c>
      <c r="Z629" s="30">
        <v>63</v>
      </c>
      <c r="AA629" s="31">
        <v>-4.7000000000000002E-3</v>
      </c>
      <c r="AB629" s="32">
        <f t="shared" si="165"/>
        <v>0.99529999999999996</v>
      </c>
      <c r="AC629" s="28">
        <f t="shared" si="166"/>
        <v>-9.8579890136135705E-5</v>
      </c>
      <c r="AD629" s="22"/>
      <c r="AE629" s="29" t="s">
        <v>630</v>
      </c>
      <c r="AF629" s="30">
        <v>554.1</v>
      </c>
      <c r="AG629" s="31">
        <v>3.6400000000000002E-2</v>
      </c>
      <c r="AH629" s="32">
        <f t="shared" si="167"/>
        <v>1.0364</v>
      </c>
      <c r="AI629" s="28">
        <f t="shared" si="168"/>
        <v>3.3926677812276101E-4</v>
      </c>
      <c r="AJ629" s="22"/>
      <c r="AK629" s="29" t="s">
        <v>630</v>
      </c>
      <c r="AL629" s="30">
        <v>237.25</v>
      </c>
      <c r="AM629" s="31">
        <v>-1.9199999999999998E-2</v>
      </c>
      <c r="AN629" s="32">
        <f t="shared" si="169"/>
        <v>0.98080000000000001</v>
      </c>
      <c r="AO629" s="28">
        <f t="shared" si="170"/>
        <v>-1.8177406257463601E-4</v>
      </c>
      <c r="AP629" s="22"/>
      <c r="AQ629" s="22"/>
      <c r="AR629" s="38"/>
      <c r="AT629" s="39">
        <f t="shared" si="171"/>
        <v>0.56315490124193901</v>
      </c>
      <c r="AV629" s="40" t="s">
        <v>634</v>
      </c>
      <c r="AW629" s="47">
        <v>1468.6</v>
      </c>
      <c r="AX629" s="48">
        <f t="shared" si="155"/>
        <v>-1.161012922926E-2</v>
      </c>
      <c r="AY629" s="43">
        <f t="shared" si="156"/>
        <v>0.98838987077074003</v>
      </c>
      <c r="AZ629" s="49"/>
    </row>
    <row r="630" spans="1:52" ht="20.399999999999999">
      <c r="A630" s="12" t="s">
        <v>631</v>
      </c>
      <c r="B630" s="13">
        <v>1607.95</v>
      </c>
      <c r="C630" s="14">
        <v>-5.1000000000000004E-3</v>
      </c>
      <c r="D630" s="15">
        <f t="shared" si="157"/>
        <v>0.99490000000000001</v>
      </c>
      <c r="E630" s="10">
        <f t="shared" si="158"/>
        <v>0.57954647719130603</v>
      </c>
      <c r="F630" s="16"/>
      <c r="G630" s="12" t="s">
        <v>631</v>
      </c>
      <c r="H630" s="13">
        <v>769.1</v>
      </c>
      <c r="I630" s="14">
        <v>-2.9600000000000001E-2</v>
      </c>
      <c r="J630" s="15">
        <f t="shared" si="159"/>
        <v>0.97040000000000004</v>
      </c>
      <c r="K630" s="10">
        <f t="shared" si="160"/>
        <v>-9.8384122283257693E-3</v>
      </c>
      <c r="L630" s="21"/>
      <c r="M630" s="12" t="s">
        <v>631</v>
      </c>
      <c r="N630" s="13">
        <v>250.5</v>
      </c>
      <c r="O630" s="14">
        <v>-3.39E-2</v>
      </c>
      <c r="P630" s="15">
        <f t="shared" si="161"/>
        <v>0.96609999999999996</v>
      </c>
      <c r="Q630" s="10">
        <f t="shared" si="162"/>
        <v>-3.5041604967757302E-4</v>
      </c>
      <c r="R630" s="21"/>
      <c r="S630" s="12" t="s">
        <v>631</v>
      </c>
      <c r="T630" s="13">
        <v>20.58</v>
      </c>
      <c r="U630" s="14">
        <v>-3.7400000000000003E-2</v>
      </c>
      <c r="V630" s="15">
        <f t="shared" si="163"/>
        <v>0.96260000000000001</v>
      </c>
      <c r="W630" s="10">
        <f t="shared" si="164"/>
        <v>-1.3091786481968001E-3</v>
      </c>
      <c r="X630" s="22"/>
      <c r="Y630" s="29" t="s">
        <v>631</v>
      </c>
      <c r="Z630" s="30">
        <v>63.3</v>
      </c>
      <c r="AA630" s="31">
        <v>-1.4800000000000001E-2</v>
      </c>
      <c r="AB630" s="32">
        <f t="shared" si="165"/>
        <v>0.98519999999999996</v>
      </c>
      <c r="AC630" s="28">
        <f t="shared" si="166"/>
        <v>-3.10421781705278E-4</v>
      </c>
      <c r="AD630" s="22"/>
      <c r="AE630" s="29" t="s">
        <v>631</v>
      </c>
      <c r="AF630" s="30">
        <v>534.65</v>
      </c>
      <c r="AG630" s="31">
        <v>-2.7900000000000001E-2</v>
      </c>
      <c r="AH630" s="32">
        <f t="shared" si="167"/>
        <v>0.97209999999999996</v>
      </c>
      <c r="AI630" s="28">
        <f t="shared" si="168"/>
        <v>-2.6004239312156703E-4</v>
      </c>
      <c r="AJ630" s="22"/>
      <c r="AK630" s="29" t="s">
        <v>631</v>
      </c>
      <c r="AL630" s="30">
        <v>241.9</v>
      </c>
      <c r="AM630" s="31">
        <v>-1.55E-2</v>
      </c>
      <c r="AN630" s="32">
        <f t="shared" si="169"/>
        <v>0.98450000000000004</v>
      </c>
      <c r="AO630" s="28">
        <f t="shared" si="170"/>
        <v>-1.4674468593264901E-4</v>
      </c>
      <c r="AP630" s="22"/>
      <c r="AQ630" s="22"/>
      <c r="AR630" s="38"/>
      <c r="AT630" s="39">
        <f t="shared" si="171"/>
        <v>0.56733126140434698</v>
      </c>
      <c r="AV630" s="40" t="s">
        <v>635</v>
      </c>
      <c r="AW630" s="47">
        <v>1485.75</v>
      </c>
      <c r="AX630" s="48">
        <f t="shared" si="155"/>
        <v>-4.5330744646320802E-2</v>
      </c>
      <c r="AY630" s="43">
        <f t="shared" si="156"/>
        <v>0.95466925535367897</v>
      </c>
      <c r="AZ630" s="49"/>
    </row>
    <row r="631" spans="1:52" ht="20.399999999999999">
      <c r="A631" s="12" t="s">
        <v>1011</v>
      </c>
      <c r="B631" s="13">
        <v>1616.15</v>
      </c>
      <c r="C631" s="14">
        <v>-3.8999999999999998E-3</v>
      </c>
      <c r="D631" s="15">
        <f t="shared" si="157"/>
        <v>0.99609999999999999</v>
      </c>
      <c r="E631" s="10">
        <f t="shared" si="158"/>
        <v>0.58024549796990699</v>
      </c>
      <c r="F631" s="16"/>
      <c r="G631" s="12" t="s">
        <v>1011</v>
      </c>
      <c r="H631" s="13">
        <v>792.6</v>
      </c>
      <c r="I631" s="14">
        <v>-2.3199999999999998E-2</v>
      </c>
      <c r="J631" s="15">
        <f t="shared" si="159"/>
        <v>0.9768</v>
      </c>
      <c r="K631" s="10">
        <f t="shared" si="160"/>
        <v>-7.7111879627418198E-3</v>
      </c>
      <c r="L631" s="21"/>
      <c r="M631" s="12" t="s">
        <v>1011</v>
      </c>
      <c r="N631" s="13">
        <v>259.3</v>
      </c>
      <c r="O631" s="14">
        <v>-1.6500000000000001E-2</v>
      </c>
      <c r="P631" s="15">
        <f t="shared" si="161"/>
        <v>0.98350000000000004</v>
      </c>
      <c r="Q631" s="10">
        <f t="shared" si="162"/>
        <v>-1.7055648435634099E-4</v>
      </c>
      <c r="R631" s="21"/>
      <c r="S631" s="12" t="s">
        <v>1011</v>
      </c>
      <c r="T631" s="13">
        <v>21.39</v>
      </c>
      <c r="U631" s="14">
        <v>-2.93E-2</v>
      </c>
      <c r="V631" s="15">
        <f t="shared" si="163"/>
        <v>0.97070000000000001</v>
      </c>
      <c r="W631" s="10">
        <f t="shared" si="164"/>
        <v>-1.0256399570097901E-3</v>
      </c>
      <c r="X631" s="22"/>
      <c r="Y631" s="29" t="s">
        <v>1011</v>
      </c>
      <c r="Z631" s="30">
        <v>64.25</v>
      </c>
      <c r="AA631" s="31">
        <v>8.6E-3</v>
      </c>
      <c r="AB631" s="32">
        <f t="shared" si="165"/>
        <v>1.0085999999999999</v>
      </c>
      <c r="AC631" s="28">
        <f t="shared" si="166"/>
        <v>1.8038022450441799E-4</v>
      </c>
      <c r="AD631" s="22"/>
      <c r="AE631" s="29" t="s">
        <v>1011</v>
      </c>
      <c r="AF631" s="30">
        <v>550</v>
      </c>
      <c r="AG631" s="31">
        <v>-2.6499999999999999E-2</v>
      </c>
      <c r="AH631" s="32">
        <f t="shared" si="167"/>
        <v>0.97350000000000003</v>
      </c>
      <c r="AI631" s="28">
        <f t="shared" si="168"/>
        <v>-2.4699367088607601E-4</v>
      </c>
      <c r="AJ631" s="22"/>
      <c r="AK631" s="29" t="s">
        <v>1011</v>
      </c>
      <c r="AL631" s="30">
        <v>245.7</v>
      </c>
      <c r="AM631" s="31">
        <v>-3.7199999999999997E-2</v>
      </c>
      <c r="AN631" s="32">
        <f t="shared" si="169"/>
        <v>0.96279999999999999</v>
      </c>
      <c r="AO631" s="28">
        <f t="shared" si="170"/>
        <v>-3.5218724623835702E-4</v>
      </c>
      <c r="AP631" s="22"/>
      <c r="AQ631" s="22"/>
      <c r="AR631" s="38"/>
      <c r="AT631" s="39">
        <f t="shared" si="171"/>
        <v>0.57091931287317899</v>
      </c>
      <c r="AV631" s="40" t="s">
        <v>636</v>
      </c>
      <c r="AW631" s="47">
        <v>1554.65</v>
      </c>
      <c r="AX631" s="48">
        <f t="shared" si="155"/>
        <v>-6.6034346889972699E-3</v>
      </c>
      <c r="AY631" s="43">
        <f t="shared" si="156"/>
        <v>0.99339656531100295</v>
      </c>
      <c r="AZ631" s="49"/>
    </row>
    <row r="632" spans="1:52" ht="20.399999999999999">
      <c r="A632" s="12" t="s">
        <v>1012</v>
      </c>
      <c r="B632" s="13">
        <v>1622.45</v>
      </c>
      <c r="C632" s="14">
        <v>-9.2999999999999992E-3</v>
      </c>
      <c r="D632" s="15">
        <f t="shared" si="157"/>
        <v>0.99070000000000003</v>
      </c>
      <c r="E632" s="10">
        <f t="shared" si="158"/>
        <v>0.57709990446620496</v>
      </c>
      <c r="F632" s="16"/>
      <c r="G632" s="12" t="s">
        <v>1012</v>
      </c>
      <c r="H632" s="13">
        <v>811.4</v>
      </c>
      <c r="I632" s="14">
        <v>1E-4</v>
      </c>
      <c r="J632" s="15">
        <f t="shared" si="159"/>
        <v>1.0001</v>
      </c>
      <c r="K632" s="10">
        <f t="shared" si="160"/>
        <v>3.3237879149749203E-5</v>
      </c>
      <c r="L632" s="21"/>
      <c r="M632" s="12" t="s">
        <v>1012</v>
      </c>
      <c r="N632" s="13">
        <v>263.64999999999998</v>
      </c>
      <c r="O632" s="14">
        <v>2.3699999999999999E-2</v>
      </c>
      <c r="P632" s="15">
        <f t="shared" si="161"/>
        <v>1.0237000000000001</v>
      </c>
      <c r="Q632" s="10">
        <f t="shared" si="162"/>
        <v>2.44981132075472E-4</v>
      </c>
      <c r="R632" s="21"/>
      <c r="S632" s="12" t="s">
        <v>1012</v>
      </c>
      <c r="T632" s="13">
        <v>22.03</v>
      </c>
      <c r="U632" s="14">
        <v>-1.4999999999999999E-2</v>
      </c>
      <c r="V632" s="15">
        <f t="shared" si="163"/>
        <v>0.98499999999999999</v>
      </c>
      <c r="W632" s="10">
        <f t="shared" si="164"/>
        <v>-5.2507165034631001E-4</v>
      </c>
      <c r="X632" s="22"/>
      <c r="Y632" s="29" t="s">
        <v>1012</v>
      </c>
      <c r="Z632" s="30">
        <v>63.7</v>
      </c>
      <c r="AA632" s="31">
        <v>-2.3E-2</v>
      </c>
      <c r="AB632" s="32">
        <f t="shared" si="165"/>
        <v>0.97699999999999998</v>
      </c>
      <c r="AC632" s="28">
        <f t="shared" si="166"/>
        <v>-4.8241222832577001E-4</v>
      </c>
      <c r="AD632" s="22"/>
      <c r="AE632" s="29" t="s">
        <v>1012</v>
      </c>
      <c r="AF632" s="30">
        <v>565</v>
      </c>
      <c r="AG632" s="31">
        <v>-0.03</v>
      </c>
      <c r="AH632" s="32">
        <f t="shared" si="167"/>
        <v>0.97</v>
      </c>
      <c r="AI632" s="28">
        <f t="shared" si="168"/>
        <v>-2.7961547647480301E-4</v>
      </c>
      <c r="AJ632" s="22"/>
      <c r="AK632" s="29" t="s">
        <v>1012</v>
      </c>
      <c r="AL632" s="30">
        <v>255.2</v>
      </c>
      <c r="AM632" s="31">
        <v>0.02</v>
      </c>
      <c r="AN632" s="32">
        <f t="shared" si="169"/>
        <v>1.02</v>
      </c>
      <c r="AO632" s="28">
        <f t="shared" si="170"/>
        <v>1.89347981848579E-4</v>
      </c>
      <c r="AP632" s="22"/>
      <c r="AQ632" s="22"/>
      <c r="AR632" s="38"/>
      <c r="AT632" s="39">
        <f t="shared" si="171"/>
        <v>0.57628037210413197</v>
      </c>
      <c r="AV632" s="40" t="s">
        <v>637</v>
      </c>
      <c r="AW632" s="47">
        <v>1564.95</v>
      </c>
      <c r="AX632" s="48">
        <f t="shared" si="155"/>
        <v>2.1429379232601898E-3</v>
      </c>
      <c r="AY632" s="43">
        <f t="shared" si="156"/>
        <v>1.00214293792326</v>
      </c>
      <c r="AZ632" s="49"/>
    </row>
    <row r="633" spans="1:52" ht="20.399999999999999">
      <c r="A633" s="12" t="s">
        <v>1013</v>
      </c>
      <c r="B633" s="13">
        <v>1637.65</v>
      </c>
      <c r="C633" s="14">
        <v>2.3E-3</v>
      </c>
      <c r="D633" s="15">
        <f t="shared" si="157"/>
        <v>1.0023</v>
      </c>
      <c r="E633" s="10">
        <f t="shared" si="158"/>
        <v>0.58385710532600898</v>
      </c>
      <c r="F633" s="16"/>
      <c r="G633" s="12" t="s">
        <v>1013</v>
      </c>
      <c r="H633" s="13">
        <v>811.35</v>
      </c>
      <c r="I633" s="14">
        <v>-1.8E-3</v>
      </c>
      <c r="J633" s="15">
        <f t="shared" si="159"/>
        <v>0.99819999999999998</v>
      </c>
      <c r="K633" s="10">
        <f t="shared" si="160"/>
        <v>-5.9828182469548604E-4</v>
      </c>
      <c r="L633" s="21"/>
      <c r="M633" s="12" t="s">
        <v>1013</v>
      </c>
      <c r="N633" s="13">
        <v>257.55</v>
      </c>
      <c r="O633" s="14">
        <v>-2.8799999999999999E-2</v>
      </c>
      <c r="P633" s="15">
        <f t="shared" si="161"/>
        <v>0.97119999999999995</v>
      </c>
      <c r="Q633" s="10">
        <f t="shared" si="162"/>
        <v>-2.97698590876523E-4</v>
      </c>
      <c r="R633" s="21"/>
      <c r="S633" s="12" t="s">
        <v>1013</v>
      </c>
      <c r="T633" s="13">
        <v>22.36</v>
      </c>
      <c r="U633" s="14">
        <v>-1.1000000000000001E-3</v>
      </c>
      <c r="V633" s="15">
        <f t="shared" si="163"/>
        <v>0.99890000000000001</v>
      </c>
      <c r="W633" s="10">
        <f t="shared" si="164"/>
        <v>-3.8505254358729403E-5</v>
      </c>
      <c r="X633" s="22"/>
      <c r="Y633" s="29" t="s">
        <v>1013</v>
      </c>
      <c r="Z633" s="30">
        <v>65.2</v>
      </c>
      <c r="AA633" s="31">
        <v>-2.98E-2</v>
      </c>
      <c r="AB633" s="32">
        <f t="shared" si="165"/>
        <v>0.97019999999999995</v>
      </c>
      <c r="AC633" s="28">
        <f t="shared" si="166"/>
        <v>-6.2503845235251999E-4</v>
      </c>
      <c r="AD633" s="22"/>
      <c r="AE633" s="29" t="s">
        <v>1013</v>
      </c>
      <c r="AF633" s="30">
        <v>582.5</v>
      </c>
      <c r="AG633" s="31">
        <v>8.6E-3</v>
      </c>
      <c r="AH633" s="32">
        <f t="shared" si="167"/>
        <v>1.0085999999999999</v>
      </c>
      <c r="AI633" s="28">
        <f t="shared" si="168"/>
        <v>8.0156436589443495E-5</v>
      </c>
      <c r="AJ633" s="22"/>
      <c r="AK633" s="29" t="s">
        <v>1013</v>
      </c>
      <c r="AL633" s="30">
        <v>250.2</v>
      </c>
      <c r="AM633" s="31">
        <v>1.1299999999999999E-2</v>
      </c>
      <c r="AN633" s="32">
        <f t="shared" si="169"/>
        <v>1.0113000000000001</v>
      </c>
      <c r="AO633" s="28">
        <f t="shared" si="170"/>
        <v>1.06981609744447E-4</v>
      </c>
      <c r="AP633" s="22"/>
      <c r="AQ633" s="22"/>
      <c r="AR633" s="38"/>
      <c r="AT633" s="39">
        <f t="shared" si="171"/>
        <v>0.58248471925005996</v>
      </c>
      <c r="AV633" s="40" t="s">
        <v>638</v>
      </c>
      <c r="AW633" s="47">
        <v>1561.6</v>
      </c>
      <c r="AX633" s="48">
        <f t="shared" si="155"/>
        <v>7.6873802632655697E-4</v>
      </c>
      <c r="AY633" s="43">
        <f t="shared" si="156"/>
        <v>1.0007687380263299</v>
      </c>
      <c r="AZ633" s="49"/>
    </row>
    <row r="634" spans="1:52" ht="20.399999999999999">
      <c r="A634" s="12" t="s">
        <v>1014</v>
      </c>
      <c r="B634" s="13">
        <v>1633.95</v>
      </c>
      <c r="C634" s="14">
        <v>-2.7099999999999999E-2</v>
      </c>
      <c r="D634" s="15">
        <f t="shared" si="157"/>
        <v>0.97289999999999999</v>
      </c>
      <c r="E634" s="10">
        <f t="shared" si="158"/>
        <v>0.56673109625029805</v>
      </c>
      <c r="F634" s="16"/>
      <c r="G634" s="12" t="s">
        <v>1014</v>
      </c>
      <c r="H634" s="13">
        <v>812.8</v>
      </c>
      <c r="I634" s="14">
        <v>-5.11E-2</v>
      </c>
      <c r="J634" s="15">
        <f t="shared" si="159"/>
        <v>0.94889999999999997</v>
      </c>
      <c r="K634" s="10">
        <f t="shared" si="160"/>
        <v>-1.6984556245521899E-2</v>
      </c>
      <c r="L634" s="21"/>
      <c r="M634" s="12" t="s">
        <v>1014</v>
      </c>
      <c r="N634" s="13">
        <v>265.2</v>
      </c>
      <c r="O634" s="14">
        <v>-2.7900000000000001E-2</v>
      </c>
      <c r="P634" s="15">
        <f t="shared" si="161"/>
        <v>0.97209999999999996</v>
      </c>
      <c r="Q634" s="10">
        <f t="shared" si="162"/>
        <v>-2.8839550991163098E-4</v>
      </c>
      <c r="R634" s="21"/>
      <c r="S634" s="12" t="s">
        <v>1014</v>
      </c>
      <c r="T634" s="13">
        <v>22.39</v>
      </c>
      <c r="U634" s="14">
        <v>-3.4299999999999997E-2</v>
      </c>
      <c r="V634" s="15">
        <f t="shared" si="163"/>
        <v>0.9657</v>
      </c>
      <c r="W634" s="10">
        <f t="shared" si="164"/>
        <v>-1.20066384045856E-3</v>
      </c>
      <c r="X634" s="22"/>
      <c r="Y634" s="29" t="s">
        <v>1014</v>
      </c>
      <c r="Z634" s="30">
        <v>67.2</v>
      </c>
      <c r="AA634" s="31">
        <v>-3.0000000000000001E-3</v>
      </c>
      <c r="AB634" s="32">
        <f t="shared" si="165"/>
        <v>0.997</v>
      </c>
      <c r="AC634" s="28">
        <f t="shared" si="166"/>
        <v>-6.2923334129448306E-5</v>
      </c>
      <c r="AD634" s="22"/>
      <c r="AE634" s="29" t="s">
        <v>1014</v>
      </c>
      <c r="AF634" s="30">
        <v>577.54999999999995</v>
      </c>
      <c r="AG634" s="31">
        <v>-5.2400000000000002E-2</v>
      </c>
      <c r="AH634" s="32">
        <f t="shared" si="167"/>
        <v>0.9476</v>
      </c>
      <c r="AI634" s="28">
        <f t="shared" si="168"/>
        <v>-4.88395032242656E-4</v>
      </c>
      <c r="AJ634" s="22"/>
      <c r="AK634" s="29" t="s">
        <v>1014</v>
      </c>
      <c r="AL634" s="30">
        <v>247.4</v>
      </c>
      <c r="AM634" s="31">
        <v>-1.67E-2</v>
      </c>
      <c r="AN634" s="32">
        <f t="shared" si="169"/>
        <v>0.98329999999999995</v>
      </c>
      <c r="AO634" s="28">
        <f t="shared" si="170"/>
        <v>-1.58105564843563E-4</v>
      </c>
      <c r="AP634" s="22"/>
      <c r="AQ634" s="22"/>
      <c r="AR634" s="38"/>
      <c r="AT634" s="39">
        <f t="shared" si="171"/>
        <v>0.54754805672319096</v>
      </c>
      <c r="AV634" s="40" t="s">
        <v>639</v>
      </c>
      <c r="AW634" s="47">
        <v>1560.4</v>
      </c>
      <c r="AX634" s="48">
        <f t="shared" si="155"/>
        <v>6.0900365681792405E-4</v>
      </c>
      <c r="AY634" s="43">
        <f t="shared" si="156"/>
        <v>1.00060900365682</v>
      </c>
      <c r="AZ634" s="49"/>
    </row>
    <row r="635" spans="1:52" ht="20.399999999999999">
      <c r="A635" s="12" t="s">
        <v>1015</v>
      </c>
      <c r="B635" s="13">
        <v>1679.45</v>
      </c>
      <c r="C635" s="14">
        <v>-8.8000000000000005E-3</v>
      </c>
      <c r="D635" s="15">
        <f t="shared" si="157"/>
        <v>0.99119999999999997</v>
      </c>
      <c r="E635" s="10">
        <f t="shared" si="158"/>
        <v>0.577391163123955</v>
      </c>
      <c r="F635" s="16"/>
      <c r="G635" s="12" t="s">
        <v>1015</v>
      </c>
      <c r="H635" s="13">
        <v>856.55</v>
      </c>
      <c r="I635" s="14">
        <v>2.0000000000000001E-4</v>
      </c>
      <c r="J635" s="15">
        <f t="shared" si="159"/>
        <v>1.0002</v>
      </c>
      <c r="K635" s="10">
        <f t="shared" si="160"/>
        <v>6.6475758299498405E-5</v>
      </c>
      <c r="L635" s="21"/>
      <c r="M635" s="12" t="s">
        <v>1015</v>
      </c>
      <c r="N635" s="13">
        <v>272.8</v>
      </c>
      <c r="O635" s="14">
        <v>9.1000000000000004E-3</v>
      </c>
      <c r="P635" s="15">
        <f t="shared" si="161"/>
        <v>1.0091000000000001</v>
      </c>
      <c r="Q635" s="10">
        <f t="shared" si="162"/>
        <v>9.4064485311679E-5</v>
      </c>
      <c r="R635" s="21"/>
      <c r="S635" s="12" t="s">
        <v>1015</v>
      </c>
      <c r="T635" s="13">
        <v>23.18</v>
      </c>
      <c r="U635" s="14">
        <v>-1.7999999999999999E-2</v>
      </c>
      <c r="V635" s="15">
        <f t="shared" si="163"/>
        <v>0.98199999999999998</v>
      </c>
      <c r="W635" s="10">
        <f t="shared" si="164"/>
        <v>-6.3008598041557203E-4</v>
      </c>
      <c r="X635" s="22"/>
      <c r="Y635" s="29" t="s">
        <v>1015</v>
      </c>
      <c r="Z635" s="30">
        <v>67.400000000000006</v>
      </c>
      <c r="AA635" s="31">
        <v>-1.6799999999999999E-2</v>
      </c>
      <c r="AB635" s="32">
        <f t="shared" si="165"/>
        <v>0.98319999999999996</v>
      </c>
      <c r="AC635" s="28">
        <f t="shared" si="166"/>
        <v>-3.5237067112491E-4</v>
      </c>
      <c r="AD635" s="22"/>
      <c r="AE635" s="29" t="s">
        <v>1015</v>
      </c>
      <c r="AF635" s="30">
        <v>609.5</v>
      </c>
      <c r="AG635" s="31">
        <v>-2.12E-2</v>
      </c>
      <c r="AH635" s="32">
        <f t="shared" si="167"/>
        <v>0.9788</v>
      </c>
      <c r="AI635" s="28">
        <f t="shared" si="168"/>
        <v>-1.97594936708861E-4</v>
      </c>
      <c r="AJ635" s="22"/>
      <c r="AK635" s="29" t="s">
        <v>1015</v>
      </c>
      <c r="AL635" s="30">
        <v>251.6</v>
      </c>
      <c r="AM635" s="31">
        <v>-1.8700000000000001E-2</v>
      </c>
      <c r="AN635" s="32">
        <f t="shared" si="169"/>
        <v>0.98129999999999995</v>
      </c>
      <c r="AO635" s="28">
        <f t="shared" si="170"/>
        <v>-1.7704036302842099E-4</v>
      </c>
      <c r="AP635" s="22"/>
      <c r="AQ635" s="22"/>
      <c r="AR635" s="38"/>
      <c r="AT635" s="39">
        <f t="shared" si="171"/>
        <v>0.57619461141628803</v>
      </c>
      <c r="AV635" s="40" t="s">
        <v>640</v>
      </c>
      <c r="AW635" s="47">
        <v>1559.45</v>
      </c>
      <c r="AX635" s="48">
        <f t="shared" si="155"/>
        <v>-1.92190712286212E-3</v>
      </c>
      <c r="AY635" s="43">
        <f t="shared" si="156"/>
        <v>0.998078092877138</v>
      </c>
      <c r="AZ635" s="49"/>
    </row>
    <row r="636" spans="1:52" ht="20.399999999999999">
      <c r="A636" s="12" t="s">
        <v>637</v>
      </c>
      <c r="B636" s="13">
        <v>1694.35</v>
      </c>
      <c r="C636" s="14">
        <v>-1.4500000000000001E-2</v>
      </c>
      <c r="D636" s="15">
        <f t="shared" si="157"/>
        <v>0.98550000000000004</v>
      </c>
      <c r="E636" s="10">
        <f t="shared" si="158"/>
        <v>0.57407081442560304</v>
      </c>
      <c r="F636" s="16"/>
      <c r="G636" s="12" t="s">
        <v>637</v>
      </c>
      <c r="H636" s="13">
        <v>856.4</v>
      </c>
      <c r="I636" s="14">
        <v>-3.4599999999999999E-2</v>
      </c>
      <c r="J636" s="15">
        <f t="shared" si="159"/>
        <v>0.96540000000000004</v>
      </c>
      <c r="K636" s="10">
        <f t="shared" si="160"/>
        <v>-1.15003061858132E-2</v>
      </c>
      <c r="L636" s="21"/>
      <c r="M636" s="12" t="s">
        <v>637</v>
      </c>
      <c r="N636" s="13">
        <v>270.35000000000002</v>
      </c>
      <c r="O636" s="14">
        <v>-2.4E-2</v>
      </c>
      <c r="P636" s="15">
        <f t="shared" si="161"/>
        <v>0.97599999999999998</v>
      </c>
      <c r="Q636" s="10">
        <f t="shared" si="162"/>
        <v>-2.4808215906376899E-4</v>
      </c>
      <c r="R636" s="21"/>
      <c r="S636" s="12" t="s">
        <v>637</v>
      </c>
      <c r="T636" s="13">
        <v>23.61</v>
      </c>
      <c r="U636" s="14">
        <v>-2.5399999999999999E-2</v>
      </c>
      <c r="V636" s="15">
        <f t="shared" si="163"/>
        <v>0.97460000000000002</v>
      </c>
      <c r="W636" s="10">
        <f t="shared" si="164"/>
        <v>-8.8912132791975199E-4</v>
      </c>
      <c r="X636" s="22"/>
      <c r="Y636" s="29" t="s">
        <v>637</v>
      </c>
      <c r="Z636" s="30">
        <v>68.55</v>
      </c>
      <c r="AA636" s="31">
        <v>-8.6999999999999994E-3</v>
      </c>
      <c r="AB636" s="32">
        <f t="shared" si="165"/>
        <v>0.99129999999999996</v>
      </c>
      <c r="AC636" s="28">
        <f t="shared" si="166"/>
        <v>-1.8247766897540001E-4</v>
      </c>
      <c r="AD636" s="22"/>
      <c r="AE636" s="29" t="s">
        <v>637</v>
      </c>
      <c r="AF636" s="30">
        <v>622.70000000000005</v>
      </c>
      <c r="AG636" s="31">
        <v>1.8499999999999999E-2</v>
      </c>
      <c r="AH636" s="32">
        <f t="shared" si="167"/>
        <v>1.0185</v>
      </c>
      <c r="AI636" s="28">
        <f t="shared" si="168"/>
        <v>1.72429543826128E-4</v>
      </c>
      <c r="AJ636" s="22"/>
      <c r="AK636" s="29" t="s">
        <v>637</v>
      </c>
      <c r="AL636" s="30">
        <v>256.39999999999998</v>
      </c>
      <c r="AM636" s="31">
        <v>-3.39E-2</v>
      </c>
      <c r="AN636" s="32">
        <f t="shared" si="169"/>
        <v>0.96609999999999996</v>
      </c>
      <c r="AO636" s="28">
        <f t="shared" si="170"/>
        <v>-3.2094482923334099E-4</v>
      </c>
      <c r="AP636" s="22"/>
      <c r="AQ636" s="22"/>
      <c r="AR636" s="38"/>
      <c r="AT636" s="39">
        <f t="shared" si="171"/>
        <v>0.56110231179842396</v>
      </c>
      <c r="AV636" s="40" t="s">
        <v>641</v>
      </c>
      <c r="AW636" s="47">
        <v>1562.45</v>
      </c>
      <c r="AX636" s="48">
        <f t="shared" si="155"/>
        <v>3.1089270405558799E-3</v>
      </c>
      <c r="AY636" s="43">
        <f t="shared" si="156"/>
        <v>1.00310892704056</v>
      </c>
      <c r="AZ636" s="49"/>
    </row>
    <row r="637" spans="1:52" ht="20.399999999999999">
      <c r="A637" s="12" t="s">
        <v>638</v>
      </c>
      <c r="B637" s="13">
        <v>1719.25</v>
      </c>
      <c r="C637" s="14">
        <v>2.52E-2</v>
      </c>
      <c r="D637" s="15">
        <f t="shared" si="157"/>
        <v>1.0251999999999999</v>
      </c>
      <c r="E637" s="10">
        <f t="shared" si="158"/>
        <v>0.59719675185096699</v>
      </c>
      <c r="F637" s="16"/>
      <c r="G637" s="12" t="s">
        <v>638</v>
      </c>
      <c r="H637" s="13">
        <v>887.1</v>
      </c>
      <c r="I637" s="14">
        <v>-2.0000000000000001E-4</v>
      </c>
      <c r="J637" s="15">
        <f t="shared" si="159"/>
        <v>0.99980000000000002</v>
      </c>
      <c r="K637" s="10">
        <f t="shared" si="160"/>
        <v>-6.6475758299498405E-5</v>
      </c>
      <c r="L637" s="21"/>
      <c r="M637" s="12" t="s">
        <v>638</v>
      </c>
      <c r="N637" s="13">
        <v>277</v>
      </c>
      <c r="O637" s="14">
        <v>-1.0200000000000001E-2</v>
      </c>
      <c r="P637" s="15">
        <f t="shared" si="161"/>
        <v>0.98980000000000001</v>
      </c>
      <c r="Q637" s="10">
        <f t="shared" si="162"/>
        <v>-1.05434917602102E-4</v>
      </c>
      <c r="R637" s="21"/>
      <c r="S637" s="12" t="s">
        <v>638</v>
      </c>
      <c r="T637" s="13">
        <v>24.23</v>
      </c>
      <c r="U637" s="14">
        <v>2.58E-2</v>
      </c>
      <c r="V637" s="15">
        <f t="shared" si="163"/>
        <v>1.0258</v>
      </c>
      <c r="W637" s="10">
        <f t="shared" si="164"/>
        <v>9.0312323859565303E-4</v>
      </c>
      <c r="X637" s="22"/>
      <c r="Y637" s="29" t="s">
        <v>638</v>
      </c>
      <c r="Z637" s="30">
        <v>69.150000000000006</v>
      </c>
      <c r="AA637" s="31">
        <v>-1.4E-3</v>
      </c>
      <c r="AB637" s="32">
        <f t="shared" si="165"/>
        <v>0.99860000000000004</v>
      </c>
      <c r="AC637" s="28">
        <f t="shared" si="166"/>
        <v>-2.9364222593742499E-5</v>
      </c>
      <c r="AD637" s="22"/>
      <c r="AE637" s="29" t="s">
        <v>638</v>
      </c>
      <c r="AF637" s="30">
        <v>611.4</v>
      </c>
      <c r="AG637" s="31">
        <v>-1.8100000000000002E-2</v>
      </c>
      <c r="AH637" s="32">
        <f t="shared" si="167"/>
        <v>0.9819</v>
      </c>
      <c r="AI637" s="28">
        <f t="shared" si="168"/>
        <v>-1.6870133747313101E-4</v>
      </c>
      <c r="AJ637" s="22"/>
      <c r="AK637" s="29" t="s">
        <v>638</v>
      </c>
      <c r="AL637" s="30">
        <v>265.39999999999998</v>
      </c>
      <c r="AM637" s="31">
        <v>3.6900000000000002E-2</v>
      </c>
      <c r="AN637" s="32">
        <f t="shared" si="169"/>
        <v>1.0368999999999999</v>
      </c>
      <c r="AO637" s="28">
        <f t="shared" si="170"/>
        <v>3.4934702651062802E-4</v>
      </c>
      <c r="AP637" s="22"/>
      <c r="AQ637" s="22"/>
      <c r="AR637" s="38"/>
      <c r="AT637" s="39">
        <f t="shared" si="171"/>
        <v>0.59807924588010497</v>
      </c>
      <c r="AV637" s="40" t="s">
        <v>642</v>
      </c>
      <c r="AW637" s="47">
        <v>1557.6</v>
      </c>
      <c r="AX637" s="48">
        <f t="shared" si="155"/>
        <v>-1.8793779960290601E-2</v>
      </c>
      <c r="AY637" s="43">
        <f t="shared" si="156"/>
        <v>0.98120622003970903</v>
      </c>
      <c r="AZ637" s="49"/>
    </row>
    <row r="638" spans="1:52" ht="20.399999999999999">
      <c r="A638" s="12" t="s">
        <v>639</v>
      </c>
      <c r="B638" s="13">
        <v>1677.05</v>
      </c>
      <c r="C638" s="14">
        <v>-1.35E-2</v>
      </c>
      <c r="D638" s="15">
        <f t="shared" si="157"/>
        <v>0.98650000000000004</v>
      </c>
      <c r="E638" s="10">
        <f t="shared" si="158"/>
        <v>0.574653331741103</v>
      </c>
      <c r="F638" s="16"/>
      <c r="G638" s="12" t="s">
        <v>639</v>
      </c>
      <c r="H638" s="13">
        <v>887.3</v>
      </c>
      <c r="I638" s="14">
        <v>-2.4400000000000002E-2</v>
      </c>
      <c r="J638" s="15">
        <f t="shared" si="159"/>
        <v>0.97560000000000002</v>
      </c>
      <c r="K638" s="10">
        <f t="shared" si="160"/>
        <v>-8.1100425125388096E-3</v>
      </c>
      <c r="L638" s="21"/>
      <c r="M638" s="12" t="s">
        <v>639</v>
      </c>
      <c r="N638" s="13">
        <v>279.85000000000002</v>
      </c>
      <c r="O638" s="14">
        <v>2.5999999999999999E-2</v>
      </c>
      <c r="P638" s="15">
        <f t="shared" si="161"/>
        <v>1.026</v>
      </c>
      <c r="Q638" s="10">
        <f t="shared" si="162"/>
        <v>2.6875567231908303E-4</v>
      </c>
      <c r="R638" s="21"/>
      <c r="S638" s="12" t="s">
        <v>639</v>
      </c>
      <c r="T638" s="13">
        <v>23.61</v>
      </c>
      <c r="U638" s="14">
        <v>-9.4000000000000004E-3</v>
      </c>
      <c r="V638" s="15">
        <f t="shared" si="163"/>
        <v>0.99060000000000004</v>
      </c>
      <c r="W638" s="10">
        <f t="shared" si="164"/>
        <v>-3.2904490088368798E-4</v>
      </c>
      <c r="X638" s="22"/>
      <c r="Y638" s="29" t="s">
        <v>639</v>
      </c>
      <c r="Z638" s="30">
        <v>69.25</v>
      </c>
      <c r="AA638" s="31">
        <v>1.0200000000000001E-2</v>
      </c>
      <c r="AB638" s="32">
        <f t="shared" si="165"/>
        <v>1.0102</v>
      </c>
      <c r="AC638" s="28">
        <f t="shared" si="166"/>
        <v>2.1393933604012399E-4</v>
      </c>
      <c r="AD638" s="22"/>
      <c r="AE638" s="29" t="s">
        <v>639</v>
      </c>
      <c r="AF638" s="30">
        <v>622.65</v>
      </c>
      <c r="AG638" s="31">
        <v>-3.7100000000000001E-2</v>
      </c>
      <c r="AH638" s="32">
        <f t="shared" si="167"/>
        <v>0.96289999999999998</v>
      </c>
      <c r="AI638" s="28">
        <f t="shared" si="168"/>
        <v>-3.4579113924050598E-4</v>
      </c>
      <c r="AJ638" s="22"/>
      <c r="AK638" s="29" t="s">
        <v>639</v>
      </c>
      <c r="AL638" s="30">
        <v>255.95</v>
      </c>
      <c r="AM638" s="31">
        <v>-1.95E-2</v>
      </c>
      <c r="AN638" s="32">
        <f t="shared" si="169"/>
        <v>0.98050000000000004</v>
      </c>
      <c r="AO638" s="28">
        <f t="shared" si="170"/>
        <v>-1.8461428230236401E-4</v>
      </c>
      <c r="AP638" s="22"/>
      <c r="AQ638" s="22"/>
      <c r="AR638" s="38"/>
      <c r="AT638" s="39">
        <f t="shared" si="171"/>
        <v>0.56616653391449701</v>
      </c>
      <c r="AV638" s="40" t="s">
        <v>643</v>
      </c>
      <c r="AW638" s="47">
        <v>1587.15</v>
      </c>
      <c r="AX638" s="48">
        <f t="shared" si="155"/>
        <v>2.31045474528732E-2</v>
      </c>
      <c r="AY638" s="43">
        <f t="shared" si="156"/>
        <v>1.0231045474528699</v>
      </c>
      <c r="AZ638" s="49"/>
    </row>
    <row r="639" spans="1:52" ht="20.399999999999999">
      <c r="A639" s="12" t="s">
        <v>640</v>
      </c>
      <c r="B639" s="13">
        <v>1699.95</v>
      </c>
      <c r="C639" s="14">
        <v>2.5700000000000001E-2</v>
      </c>
      <c r="D639" s="15">
        <f t="shared" si="157"/>
        <v>1.0257000000000001</v>
      </c>
      <c r="E639" s="10">
        <f t="shared" si="158"/>
        <v>0.59748801050871703</v>
      </c>
      <c r="F639" s="16"/>
      <c r="G639" s="12" t="s">
        <v>640</v>
      </c>
      <c r="H639" s="13">
        <v>909.5</v>
      </c>
      <c r="I639" s="14">
        <v>5.8099999999999999E-2</v>
      </c>
      <c r="J639" s="15">
        <f t="shared" si="159"/>
        <v>1.0581</v>
      </c>
      <c r="K639" s="10">
        <f t="shared" si="160"/>
        <v>1.93112077860043E-2</v>
      </c>
      <c r="L639" s="21"/>
      <c r="M639" s="12" t="s">
        <v>640</v>
      </c>
      <c r="N639" s="13">
        <v>272.75</v>
      </c>
      <c r="O639" s="14">
        <v>-1.6000000000000001E-3</v>
      </c>
      <c r="P639" s="15">
        <f t="shared" si="161"/>
        <v>0.99839999999999995</v>
      </c>
      <c r="Q639" s="10">
        <f t="shared" si="162"/>
        <v>-1.6538810604251301E-5</v>
      </c>
      <c r="R639" s="21"/>
      <c r="S639" s="12" t="s">
        <v>640</v>
      </c>
      <c r="T639" s="13">
        <v>23.84</v>
      </c>
      <c r="U639" s="14">
        <v>2.1600000000000001E-2</v>
      </c>
      <c r="V639" s="15">
        <f t="shared" si="163"/>
        <v>1.0216000000000001</v>
      </c>
      <c r="W639" s="10">
        <f t="shared" si="164"/>
        <v>7.5610317649868605E-4</v>
      </c>
      <c r="X639" s="22"/>
      <c r="Y639" s="29" t="s">
        <v>640</v>
      </c>
      <c r="Z639" s="30">
        <v>68.55</v>
      </c>
      <c r="AA639" s="31">
        <v>5.8999999999999999E-3</v>
      </c>
      <c r="AB639" s="32">
        <f t="shared" si="165"/>
        <v>1.0059</v>
      </c>
      <c r="AC639" s="28">
        <f t="shared" si="166"/>
        <v>1.2374922378791499E-4</v>
      </c>
      <c r="AD639" s="22"/>
      <c r="AE639" s="29" t="s">
        <v>640</v>
      </c>
      <c r="AF639" s="30">
        <v>646.65</v>
      </c>
      <c r="AG639" s="31">
        <v>5.7700000000000001E-2</v>
      </c>
      <c r="AH639" s="32">
        <f t="shared" si="167"/>
        <v>1.0577000000000001</v>
      </c>
      <c r="AI639" s="28">
        <f t="shared" si="168"/>
        <v>5.3779376641987099E-4</v>
      </c>
      <c r="AJ639" s="22"/>
      <c r="AK639" s="29" t="s">
        <v>640</v>
      </c>
      <c r="AL639" s="30">
        <v>261.05</v>
      </c>
      <c r="AM639" s="31">
        <v>-5.4999999999999997E-3</v>
      </c>
      <c r="AN639" s="32">
        <f t="shared" si="169"/>
        <v>0.99450000000000005</v>
      </c>
      <c r="AO639" s="28">
        <f t="shared" si="170"/>
        <v>-5.2070695008359201E-5</v>
      </c>
      <c r="AP639" s="22"/>
      <c r="AQ639" s="22"/>
      <c r="AR639" s="38"/>
      <c r="AT639" s="39">
        <f t="shared" si="171"/>
        <v>0.61814825495581505</v>
      </c>
      <c r="AV639" s="40" t="s">
        <v>644</v>
      </c>
      <c r="AW639" s="47">
        <v>1550.9</v>
      </c>
      <c r="AX639" s="48">
        <f t="shared" si="155"/>
        <v>1.25812555911933E-3</v>
      </c>
      <c r="AY639" s="43">
        <f t="shared" si="156"/>
        <v>1.00125812555912</v>
      </c>
      <c r="AZ639" s="49"/>
    </row>
    <row r="640" spans="1:52" ht="20.399999999999999">
      <c r="A640" s="12" t="s">
        <v>641</v>
      </c>
      <c r="B640" s="13">
        <v>1657.35</v>
      </c>
      <c r="C640" s="14">
        <v>-2.18E-2</v>
      </c>
      <c r="D640" s="15">
        <f t="shared" si="157"/>
        <v>0.97819999999999996</v>
      </c>
      <c r="E640" s="10">
        <f t="shared" si="158"/>
        <v>0.56981843802245002</v>
      </c>
      <c r="F640" s="16"/>
      <c r="G640" s="12" t="s">
        <v>641</v>
      </c>
      <c r="H640" s="13">
        <v>859.55</v>
      </c>
      <c r="I640" s="14">
        <v>-1.67E-2</v>
      </c>
      <c r="J640" s="15">
        <f t="shared" si="159"/>
        <v>0.98329999999999995</v>
      </c>
      <c r="K640" s="10">
        <f t="shared" si="160"/>
        <v>-5.5507258180081199E-3</v>
      </c>
      <c r="L640" s="21"/>
      <c r="M640" s="12" t="s">
        <v>641</v>
      </c>
      <c r="N640" s="13">
        <v>273.2</v>
      </c>
      <c r="O640" s="14">
        <v>-1.6400000000000001E-2</v>
      </c>
      <c r="P640" s="15">
        <f t="shared" si="161"/>
        <v>0.98360000000000003</v>
      </c>
      <c r="Q640" s="10">
        <f t="shared" si="162"/>
        <v>-1.6952280869357499E-4</v>
      </c>
      <c r="R640" s="21"/>
      <c r="S640" s="12" t="s">
        <v>641</v>
      </c>
      <c r="T640" s="13">
        <v>23.33</v>
      </c>
      <c r="U640" s="14">
        <v>-3.9100000000000003E-2</v>
      </c>
      <c r="V640" s="15">
        <f t="shared" si="163"/>
        <v>0.96089999999999998</v>
      </c>
      <c r="W640" s="10">
        <f t="shared" si="164"/>
        <v>-1.36868676856938E-3</v>
      </c>
      <c r="X640" s="22"/>
      <c r="Y640" s="29" t="s">
        <v>641</v>
      </c>
      <c r="Z640" s="30">
        <v>68.150000000000006</v>
      </c>
      <c r="AA640" s="31">
        <v>-2.8500000000000001E-2</v>
      </c>
      <c r="AB640" s="32">
        <f t="shared" si="165"/>
        <v>0.97150000000000003</v>
      </c>
      <c r="AC640" s="28">
        <f t="shared" si="166"/>
        <v>-5.9777167422975903E-4</v>
      </c>
      <c r="AD640" s="22"/>
      <c r="AE640" s="29" t="s">
        <v>641</v>
      </c>
      <c r="AF640" s="30">
        <v>611.35</v>
      </c>
      <c r="AG640" s="31">
        <v>-5.6599999999999998E-2</v>
      </c>
      <c r="AH640" s="32">
        <f t="shared" si="167"/>
        <v>0.94340000000000002</v>
      </c>
      <c r="AI640" s="28">
        <f t="shared" si="168"/>
        <v>-5.2754119894912797E-4</v>
      </c>
      <c r="AJ640" s="22"/>
      <c r="AK640" s="29" t="s">
        <v>641</v>
      </c>
      <c r="AL640" s="30">
        <v>262.5</v>
      </c>
      <c r="AM640" s="31">
        <v>-5.8999999999999999E-3</v>
      </c>
      <c r="AN640" s="32">
        <f t="shared" si="169"/>
        <v>0.99409999999999998</v>
      </c>
      <c r="AO640" s="28">
        <f t="shared" si="170"/>
        <v>-5.58576546453308E-5</v>
      </c>
      <c r="AP640" s="22"/>
      <c r="AQ640" s="22"/>
      <c r="AR640" s="38"/>
      <c r="AT640" s="39">
        <f t="shared" si="171"/>
        <v>0.56154833209935495</v>
      </c>
      <c r="AV640" s="40" t="s">
        <v>645</v>
      </c>
      <c r="AW640" s="47">
        <v>1548.95</v>
      </c>
      <c r="AX640" s="48">
        <f t="shared" si="155"/>
        <v>-2.7916191743698599E-2</v>
      </c>
      <c r="AY640" s="43">
        <f t="shared" si="156"/>
        <v>0.97208380825630103</v>
      </c>
      <c r="AZ640" s="49"/>
    </row>
    <row r="641" spans="1:52" ht="20.399999999999999">
      <c r="A641" s="12" t="s">
        <v>642</v>
      </c>
      <c r="B641" s="13">
        <v>1694.35</v>
      </c>
      <c r="C641" s="14">
        <v>-1.18E-2</v>
      </c>
      <c r="D641" s="15">
        <f t="shared" si="157"/>
        <v>0.98819999999999997</v>
      </c>
      <c r="E641" s="10">
        <f t="shared" si="158"/>
        <v>0.575643611177454</v>
      </c>
      <c r="F641" s="16"/>
      <c r="G641" s="12" t="s">
        <v>642</v>
      </c>
      <c r="H641" s="13">
        <v>874.15</v>
      </c>
      <c r="I641" s="14">
        <v>2.7799999999999998E-2</v>
      </c>
      <c r="J641" s="15">
        <f t="shared" si="159"/>
        <v>1.0278</v>
      </c>
      <c r="K641" s="10">
        <f t="shared" si="160"/>
        <v>9.2401304036302794E-3</v>
      </c>
      <c r="L641" s="21"/>
      <c r="M641" s="12" t="s">
        <v>642</v>
      </c>
      <c r="N641" s="13">
        <v>277.75</v>
      </c>
      <c r="O641" s="14">
        <v>-6.9999999999999999E-4</v>
      </c>
      <c r="P641" s="15">
        <f t="shared" si="161"/>
        <v>0.99929999999999997</v>
      </c>
      <c r="Q641" s="10">
        <f t="shared" si="162"/>
        <v>-7.23572963935992E-6</v>
      </c>
      <c r="R641" s="21"/>
      <c r="S641" s="12" t="s">
        <v>642</v>
      </c>
      <c r="T641" s="13">
        <v>24.28</v>
      </c>
      <c r="U641" s="14">
        <v>-1.06E-2</v>
      </c>
      <c r="V641" s="15">
        <f t="shared" si="163"/>
        <v>0.98939999999999995</v>
      </c>
      <c r="W641" s="10">
        <f t="shared" si="164"/>
        <v>-3.7105063291139202E-4</v>
      </c>
      <c r="X641" s="22"/>
      <c r="Y641" s="29" t="s">
        <v>642</v>
      </c>
      <c r="Z641" s="30">
        <v>70.150000000000006</v>
      </c>
      <c r="AA641" s="31">
        <v>-3.5999999999999999E-3</v>
      </c>
      <c r="AB641" s="32">
        <f t="shared" si="165"/>
        <v>0.99639999999999995</v>
      </c>
      <c r="AC641" s="28">
        <f t="shared" si="166"/>
        <v>-7.5508000955338005E-5</v>
      </c>
      <c r="AD641" s="22"/>
      <c r="AE641" s="29" t="s">
        <v>642</v>
      </c>
      <c r="AF641" s="30">
        <v>648</v>
      </c>
      <c r="AG641" s="31">
        <v>-2.4500000000000001E-2</v>
      </c>
      <c r="AH641" s="32">
        <f t="shared" si="167"/>
        <v>0.97550000000000003</v>
      </c>
      <c r="AI641" s="28">
        <f t="shared" si="168"/>
        <v>-2.28352639121089E-4</v>
      </c>
      <c r="AJ641" s="22"/>
      <c r="AK641" s="29" t="s">
        <v>642</v>
      </c>
      <c r="AL641" s="30">
        <v>264.05</v>
      </c>
      <c r="AM641" s="31">
        <v>-2.47E-2</v>
      </c>
      <c r="AN641" s="32">
        <f t="shared" si="169"/>
        <v>0.97529999999999994</v>
      </c>
      <c r="AO641" s="28">
        <f t="shared" si="170"/>
        <v>-2.3384475758299499E-4</v>
      </c>
      <c r="AP641" s="22"/>
      <c r="AQ641" s="22"/>
      <c r="AR641" s="38"/>
      <c r="AT641" s="39">
        <f t="shared" si="171"/>
        <v>0.58396774982087396</v>
      </c>
      <c r="AV641" s="40" t="s">
        <v>646</v>
      </c>
      <c r="AW641" s="47">
        <v>1592.8</v>
      </c>
      <c r="AX641" s="48">
        <f t="shared" si="155"/>
        <v>3.6149091869742002E-2</v>
      </c>
      <c r="AY641" s="43">
        <f t="shared" si="156"/>
        <v>1.03614909186974</v>
      </c>
      <c r="AZ641" s="49"/>
    </row>
    <row r="642" spans="1:52" ht="20.399999999999999">
      <c r="A642" s="12" t="s">
        <v>643</v>
      </c>
      <c r="B642" s="13">
        <v>1714.5</v>
      </c>
      <c r="C642" s="14">
        <v>1.35E-2</v>
      </c>
      <c r="D642" s="15">
        <f t="shared" si="157"/>
        <v>1.0135000000000001</v>
      </c>
      <c r="E642" s="10">
        <f t="shared" si="158"/>
        <v>0.59038129925961302</v>
      </c>
      <c r="F642" s="16"/>
      <c r="G642" s="12" t="s">
        <v>643</v>
      </c>
      <c r="H642" s="13">
        <v>850.5</v>
      </c>
      <c r="I642" s="14">
        <v>2.76E-2</v>
      </c>
      <c r="J642" s="15">
        <f t="shared" si="159"/>
        <v>1.0276000000000001</v>
      </c>
      <c r="K642" s="10">
        <f t="shared" si="160"/>
        <v>9.1736546453307904E-3</v>
      </c>
      <c r="L642" s="21"/>
      <c r="M642" s="12" t="s">
        <v>643</v>
      </c>
      <c r="N642" s="13">
        <v>277.95</v>
      </c>
      <c r="O642" s="14">
        <v>1.4999999999999999E-2</v>
      </c>
      <c r="P642" s="15">
        <f t="shared" si="161"/>
        <v>1.0149999999999999</v>
      </c>
      <c r="Q642" s="10">
        <f t="shared" si="162"/>
        <v>1.55051349414855E-4</v>
      </c>
      <c r="R642" s="21"/>
      <c r="S642" s="12" t="s">
        <v>643</v>
      </c>
      <c r="T642" s="13">
        <v>24.55</v>
      </c>
      <c r="U642" s="14">
        <v>2.9399999999999999E-2</v>
      </c>
      <c r="V642" s="15">
        <f t="shared" si="163"/>
        <v>1.0294000000000001</v>
      </c>
      <c r="W642" s="10">
        <f t="shared" si="164"/>
        <v>1.02914043467877E-3</v>
      </c>
      <c r="X642" s="22"/>
      <c r="Y642" s="29" t="s">
        <v>643</v>
      </c>
      <c r="Z642" s="30">
        <v>70.400000000000006</v>
      </c>
      <c r="AA642" s="31">
        <v>1.5100000000000001E-2</v>
      </c>
      <c r="AB642" s="32">
        <f t="shared" si="165"/>
        <v>1.0150999999999999</v>
      </c>
      <c r="AC642" s="28">
        <f t="shared" si="166"/>
        <v>3.1671411511822301E-4</v>
      </c>
      <c r="AD642" s="22"/>
      <c r="AE642" s="29" t="s">
        <v>643</v>
      </c>
      <c r="AF642" s="30">
        <v>664.3</v>
      </c>
      <c r="AG642" s="31">
        <v>0.1227</v>
      </c>
      <c r="AH642" s="32">
        <f t="shared" si="167"/>
        <v>1.1227</v>
      </c>
      <c r="AI642" s="28">
        <f t="shared" si="168"/>
        <v>1.1436272987819401E-3</v>
      </c>
      <c r="AJ642" s="22"/>
      <c r="AK642" s="29" t="s">
        <v>643</v>
      </c>
      <c r="AL642" s="30">
        <v>270.75</v>
      </c>
      <c r="AM642" s="31">
        <v>0.1108</v>
      </c>
      <c r="AN642" s="32">
        <f t="shared" si="169"/>
        <v>1.1108</v>
      </c>
      <c r="AO642" s="28">
        <f t="shared" si="170"/>
        <v>1.0489878194411301E-3</v>
      </c>
      <c r="AP642" s="22"/>
      <c r="AQ642" s="22"/>
      <c r="AR642" s="38"/>
      <c r="AT642" s="39">
        <f t="shared" si="171"/>
        <v>0.60324847492237899</v>
      </c>
      <c r="AV642" s="40" t="s">
        <v>647</v>
      </c>
      <c r="AW642" s="47">
        <v>1536.25</v>
      </c>
      <c r="AX642" s="48">
        <f t="shared" si="155"/>
        <v>-1.1520044561917899E-2</v>
      </c>
      <c r="AY642" s="43">
        <f t="shared" si="156"/>
        <v>0.98847995543808198</v>
      </c>
      <c r="AZ642" s="49"/>
    </row>
    <row r="643" spans="1:52" ht="20.399999999999999">
      <c r="A643" s="12" t="s">
        <v>644</v>
      </c>
      <c r="B643" s="13">
        <v>1691.6</v>
      </c>
      <c r="C643" s="14">
        <v>-8.3000000000000001E-3</v>
      </c>
      <c r="D643" s="15">
        <f t="shared" si="157"/>
        <v>0.99170000000000003</v>
      </c>
      <c r="E643" s="10">
        <f t="shared" si="158"/>
        <v>0.57768242178170504</v>
      </c>
      <c r="F643" s="16"/>
      <c r="G643" s="12" t="s">
        <v>644</v>
      </c>
      <c r="H643" s="13">
        <v>827.65</v>
      </c>
      <c r="I643" s="14">
        <v>1.0200000000000001E-2</v>
      </c>
      <c r="J643" s="15">
        <f t="shared" si="159"/>
        <v>1.0102</v>
      </c>
      <c r="K643" s="10">
        <f t="shared" si="160"/>
        <v>3.3902636732744199E-3</v>
      </c>
      <c r="L643" s="21"/>
      <c r="M643" s="12" t="s">
        <v>644</v>
      </c>
      <c r="N643" s="13">
        <v>273.85000000000002</v>
      </c>
      <c r="O643" s="14">
        <v>-1.17E-2</v>
      </c>
      <c r="P643" s="15">
        <f t="shared" si="161"/>
        <v>0.98829999999999996</v>
      </c>
      <c r="Q643" s="10">
        <f t="shared" si="162"/>
        <v>-1.20940052543587E-4</v>
      </c>
      <c r="R643" s="21"/>
      <c r="S643" s="12" t="s">
        <v>644</v>
      </c>
      <c r="T643" s="13">
        <v>23.84</v>
      </c>
      <c r="U643" s="14">
        <v>-3.2500000000000001E-2</v>
      </c>
      <c r="V643" s="15">
        <f t="shared" si="163"/>
        <v>0.96750000000000003</v>
      </c>
      <c r="W643" s="10">
        <f t="shared" si="164"/>
        <v>-1.1376552424170001E-3</v>
      </c>
      <c r="X643" s="22"/>
      <c r="Y643" s="29" t="s">
        <v>644</v>
      </c>
      <c r="Z643" s="30">
        <v>69.349999999999994</v>
      </c>
      <c r="AA643" s="31">
        <v>-1.77E-2</v>
      </c>
      <c r="AB643" s="32">
        <f t="shared" si="165"/>
        <v>0.98229999999999995</v>
      </c>
      <c r="AC643" s="28">
        <f t="shared" si="166"/>
        <v>-3.7124767136374498E-4</v>
      </c>
      <c r="AD643" s="22"/>
      <c r="AE643" s="29" t="s">
        <v>644</v>
      </c>
      <c r="AF643" s="30">
        <v>591.70000000000005</v>
      </c>
      <c r="AG643" s="31">
        <v>-2.5999999999999999E-3</v>
      </c>
      <c r="AH643" s="32">
        <f t="shared" si="167"/>
        <v>0.99739999999999995</v>
      </c>
      <c r="AI643" s="28">
        <f t="shared" si="168"/>
        <v>-2.4233341294482899E-5</v>
      </c>
      <c r="AJ643" s="22"/>
      <c r="AK643" s="29" t="s">
        <v>644</v>
      </c>
      <c r="AL643" s="30">
        <v>243.75</v>
      </c>
      <c r="AM643" s="31">
        <v>-1.34E-2</v>
      </c>
      <c r="AN643" s="32">
        <f t="shared" si="169"/>
        <v>0.98660000000000003</v>
      </c>
      <c r="AO643" s="28">
        <f t="shared" si="170"/>
        <v>-1.26863147838548E-4</v>
      </c>
      <c r="AP643" s="22"/>
      <c r="AQ643" s="22"/>
      <c r="AR643" s="38"/>
      <c r="AT643" s="39">
        <f t="shared" si="171"/>
        <v>0.57929174599952205</v>
      </c>
      <c r="AV643" s="40" t="s">
        <v>648</v>
      </c>
      <c r="AW643" s="47">
        <v>1554.05</v>
      </c>
      <c r="AX643" s="48">
        <f t="shared" si="155"/>
        <v>-2.2817486158273402E-3</v>
      </c>
      <c r="AY643" s="43">
        <f t="shared" si="156"/>
        <v>0.99771825138417303</v>
      </c>
      <c r="AZ643" s="49"/>
    </row>
    <row r="644" spans="1:52" ht="20.399999999999999">
      <c r="A644" s="12" t="s">
        <v>645</v>
      </c>
      <c r="B644" s="13">
        <v>1705.75</v>
      </c>
      <c r="C644" s="14">
        <v>-1.8800000000000001E-2</v>
      </c>
      <c r="D644" s="15">
        <f t="shared" si="157"/>
        <v>0.98119999999999996</v>
      </c>
      <c r="E644" s="10">
        <f t="shared" si="158"/>
        <v>0.57156598996895103</v>
      </c>
      <c r="F644" s="16"/>
      <c r="G644" s="12" t="s">
        <v>645</v>
      </c>
      <c r="H644" s="13">
        <v>819.3</v>
      </c>
      <c r="I644" s="14">
        <v>-2.7799999999999998E-2</v>
      </c>
      <c r="J644" s="15">
        <f t="shared" si="159"/>
        <v>0.97219999999999995</v>
      </c>
      <c r="K644" s="10">
        <f t="shared" si="160"/>
        <v>-9.2401304036302794E-3</v>
      </c>
      <c r="L644" s="21"/>
      <c r="M644" s="12" t="s">
        <v>645</v>
      </c>
      <c r="N644" s="13">
        <v>277.10000000000002</v>
      </c>
      <c r="O644" s="14">
        <v>-2.2000000000000001E-3</v>
      </c>
      <c r="P644" s="15">
        <f t="shared" si="161"/>
        <v>0.99780000000000002</v>
      </c>
      <c r="Q644" s="10">
        <f t="shared" si="162"/>
        <v>-2.2740864580845501E-5</v>
      </c>
      <c r="R644" s="21"/>
      <c r="S644" s="12" t="s">
        <v>645</v>
      </c>
      <c r="T644" s="13">
        <v>24.65</v>
      </c>
      <c r="U644" s="14">
        <v>2.5999999999999999E-3</v>
      </c>
      <c r="V644" s="15">
        <f t="shared" si="163"/>
        <v>1.0025999999999999</v>
      </c>
      <c r="W644" s="10">
        <f t="shared" si="164"/>
        <v>9.1012419393360401E-5</v>
      </c>
      <c r="X644" s="22"/>
      <c r="Y644" s="29" t="s">
        <v>645</v>
      </c>
      <c r="Z644" s="30">
        <v>70.599999999999994</v>
      </c>
      <c r="AA644" s="31">
        <v>-1.4E-2</v>
      </c>
      <c r="AB644" s="32">
        <f t="shared" si="165"/>
        <v>0.98599999999999999</v>
      </c>
      <c r="AC644" s="28">
        <f t="shared" si="166"/>
        <v>-2.9364222593742501E-4</v>
      </c>
      <c r="AD644" s="22"/>
      <c r="AE644" s="29" t="s">
        <v>645</v>
      </c>
      <c r="AF644" s="30">
        <v>593.25</v>
      </c>
      <c r="AG644" s="31">
        <v>-3.5400000000000001E-2</v>
      </c>
      <c r="AH644" s="32">
        <f t="shared" si="167"/>
        <v>0.96460000000000001</v>
      </c>
      <c r="AI644" s="28">
        <f t="shared" si="168"/>
        <v>-3.2994626224026701E-4</v>
      </c>
      <c r="AJ644" s="22"/>
      <c r="AK644" s="29" t="s">
        <v>645</v>
      </c>
      <c r="AL644" s="30">
        <v>247.05</v>
      </c>
      <c r="AM644" s="31">
        <v>-6.1999999999999998E-3</v>
      </c>
      <c r="AN644" s="32">
        <f t="shared" si="169"/>
        <v>0.99380000000000002</v>
      </c>
      <c r="AO644" s="28">
        <f t="shared" si="170"/>
        <v>-5.8697874373059502E-5</v>
      </c>
      <c r="AP644" s="22"/>
      <c r="AQ644" s="22"/>
      <c r="AR644" s="38"/>
      <c r="AT644" s="39">
        <f t="shared" si="171"/>
        <v>0.56171184475758296</v>
      </c>
      <c r="AV644" s="40" t="s">
        <v>649</v>
      </c>
      <c r="AW644" s="47">
        <v>1557.6</v>
      </c>
      <c r="AX644" s="48">
        <f t="shared" si="155"/>
        <v>-1.5859699960341402E-2</v>
      </c>
      <c r="AY644" s="43">
        <f t="shared" si="156"/>
        <v>0.98414030003965902</v>
      </c>
      <c r="AZ644" s="49"/>
    </row>
    <row r="645" spans="1:52" ht="20.399999999999999">
      <c r="A645" s="12" t="s">
        <v>646</v>
      </c>
      <c r="B645" s="13">
        <v>1738.35</v>
      </c>
      <c r="C645" s="14">
        <v>-1.2699999999999999E-2</v>
      </c>
      <c r="D645" s="15">
        <f t="shared" si="157"/>
        <v>0.98729999999999996</v>
      </c>
      <c r="E645" s="10">
        <f t="shared" si="158"/>
        <v>0.57511934559350397</v>
      </c>
      <c r="F645" s="16"/>
      <c r="G645" s="12" t="s">
        <v>646</v>
      </c>
      <c r="H645" s="13">
        <v>842.7</v>
      </c>
      <c r="I645" s="14">
        <v>2.5999999999999999E-3</v>
      </c>
      <c r="J645" s="15">
        <f t="shared" si="159"/>
        <v>1.0025999999999999</v>
      </c>
      <c r="K645" s="10">
        <f t="shared" si="160"/>
        <v>8.6418485789348004E-4</v>
      </c>
      <c r="L645" s="21"/>
      <c r="M645" s="12" t="s">
        <v>646</v>
      </c>
      <c r="N645" s="13">
        <v>277.7</v>
      </c>
      <c r="O645" s="14">
        <v>-3.09E-2</v>
      </c>
      <c r="P645" s="15">
        <f t="shared" si="161"/>
        <v>0.96909999999999996</v>
      </c>
      <c r="Q645" s="10">
        <f t="shared" si="162"/>
        <v>-3.1940577979460197E-4</v>
      </c>
      <c r="R645" s="21"/>
      <c r="S645" s="12" t="s">
        <v>646</v>
      </c>
      <c r="T645" s="13">
        <v>24.58</v>
      </c>
      <c r="U645" s="14">
        <v>-2.2000000000000001E-3</v>
      </c>
      <c r="V645" s="15">
        <f t="shared" si="163"/>
        <v>0.99780000000000002</v>
      </c>
      <c r="W645" s="10">
        <f t="shared" si="164"/>
        <v>-7.7010508717458806E-5</v>
      </c>
      <c r="X645" s="22"/>
      <c r="Y645" s="29" t="s">
        <v>646</v>
      </c>
      <c r="Z645" s="30">
        <v>71.599999999999994</v>
      </c>
      <c r="AA645" s="31">
        <v>2.58E-2</v>
      </c>
      <c r="AB645" s="32">
        <f t="shared" si="165"/>
        <v>1.0258</v>
      </c>
      <c r="AC645" s="28">
        <f t="shared" si="166"/>
        <v>5.41140673513255E-4</v>
      </c>
      <c r="AD645" s="22"/>
      <c r="AE645" s="29" t="s">
        <v>646</v>
      </c>
      <c r="AF645" s="30">
        <v>615</v>
      </c>
      <c r="AG645" s="31">
        <v>-2.0899999999999998E-2</v>
      </c>
      <c r="AH645" s="32">
        <f t="shared" si="167"/>
        <v>0.97909999999999997</v>
      </c>
      <c r="AI645" s="28">
        <f t="shared" si="168"/>
        <v>-1.9479878194411299E-4</v>
      </c>
      <c r="AJ645" s="22"/>
      <c r="AK645" s="29" t="s">
        <v>646</v>
      </c>
      <c r="AL645" s="30">
        <v>248.6</v>
      </c>
      <c r="AM645" s="31">
        <v>-1.66E-2</v>
      </c>
      <c r="AN645" s="32">
        <f t="shared" si="169"/>
        <v>0.98340000000000005</v>
      </c>
      <c r="AO645" s="28">
        <f t="shared" si="170"/>
        <v>-1.5715882493432001E-4</v>
      </c>
      <c r="AP645" s="22"/>
      <c r="AQ645" s="22"/>
      <c r="AR645" s="38"/>
      <c r="AT645" s="39">
        <f t="shared" si="171"/>
        <v>0.57577629722951995</v>
      </c>
      <c r="AV645" s="40" t="s">
        <v>650</v>
      </c>
      <c r="AW645" s="47">
        <v>1582.5</v>
      </c>
      <c r="AX645" s="48">
        <f t="shared" si="155"/>
        <v>-2.9970840322280298E-3</v>
      </c>
      <c r="AY645" s="43">
        <f t="shared" si="156"/>
        <v>0.99700291596777202</v>
      </c>
      <c r="AZ645" s="49"/>
    </row>
    <row r="646" spans="1:52" ht="20.399999999999999">
      <c r="A646" s="12" t="s">
        <v>647</v>
      </c>
      <c r="B646" s="13">
        <v>1760.8</v>
      </c>
      <c r="C646" s="14">
        <v>7.4999999999999997E-3</v>
      </c>
      <c r="D646" s="15">
        <f t="shared" si="157"/>
        <v>1.0075000000000001</v>
      </c>
      <c r="E646" s="10">
        <f t="shared" si="158"/>
        <v>0.58688619536661102</v>
      </c>
      <c r="F646" s="16"/>
      <c r="G646" s="12" t="s">
        <v>647</v>
      </c>
      <c r="H646" s="13">
        <v>840.5</v>
      </c>
      <c r="I646" s="14">
        <v>-5.1999999999999998E-3</v>
      </c>
      <c r="J646" s="15">
        <f t="shared" si="159"/>
        <v>0.99480000000000002</v>
      </c>
      <c r="K646" s="10">
        <f t="shared" si="160"/>
        <v>-1.7283697157869601E-3</v>
      </c>
      <c r="L646" s="21"/>
      <c r="M646" s="12" t="s">
        <v>647</v>
      </c>
      <c r="N646" s="13">
        <v>286.55</v>
      </c>
      <c r="O646" s="14">
        <v>1.34E-2</v>
      </c>
      <c r="P646" s="15">
        <f t="shared" si="161"/>
        <v>1.0134000000000001</v>
      </c>
      <c r="Q646" s="10">
        <f t="shared" si="162"/>
        <v>1.3851253881060399E-4</v>
      </c>
      <c r="R646" s="21"/>
      <c r="S646" s="12" t="s">
        <v>647</v>
      </c>
      <c r="T646" s="13">
        <v>24.64</v>
      </c>
      <c r="U646" s="14">
        <v>2.3999999999999998E-3</v>
      </c>
      <c r="V646" s="15">
        <f t="shared" si="163"/>
        <v>1.0024</v>
      </c>
      <c r="W646" s="10">
        <f t="shared" si="164"/>
        <v>8.4011464055409597E-5</v>
      </c>
      <c r="X646" s="22"/>
      <c r="Y646" s="29" t="s">
        <v>647</v>
      </c>
      <c r="Z646" s="30">
        <v>69.8</v>
      </c>
      <c r="AA646" s="31">
        <v>-5.0000000000000001E-3</v>
      </c>
      <c r="AB646" s="32">
        <f t="shared" si="165"/>
        <v>0.995</v>
      </c>
      <c r="AC646" s="28">
        <f t="shared" si="166"/>
        <v>-1.0487222354908E-4</v>
      </c>
      <c r="AD646" s="22"/>
      <c r="AE646" s="29" t="s">
        <v>647</v>
      </c>
      <c r="AF646" s="30">
        <v>628.15</v>
      </c>
      <c r="AG646" s="31">
        <v>6.4999999999999997E-3</v>
      </c>
      <c r="AH646" s="32">
        <f t="shared" si="167"/>
        <v>1.0065</v>
      </c>
      <c r="AI646" s="28">
        <f t="shared" si="168"/>
        <v>6.0583353236207299E-5</v>
      </c>
      <c r="AJ646" s="22"/>
      <c r="AK646" s="29" t="s">
        <v>647</v>
      </c>
      <c r="AL646" s="30">
        <v>252.8</v>
      </c>
      <c r="AM646" s="31">
        <v>-9.1999999999999998E-3</v>
      </c>
      <c r="AN646" s="32">
        <f t="shared" si="169"/>
        <v>0.99080000000000001</v>
      </c>
      <c r="AO646" s="28">
        <f t="shared" si="170"/>
        <v>-8.7100071650346304E-5</v>
      </c>
      <c r="AP646" s="22"/>
      <c r="AQ646" s="22"/>
      <c r="AR646" s="38"/>
      <c r="AT646" s="39">
        <f t="shared" si="171"/>
        <v>0.58524896071172705</v>
      </c>
      <c r="AV646" s="40" t="s">
        <v>651</v>
      </c>
      <c r="AW646" s="47">
        <v>1587.25</v>
      </c>
      <c r="AX646" s="48">
        <f t="shared" ref="AX646:AX709" si="172">LN(AW646/AW647)</f>
        <v>8.5416526920023307E-3</v>
      </c>
      <c r="AY646" s="43">
        <f t="shared" ref="AY646:AY709" si="173">AX646+1</f>
        <v>1.0085416526919999</v>
      </c>
      <c r="AZ646" s="49"/>
    </row>
    <row r="647" spans="1:52" ht="20.399999999999999">
      <c r="A647" s="12" t="s">
        <v>648</v>
      </c>
      <c r="B647" s="13">
        <v>1747.7</v>
      </c>
      <c r="C647" s="14">
        <v>-1.9E-2</v>
      </c>
      <c r="D647" s="15">
        <f t="shared" ref="D647:D710" si="174">SUM(C647,1)</f>
        <v>0.98099999999999998</v>
      </c>
      <c r="E647" s="10">
        <f t="shared" ref="E647:E710" si="175">D647*$C$4</f>
        <v>0.57144948650585103</v>
      </c>
      <c r="F647" s="16"/>
      <c r="G647" s="12" t="s">
        <v>648</v>
      </c>
      <c r="H647" s="13">
        <v>844.9</v>
      </c>
      <c r="I647" s="14">
        <v>-1.1299999999999999E-2</v>
      </c>
      <c r="J647" s="15">
        <f t="shared" ref="J647:J710" si="176">SUM(I647,1)</f>
        <v>0.98870000000000002</v>
      </c>
      <c r="K647" s="10">
        <f t="shared" ref="K647:K710" si="177">I647*$I$4</f>
        <v>-3.7558803439216599E-3</v>
      </c>
      <c r="L647" s="21"/>
      <c r="M647" s="12" t="s">
        <v>648</v>
      </c>
      <c r="N647" s="13">
        <v>282.75</v>
      </c>
      <c r="O647" s="14">
        <v>-2.3800000000000002E-2</v>
      </c>
      <c r="P647" s="15">
        <f t="shared" ref="P647:P710" si="178">SUM(O647,1)</f>
        <v>0.97619999999999996</v>
      </c>
      <c r="Q647" s="10">
        <f t="shared" ref="Q647:Q710" si="179">O647*$O$4</f>
        <v>-2.4601480773823699E-4</v>
      </c>
      <c r="R647" s="21"/>
      <c r="S647" s="12" t="s">
        <v>648</v>
      </c>
      <c r="T647" s="13">
        <v>24.58</v>
      </c>
      <c r="U647" s="14">
        <v>-3.6999999999999998E-2</v>
      </c>
      <c r="V647" s="15">
        <f t="shared" ref="V647:V710" si="180">SUM(U647,1)</f>
        <v>0.96299999999999997</v>
      </c>
      <c r="W647" s="10">
        <f t="shared" ref="W647:W710" si="181">U647*$U$4</f>
        <v>-1.2951767375208999E-3</v>
      </c>
      <c r="X647" s="22"/>
      <c r="Y647" s="29" t="s">
        <v>648</v>
      </c>
      <c r="Z647" s="30">
        <v>70.150000000000006</v>
      </c>
      <c r="AA647" s="31">
        <v>-9.1999999999999998E-3</v>
      </c>
      <c r="AB647" s="32">
        <f t="shared" ref="AB647:AB710" si="182">SUM(AA647,1)</f>
        <v>0.99080000000000001</v>
      </c>
      <c r="AC647" s="28">
        <f t="shared" ref="AC647:AC710" si="183">AA647*$AA$4</f>
        <v>-1.9296489133030799E-4</v>
      </c>
      <c r="AD647" s="22"/>
      <c r="AE647" s="29" t="s">
        <v>648</v>
      </c>
      <c r="AF647" s="30">
        <v>624.1</v>
      </c>
      <c r="AG647" s="31">
        <v>-6.1000000000000004E-3</v>
      </c>
      <c r="AH647" s="32">
        <f t="shared" ref="AH647:AH710" si="184">SUM(AG647,1)</f>
        <v>0.99390000000000001</v>
      </c>
      <c r="AI647" s="28">
        <f t="shared" ref="AI647:AI710" si="185">AG647*$AG$4</f>
        <v>-5.6855146883209897E-5</v>
      </c>
      <c r="AJ647" s="22"/>
      <c r="AK647" s="29" t="s">
        <v>648</v>
      </c>
      <c r="AL647" s="30">
        <v>255.15</v>
      </c>
      <c r="AM647" s="31">
        <v>-1.66E-2</v>
      </c>
      <c r="AN647" s="32">
        <f t="shared" ref="AN647:AN710" si="186">SUM(AM647,1)</f>
        <v>0.98340000000000005</v>
      </c>
      <c r="AO647" s="28">
        <f t="shared" ref="AO647:AO710" si="187">AM647*$AM$4</f>
        <v>-1.5715882493432001E-4</v>
      </c>
      <c r="AP647" s="22"/>
      <c r="AQ647" s="22"/>
      <c r="AR647" s="38"/>
      <c r="AT647" s="39">
        <f t="shared" si="171"/>
        <v>0.56574543575352298</v>
      </c>
      <c r="AV647" s="40" t="s">
        <v>652</v>
      </c>
      <c r="AW647" s="47">
        <v>1573.75</v>
      </c>
      <c r="AX647" s="48">
        <f t="shared" si="172"/>
        <v>-8.1635689419489905E-3</v>
      </c>
      <c r="AY647" s="43">
        <f t="shared" si="173"/>
        <v>0.99183643105805097</v>
      </c>
      <c r="AZ647" s="49"/>
    </row>
    <row r="648" spans="1:52" ht="20.399999999999999">
      <c r="A648" s="12" t="s">
        <v>649</v>
      </c>
      <c r="B648" s="13">
        <v>1781.5</v>
      </c>
      <c r="C648" s="14">
        <v>-2.69E-2</v>
      </c>
      <c r="D648" s="15">
        <f t="shared" si="174"/>
        <v>0.97309999999999997</v>
      </c>
      <c r="E648" s="10">
        <f t="shared" si="175"/>
        <v>0.56684759971339904</v>
      </c>
      <c r="F648" s="16"/>
      <c r="G648" s="12" t="s">
        <v>649</v>
      </c>
      <c r="H648" s="13">
        <v>854.55</v>
      </c>
      <c r="I648" s="14">
        <v>1.8200000000000001E-2</v>
      </c>
      <c r="J648" s="15">
        <f t="shared" si="176"/>
        <v>1.0182</v>
      </c>
      <c r="K648" s="10">
        <f t="shared" si="177"/>
        <v>6.0492940052543596E-3</v>
      </c>
      <c r="L648" s="21"/>
      <c r="M648" s="12" t="s">
        <v>649</v>
      </c>
      <c r="N648" s="13">
        <v>289.64999999999998</v>
      </c>
      <c r="O648" s="14">
        <v>7.7999999999999996E-3</v>
      </c>
      <c r="P648" s="15">
        <f t="shared" si="178"/>
        <v>1.0078</v>
      </c>
      <c r="Q648" s="10">
        <f t="shared" si="179"/>
        <v>8.0626701695724905E-5</v>
      </c>
      <c r="R648" s="21"/>
      <c r="S648" s="12" t="s">
        <v>649</v>
      </c>
      <c r="T648" s="13">
        <v>25.52</v>
      </c>
      <c r="U648" s="14">
        <v>-1.01E-2</v>
      </c>
      <c r="V648" s="15">
        <f t="shared" si="180"/>
        <v>0.9899</v>
      </c>
      <c r="W648" s="10">
        <f t="shared" si="181"/>
        <v>-3.5354824456651501E-4</v>
      </c>
      <c r="X648" s="22"/>
      <c r="Y648" s="29" t="s">
        <v>649</v>
      </c>
      <c r="Z648" s="30">
        <v>70.8</v>
      </c>
      <c r="AA648" s="31">
        <v>3.0599999999999999E-2</v>
      </c>
      <c r="AB648" s="32">
        <f t="shared" si="182"/>
        <v>1.0306</v>
      </c>
      <c r="AC648" s="28">
        <f t="shared" si="183"/>
        <v>6.4181800812037205E-4</v>
      </c>
      <c r="AD648" s="22"/>
      <c r="AE648" s="29" t="s">
        <v>649</v>
      </c>
      <c r="AF648" s="30">
        <v>627.9</v>
      </c>
      <c r="AG648" s="31">
        <v>-6.0000000000000001E-3</v>
      </c>
      <c r="AH648" s="32">
        <f t="shared" si="184"/>
        <v>0.99399999999999999</v>
      </c>
      <c r="AI648" s="28">
        <f t="shared" si="185"/>
        <v>-5.5923095294960602E-5</v>
      </c>
      <c r="AJ648" s="22"/>
      <c r="AK648" s="29" t="s">
        <v>649</v>
      </c>
      <c r="AL648" s="30">
        <v>259.45</v>
      </c>
      <c r="AM648" s="31">
        <v>4.1000000000000003E-3</v>
      </c>
      <c r="AN648" s="32">
        <f t="shared" si="186"/>
        <v>1.0041</v>
      </c>
      <c r="AO648" s="28">
        <f t="shared" si="187"/>
        <v>3.8816336278958702E-5</v>
      </c>
      <c r="AP648" s="22"/>
      <c r="AQ648" s="22"/>
      <c r="AR648" s="38"/>
      <c r="AT648" s="39">
        <f t="shared" si="171"/>
        <v>0.573248683424886</v>
      </c>
      <c r="AV648" s="40" t="s">
        <v>653</v>
      </c>
      <c r="AW648" s="47">
        <v>1586.65</v>
      </c>
      <c r="AX648" s="48">
        <f t="shared" si="172"/>
        <v>2.06961029346352E-2</v>
      </c>
      <c r="AY648" s="43">
        <f t="shared" si="173"/>
        <v>1.02069610293464</v>
      </c>
      <c r="AZ648" s="49"/>
    </row>
    <row r="649" spans="1:52" ht="20.399999999999999">
      <c r="A649" s="12" t="s">
        <v>1016</v>
      </c>
      <c r="B649" s="13">
        <v>1830.75</v>
      </c>
      <c r="C649" s="14">
        <v>2.3999999999999998E-3</v>
      </c>
      <c r="D649" s="15">
        <f t="shared" si="174"/>
        <v>1.0024</v>
      </c>
      <c r="E649" s="10">
        <f t="shared" si="175"/>
        <v>0.58391535705755904</v>
      </c>
      <c r="F649" s="16"/>
      <c r="G649" s="12" t="s">
        <v>1016</v>
      </c>
      <c r="H649" s="13">
        <v>839.3</v>
      </c>
      <c r="I649" s="14">
        <v>2.6800000000000001E-2</v>
      </c>
      <c r="J649" s="15">
        <f t="shared" si="176"/>
        <v>1.0267999999999999</v>
      </c>
      <c r="K649" s="10">
        <f t="shared" si="177"/>
        <v>8.9077516121327908E-3</v>
      </c>
      <c r="L649" s="21"/>
      <c r="M649" s="12" t="s">
        <v>1016</v>
      </c>
      <c r="N649" s="13">
        <v>287.39999999999998</v>
      </c>
      <c r="O649" s="14">
        <v>6.1000000000000004E-3</v>
      </c>
      <c r="P649" s="15">
        <f t="shared" si="178"/>
        <v>1.0061</v>
      </c>
      <c r="Q649" s="10">
        <f t="shared" si="179"/>
        <v>6.3054215428707896E-5</v>
      </c>
      <c r="R649" s="21"/>
      <c r="S649" s="12" t="s">
        <v>1016</v>
      </c>
      <c r="T649" s="13">
        <v>25.78</v>
      </c>
      <c r="U649" s="14">
        <v>2.53E-2</v>
      </c>
      <c r="V649" s="15">
        <f t="shared" si="180"/>
        <v>1.0253000000000001</v>
      </c>
      <c r="W649" s="10">
        <f t="shared" si="181"/>
        <v>8.8562085025077598E-4</v>
      </c>
      <c r="X649" s="22"/>
      <c r="Y649" s="29" t="s">
        <v>1016</v>
      </c>
      <c r="Z649" s="30">
        <v>68.7</v>
      </c>
      <c r="AA649" s="31">
        <v>2.3099999999999999E-2</v>
      </c>
      <c r="AB649" s="32">
        <f t="shared" si="182"/>
        <v>1.0230999999999999</v>
      </c>
      <c r="AC649" s="28">
        <f t="shared" si="183"/>
        <v>4.84509672796752E-4</v>
      </c>
      <c r="AD649" s="22"/>
      <c r="AE649" s="29" t="s">
        <v>1016</v>
      </c>
      <c r="AF649" s="30">
        <v>631.70000000000005</v>
      </c>
      <c r="AG649" s="31">
        <v>1.8499999999999999E-2</v>
      </c>
      <c r="AH649" s="32">
        <f t="shared" si="184"/>
        <v>1.0185</v>
      </c>
      <c r="AI649" s="28">
        <f t="shared" si="185"/>
        <v>1.72429543826128E-4</v>
      </c>
      <c r="AJ649" s="22"/>
      <c r="AK649" s="29" t="s">
        <v>1016</v>
      </c>
      <c r="AL649" s="30">
        <v>258.39999999999998</v>
      </c>
      <c r="AM649" s="31">
        <v>5.3E-3</v>
      </c>
      <c r="AN649" s="32">
        <f t="shared" si="186"/>
        <v>1.0053000000000001</v>
      </c>
      <c r="AO649" s="28">
        <f t="shared" si="187"/>
        <v>5.0177215189873398E-5</v>
      </c>
      <c r="AP649" s="22"/>
      <c r="AQ649" s="22"/>
      <c r="AR649" s="38"/>
      <c r="AT649" s="39">
        <f t="shared" si="171"/>
        <v>0.59447890016718397</v>
      </c>
      <c r="AV649" s="40" t="s">
        <v>654</v>
      </c>
      <c r="AW649" s="47">
        <v>1554.15</v>
      </c>
      <c r="AX649" s="48">
        <f t="shared" si="172"/>
        <v>3.3837708121572802E-3</v>
      </c>
      <c r="AY649" s="43">
        <f t="shared" si="173"/>
        <v>1.00338377081216</v>
      </c>
      <c r="AZ649" s="49"/>
    </row>
    <row r="650" spans="1:52" ht="20.399999999999999">
      <c r="A650" s="12" t="s">
        <v>1017</v>
      </c>
      <c r="B650" s="13">
        <v>1826.3</v>
      </c>
      <c r="C650" s="14">
        <v>-1.43E-2</v>
      </c>
      <c r="D650" s="15">
        <f t="shared" si="174"/>
        <v>0.98570000000000002</v>
      </c>
      <c r="E650" s="10">
        <f t="shared" si="175"/>
        <v>0.57418731788870303</v>
      </c>
      <c r="F650" s="16"/>
      <c r="G650" s="12" t="s">
        <v>1017</v>
      </c>
      <c r="H650" s="13">
        <v>817.4</v>
      </c>
      <c r="I650" s="14">
        <v>-3.8199999999999998E-2</v>
      </c>
      <c r="J650" s="15">
        <f t="shared" si="176"/>
        <v>0.96179999999999999</v>
      </c>
      <c r="K650" s="10">
        <f t="shared" si="177"/>
        <v>-1.26968698352042E-2</v>
      </c>
      <c r="L650" s="21"/>
      <c r="M650" s="12" t="s">
        <v>1017</v>
      </c>
      <c r="N650" s="13">
        <v>285.64999999999998</v>
      </c>
      <c r="O650" s="14">
        <v>-5.1999999999999998E-3</v>
      </c>
      <c r="P650" s="15">
        <f t="shared" si="178"/>
        <v>0.99480000000000002</v>
      </c>
      <c r="Q650" s="10">
        <f t="shared" si="179"/>
        <v>-5.3751134463816601E-5</v>
      </c>
      <c r="R650" s="21"/>
      <c r="S650" s="12" t="s">
        <v>1017</v>
      </c>
      <c r="T650" s="13">
        <v>25.15</v>
      </c>
      <c r="U650" s="14">
        <v>-2.8000000000000001E-2</v>
      </c>
      <c r="V650" s="15">
        <f t="shared" si="180"/>
        <v>0.97199999999999998</v>
      </c>
      <c r="W650" s="10">
        <f t="shared" si="181"/>
        <v>-9.80133747313112E-4</v>
      </c>
      <c r="X650" s="22"/>
      <c r="Y650" s="29" t="s">
        <v>1017</v>
      </c>
      <c r="Z650" s="30">
        <v>67.150000000000006</v>
      </c>
      <c r="AA650" s="31">
        <v>-2.8199999999999999E-2</v>
      </c>
      <c r="AB650" s="32">
        <f t="shared" si="182"/>
        <v>0.9718</v>
      </c>
      <c r="AC650" s="28">
        <f t="shared" si="183"/>
        <v>-5.9147934081681401E-4</v>
      </c>
      <c r="AD650" s="22"/>
      <c r="AE650" s="29" t="s">
        <v>1017</v>
      </c>
      <c r="AF650" s="30">
        <v>620.20000000000005</v>
      </c>
      <c r="AG650" s="31">
        <v>4.2200000000000001E-2</v>
      </c>
      <c r="AH650" s="32">
        <f t="shared" si="184"/>
        <v>1.0422</v>
      </c>
      <c r="AI650" s="28">
        <f t="shared" si="185"/>
        <v>3.93325770241223E-4</v>
      </c>
      <c r="AJ650" s="22"/>
      <c r="AK650" s="29" t="s">
        <v>1017</v>
      </c>
      <c r="AL650" s="30">
        <v>257.05</v>
      </c>
      <c r="AM650" s="31">
        <v>-1.1900000000000001E-2</v>
      </c>
      <c r="AN650" s="32">
        <f t="shared" si="186"/>
        <v>0.98809999999999998</v>
      </c>
      <c r="AO650" s="28">
        <f t="shared" si="187"/>
        <v>-1.12662049199904E-4</v>
      </c>
      <c r="AP650" s="22"/>
      <c r="AQ650" s="22"/>
      <c r="AR650" s="38"/>
      <c r="AT650" s="39">
        <f t="shared" si="171"/>
        <v>0.56014574755194602</v>
      </c>
      <c r="AV650" s="40" t="s">
        <v>655</v>
      </c>
      <c r="AW650" s="47">
        <v>1548.9</v>
      </c>
      <c r="AX650" s="48">
        <f t="shared" si="172"/>
        <v>9.7640869799966792E-3</v>
      </c>
      <c r="AY650" s="43">
        <f t="shared" si="173"/>
        <v>1.00976408698</v>
      </c>
      <c r="AZ650" s="49"/>
    </row>
    <row r="651" spans="1:52" ht="20.399999999999999">
      <c r="A651" s="12" t="s">
        <v>1018</v>
      </c>
      <c r="B651" s="13">
        <v>1852.8</v>
      </c>
      <c r="C651" s="14">
        <v>9.1000000000000004E-3</v>
      </c>
      <c r="D651" s="15">
        <f t="shared" si="174"/>
        <v>1.0091000000000001</v>
      </c>
      <c r="E651" s="10">
        <f t="shared" si="175"/>
        <v>0.58781822307141196</v>
      </c>
      <c r="F651" s="16"/>
      <c r="G651" s="12" t="s">
        <v>1018</v>
      </c>
      <c r="H651" s="13">
        <v>849.85</v>
      </c>
      <c r="I651" s="14">
        <v>2.0999999999999999E-3</v>
      </c>
      <c r="J651" s="15">
        <f t="shared" si="176"/>
        <v>1.0021</v>
      </c>
      <c r="K651" s="10">
        <f t="shared" si="177"/>
        <v>6.9799546214473402E-4</v>
      </c>
      <c r="L651" s="21"/>
      <c r="M651" s="12" t="s">
        <v>1018</v>
      </c>
      <c r="N651" s="13">
        <v>287.14999999999998</v>
      </c>
      <c r="O651" s="14">
        <v>-1.2E-2</v>
      </c>
      <c r="P651" s="15">
        <f t="shared" si="178"/>
        <v>0.98799999999999999</v>
      </c>
      <c r="Q651" s="10">
        <f t="shared" si="179"/>
        <v>-1.2404107953188401E-4</v>
      </c>
      <c r="R651" s="21"/>
      <c r="S651" s="12" t="s">
        <v>1018</v>
      </c>
      <c r="T651" s="13">
        <v>25.87</v>
      </c>
      <c r="U651" s="14">
        <v>-2.47E-2</v>
      </c>
      <c r="V651" s="15">
        <f t="shared" si="180"/>
        <v>0.97529999999999994</v>
      </c>
      <c r="W651" s="10">
        <f t="shared" si="181"/>
        <v>-8.6461798423692398E-4</v>
      </c>
      <c r="X651" s="22"/>
      <c r="Y651" s="29" t="s">
        <v>1018</v>
      </c>
      <c r="Z651" s="30">
        <v>69.099999999999994</v>
      </c>
      <c r="AA651" s="31">
        <v>-1.3599999999999999E-2</v>
      </c>
      <c r="AB651" s="32">
        <f t="shared" si="182"/>
        <v>0.98640000000000005</v>
      </c>
      <c r="AC651" s="28">
        <f t="shared" si="183"/>
        <v>-2.8525244805349898E-4</v>
      </c>
      <c r="AD651" s="22"/>
      <c r="AE651" s="29" t="s">
        <v>1018</v>
      </c>
      <c r="AF651" s="30">
        <v>595.1</v>
      </c>
      <c r="AG651" s="31">
        <v>-5.7000000000000002E-3</v>
      </c>
      <c r="AH651" s="32">
        <f t="shared" si="184"/>
        <v>0.99429999999999996</v>
      </c>
      <c r="AI651" s="28">
        <f t="shared" si="185"/>
        <v>-5.3126940530212603E-5</v>
      </c>
      <c r="AJ651" s="22"/>
      <c r="AK651" s="29" t="s">
        <v>1018</v>
      </c>
      <c r="AL651" s="30">
        <v>260.14999999999998</v>
      </c>
      <c r="AM651" s="31">
        <v>-8.2000000000000007E-3</v>
      </c>
      <c r="AN651" s="32">
        <f t="shared" si="186"/>
        <v>0.99180000000000001</v>
      </c>
      <c r="AO651" s="28">
        <f t="shared" si="187"/>
        <v>-7.7632672557917403E-5</v>
      </c>
      <c r="AP651" s="22"/>
      <c r="AQ651" s="22"/>
      <c r="AR651" s="38"/>
      <c r="AT651" s="39">
        <f t="shared" si="171"/>
        <v>0.58711154740864602</v>
      </c>
      <c r="AV651" s="40" t="s">
        <v>656</v>
      </c>
      <c r="AW651" s="47">
        <v>1533.85</v>
      </c>
      <c r="AX651" s="48">
        <f t="shared" si="172"/>
        <v>-1.74816633906511E-2</v>
      </c>
      <c r="AY651" s="43">
        <f t="shared" si="173"/>
        <v>0.98251833660934895</v>
      </c>
      <c r="AZ651" s="49"/>
    </row>
    <row r="652" spans="1:52" ht="20.399999999999999">
      <c r="A652" s="12" t="s">
        <v>1019</v>
      </c>
      <c r="B652" s="13">
        <v>1836.05</v>
      </c>
      <c r="C652" s="14">
        <v>5.3E-3</v>
      </c>
      <c r="D652" s="15">
        <f t="shared" si="174"/>
        <v>1.0053000000000001</v>
      </c>
      <c r="E652" s="10">
        <f t="shared" si="175"/>
        <v>0.58560465727250999</v>
      </c>
      <c r="F652" s="16"/>
      <c r="G652" s="12" t="s">
        <v>1019</v>
      </c>
      <c r="H652" s="13">
        <v>848.05</v>
      </c>
      <c r="I652" s="14">
        <v>3.5999999999999997E-2</v>
      </c>
      <c r="J652" s="15">
        <f t="shared" si="176"/>
        <v>1.036</v>
      </c>
      <c r="K652" s="10">
        <f t="shared" si="177"/>
        <v>1.19656364939097E-2</v>
      </c>
      <c r="L652" s="21"/>
      <c r="M652" s="12" t="s">
        <v>1019</v>
      </c>
      <c r="N652" s="13">
        <v>290.64999999999998</v>
      </c>
      <c r="O652" s="14">
        <v>-5.5999999999999999E-3</v>
      </c>
      <c r="P652" s="15">
        <f t="shared" si="178"/>
        <v>0.99439999999999995</v>
      </c>
      <c r="Q652" s="10">
        <f t="shared" si="179"/>
        <v>-5.7885837114879401E-5</v>
      </c>
      <c r="R652" s="21"/>
      <c r="S652" s="12" t="s">
        <v>1019</v>
      </c>
      <c r="T652" s="13">
        <v>26.52</v>
      </c>
      <c r="U652" s="14">
        <v>8.9999999999999998E-4</v>
      </c>
      <c r="V652" s="15">
        <f t="shared" si="180"/>
        <v>1.0008999999999999</v>
      </c>
      <c r="W652" s="10">
        <f t="shared" si="181"/>
        <v>3.1504299020778599E-5</v>
      </c>
      <c r="X652" s="22"/>
      <c r="Y652" s="29" t="s">
        <v>1019</v>
      </c>
      <c r="Z652" s="30">
        <v>70.05</v>
      </c>
      <c r="AA652" s="31">
        <v>-1.34E-2</v>
      </c>
      <c r="AB652" s="32">
        <f t="shared" si="182"/>
        <v>0.98660000000000003</v>
      </c>
      <c r="AC652" s="28">
        <f t="shared" si="183"/>
        <v>-2.8105755911153602E-4</v>
      </c>
      <c r="AD652" s="22"/>
      <c r="AE652" s="29" t="s">
        <v>1019</v>
      </c>
      <c r="AF652" s="30">
        <v>598.5</v>
      </c>
      <c r="AG652" s="31">
        <v>-6.1999999999999998E-3</v>
      </c>
      <c r="AH652" s="32">
        <f t="shared" si="184"/>
        <v>0.99380000000000002</v>
      </c>
      <c r="AI652" s="28">
        <f t="shared" si="185"/>
        <v>-5.77871984714593E-5</v>
      </c>
      <c r="AJ652" s="22"/>
      <c r="AK652" s="29" t="s">
        <v>1019</v>
      </c>
      <c r="AL652" s="30">
        <v>262.3</v>
      </c>
      <c r="AM652" s="31">
        <v>1.2699999999999999E-2</v>
      </c>
      <c r="AN652" s="32">
        <f t="shared" si="186"/>
        <v>1.0126999999999999</v>
      </c>
      <c r="AO652" s="28">
        <f t="shared" si="187"/>
        <v>1.20235968473848E-4</v>
      </c>
      <c r="AP652" s="22"/>
      <c r="AQ652" s="22"/>
      <c r="AR652" s="38"/>
      <c r="AT652" s="39">
        <f t="shared" si="171"/>
        <v>0.59732530343921697</v>
      </c>
      <c r="AV652" s="40" t="s">
        <v>657</v>
      </c>
      <c r="AW652" s="47">
        <v>1560.9</v>
      </c>
      <c r="AX652" s="48">
        <f t="shared" si="172"/>
        <v>3.7200844026800101E-2</v>
      </c>
      <c r="AY652" s="43">
        <f t="shared" si="173"/>
        <v>1.0372008440267999</v>
      </c>
      <c r="AZ652" s="49"/>
    </row>
    <row r="653" spans="1:52" ht="20.399999999999999">
      <c r="A653" s="12" t="s">
        <v>1020</v>
      </c>
      <c r="B653" s="13">
        <v>1826.35</v>
      </c>
      <c r="C653" s="14">
        <v>2.0299999999999999E-2</v>
      </c>
      <c r="D653" s="15">
        <f t="shared" si="174"/>
        <v>1.0203</v>
      </c>
      <c r="E653" s="10">
        <f t="shared" si="175"/>
        <v>0.594342417005015</v>
      </c>
      <c r="F653" s="16"/>
      <c r="G653" s="12" t="s">
        <v>1020</v>
      </c>
      <c r="H653" s="13">
        <v>818.55</v>
      </c>
      <c r="I653" s="14">
        <v>4.1700000000000001E-2</v>
      </c>
      <c r="J653" s="15">
        <f t="shared" si="176"/>
        <v>1.0417000000000001</v>
      </c>
      <c r="K653" s="10">
        <f t="shared" si="177"/>
        <v>1.3860195605445399E-2</v>
      </c>
      <c r="L653" s="21"/>
      <c r="M653" s="12" t="s">
        <v>1020</v>
      </c>
      <c r="N653" s="13">
        <v>292.3</v>
      </c>
      <c r="O653" s="14">
        <v>-1.4E-3</v>
      </c>
      <c r="P653" s="15">
        <f t="shared" si="178"/>
        <v>0.99860000000000004</v>
      </c>
      <c r="Q653" s="10">
        <f t="shared" si="179"/>
        <v>-1.4471459278719799E-5</v>
      </c>
      <c r="R653" s="21"/>
      <c r="S653" s="12" t="s">
        <v>1020</v>
      </c>
      <c r="T653" s="13">
        <v>26.5</v>
      </c>
      <c r="U653" s="14">
        <v>1.18E-2</v>
      </c>
      <c r="V653" s="15">
        <f t="shared" si="180"/>
        <v>1.0118</v>
      </c>
      <c r="W653" s="10">
        <f t="shared" si="181"/>
        <v>4.1305636493909698E-4</v>
      </c>
      <c r="X653" s="22"/>
      <c r="Y653" s="29" t="s">
        <v>1020</v>
      </c>
      <c r="Z653" s="30">
        <v>71</v>
      </c>
      <c r="AA653" s="31">
        <v>9.3100000000000002E-2</v>
      </c>
      <c r="AB653" s="32">
        <f t="shared" si="182"/>
        <v>1.0931</v>
      </c>
      <c r="AC653" s="28">
        <f t="shared" si="183"/>
        <v>1.9527208024838799E-3</v>
      </c>
      <c r="AD653" s="22"/>
      <c r="AE653" s="29" t="s">
        <v>1020</v>
      </c>
      <c r="AF653" s="30">
        <v>602.25</v>
      </c>
      <c r="AG653" s="31">
        <v>5.1400000000000001E-2</v>
      </c>
      <c r="AH653" s="32">
        <f t="shared" si="184"/>
        <v>1.0513999999999999</v>
      </c>
      <c r="AI653" s="28">
        <f t="shared" si="185"/>
        <v>4.79074516360162E-4</v>
      </c>
      <c r="AJ653" s="22"/>
      <c r="AK653" s="29" t="s">
        <v>1020</v>
      </c>
      <c r="AL653" s="30">
        <v>259</v>
      </c>
      <c r="AM653" s="31">
        <v>1E-3</v>
      </c>
      <c r="AN653" s="32">
        <f t="shared" si="186"/>
        <v>1.0009999999999999</v>
      </c>
      <c r="AO653" s="28">
        <f t="shared" si="187"/>
        <v>9.4673990924289492E-6</v>
      </c>
      <c r="AP653" s="22"/>
      <c r="AQ653" s="22"/>
      <c r="AR653" s="38"/>
      <c r="AT653" s="39">
        <f t="shared" si="171"/>
        <v>0.61104246023405795</v>
      </c>
      <c r="AV653" s="40" t="s">
        <v>658</v>
      </c>
      <c r="AW653" s="47">
        <v>1503.9</v>
      </c>
      <c r="AX653" s="48">
        <f t="shared" si="172"/>
        <v>3.5705388415019398E-2</v>
      </c>
      <c r="AY653" s="43">
        <f t="shared" si="173"/>
        <v>1.03570538841502</v>
      </c>
      <c r="AZ653" s="49"/>
    </row>
    <row r="654" spans="1:52" ht="20.399999999999999">
      <c r="A654" s="12" t="s">
        <v>1021</v>
      </c>
      <c r="B654" s="13">
        <v>1790.1</v>
      </c>
      <c r="C654" s="14">
        <v>1.2699999999999999E-2</v>
      </c>
      <c r="D654" s="15">
        <f t="shared" si="174"/>
        <v>1.0126999999999999</v>
      </c>
      <c r="E654" s="10">
        <f t="shared" si="175"/>
        <v>0.58991528540721305</v>
      </c>
      <c r="F654" s="16"/>
      <c r="G654" s="12" t="s">
        <v>1021</v>
      </c>
      <c r="H654" s="13">
        <v>785.75</v>
      </c>
      <c r="I654" s="14">
        <v>1.49E-2</v>
      </c>
      <c r="J654" s="15">
        <f t="shared" si="176"/>
        <v>1.0148999999999999</v>
      </c>
      <c r="K654" s="10">
        <f t="shared" si="177"/>
        <v>4.95244399331263E-3</v>
      </c>
      <c r="L654" s="21"/>
      <c r="M654" s="12" t="s">
        <v>1021</v>
      </c>
      <c r="N654" s="13">
        <v>292.7</v>
      </c>
      <c r="O654" s="14">
        <v>3.0099999999999998E-2</v>
      </c>
      <c r="P654" s="15">
        <f t="shared" si="178"/>
        <v>1.0301</v>
      </c>
      <c r="Q654" s="10">
        <f t="shared" si="179"/>
        <v>3.1113637449247701E-4</v>
      </c>
      <c r="R654" s="21"/>
      <c r="S654" s="12" t="s">
        <v>1021</v>
      </c>
      <c r="T654" s="13">
        <v>26.19</v>
      </c>
      <c r="U654" s="14">
        <v>4.24E-2</v>
      </c>
      <c r="V654" s="15">
        <f t="shared" si="180"/>
        <v>1.0424</v>
      </c>
      <c r="W654" s="10">
        <f t="shared" si="181"/>
        <v>1.48420253164557E-3</v>
      </c>
      <c r="X654" s="22"/>
      <c r="Y654" s="29" t="s">
        <v>1021</v>
      </c>
      <c r="Z654" s="30">
        <v>64.95</v>
      </c>
      <c r="AA654" s="31">
        <v>0.10929999999999999</v>
      </c>
      <c r="AB654" s="32">
        <f t="shared" si="182"/>
        <v>1.1093</v>
      </c>
      <c r="AC654" s="28">
        <f t="shared" si="183"/>
        <v>2.2925068067829002E-3</v>
      </c>
      <c r="AD654" s="22"/>
      <c r="AE654" s="29" t="s">
        <v>1021</v>
      </c>
      <c r="AF654" s="30">
        <v>572.79999999999995</v>
      </c>
      <c r="AG654" s="31">
        <v>2.6599999999999999E-2</v>
      </c>
      <c r="AH654" s="32">
        <f t="shared" si="184"/>
        <v>1.0266</v>
      </c>
      <c r="AI654" s="28">
        <f t="shared" si="185"/>
        <v>2.4792572247432502E-4</v>
      </c>
      <c r="AJ654" s="22"/>
      <c r="AK654" s="29" t="s">
        <v>1021</v>
      </c>
      <c r="AL654" s="30">
        <v>258.75</v>
      </c>
      <c r="AM654" s="31">
        <v>-1.5E-3</v>
      </c>
      <c r="AN654" s="32">
        <f t="shared" si="186"/>
        <v>0.99850000000000005</v>
      </c>
      <c r="AO654" s="28">
        <f t="shared" si="187"/>
        <v>-1.4201098638643399E-5</v>
      </c>
      <c r="AP654" s="22"/>
      <c r="AQ654" s="22"/>
      <c r="AR654" s="38"/>
      <c r="AT654" s="39">
        <f t="shared" si="171"/>
        <v>0.59918929973728197</v>
      </c>
      <c r="AV654" s="40" t="s">
        <v>659</v>
      </c>
      <c r="AW654" s="47">
        <v>1451.15</v>
      </c>
      <c r="AX654" s="48">
        <f t="shared" si="172"/>
        <v>4.4892678475650597E-3</v>
      </c>
      <c r="AY654" s="43">
        <f t="shared" si="173"/>
        <v>1.0044892678475601</v>
      </c>
      <c r="AZ654" s="49"/>
    </row>
    <row r="655" spans="1:52" ht="20.399999999999999">
      <c r="A655" s="12" t="s">
        <v>656</v>
      </c>
      <c r="B655" s="13">
        <v>1767.65</v>
      </c>
      <c r="C655" s="14">
        <v>-3.3999999999999998E-3</v>
      </c>
      <c r="D655" s="15">
        <f t="shared" si="174"/>
        <v>0.99660000000000004</v>
      </c>
      <c r="E655" s="10">
        <f t="shared" si="175"/>
        <v>0.58053675662765702</v>
      </c>
      <c r="F655" s="16"/>
      <c r="G655" s="12" t="s">
        <v>656</v>
      </c>
      <c r="H655" s="13">
        <v>774.2</v>
      </c>
      <c r="I655" s="14">
        <v>8.8999999999999999E-3</v>
      </c>
      <c r="J655" s="15">
        <f t="shared" si="176"/>
        <v>1.0088999999999999</v>
      </c>
      <c r="K655" s="10">
        <f t="shared" si="177"/>
        <v>2.9581712443276799E-3</v>
      </c>
      <c r="L655" s="21"/>
      <c r="M655" s="12" t="s">
        <v>656</v>
      </c>
      <c r="N655" s="13">
        <v>284.14999999999998</v>
      </c>
      <c r="O655" s="14">
        <v>2.69E-2</v>
      </c>
      <c r="P655" s="15">
        <f t="shared" si="178"/>
        <v>1.0268999999999999</v>
      </c>
      <c r="Q655" s="10">
        <f t="shared" si="179"/>
        <v>2.7805875328397402E-4</v>
      </c>
      <c r="R655" s="21"/>
      <c r="S655" s="12" t="s">
        <v>656</v>
      </c>
      <c r="T655" s="13">
        <v>25.13</v>
      </c>
      <c r="U655" s="14">
        <v>2.53E-2</v>
      </c>
      <c r="V655" s="15">
        <f t="shared" si="180"/>
        <v>1.0253000000000001</v>
      </c>
      <c r="W655" s="10">
        <f t="shared" si="181"/>
        <v>8.8562085025077598E-4</v>
      </c>
      <c r="X655" s="22"/>
      <c r="Y655" s="29" t="s">
        <v>656</v>
      </c>
      <c r="Z655" s="30">
        <v>58.55</v>
      </c>
      <c r="AA655" s="31">
        <v>-1.01E-2</v>
      </c>
      <c r="AB655" s="32">
        <f t="shared" si="182"/>
        <v>0.9899</v>
      </c>
      <c r="AC655" s="28">
        <f t="shared" si="183"/>
        <v>-2.11841891569143E-4</v>
      </c>
      <c r="AD655" s="22"/>
      <c r="AE655" s="29" t="s">
        <v>656</v>
      </c>
      <c r="AF655" s="30">
        <v>557.95000000000005</v>
      </c>
      <c r="AG655" s="31">
        <v>-8.0999999999999996E-3</v>
      </c>
      <c r="AH655" s="32">
        <f t="shared" si="184"/>
        <v>0.9919</v>
      </c>
      <c r="AI655" s="28">
        <f t="shared" si="185"/>
        <v>-7.5496178648196805E-5</v>
      </c>
      <c r="AJ655" s="22"/>
      <c r="AK655" s="29" t="s">
        <v>656</v>
      </c>
      <c r="AL655" s="30">
        <v>259.14999999999998</v>
      </c>
      <c r="AM655" s="31">
        <v>-3.0999999999999999E-3</v>
      </c>
      <c r="AN655" s="32">
        <f t="shared" si="186"/>
        <v>0.99690000000000001</v>
      </c>
      <c r="AO655" s="28">
        <f t="shared" si="187"/>
        <v>-2.93489371865297E-5</v>
      </c>
      <c r="AP655" s="22"/>
      <c r="AQ655" s="22"/>
      <c r="AR655" s="38"/>
      <c r="AT655" s="39">
        <f t="shared" si="171"/>
        <v>0.58434192046811595</v>
      </c>
      <c r="AV655" s="40" t="s">
        <v>660</v>
      </c>
      <c r="AW655" s="47">
        <v>1444.65</v>
      </c>
      <c r="AX655" s="48">
        <f t="shared" si="172"/>
        <v>1.3160630839072699E-3</v>
      </c>
      <c r="AY655" s="43">
        <f t="shared" si="173"/>
        <v>1.00131606308391</v>
      </c>
      <c r="AZ655" s="49"/>
    </row>
    <row r="656" spans="1:52" ht="20.399999999999999">
      <c r="A656" s="12" t="s">
        <v>657</v>
      </c>
      <c r="B656" s="13">
        <v>1773.6</v>
      </c>
      <c r="C656" s="14">
        <v>1.54E-2</v>
      </c>
      <c r="D656" s="15">
        <f t="shared" si="174"/>
        <v>1.0154000000000001</v>
      </c>
      <c r="E656" s="10">
        <f t="shared" si="175"/>
        <v>0.59148808215906401</v>
      </c>
      <c r="F656" s="16"/>
      <c r="G656" s="12" t="s">
        <v>657</v>
      </c>
      <c r="H656" s="13">
        <v>767.4</v>
      </c>
      <c r="I656" s="14">
        <v>7.1999999999999998E-3</v>
      </c>
      <c r="J656" s="15">
        <f t="shared" si="176"/>
        <v>1.0072000000000001</v>
      </c>
      <c r="K656" s="10">
        <f t="shared" si="177"/>
        <v>2.3931272987819398E-3</v>
      </c>
      <c r="L656" s="21"/>
      <c r="M656" s="12" t="s">
        <v>657</v>
      </c>
      <c r="N656" s="13">
        <v>276.7</v>
      </c>
      <c r="O656" s="14">
        <v>1.6899999999999998E-2</v>
      </c>
      <c r="P656" s="15">
        <f t="shared" si="178"/>
        <v>1.0168999999999999</v>
      </c>
      <c r="Q656" s="10">
        <f t="shared" si="179"/>
        <v>1.7469118700740401E-4</v>
      </c>
      <c r="R656" s="21"/>
      <c r="S656" s="12" t="s">
        <v>657</v>
      </c>
      <c r="T656" s="13">
        <v>24.5</v>
      </c>
      <c r="U656" s="14">
        <v>-2.4299999999999999E-2</v>
      </c>
      <c r="V656" s="15">
        <f t="shared" si="180"/>
        <v>0.97570000000000001</v>
      </c>
      <c r="W656" s="10">
        <f t="shared" si="181"/>
        <v>-8.5061607356102197E-4</v>
      </c>
      <c r="X656" s="22"/>
      <c r="Y656" s="29" t="s">
        <v>657</v>
      </c>
      <c r="Z656" s="30">
        <v>59.15</v>
      </c>
      <c r="AA656" s="31">
        <v>7.7000000000000002E-3</v>
      </c>
      <c r="AB656" s="32">
        <f t="shared" si="182"/>
        <v>1.0077</v>
      </c>
      <c r="AC656" s="28">
        <f t="shared" si="183"/>
        <v>1.6150322426558401E-4</v>
      </c>
      <c r="AD656" s="22"/>
      <c r="AE656" s="29" t="s">
        <v>657</v>
      </c>
      <c r="AF656" s="30">
        <v>562.5</v>
      </c>
      <c r="AG656" s="31">
        <v>3.1099999999999999E-2</v>
      </c>
      <c r="AH656" s="32">
        <f t="shared" si="184"/>
        <v>1.0310999999999999</v>
      </c>
      <c r="AI656" s="28">
        <f t="shared" si="185"/>
        <v>2.8986804394554602E-4</v>
      </c>
      <c r="AJ656" s="22"/>
      <c r="AK656" s="29" t="s">
        <v>657</v>
      </c>
      <c r="AL656" s="30">
        <v>259.95</v>
      </c>
      <c r="AM656" s="31">
        <v>2.3599999999999999E-2</v>
      </c>
      <c r="AN656" s="32">
        <f t="shared" si="186"/>
        <v>1.0236000000000001</v>
      </c>
      <c r="AO656" s="28">
        <f t="shared" si="187"/>
        <v>2.2343061858132301E-4</v>
      </c>
      <c r="AP656" s="22"/>
      <c r="AQ656" s="22"/>
      <c r="AR656" s="38"/>
      <c r="AT656" s="39">
        <f t="shared" si="171"/>
        <v>0.59388008645808499</v>
      </c>
      <c r="AV656" s="40" t="s">
        <v>661</v>
      </c>
      <c r="AW656" s="47">
        <v>1442.75</v>
      </c>
      <c r="AX656" s="48">
        <f t="shared" si="172"/>
        <v>1.0397352150355E-4</v>
      </c>
      <c r="AY656" s="43">
        <f t="shared" si="173"/>
        <v>1.0001039735215</v>
      </c>
      <c r="AZ656" s="49"/>
    </row>
    <row r="657" spans="1:52" ht="20.399999999999999">
      <c r="A657" s="12" t="s">
        <v>658</v>
      </c>
      <c r="B657" s="13">
        <v>1746.65</v>
      </c>
      <c r="C657" s="14">
        <v>2.8999999999999998E-3</v>
      </c>
      <c r="D657" s="15">
        <f t="shared" si="174"/>
        <v>1.0028999999999999</v>
      </c>
      <c r="E657" s="10">
        <f t="shared" si="175"/>
        <v>0.58420661571530896</v>
      </c>
      <c r="F657" s="16"/>
      <c r="G657" s="12" t="s">
        <v>658</v>
      </c>
      <c r="H657" s="13">
        <v>761.95</v>
      </c>
      <c r="I657" s="14">
        <v>3.39E-2</v>
      </c>
      <c r="J657" s="15">
        <f t="shared" si="176"/>
        <v>1.0339</v>
      </c>
      <c r="K657" s="10">
        <f t="shared" si="177"/>
        <v>1.1267641031765E-2</v>
      </c>
      <c r="L657" s="21"/>
      <c r="M657" s="12" t="s">
        <v>658</v>
      </c>
      <c r="N657" s="13">
        <v>272.10000000000002</v>
      </c>
      <c r="O657" s="14">
        <v>8.9999999999999998E-4</v>
      </c>
      <c r="P657" s="15">
        <f t="shared" si="178"/>
        <v>1.0008999999999999</v>
      </c>
      <c r="Q657" s="10">
        <f t="shared" si="179"/>
        <v>9.3030809648913301E-6</v>
      </c>
      <c r="R657" s="21"/>
      <c r="S657" s="12" t="s">
        <v>658</v>
      </c>
      <c r="T657" s="13">
        <v>25.11</v>
      </c>
      <c r="U657" s="14">
        <v>4.8399999999999999E-2</v>
      </c>
      <c r="V657" s="15">
        <f t="shared" si="180"/>
        <v>1.0484</v>
      </c>
      <c r="W657" s="10">
        <f t="shared" si="181"/>
        <v>1.6942311917840899E-3</v>
      </c>
      <c r="X657" s="22"/>
      <c r="Y657" s="29" t="s">
        <v>658</v>
      </c>
      <c r="Z657" s="30">
        <v>58.7</v>
      </c>
      <c r="AA657" s="31">
        <v>-1.01E-2</v>
      </c>
      <c r="AB657" s="32">
        <f t="shared" si="182"/>
        <v>0.9899</v>
      </c>
      <c r="AC657" s="28">
        <f t="shared" si="183"/>
        <v>-2.11841891569143E-4</v>
      </c>
      <c r="AD657" s="22"/>
      <c r="AE657" s="29" t="s">
        <v>658</v>
      </c>
      <c r="AF657" s="30">
        <v>545.54999999999995</v>
      </c>
      <c r="AG657" s="31">
        <v>-1.34E-2</v>
      </c>
      <c r="AH657" s="32">
        <f t="shared" si="184"/>
        <v>0.98660000000000003</v>
      </c>
      <c r="AI657" s="28">
        <f t="shared" si="185"/>
        <v>-1.2489491282541201E-4</v>
      </c>
      <c r="AJ657" s="22"/>
      <c r="AK657" s="29" t="s">
        <v>658</v>
      </c>
      <c r="AL657" s="30">
        <v>253.95</v>
      </c>
      <c r="AM657" s="31">
        <v>4.7199999999999999E-2</v>
      </c>
      <c r="AN657" s="32">
        <f t="shared" si="186"/>
        <v>1.0471999999999999</v>
      </c>
      <c r="AO657" s="28">
        <f t="shared" si="187"/>
        <v>4.4686123716264602E-4</v>
      </c>
      <c r="AP657" s="22"/>
      <c r="AQ657" s="22"/>
      <c r="AR657" s="38"/>
      <c r="AT657" s="39">
        <f t="shared" si="171"/>
        <v>0.59728791545259097</v>
      </c>
      <c r="AV657" s="40" t="s">
        <v>662</v>
      </c>
      <c r="AW657" s="47">
        <v>1442.6</v>
      </c>
      <c r="AX657" s="48">
        <f t="shared" si="172"/>
        <v>0</v>
      </c>
      <c r="AY657" s="43">
        <f t="shared" si="173"/>
        <v>1</v>
      </c>
      <c r="AZ657" s="49"/>
    </row>
    <row r="658" spans="1:52" ht="20.399999999999999">
      <c r="A658" s="12" t="s">
        <v>659</v>
      </c>
      <c r="B658" s="13">
        <v>1741.6</v>
      </c>
      <c r="C658" s="14">
        <v>-5.4000000000000003E-3</v>
      </c>
      <c r="D658" s="15">
        <f t="shared" si="174"/>
        <v>0.99460000000000004</v>
      </c>
      <c r="E658" s="10">
        <f t="shared" si="175"/>
        <v>0.57937172199665599</v>
      </c>
      <c r="F658" s="16"/>
      <c r="G658" s="12" t="s">
        <v>659</v>
      </c>
      <c r="H658" s="13">
        <v>737</v>
      </c>
      <c r="I658" s="14">
        <v>-8.3999999999999995E-3</v>
      </c>
      <c r="J658" s="15">
        <f t="shared" si="176"/>
        <v>0.99160000000000004</v>
      </c>
      <c r="K658" s="10">
        <f t="shared" si="177"/>
        <v>-2.79198184857893E-3</v>
      </c>
      <c r="L658" s="21"/>
      <c r="M658" s="12" t="s">
        <v>659</v>
      </c>
      <c r="N658" s="13">
        <v>271.85000000000002</v>
      </c>
      <c r="O658" s="14">
        <v>-2.9100000000000001E-2</v>
      </c>
      <c r="P658" s="15">
        <f t="shared" si="178"/>
        <v>0.97089999999999999</v>
      </c>
      <c r="Q658" s="10">
        <f t="shared" si="179"/>
        <v>-3.0079961786481999E-4</v>
      </c>
      <c r="R658" s="21"/>
      <c r="S658" s="12" t="s">
        <v>659</v>
      </c>
      <c r="T658" s="13">
        <v>23.95</v>
      </c>
      <c r="U658" s="14">
        <v>1.5699999999999999E-2</v>
      </c>
      <c r="V658" s="15">
        <f t="shared" si="180"/>
        <v>1.0157</v>
      </c>
      <c r="W658" s="10">
        <f t="shared" si="181"/>
        <v>5.4957499402913802E-4</v>
      </c>
      <c r="X658" s="22"/>
      <c r="Y658" s="29" t="s">
        <v>659</v>
      </c>
      <c r="Z658" s="30">
        <v>59.3</v>
      </c>
      <c r="AA658" s="31">
        <v>-2.1499999999999998E-2</v>
      </c>
      <c r="AB658" s="32">
        <f t="shared" si="182"/>
        <v>0.97850000000000004</v>
      </c>
      <c r="AC658" s="28">
        <f t="shared" si="183"/>
        <v>-4.5095056126104598E-4</v>
      </c>
      <c r="AD658" s="22"/>
      <c r="AE658" s="29" t="s">
        <v>659</v>
      </c>
      <c r="AF658" s="30">
        <v>552.95000000000005</v>
      </c>
      <c r="AG658" s="31">
        <v>-1.7000000000000001E-2</v>
      </c>
      <c r="AH658" s="32">
        <f t="shared" si="184"/>
        <v>0.98299999999999998</v>
      </c>
      <c r="AI658" s="28">
        <f t="shared" si="185"/>
        <v>-1.5844877000238799E-4</v>
      </c>
      <c r="AJ658" s="22"/>
      <c r="AK658" s="29" t="s">
        <v>659</v>
      </c>
      <c r="AL658" s="30">
        <v>242.5</v>
      </c>
      <c r="AM658" s="31">
        <v>-8.0000000000000002E-3</v>
      </c>
      <c r="AN658" s="32">
        <f t="shared" si="186"/>
        <v>0.99199999999999999</v>
      </c>
      <c r="AO658" s="28">
        <f t="shared" si="187"/>
        <v>-7.5739192739431594E-5</v>
      </c>
      <c r="AP658" s="22"/>
      <c r="AQ658" s="22"/>
      <c r="AR658" s="38"/>
      <c r="AT658" s="39">
        <f t="shared" si="171"/>
        <v>0.57614337700023899</v>
      </c>
      <c r="AV658" s="40" t="s">
        <v>663</v>
      </c>
      <c r="AW658" s="47">
        <v>1442.6</v>
      </c>
      <c r="AX658" s="48">
        <f t="shared" si="172"/>
        <v>1.4136607783791E-2</v>
      </c>
      <c r="AY658" s="43">
        <f t="shared" si="173"/>
        <v>1.0141366077837899</v>
      </c>
      <c r="AZ658" s="49"/>
    </row>
    <row r="659" spans="1:52" ht="20.399999999999999">
      <c r="A659" s="12" t="s">
        <v>660</v>
      </c>
      <c r="B659" s="13">
        <v>1751.1</v>
      </c>
      <c r="C659" s="14">
        <v>-1.15E-2</v>
      </c>
      <c r="D659" s="15">
        <f t="shared" si="174"/>
        <v>0.98850000000000005</v>
      </c>
      <c r="E659" s="10">
        <f t="shared" si="175"/>
        <v>0.57581836637210404</v>
      </c>
      <c r="F659" s="16"/>
      <c r="G659" s="12" t="s">
        <v>660</v>
      </c>
      <c r="H659" s="13">
        <v>743.25</v>
      </c>
      <c r="I659" s="14">
        <v>1.34E-2</v>
      </c>
      <c r="J659" s="15">
        <f t="shared" si="176"/>
        <v>1.0134000000000001</v>
      </c>
      <c r="K659" s="10">
        <f t="shared" si="177"/>
        <v>4.4538758060663998E-3</v>
      </c>
      <c r="L659" s="21"/>
      <c r="M659" s="12" t="s">
        <v>660</v>
      </c>
      <c r="N659" s="13">
        <v>280</v>
      </c>
      <c r="O659" s="14">
        <v>-6.9999999999999999E-4</v>
      </c>
      <c r="P659" s="15">
        <f t="shared" si="178"/>
        <v>0.99929999999999997</v>
      </c>
      <c r="Q659" s="10">
        <f t="shared" si="179"/>
        <v>-7.23572963935992E-6</v>
      </c>
      <c r="R659" s="21"/>
      <c r="S659" s="12" t="s">
        <v>660</v>
      </c>
      <c r="T659" s="13">
        <v>23.58</v>
      </c>
      <c r="U659" s="14">
        <v>3.4700000000000002E-2</v>
      </c>
      <c r="V659" s="15">
        <f t="shared" si="180"/>
        <v>1.0347</v>
      </c>
      <c r="W659" s="10">
        <f t="shared" si="181"/>
        <v>1.2146657511344599E-3</v>
      </c>
      <c r="X659" s="22"/>
      <c r="Y659" s="29" t="s">
        <v>660</v>
      </c>
      <c r="Z659" s="30">
        <v>60.6</v>
      </c>
      <c r="AA659" s="31">
        <v>-4.1000000000000003E-3</v>
      </c>
      <c r="AB659" s="32">
        <f t="shared" si="182"/>
        <v>0.99590000000000001</v>
      </c>
      <c r="AC659" s="28">
        <f t="shared" si="183"/>
        <v>-8.5995223310246006E-5</v>
      </c>
      <c r="AD659" s="22"/>
      <c r="AE659" s="29" t="s">
        <v>660</v>
      </c>
      <c r="AF659" s="30">
        <v>562.5</v>
      </c>
      <c r="AG659" s="31">
        <v>-9.1999999999999998E-3</v>
      </c>
      <c r="AH659" s="32">
        <f t="shared" si="184"/>
        <v>0.99080000000000001</v>
      </c>
      <c r="AI659" s="28">
        <f t="shared" si="185"/>
        <v>-8.5748746118939601E-5</v>
      </c>
      <c r="AJ659" s="22"/>
      <c r="AK659" s="29" t="s">
        <v>660</v>
      </c>
      <c r="AL659" s="30">
        <v>244.45</v>
      </c>
      <c r="AM659" s="31">
        <v>-1.01E-2</v>
      </c>
      <c r="AN659" s="32">
        <f t="shared" si="186"/>
        <v>0.9899</v>
      </c>
      <c r="AO659" s="28">
        <f t="shared" si="187"/>
        <v>-9.5620730833532305E-5</v>
      </c>
      <c r="AP659" s="22"/>
      <c r="AQ659" s="22"/>
      <c r="AR659" s="38"/>
      <c r="AT659" s="39">
        <f t="shared" si="171"/>
        <v>0.581212307499403</v>
      </c>
      <c r="AV659" s="40" t="s">
        <v>664</v>
      </c>
      <c r="AW659" s="47">
        <v>1422.35</v>
      </c>
      <c r="AX659" s="48">
        <f t="shared" si="172"/>
        <v>-1.89772230029337E-2</v>
      </c>
      <c r="AY659" s="43">
        <f t="shared" si="173"/>
        <v>0.98102277699706597</v>
      </c>
      <c r="AZ659" s="49"/>
    </row>
    <row r="660" spans="1:52" ht="20.399999999999999">
      <c r="A660" s="12" t="s">
        <v>661</v>
      </c>
      <c r="B660" s="13">
        <v>1771.55</v>
      </c>
      <c r="C660" s="14">
        <v>2.3999999999999998E-3</v>
      </c>
      <c r="D660" s="15">
        <f t="shared" si="174"/>
        <v>1.0024</v>
      </c>
      <c r="E660" s="10">
        <f t="shared" si="175"/>
        <v>0.58391535705755904</v>
      </c>
      <c r="F660" s="16"/>
      <c r="G660" s="12" t="s">
        <v>661</v>
      </c>
      <c r="H660" s="13">
        <v>733.45</v>
      </c>
      <c r="I660" s="14">
        <v>-4.0000000000000002E-4</v>
      </c>
      <c r="J660" s="15">
        <f t="shared" si="176"/>
        <v>0.99960000000000004</v>
      </c>
      <c r="K660" s="10">
        <f t="shared" si="177"/>
        <v>-1.32951516598997E-4</v>
      </c>
      <c r="L660" s="21"/>
      <c r="M660" s="12" t="s">
        <v>661</v>
      </c>
      <c r="N660" s="13">
        <v>280.2</v>
      </c>
      <c r="O660" s="14">
        <v>-1.3599999999999999E-2</v>
      </c>
      <c r="P660" s="15">
        <f t="shared" si="178"/>
        <v>0.98640000000000005</v>
      </c>
      <c r="Q660" s="10">
        <f t="shared" si="179"/>
        <v>-1.4057989013613599E-4</v>
      </c>
      <c r="R660" s="21"/>
      <c r="S660" s="12" t="s">
        <v>661</v>
      </c>
      <c r="T660" s="13">
        <v>22.8</v>
      </c>
      <c r="U660" s="14">
        <v>-1.2999999999999999E-3</v>
      </c>
      <c r="V660" s="15">
        <f t="shared" si="180"/>
        <v>0.99870000000000003</v>
      </c>
      <c r="W660" s="10">
        <f t="shared" si="181"/>
        <v>-4.5506209696680201E-5</v>
      </c>
      <c r="X660" s="22"/>
      <c r="Y660" s="29" t="s">
        <v>661</v>
      </c>
      <c r="Z660" s="30">
        <v>60.85</v>
      </c>
      <c r="AA660" s="31">
        <v>-1.46E-2</v>
      </c>
      <c r="AB660" s="32">
        <f t="shared" si="182"/>
        <v>0.98540000000000005</v>
      </c>
      <c r="AC660" s="28">
        <f t="shared" si="183"/>
        <v>-3.0622689276331498E-4</v>
      </c>
      <c r="AD660" s="22"/>
      <c r="AE660" s="29" t="s">
        <v>661</v>
      </c>
      <c r="AF660" s="30">
        <v>567.70000000000005</v>
      </c>
      <c r="AG660" s="31">
        <v>-7.0000000000000001E-3</v>
      </c>
      <c r="AH660" s="32">
        <f t="shared" si="184"/>
        <v>0.99299999999999999</v>
      </c>
      <c r="AI660" s="28">
        <f t="shared" si="185"/>
        <v>-6.5243611177453995E-5</v>
      </c>
      <c r="AJ660" s="22"/>
      <c r="AK660" s="29" t="s">
        <v>661</v>
      </c>
      <c r="AL660" s="30">
        <v>246.95</v>
      </c>
      <c r="AM660" s="31">
        <v>-8.8000000000000005E-3</v>
      </c>
      <c r="AN660" s="32">
        <f t="shared" si="186"/>
        <v>0.99119999999999997</v>
      </c>
      <c r="AO660" s="28">
        <f t="shared" si="187"/>
        <v>-8.3313112013374697E-5</v>
      </c>
      <c r="AP660" s="22"/>
      <c r="AQ660" s="22"/>
      <c r="AR660" s="38"/>
      <c r="AT660" s="39">
        <f t="shared" si="171"/>
        <v>0.58314153582517303</v>
      </c>
      <c r="AV660" s="40" t="s">
        <v>665</v>
      </c>
      <c r="AW660" s="47">
        <v>1449.6</v>
      </c>
      <c r="AX660" s="48">
        <f t="shared" si="172"/>
        <v>2.1753776642117698E-3</v>
      </c>
      <c r="AY660" s="43">
        <f t="shared" si="173"/>
        <v>1.0021753776642099</v>
      </c>
      <c r="AZ660" s="49"/>
    </row>
    <row r="661" spans="1:52" ht="20.399999999999999">
      <c r="A661" s="12" t="s">
        <v>662</v>
      </c>
      <c r="B661" s="13">
        <v>1767.25</v>
      </c>
      <c r="C661" s="14">
        <v>-3.8E-3</v>
      </c>
      <c r="D661" s="15">
        <f t="shared" si="174"/>
        <v>0.99619999999999997</v>
      </c>
      <c r="E661" s="10">
        <f t="shared" si="175"/>
        <v>0.58030374970145704</v>
      </c>
      <c r="F661" s="16"/>
      <c r="G661" s="12" t="s">
        <v>662</v>
      </c>
      <c r="H661" s="13">
        <v>733.75</v>
      </c>
      <c r="I661" s="14">
        <v>-7.3000000000000001E-3</v>
      </c>
      <c r="J661" s="15">
        <f t="shared" si="176"/>
        <v>0.99270000000000003</v>
      </c>
      <c r="K661" s="10">
        <f t="shared" si="177"/>
        <v>-2.42636517793169E-3</v>
      </c>
      <c r="L661" s="21"/>
      <c r="M661" s="12" t="s">
        <v>662</v>
      </c>
      <c r="N661" s="13">
        <v>284.05</v>
      </c>
      <c r="O661" s="14">
        <v>8.2000000000000007E-3</v>
      </c>
      <c r="P661" s="15">
        <f t="shared" si="178"/>
        <v>1.0082</v>
      </c>
      <c r="Q661" s="10">
        <f t="shared" si="179"/>
        <v>8.4761404346787698E-5</v>
      </c>
      <c r="R661" s="21"/>
      <c r="S661" s="12" t="s">
        <v>662</v>
      </c>
      <c r="T661" s="13">
        <v>22.83</v>
      </c>
      <c r="U661" s="14">
        <v>8.6E-3</v>
      </c>
      <c r="V661" s="15">
        <f t="shared" si="180"/>
        <v>1.0085999999999999</v>
      </c>
      <c r="W661" s="10">
        <f t="shared" si="181"/>
        <v>3.01041079531884E-4</v>
      </c>
      <c r="X661" s="22"/>
      <c r="Y661" s="29" t="s">
        <v>662</v>
      </c>
      <c r="Z661" s="30">
        <v>61.75</v>
      </c>
      <c r="AA661" s="31">
        <v>1.9800000000000002E-2</v>
      </c>
      <c r="AB661" s="32">
        <f t="shared" si="182"/>
        <v>1.0198</v>
      </c>
      <c r="AC661" s="28">
        <f t="shared" si="183"/>
        <v>4.1529400525435899E-4</v>
      </c>
      <c r="AD661" s="22"/>
      <c r="AE661" s="29" t="s">
        <v>662</v>
      </c>
      <c r="AF661" s="30">
        <v>571.70000000000005</v>
      </c>
      <c r="AG661" s="31">
        <v>-3.0999999999999999E-3</v>
      </c>
      <c r="AH661" s="32">
        <f t="shared" si="184"/>
        <v>0.99690000000000001</v>
      </c>
      <c r="AI661" s="28">
        <f t="shared" si="185"/>
        <v>-2.8893599235729599E-5</v>
      </c>
      <c r="AJ661" s="22"/>
      <c r="AK661" s="29" t="s">
        <v>662</v>
      </c>
      <c r="AL661" s="30">
        <v>249.15</v>
      </c>
      <c r="AM661" s="31">
        <v>-2.2000000000000001E-3</v>
      </c>
      <c r="AN661" s="32">
        <f t="shared" si="186"/>
        <v>0.99780000000000002</v>
      </c>
      <c r="AO661" s="28">
        <f t="shared" si="187"/>
        <v>-2.0828278003343701E-5</v>
      </c>
      <c r="AP661" s="22"/>
      <c r="AQ661" s="22"/>
      <c r="AR661" s="38"/>
      <c r="AT661" s="39">
        <f t="shared" si="171"/>
        <v>0.578628759135419</v>
      </c>
      <c r="AV661" s="40" t="s">
        <v>666</v>
      </c>
      <c r="AW661" s="47">
        <v>1446.45</v>
      </c>
      <c r="AX661" s="48">
        <f t="shared" si="172"/>
        <v>-4.14722660169132E-4</v>
      </c>
      <c r="AY661" s="43">
        <f t="shared" si="173"/>
        <v>0.99958527733983105</v>
      </c>
      <c r="AZ661" s="49"/>
    </row>
    <row r="662" spans="1:52" ht="20.399999999999999">
      <c r="A662" s="12" t="s">
        <v>663</v>
      </c>
      <c r="B662" s="13">
        <v>1774.05</v>
      </c>
      <c r="C662" s="14">
        <v>1.01E-2</v>
      </c>
      <c r="D662" s="15">
        <f t="shared" si="174"/>
        <v>1.0101</v>
      </c>
      <c r="E662" s="10">
        <f t="shared" si="175"/>
        <v>0.58840074038691204</v>
      </c>
      <c r="F662" s="16"/>
      <c r="G662" s="12" t="s">
        <v>663</v>
      </c>
      <c r="H662" s="13">
        <v>739.15</v>
      </c>
      <c r="I662" s="14">
        <v>5.4000000000000003E-3</v>
      </c>
      <c r="J662" s="15">
        <f t="shared" si="176"/>
        <v>1.0054000000000001</v>
      </c>
      <c r="K662" s="10">
        <f t="shared" si="177"/>
        <v>1.79484547408646E-3</v>
      </c>
      <c r="L662" s="21"/>
      <c r="M662" s="12" t="s">
        <v>663</v>
      </c>
      <c r="N662" s="13">
        <v>281.75</v>
      </c>
      <c r="O662" s="14">
        <v>9.4999999999999998E-3</v>
      </c>
      <c r="P662" s="15">
        <f t="shared" si="178"/>
        <v>1.0095000000000001</v>
      </c>
      <c r="Q662" s="10">
        <f t="shared" si="179"/>
        <v>9.8199187962741806E-5</v>
      </c>
      <c r="R662" s="21"/>
      <c r="S662" s="12" t="s">
        <v>663</v>
      </c>
      <c r="T662" s="13">
        <v>22.63</v>
      </c>
      <c r="U662" s="14">
        <v>8.6999999999999994E-3</v>
      </c>
      <c r="V662" s="15">
        <f t="shared" si="180"/>
        <v>1.0086999999999999</v>
      </c>
      <c r="W662" s="10">
        <f t="shared" si="181"/>
        <v>3.0454155720086002E-4</v>
      </c>
      <c r="X662" s="22"/>
      <c r="Y662" s="29" t="s">
        <v>663</v>
      </c>
      <c r="Z662" s="30">
        <v>60.55</v>
      </c>
      <c r="AA662" s="31">
        <v>-1.9400000000000001E-2</v>
      </c>
      <c r="AB662" s="32">
        <f t="shared" si="182"/>
        <v>0.98060000000000003</v>
      </c>
      <c r="AC662" s="28">
        <f t="shared" si="183"/>
        <v>-4.0690422737043198E-4</v>
      </c>
      <c r="AD662" s="22"/>
      <c r="AE662" s="29" t="s">
        <v>663</v>
      </c>
      <c r="AF662" s="30">
        <v>573.45000000000005</v>
      </c>
      <c r="AG662" s="31">
        <v>-2.29E-2</v>
      </c>
      <c r="AH662" s="32">
        <f t="shared" si="184"/>
        <v>0.97709999999999997</v>
      </c>
      <c r="AI662" s="28">
        <f t="shared" si="185"/>
        <v>-2.1343981370909999E-4</v>
      </c>
      <c r="AJ662" s="22"/>
      <c r="AK662" s="29" t="s">
        <v>663</v>
      </c>
      <c r="AL662" s="30">
        <v>249.7</v>
      </c>
      <c r="AM662" s="31">
        <v>6.8999999999999999E-3</v>
      </c>
      <c r="AN662" s="32">
        <f t="shared" si="186"/>
        <v>1.0068999999999999</v>
      </c>
      <c r="AO662" s="28">
        <f t="shared" si="187"/>
        <v>6.5325053737759701E-5</v>
      </c>
      <c r="AP662" s="22"/>
      <c r="AQ662" s="22"/>
      <c r="AR662" s="38"/>
      <c r="AT662" s="39">
        <f t="shared" si="171"/>
        <v>0.59004330761881996</v>
      </c>
      <c r="AV662" s="40" t="s">
        <v>667</v>
      </c>
      <c r="AW662" s="47">
        <v>1447.05</v>
      </c>
      <c r="AX662" s="48">
        <f t="shared" si="172"/>
        <v>2.0407111521527602E-3</v>
      </c>
      <c r="AY662" s="43">
        <f t="shared" si="173"/>
        <v>1.0020407111521501</v>
      </c>
      <c r="AZ662" s="49"/>
    </row>
    <row r="663" spans="1:52" ht="20.399999999999999">
      <c r="A663" s="12" t="s">
        <v>664</v>
      </c>
      <c r="B663" s="13">
        <v>1756.3</v>
      </c>
      <c r="C663" s="14">
        <v>-1.77E-2</v>
      </c>
      <c r="D663" s="15">
        <f t="shared" si="174"/>
        <v>0.98229999999999995</v>
      </c>
      <c r="E663" s="10">
        <f t="shared" si="175"/>
        <v>0.57220675901600204</v>
      </c>
      <c r="F663" s="16"/>
      <c r="G663" s="12" t="s">
        <v>664</v>
      </c>
      <c r="H663" s="13">
        <v>735.15</v>
      </c>
      <c r="I663" s="14">
        <v>-6.7000000000000002E-3</v>
      </c>
      <c r="J663" s="15">
        <f t="shared" si="176"/>
        <v>0.99329999999999996</v>
      </c>
      <c r="K663" s="10">
        <f t="shared" si="177"/>
        <v>-2.2269379030331999E-3</v>
      </c>
      <c r="L663" s="21"/>
      <c r="M663" s="12" t="s">
        <v>664</v>
      </c>
      <c r="N663" s="13">
        <v>279.10000000000002</v>
      </c>
      <c r="O663" s="14">
        <v>-1.4500000000000001E-2</v>
      </c>
      <c r="P663" s="15">
        <f t="shared" si="178"/>
        <v>0.98550000000000004</v>
      </c>
      <c r="Q663" s="10">
        <f t="shared" si="179"/>
        <v>-1.4988297110102701E-4</v>
      </c>
      <c r="R663" s="21"/>
      <c r="S663" s="12" t="s">
        <v>664</v>
      </c>
      <c r="T663" s="13">
        <v>22.43</v>
      </c>
      <c r="U663" s="14">
        <v>-2.01E-2</v>
      </c>
      <c r="V663" s="15">
        <f t="shared" si="180"/>
        <v>0.97989999999999999</v>
      </c>
      <c r="W663" s="10">
        <f t="shared" si="181"/>
        <v>-7.0359601146405498E-4</v>
      </c>
      <c r="X663" s="22"/>
      <c r="Y663" s="29" t="s">
        <v>664</v>
      </c>
      <c r="Z663" s="30">
        <v>61.75</v>
      </c>
      <c r="AA663" s="31">
        <v>0</v>
      </c>
      <c r="AB663" s="32">
        <f t="shared" si="182"/>
        <v>1</v>
      </c>
      <c r="AC663" s="28">
        <f t="shared" si="183"/>
        <v>0</v>
      </c>
      <c r="AD663" s="22"/>
      <c r="AE663" s="29" t="s">
        <v>664</v>
      </c>
      <c r="AF663" s="30">
        <v>586.9</v>
      </c>
      <c r="AG663" s="31">
        <v>1.55E-2</v>
      </c>
      <c r="AH663" s="32">
        <f t="shared" si="184"/>
        <v>1.0155000000000001</v>
      </c>
      <c r="AI663" s="28">
        <f t="shared" si="185"/>
        <v>1.4446799617864799E-4</v>
      </c>
      <c r="AJ663" s="22"/>
      <c r="AK663" s="29" t="s">
        <v>664</v>
      </c>
      <c r="AL663" s="30">
        <v>248</v>
      </c>
      <c r="AM663" s="31">
        <v>-1.1599999999999999E-2</v>
      </c>
      <c r="AN663" s="32">
        <f t="shared" si="186"/>
        <v>0.98839999999999995</v>
      </c>
      <c r="AO663" s="28">
        <f t="shared" si="187"/>
        <v>-1.0982182947217599E-4</v>
      </c>
      <c r="AP663" s="22"/>
      <c r="AQ663" s="22"/>
      <c r="AR663" s="38"/>
      <c r="AT663" s="39">
        <f t="shared" si="171"/>
        <v>0.56916098829711004</v>
      </c>
      <c r="AV663" s="40" t="s">
        <v>668</v>
      </c>
      <c r="AW663" s="47">
        <v>1444.1</v>
      </c>
      <c r="AX663" s="48">
        <f t="shared" si="172"/>
        <v>-4.6633014265078697E-3</v>
      </c>
      <c r="AY663" s="43">
        <f t="shared" si="173"/>
        <v>0.99533669857349205</v>
      </c>
      <c r="AZ663" s="49"/>
    </row>
    <row r="664" spans="1:52" ht="20.399999999999999">
      <c r="A664" s="12" t="s">
        <v>665</v>
      </c>
      <c r="B664" s="13">
        <v>1787.9</v>
      </c>
      <c r="C664" s="14">
        <v>1.8100000000000002E-2</v>
      </c>
      <c r="D664" s="15">
        <f t="shared" si="174"/>
        <v>1.0181</v>
      </c>
      <c r="E664" s="10">
        <f t="shared" si="175"/>
        <v>0.59306087891091497</v>
      </c>
      <c r="F664" s="16"/>
      <c r="G664" s="12" t="s">
        <v>665</v>
      </c>
      <c r="H664" s="13">
        <v>740.1</v>
      </c>
      <c r="I664" s="14">
        <v>2.2499999999999999E-2</v>
      </c>
      <c r="J664" s="15">
        <f t="shared" si="176"/>
        <v>1.0225</v>
      </c>
      <c r="K664" s="10">
        <f t="shared" si="177"/>
        <v>7.47852280869357E-3</v>
      </c>
      <c r="L664" s="21"/>
      <c r="M664" s="12" t="s">
        <v>665</v>
      </c>
      <c r="N664" s="13">
        <v>283.2</v>
      </c>
      <c r="O664" s="14">
        <v>-0.01</v>
      </c>
      <c r="P664" s="15">
        <f t="shared" si="178"/>
        <v>0.99</v>
      </c>
      <c r="Q664" s="10">
        <f t="shared" si="179"/>
        <v>-1.0336756627657E-4</v>
      </c>
      <c r="R664" s="21"/>
      <c r="S664" s="12" t="s">
        <v>665</v>
      </c>
      <c r="T664" s="13">
        <v>22.9</v>
      </c>
      <c r="U664" s="14">
        <v>1.6899999999999998E-2</v>
      </c>
      <c r="V664" s="15">
        <f t="shared" si="180"/>
        <v>1.0168999999999999</v>
      </c>
      <c r="W664" s="10">
        <f t="shared" si="181"/>
        <v>5.9158072605684298E-4</v>
      </c>
      <c r="X664" s="22"/>
      <c r="Y664" s="29" t="s">
        <v>665</v>
      </c>
      <c r="Z664" s="30">
        <v>61.75</v>
      </c>
      <c r="AA664" s="31">
        <v>5.7000000000000002E-3</v>
      </c>
      <c r="AB664" s="32">
        <f t="shared" si="182"/>
        <v>1.0057</v>
      </c>
      <c r="AC664" s="28">
        <f t="shared" si="183"/>
        <v>1.1955433484595201E-4</v>
      </c>
      <c r="AD664" s="22"/>
      <c r="AE664" s="29" t="s">
        <v>665</v>
      </c>
      <c r="AF664" s="30">
        <v>577.95000000000005</v>
      </c>
      <c r="AG664" s="31">
        <v>-1.6400000000000001E-2</v>
      </c>
      <c r="AH664" s="32">
        <f t="shared" si="184"/>
        <v>0.98360000000000003</v>
      </c>
      <c r="AI664" s="28">
        <f t="shared" si="185"/>
        <v>-1.5285646047289201E-4</v>
      </c>
      <c r="AJ664" s="22"/>
      <c r="AK664" s="29" t="s">
        <v>665</v>
      </c>
      <c r="AL664" s="30">
        <v>250.9</v>
      </c>
      <c r="AM664" s="31">
        <v>2.4899999999999999E-2</v>
      </c>
      <c r="AN664" s="32">
        <f t="shared" si="186"/>
        <v>1.0248999999999999</v>
      </c>
      <c r="AO664" s="28">
        <f t="shared" si="187"/>
        <v>2.35738237401481E-4</v>
      </c>
      <c r="AP664" s="22"/>
      <c r="AQ664" s="22"/>
      <c r="AR664" s="38"/>
      <c r="AT664" s="39">
        <f t="shared" si="171"/>
        <v>0.601230050991163</v>
      </c>
      <c r="AV664" s="40" t="s">
        <v>669</v>
      </c>
      <c r="AW664" s="47">
        <v>1450.85</v>
      </c>
      <c r="AX664" s="48">
        <f t="shared" si="172"/>
        <v>6.2572585885489499E-3</v>
      </c>
      <c r="AY664" s="43">
        <f t="shared" si="173"/>
        <v>1.0062572585885501</v>
      </c>
      <c r="AZ664" s="49"/>
    </row>
    <row r="665" spans="1:52" ht="20.399999999999999">
      <c r="A665" s="12" t="s">
        <v>666</v>
      </c>
      <c r="B665" s="13">
        <v>1756.2</v>
      </c>
      <c r="C665" s="14">
        <v>7.3000000000000001E-3</v>
      </c>
      <c r="D665" s="15">
        <f t="shared" si="174"/>
        <v>1.0073000000000001</v>
      </c>
      <c r="E665" s="10">
        <f t="shared" si="175"/>
        <v>0.58676969190351103</v>
      </c>
      <c r="F665" s="16"/>
      <c r="G665" s="12" t="s">
        <v>666</v>
      </c>
      <c r="H665" s="13">
        <v>723.8</v>
      </c>
      <c r="I665" s="14">
        <v>3.5000000000000001E-3</v>
      </c>
      <c r="J665" s="15">
        <f t="shared" si="176"/>
        <v>1.0035000000000001</v>
      </c>
      <c r="K665" s="10">
        <f t="shared" si="177"/>
        <v>1.16332577024122E-3</v>
      </c>
      <c r="L665" s="21"/>
      <c r="M665" s="12" t="s">
        <v>666</v>
      </c>
      <c r="N665" s="13">
        <v>286.05</v>
      </c>
      <c r="O665" s="14">
        <v>-5.4000000000000003E-3</v>
      </c>
      <c r="P665" s="15">
        <f t="shared" si="178"/>
        <v>0.99460000000000004</v>
      </c>
      <c r="Q665" s="10">
        <f t="shared" si="179"/>
        <v>-5.5818485789347998E-5</v>
      </c>
      <c r="R665" s="21"/>
      <c r="S665" s="12" t="s">
        <v>666</v>
      </c>
      <c r="T665" s="13">
        <v>22.51</v>
      </c>
      <c r="U665" s="14">
        <v>1.8800000000000001E-2</v>
      </c>
      <c r="V665" s="15">
        <f t="shared" si="180"/>
        <v>1.0187999999999999</v>
      </c>
      <c r="W665" s="10">
        <f t="shared" si="181"/>
        <v>6.5808980176737498E-4</v>
      </c>
      <c r="X665" s="22"/>
      <c r="Y665" s="29" t="s">
        <v>666</v>
      </c>
      <c r="Z665" s="30">
        <v>61.4</v>
      </c>
      <c r="AA665" s="31">
        <v>1.7399999999999999E-2</v>
      </c>
      <c r="AB665" s="32">
        <f t="shared" si="182"/>
        <v>1.0174000000000001</v>
      </c>
      <c r="AC665" s="28">
        <f t="shared" si="183"/>
        <v>3.6495533795080003E-4</v>
      </c>
      <c r="AD665" s="22"/>
      <c r="AE665" s="29" t="s">
        <v>666</v>
      </c>
      <c r="AF665" s="30">
        <v>587.6</v>
      </c>
      <c r="AG665" s="31">
        <v>9.8699999999999996E-2</v>
      </c>
      <c r="AH665" s="32">
        <f t="shared" si="184"/>
        <v>1.0987</v>
      </c>
      <c r="AI665" s="28">
        <f t="shared" si="185"/>
        <v>9.1993491760210201E-4</v>
      </c>
      <c r="AJ665" s="22"/>
      <c r="AK665" s="29" t="s">
        <v>666</v>
      </c>
      <c r="AL665" s="30">
        <v>244.8</v>
      </c>
      <c r="AM665" s="31">
        <v>-4.7000000000000002E-3</v>
      </c>
      <c r="AN665" s="32">
        <f t="shared" si="186"/>
        <v>0.99529999999999996</v>
      </c>
      <c r="AO665" s="28">
        <f t="shared" si="187"/>
        <v>-4.4496775734416002E-5</v>
      </c>
      <c r="AP665" s="22"/>
      <c r="AQ665" s="22"/>
      <c r="AR665" s="38"/>
      <c r="AT665" s="39">
        <f t="shared" si="171"/>
        <v>0.58977568246954903</v>
      </c>
      <c r="AV665" s="40" t="s">
        <v>670</v>
      </c>
      <c r="AW665" s="47">
        <v>1441.8</v>
      </c>
      <c r="AX665" s="48">
        <f t="shared" si="172"/>
        <v>2.02126156162151E-2</v>
      </c>
      <c r="AY665" s="43">
        <f t="shared" si="173"/>
        <v>1.0202126156162199</v>
      </c>
      <c r="AZ665" s="49"/>
    </row>
    <row r="666" spans="1:52" ht="20.399999999999999">
      <c r="A666" s="12" t="s">
        <v>667</v>
      </c>
      <c r="B666" s="13">
        <v>1743.45</v>
      </c>
      <c r="C666" s="14">
        <v>-1.9E-3</v>
      </c>
      <c r="D666" s="15">
        <f t="shared" si="174"/>
        <v>0.99809999999999999</v>
      </c>
      <c r="E666" s="10">
        <f t="shared" si="175"/>
        <v>0.58141053260090803</v>
      </c>
      <c r="F666" s="16"/>
      <c r="G666" s="12" t="s">
        <v>667</v>
      </c>
      <c r="H666" s="13">
        <v>721.3</v>
      </c>
      <c r="I666" s="14">
        <v>-1.2699999999999999E-2</v>
      </c>
      <c r="J666" s="15">
        <f t="shared" si="176"/>
        <v>0.98729999999999996</v>
      </c>
      <c r="K666" s="10">
        <f t="shared" si="177"/>
        <v>-4.22121065201815E-3</v>
      </c>
      <c r="L666" s="21"/>
      <c r="M666" s="12" t="s">
        <v>667</v>
      </c>
      <c r="N666" s="13">
        <v>287.60000000000002</v>
      </c>
      <c r="O666" s="14">
        <v>-5.4899999999999997E-2</v>
      </c>
      <c r="P666" s="15">
        <f t="shared" si="178"/>
        <v>0.94510000000000005</v>
      </c>
      <c r="Q666" s="10">
        <f t="shared" si="179"/>
        <v>-5.6748793885837102E-4</v>
      </c>
      <c r="R666" s="21"/>
      <c r="S666" s="12" t="s">
        <v>667</v>
      </c>
      <c r="T666" s="13">
        <v>22.1</v>
      </c>
      <c r="U666" s="14">
        <v>5.0000000000000001E-3</v>
      </c>
      <c r="V666" s="15">
        <f t="shared" si="180"/>
        <v>1.0049999999999999</v>
      </c>
      <c r="W666" s="10">
        <f t="shared" si="181"/>
        <v>1.7502388344877001E-4</v>
      </c>
      <c r="X666" s="22"/>
      <c r="Y666" s="29" t="s">
        <v>667</v>
      </c>
      <c r="Z666" s="30">
        <v>60.35</v>
      </c>
      <c r="AA666" s="31">
        <v>-8.0000000000000004E-4</v>
      </c>
      <c r="AB666" s="32">
        <f t="shared" si="182"/>
        <v>0.99919999999999998</v>
      </c>
      <c r="AC666" s="28">
        <f t="shared" si="183"/>
        <v>-1.6779555767852902E-5</v>
      </c>
      <c r="AD666" s="22"/>
      <c r="AE666" s="29" t="s">
        <v>667</v>
      </c>
      <c r="AF666" s="30">
        <v>534.79999999999995</v>
      </c>
      <c r="AG666" s="31">
        <v>-3.5000000000000001E-3</v>
      </c>
      <c r="AH666" s="32">
        <f t="shared" si="184"/>
        <v>0.99650000000000005</v>
      </c>
      <c r="AI666" s="28">
        <f t="shared" si="185"/>
        <v>-3.2621805588726998E-5</v>
      </c>
      <c r="AJ666" s="22"/>
      <c r="AK666" s="29" t="s">
        <v>667</v>
      </c>
      <c r="AL666" s="30">
        <v>245.95</v>
      </c>
      <c r="AM666" s="31">
        <v>-5.3E-3</v>
      </c>
      <c r="AN666" s="32">
        <f t="shared" si="186"/>
        <v>0.99470000000000003</v>
      </c>
      <c r="AO666" s="28">
        <f t="shared" si="187"/>
        <v>-5.0177215189873398E-5</v>
      </c>
      <c r="AP666" s="22"/>
      <c r="AQ666" s="22"/>
      <c r="AR666" s="38"/>
      <c r="AT666" s="39">
        <f t="shared" si="171"/>
        <v>0.57669727931693304</v>
      </c>
      <c r="AV666" s="40" t="s">
        <v>671</v>
      </c>
      <c r="AW666" s="47">
        <v>1412.95</v>
      </c>
      <c r="AX666" s="48">
        <f t="shared" si="172"/>
        <v>7.7295149812329503E-2</v>
      </c>
      <c r="AY666" s="43">
        <f t="shared" si="173"/>
        <v>1.07729514981233</v>
      </c>
      <c r="AZ666" s="49"/>
    </row>
    <row r="667" spans="1:52" ht="20.399999999999999">
      <c r="A667" s="12" t="s">
        <v>668</v>
      </c>
      <c r="B667" s="13">
        <v>1746.75</v>
      </c>
      <c r="C667" s="14">
        <v>1.0500000000000001E-2</v>
      </c>
      <c r="D667" s="15">
        <f t="shared" si="174"/>
        <v>1.0105</v>
      </c>
      <c r="E667" s="10">
        <f t="shared" si="175"/>
        <v>0.58863374731311202</v>
      </c>
      <c r="F667" s="16"/>
      <c r="G667" s="12" t="s">
        <v>668</v>
      </c>
      <c r="H667" s="13">
        <v>730.55</v>
      </c>
      <c r="I667" s="14">
        <v>1.5E-3</v>
      </c>
      <c r="J667" s="15">
        <f t="shared" si="176"/>
        <v>1.0015000000000001</v>
      </c>
      <c r="K667" s="10">
        <f t="shared" si="177"/>
        <v>4.9856818724623795E-4</v>
      </c>
      <c r="L667" s="21"/>
      <c r="M667" s="12" t="s">
        <v>668</v>
      </c>
      <c r="N667" s="13">
        <v>304.3</v>
      </c>
      <c r="O667" s="14">
        <v>-8.5000000000000006E-3</v>
      </c>
      <c r="P667" s="15">
        <f t="shared" si="178"/>
        <v>0.99150000000000005</v>
      </c>
      <c r="Q667" s="10">
        <f t="shared" si="179"/>
        <v>-8.7862431335084803E-5</v>
      </c>
      <c r="R667" s="21"/>
      <c r="S667" s="12" t="s">
        <v>668</v>
      </c>
      <c r="T667" s="13">
        <v>21.99</v>
      </c>
      <c r="U667" s="14">
        <v>-3.2099999999999997E-2</v>
      </c>
      <c r="V667" s="15">
        <f t="shared" si="180"/>
        <v>0.96789999999999998</v>
      </c>
      <c r="W667" s="10">
        <f t="shared" si="181"/>
        <v>-1.1236533317410999E-3</v>
      </c>
      <c r="X667" s="22"/>
      <c r="Y667" s="29" t="s">
        <v>668</v>
      </c>
      <c r="Z667" s="30">
        <v>60.4</v>
      </c>
      <c r="AA667" s="31">
        <v>-2.8199999999999999E-2</v>
      </c>
      <c r="AB667" s="32">
        <f t="shared" si="182"/>
        <v>0.9718</v>
      </c>
      <c r="AC667" s="28">
        <f t="shared" si="183"/>
        <v>-5.9147934081681401E-4</v>
      </c>
      <c r="AD667" s="22"/>
      <c r="AE667" s="29" t="s">
        <v>668</v>
      </c>
      <c r="AF667" s="30">
        <v>536.70000000000005</v>
      </c>
      <c r="AG667" s="31">
        <v>-1.6500000000000001E-2</v>
      </c>
      <c r="AH667" s="32">
        <f t="shared" si="184"/>
        <v>0.98350000000000004</v>
      </c>
      <c r="AI667" s="28">
        <f t="shared" si="185"/>
        <v>-1.53788512061142E-4</v>
      </c>
      <c r="AJ667" s="22"/>
      <c r="AK667" s="29" t="s">
        <v>668</v>
      </c>
      <c r="AL667" s="30">
        <v>247.25</v>
      </c>
      <c r="AM667" s="31">
        <v>1.4200000000000001E-2</v>
      </c>
      <c r="AN667" s="32">
        <f t="shared" si="186"/>
        <v>1.0142</v>
      </c>
      <c r="AO667" s="28">
        <f t="shared" si="187"/>
        <v>1.3443706711249099E-4</v>
      </c>
      <c r="AP667" s="22"/>
      <c r="AQ667" s="22"/>
      <c r="AR667" s="38"/>
      <c r="AT667" s="39">
        <f t="shared" si="171"/>
        <v>0.58730996895151699</v>
      </c>
      <c r="AV667" s="40" t="s">
        <v>672</v>
      </c>
      <c r="AW667" s="47">
        <v>1307.8499999999999</v>
      </c>
      <c r="AX667" s="48">
        <f t="shared" si="172"/>
        <v>2.6301506426192299E-2</v>
      </c>
      <c r="AY667" s="43">
        <f t="shared" si="173"/>
        <v>1.02630150642619</v>
      </c>
      <c r="AZ667" s="49"/>
    </row>
    <row r="668" spans="1:52" ht="20.399999999999999">
      <c r="A668" s="12" t="s">
        <v>669</v>
      </c>
      <c r="B668" s="13">
        <v>1728.65</v>
      </c>
      <c r="C668" s="14">
        <v>2.9999999999999997E-4</v>
      </c>
      <c r="D668" s="15">
        <f t="shared" si="174"/>
        <v>1.0003</v>
      </c>
      <c r="E668" s="10">
        <f t="shared" si="175"/>
        <v>0.58269207069500795</v>
      </c>
      <c r="F668" s="16"/>
      <c r="G668" s="12" t="s">
        <v>669</v>
      </c>
      <c r="H668" s="13">
        <v>729.45</v>
      </c>
      <c r="I668" s="14">
        <v>-1.2999999999999999E-3</v>
      </c>
      <c r="J668" s="15">
        <f t="shared" si="176"/>
        <v>0.99870000000000003</v>
      </c>
      <c r="K668" s="10">
        <f t="shared" si="177"/>
        <v>-4.3209242894674002E-4</v>
      </c>
      <c r="L668" s="21"/>
      <c r="M668" s="12" t="s">
        <v>669</v>
      </c>
      <c r="N668" s="13">
        <v>306.89999999999998</v>
      </c>
      <c r="O668" s="14">
        <v>1.6199999999999999E-2</v>
      </c>
      <c r="P668" s="15">
        <f t="shared" si="178"/>
        <v>1.0162</v>
      </c>
      <c r="Q668" s="10">
        <f t="shared" si="179"/>
        <v>1.6745545736804399E-4</v>
      </c>
      <c r="R668" s="21"/>
      <c r="S668" s="12" t="s">
        <v>669</v>
      </c>
      <c r="T668" s="13">
        <v>22.72</v>
      </c>
      <c r="U668" s="14">
        <v>-1.7299999999999999E-2</v>
      </c>
      <c r="V668" s="15">
        <f t="shared" si="180"/>
        <v>0.98270000000000002</v>
      </c>
      <c r="W668" s="10">
        <f t="shared" si="181"/>
        <v>-6.0558263673274402E-4</v>
      </c>
      <c r="X668" s="22"/>
      <c r="Y668" s="29" t="s">
        <v>669</v>
      </c>
      <c r="Z668" s="30">
        <v>62.15</v>
      </c>
      <c r="AA668" s="31">
        <v>-2.0500000000000001E-2</v>
      </c>
      <c r="AB668" s="32">
        <f t="shared" si="182"/>
        <v>0.97950000000000004</v>
      </c>
      <c r="AC668" s="28">
        <f t="shared" si="183"/>
        <v>-4.2997611655122998E-4</v>
      </c>
      <c r="AD668" s="22"/>
      <c r="AE668" s="29" t="s">
        <v>669</v>
      </c>
      <c r="AF668" s="30">
        <v>545.70000000000005</v>
      </c>
      <c r="AG668" s="31">
        <v>-1.8700000000000001E-2</v>
      </c>
      <c r="AH668" s="32">
        <f t="shared" si="184"/>
        <v>0.98129999999999995</v>
      </c>
      <c r="AI668" s="28">
        <f t="shared" si="185"/>
        <v>-1.7429364700262699E-4</v>
      </c>
      <c r="AJ668" s="22"/>
      <c r="AK668" s="29" t="s">
        <v>669</v>
      </c>
      <c r="AL668" s="30">
        <v>243.8</v>
      </c>
      <c r="AM668" s="31">
        <v>-1.24E-2</v>
      </c>
      <c r="AN668" s="32">
        <f t="shared" si="186"/>
        <v>0.98760000000000003</v>
      </c>
      <c r="AO668" s="28">
        <f t="shared" si="187"/>
        <v>-1.17395748746119E-4</v>
      </c>
      <c r="AP668" s="22"/>
      <c r="AQ668" s="22"/>
      <c r="AR668" s="38"/>
      <c r="AT668" s="39">
        <f t="shared" si="171"/>
        <v>0.58110018557439702</v>
      </c>
      <c r="AV668" s="40" t="s">
        <v>673</v>
      </c>
      <c r="AW668" s="47">
        <v>1273.9000000000001</v>
      </c>
      <c r="AX668" s="48">
        <f t="shared" si="172"/>
        <v>-3.2817676953443703E-2</v>
      </c>
      <c r="AY668" s="43">
        <f t="shared" si="173"/>
        <v>0.96718232304655605</v>
      </c>
      <c r="AZ668" s="49"/>
    </row>
    <row r="669" spans="1:52" ht="20.399999999999999">
      <c r="A669" s="12" t="s">
        <v>670</v>
      </c>
      <c r="B669" s="13">
        <v>1728.2</v>
      </c>
      <c r="C669" s="14">
        <v>2.1999999999999999E-2</v>
      </c>
      <c r="D669" s="15">
        <f t="shared" si="174"/>
        <v>1.022</v>
      </c>
      <c r="E669" s="10">
        <f t="shared" si="175"/>
        <v>0.59533269644136599</v>
      </c>
      <c r="F669" s="16"/>
      <c r="G669" s="12" t="s">
        <v>670</v>
      </c>
      <c r="H669" s="13">
        <v>730.4</v>
      </c>
      <c r="I669" s="14">
        <v>2.2800000000000001E-2</v>
      </c>
      <c r="J669" s="15">
        <f t="shared" si="176"/>
        <v>1.0227999999999999</v>
      </c>
      <c r="K669" s="10">
        <f t="shared" si="177"/>
        <v>7.5782364461428201E-3</v>
      </c>
      <c r="L669" s="21"/>
      <c r="M669" s="12" t="s">
        <v>670</v>
      </c>
      <c r="N669" s="13">
        <v>302</v>
      </c>
      <c r="O669" s="14">
        <v>2.4799999999999999E-2</v>
      </c>
      <c r="P669" s="15">
        <f t="shared" si="178"/>
        <v>1.0247999999999999</v>
      </c>
      <c r="Q669" s="10">
        <f t="shared" si="179"/>
        <v>2.5635156436589401E-4</v>
      </c>
      <c r="R669" s="21"/>
      <c r="S669" s="12" t="s">
        <v>670</v>
      </c>
      <c r="T669" s="13">
        <v>23.12</v>
      </c>
      <c r="U669" s="14">
        <v>4.4699999999999997E-2</v>
      </c>
      <c r="V669" s="15">
        <f t="shared" si="180"/>
        <v>1.0447</v>
      </c>
      <c r="W669" s="10">
        <f t="shared" si="181"/>
        <v>1.564713518032E-3</v>
      </c>
      <c r="X669" s="22"/>
      <c r="Y669" s="29" t="s">
        <v>670</v>
      </c>
      <c r="Z669" s="30">
        <v>63.45</v>
      </c>
      <c r="AA669" s="31">
        <v>2.3400000000000001E-2</v>
      </c>
      <c r="AB669" s="32">
        <f t="shared" si="182"/>
        <v>1.0234000000000001</v>
      </c>
      <c r="AC669" s="28">
        <f t="shared" si="183"/>
        <v>4.9080200620969696E-4</v>
      </c>
      <c r="AD669" s="22"/>
      <c r="AE669" s="29" t="s">
        <v>670</v>
      </c>
      <c r="AF669" s="30">
        <v>556.1</v>
      </c>
      <c r="AG669" s="31">
        <v>-2.2000000000000001E-3</v>
      </c>
      <c r="AH669" s="32">
        <f t="shared" si="184"/>
        <v>0.99780000000000002</v>
      </c>
      <c r="AI669" s="28">
        <f t="shared" si="185"/>
        <v>-2.0505134941485599E-5</v>
      </c>
      <c r="AJ669" s="22"/>
      <c r="AK669" s="29" t="s">
        <v>670</v>
      </c>
      <c r="AL669" s="30">
        <v>246.85</v>
      </c>
      <c r="AM669" s="31">
        <v>2.4899999999999999E-2</v>
      </c>
      <c r="AN669" s="32">
        <f t="shared" si="186"/>
        <v>1.0248999999999999</v>
      </c>
      <c r="AO669" s="28">
        <f t="shared" si="187"/>
        <v>2.35738237401481E-4</v>
      </c>
      <c r="AP669" s="22"/>
      <c r="AQ669" s="22"/>
      <c r="AR669" s="38"/>
      <c r="AT669" s="39">
        <f t="shared" si="171"/>
        <v>0.60543803307857702</v>
      </c>
      <c r="AV669" s="40" t="s">
        <v>674</v>
      </c>
      <c r="AW669" s="47">
        <v>1316.4</v>
      </c>
      <c r="AX669" s="48">
        <f t="shared" si="172"/>
        <v>-1.7768875875772201E-2</v>
      </c>
      <c r="AY669" s="43">
        <f t="shared" si="173"/>
        <v>0.98223112412422797</v>
      </c>
      <c r="AZ669" s="49"/>
    </row>
    <row r="670" spans="1:52" ht="20.399999999999999">
      <c r="A670" s="12" t="s">
        <v>1022</v>
      </c>
      <c r="B670" s="13">
        <v>1690.95</v>
      </c>
      <c r="C670" s="14">
        <v>1.9599999999999999E-2</v>
      </c>
      <c r="D670" s="15">
        <f t="shared" si="174"/>
        <v>1.0196000000000001</v>
      </c>
      <c r="E670" s="10">
        <f t="shared" si="175"/>
        <v>0.59393465488416497</v>
      </c>
      <c r="F670" s="16"/>
      <c r="G670" s="12" t="s">
        <v>1022</v>
      </c>
      <c r="H670" s="13">
        <v>714.1</v>
      </c>
      <c r="I670" s="14">
        <v>3.6700000000000003E-2</v>
      </c>
      <c r="J670" s="15">
        <f t="shared" si="176"/>
        <v>1.0367</v>
      </c>
      <c r="K670" s="10">
        <f t="shared" si="177"/>
        <v>1.2198301647958E-2</v>
      </c>
      <c r="L670" s="21"/>
      <c r="M670" s="12" t="s">
        <v>1022</v>
      </c>
      <c r="N670" s="13">
        <v>294.7</v>
      </c>
      <c r="O670" s="14">
        <v>1.8499999999999999E-2</v>
      </c>
      <c r="P670" s="15">
        <f t="shared" si="178"/>
        <v>1.0185</v>
      </c>
      <c r="Q670" s="10">
        <f t="shared" si="179"/>
        <v>1.91229997611655E-4</v>
      </c>
      <c r="R670" s="21"/>
      <c r="S670" s="12" t="s">
        <v>1022</v>
      </c>
      <c r="T670" s="13">
        <v>22.13</v>
      </c>
      <c r="U670" s="14">
        <v>4.8300000000000003E-2</v>
      </c>
      <c r="V670" s="15">
        <f t="shared" si="180"/>
        <v>1.0483</v>
      </c>
      <c r="W670" s="10">
        <f t="shared" si="181"/>
        <v>1.69073071411512E-3</v>
      </c>
      <c r="X670" s="22"/>
      <c r="Y670" s="29" t="s">
        <v>1022</v>
      </c>
      <c r="Z670" s="30">
        <v>62</v>
      </c>
      <c r="AA670" s="31">
        <v>4.3799999999999999E-2</v>
      </c>
      <c r="AB670" s="32">
        <f t="shared" si="182"/>
        <v>1.0438000000000001</v>
      </c>
      <c r="AC670" s="28">
        <f t="shared" si="183"/>
        <v>9.18680678289945E-4</v>
      </c>
      <c r="AD670" s="22"/>
      <c r="AE670" s="29" t="s">
        <v>1022</v>
      </c>
      <c r="AF670" s="30">
        <v>557.29999999999995</v>
      </c>
      <c r="AG670" s="31">
        <v>1.7299999999999999E-2</v>
      </c>
      <c r="AH670" s="32">
        <f t="shared" si="184"/>
        <v>1.0173000000000001</v>
      </c>
      <c r="AI670" s="28">
        <f t="shared" si="185"/>
        <v>1.61244924767136E-4</v>
      </c>
      <c r="AJ670" s="22"/>
      <c r="AK670" s="29" t="s">
        <v>1022</v>
      </c>
      <c r="AL670" s="30">
        <v>240.85</v>
      </c>
      <c r="AM670" s="31">
        <v>6.4999999999999997E-3</v>
      </c>
      <c r="AN670" s="32">
        <f t="shared" si="186"/>
        <v>1.0065</v>
      </c>
      <c r="AO670" s="28">
        <f t="shared" si="187"/>
        <v>6.1538094100788094E-5</v>
      </c>
      <c r="AP670" s="22"/>
      <c r="AQ670" s="22"/>
      <c r="AR670" s="38"/>
      <c r="AT670" s="39">
        <f t="shared" si="171"/>
        <v>0.60915638094100799</v>
      </c>
      <c r="AV670" s="40" t="s">
        <v>675</v>
      </c>
      <c r="AW670" s="47">
        <v>1340</v>
      </c>
      <c r="AX670" s="48">
        <f t="shared" si="172"/>
        <v>-9.6547352258310199E-3</v>
      </c>
      <c r="AY670" s="43">
        <f t="shared" si="173"/>
        <v>0.99034526477416895</v>
      </c>
      <c r="AZ670" s="49"/>
    </row>
    <row r="671" spans="1:52" ht="20.399999999999999">
      <c r="A671" s="12" t="s">
        <v>1023</v>
      </c>
      <c r="B671" s="13">
        <v>1658.5</v>
      </c>
      <c r="C671" s="14">
        <v>1.47E-2</v>
      </c>
      <c r="D671" s="15">
        <f t="shared" si="174"/>
        <v>1.0146999999999999</v>
      </c>
      <c r="E671" s="10">
        <f t="shared" si="175"/>
        <v>0.59108032003821298</v>
      </c>
      <c r="F671" s="16"/>
      <c r="G671" s="12" t="s">
        <v>1023</v>
      </c>
      <c r="H671" s="13">
        <v>688.85</v>
      </c>
      <c r="I671" s="14">
        <v>1.6299999999999999E-2</v>
      </c>
      <c r="J671" s="15">
        <f t="shared" si="176"/>
        <v>1.0163</v>
      </c>
      <c r="K671" s="10">
        <f t="shared" si="177"/>
        <v>5.4177743014091201E-3</v>
      </c>
      <c r="L671" s="21"/>
      <c r="M671" s="12" t="s">
        <v>1023</v>
      </c>
      <c r="N671" s="13">
        <v>289.35000000000002</v>
      </c>
      <c r="O671" s="14">
        <v>1.15E-2</v>
      </c>
      <c r="P671" s="15">
        <f t="shared" si="178"/>
        <v>1.0115000000000001</v>
      </c>
      <c r="Q671" s="10">
        <f t="shared" si="179"/>
        <v>1.18872701218056E-4</v>
      </c>
      <c r="R671" s="21"/>
      <c r="S671" s="12" t="s">
        <v>1023</v>
      </c>
      <c r="T671" s="13">
        <v>21.11</v>
      </c>
      <c r="U671" s="14">
        <v>2.3999999999999998E-3</v>
      </c>
      <c r="V671" s="15">
        <f t="shared" si="180"/>
        <v>1.0024</v>
      </c>
      <c r="W671" s="10">
        <f t="shared" si="181"/>
        <v>8.4011464055409597E-5</v>
      </c>
      <c r="X671" s="22"/>
      <c r="Y671" s="29" t="s">
        <v>1023</v>
      </c>
      <c r="Z671" s="30">
        <v>59.4</v>
      </c>
      <c r="AA671" s="31">
        <v>-2.5000000000000001E-3</v>
      </c>
      <c r="AB671" s="32">
        <f t="shared" si="182"/>
        <v>0.99750000000000005</v>
      </c>
      <c r="AC671" s="28">
        <f t="shared" si="183"/>
        <v>-5.2436111774540203E-5</v>
      </c>
      <c r="AD671" s="22"/>
      <c r="AE671" s="29" t="s">
        <v>1023</v>
      </c>
      <c r="AF671" s="30">
        <v>547.79999999999995</v>
      </c>
      <c r="AG671" s="31">
        <v>3.09E-2</v>
      </c>
      <c r="AH671" s="32">
        <f t="shared" si="184"/>
        <v>1.0308999999999999</v>
      </c>
      <c r="AI671" s="28">
        <f t="shared" si="185"/>
        <v>2.8800394076904697E-4</v>
      </c>
      <c r="AJ671" s="22"/>
      <c r="AK671" s="29" t="s">
        <v>1023</v>
      </c>
      <c r="AL671" s="30">
        <v>239.3</v>
      </c>
      <c r="AM671" s="31">
        <v>-3.5000000000000001E-3</v>
      </c>
      <c r="AN671" s="32">
        <f t="shared" si="186"/>
        <v>0.99650000000000005</v>
      </c>
      <c r="AO671" s="28">
        <f t="shared" si="187"/>
        <v>-3.3135896823501299E-5</v>
      </c>
      <c r="AP671" s="22"/>
      <c r="AQ671" s="22"/>
      <c r="AR671" s="38"/>
      <c r="AT671" s="39">
        <f t="shared" ref="AT671:AT734" si="188">SUM(E671,K671,Q671,W671,AC671,AI671,AO671,)</f>
        <v>0.59690341043706696</v>
      </c>
      <c r="AV671" s="40" t="s">
        <v>676</v>
      </c>
      <c r="AW671" s="47">
        <v>1353</v>
      </c>
      <c r="AX671" s="48">
        <f t="shared" si="172"/>
        <v>-8.79344874074592E-3</v>
      </c>
      <c r="AY671" s="43">
        <f t="shared" si="173"/>
        <v>0.99120655125925405</v>
      </c>
      <c r="AZ671" s="49"/>
    </row>
    <row r="672" spans="1:52" ht="20.399999999999999">
      <c r="A672" s="12" t="s">
        <v>1024</v>
      </c>
      <c r="B672" s="13">
        <v>1634.45</v>
      </c>
      <c r="C672" s="14">
        <v>-4.5199999999999997E-2</v>
      </c>
      <c r="D672" s="15">
        <f t="shared" si="174"/>
        <v>0.95479999999999998</v>
      </c>
      <c r="E672" s="10">
        <f t="shared" si="175"/>
        <v>0.55618753283974198</v>
      </c>
      <c r="F672" s="16"/>
      <c r="G672" s="12" t="s">
        <v>1024</v>
      </c>
      <c r="H672" s="13">
        <v>677.8</v>
      </c>
      <c r="I672" s="14">
        <v>-3.1899999999999998E-2</v>
      </c>
      <c r="J672" s="15">
        <f t="shared" si="176"/>
        <v>0.96809999999999996</v>
      </c>
      <c r="K672" s="10">
        <f t="shared" si="177"/>
        <v>-1.0602883448770001E-2</v>
      </c>
      <c r="L672" s="21"/>
      <c r="M672" s="12" t="s">
        <v>1024</v>
      </c>
      <c r="N672" s="13">
        <v>286.05</v>
      </c>
      <c r="O672" s="14">
        <v>-6.6900000000000001E-2</v>
      </c>
      <c r="P672" s="15">
        <f t="shared" si="178"/>
        <v>0.93310000000000004</v>
      </c>
      <c r="Q672" s="10">
        <f t="shared" si="179"/>
        <v>-6.9152901839025598E-4</v>
      </c>
      <c r="R672" s="21"/>
      <c r="S672" s="12" t="s">
        <v>1024</v>
      </c>
      <c r="T672" s="13">
        <v>21.06</v>
      </c>
      <c r="U672" s="14">
        <v>-4.99E-2</v>
      </c>
      <c r="V672" s="15">
        <f t="shared" si="180"/>
        <v>0.95009999999999994</v>
      </c>
      <c r="W672" s="10">
        <f t="shared" si="181"/>
        <v>-1.74673835681872E-3</v>
      </c>
      <c r="X672" s="22"/>
      <c r="Y672" s="29" t="s">
        <v>1024</v>
      </c>
      <c r="Z672" s="30">
        <v>59.55</v>
      </c>
      <c r="AA672" s="31">
        <v>-2.93E-2</v>
      </c>
      <c r="AB672" s="32">
        <f t="shared" si="182"/>
        <v>0.97070000000000001</v>
      </c>
      <c r="AC672" s="28">
        <f t="shared" si="183"/>
        <v>-6.1455122999761196E-4</v>
      </c>
      <c r="AD672" s="22"/>
      <c r="AE672" s="29" t="s">
        <v>1024</v>
      </c>
      <c r="AF672" s="30">
        <v>531.4</v>
      </c>
      <c r="AG672" s="31">
        <v>-5.3900000000000003E-2</v>
      </c>
      <c r="AH672" s="32">
        <f t="shared" si="184"/>
        <v>0.94610000000000005</v>
      </c>
      <c r="AI672" s="28">
        <f t="shared" si="185"/>
        <v>-5.0237580606639603E-4</v>
      </c>
      <c r="AJ672" s="22"/>
      <c r="AK672" s="29" t="s">
        <v>1024</v>
      </c>
      <c r="AL672" s="30">
        <v>240.15</v>
      </c>
      <c r="AM672" s="31">
        <v>-3.4000000000000002E-2</v>
      </c>
      <c r="AN672" s="32">
        <f t="shared" si="186"/>
        <v>0.96599999999999997</v>
      </c>
      <c r="AO672" s="28">
        <f t="shared" si="187"/>
        <v>-3.2189156914258401E-4</v>
      </c>
      <c r="AP672" s="22"/>
      <c r="AQ672" s="22"/>
      <c r="AR672" s="38"/>
      <c r="AT672" s="39">
        <f t="shared" si="188"/>
        <v>0.54170756341055604</v>
      </c>
      <c r="AV672" s="40" t="s">
        <v>677</v>
      </c>
      <c r="AW672" s="47">
        <v>1364.95</v>
      </c>
      <c r="AX672" s="48">
        <f t="shared" si="172"/>
        <v>-2.9168584153772999E-2</v>
      </c>
      <c r="AY672" s="43">
        <f t="shared" si="173"/>
        <v>0.97083141584622701</v>
      </c>
      <c r="AZ672" s="49"/>
    </row>
    <row r="673" spans="1:52" ht="20.399999999999999">
      <c r="A673" s="12" t="s">
        <v>1025</v>
      </c>
      <c r="B673" s="13">
        <v>1711.75</v>
      </c>
      <c r="C673" s="14">
        <v>-2.3099999999999999E-2</v>
      </c>
      <c r="D673" s="15">
        <f t="shared" si="174"/>
        <v>0.97689999999999999</v>
      </c>
      <c r="E673" s="10">
        <f t="shared" si="175"/>
        <v>0.56906116551230002</v>
      </c>
      <c r="F673" s="16"/>
      <c r="G673" s="12" t="s">
        <v>1025</v>
      </c>
      <c r="H673" s="13">
        <v>700.15</v>
      </c>
      <c r="I673" s="14">
        <v>-9.2999999999999992E-3</v>
      </c>
      <c r="J673" s="15">
        <f t="shared" si="176"/>
        <v>0.99070000000000003</v>
      </c>
      <c r="K673" s="10">
        <f t="shared" si="177"/>
        <v>-3.0911227609266801E-3</v>
      </c>
      <c r="L673" s="21"/>
      <c r="M673" s="12" t="s">
        <v>1025</v>
      </c>
      <c r="N673" s="13">
        <v>306.55</v>
      </c>
      <c r="O673" s="14">
        <v>-2.23E-2</v>
      </c>
      <c r="P673" s="15">
        <f t="shared" si="178"/>
        <v>0.97770000000000001</v>
      </c>
      <c r="Q673" s="10">
        <f t="shared" si="179"/>
        <v>-2.3050967279675201E-4</v>
      </c>
      <c r="R673" s="21"/>
      <c r="S673" s="12" t="s">
        <v>1025</v>
      </c>
      <c r="T673" s="13">
        <v>22.17</v>
      </c>
      <c r="U673" s="14">
        <v>-3.3399999999999999E-2</v>
      </c>
      <c r="V673" s="15">
        <f t="shared" si="180"/>
        <v>0.96660000000000001</v>
      </c>
      <c r="W673" s="10">
        <f t="shared" si="181"/>
        <v>-1.1691595414377799E-3</v>
      </c>
      <c r="X673" s="22"/>
      <c r="Y673" s="29" t="s">
        <v>1025</v>
      </c>
      <c r="Z673" s="30">
        <v>61.35</v>
      </c>
      <c r="AA673" s="31">
        <v>1.0699999999999999E-2</v>
      </c>
      <c r="AB673" s="32">
        <f t="shared" si="182"/>
        <v>1.0106999999999999</v>
      </c>
      <c r="AC673" s="28">
        <f t="shared" si="183"/>
        <v>2.2442655839503199E-4</v>
      </c>
      <c r="AD673" s="22"/>
      <c r="AE673" s="29" t="s">
        <v>1025</v>
      </c>
      <c r="AF673" s="30">
        <v>561.70000000000005</v>
      </c>
      <c r="AG673" s="31">
        <v>-3.0700000000000002E-2</v>
      </c>
      <c r="AH673" s="32">
        <f t="shared" si="184"/>
        <v>0.96930000000000005</v>
      </c>
      <c r="AI673" s="28">
        <f t="shared" si="185"/>
        <v>-2.8613983759254798E-4</v>
      </c>
      <c r="AJ673" s="22"/>
      <c r="AK673" s="29" t="s">
        <v>1025</v>
      </c>
      <c r="AL673" s="30">
        <v>248.6</v>
      </c>
      <c r="AM673" s="31">
        <v>-2.24E-2</v>
      </c>
      <c r="AN673" s="32">
        <f t="shared" si="186"/>
        <v>0.97760000000000002</v>
      </c>
      <c r="AO673" s="28">
        <f t="shared" si="187"/>
        <v>-2.1206973967040799E-4</v>
      </c>
      <c r="AP673" s="22"/>
      <c r="AQ673" s="22"/>
      <c r="AR673" s="38"/>
      <c r="AT673" s="39">
        <f t="shared" si="188"/>
        <v>0.56429659051827097</v>
      </c>
      <c r="AV673" s="40" t="s">
        <v>678</v>
      </c>
      <c r="AW673" s="47">
        <v>1405.35</v>
      </c>
      <c r="AX673" s="48">
        <f t="shared" si="172"/>
        <v>2.5840672362174098E-2</v>
      </c>
      <c r="AY673" s="43">
        <f t="shared" si="173"/>
        <v>1.02584067236217</v>
      </c>
      <c r="AZ673" s="49"/>
    </row>
    <row r="674" spans="1:52" ht="20.399999999999999">
      <c r="A674" s="12" t="s">
        <v>1026</v>
      </c>
      <c r="B674" s="13">
        <v>1752.3</v>
      </c>
      <c r="C674" s="14">
        <v>-1.7999999999999999E-2</v>
      </c>
      <c r="D674" s="15">
        <f t="shared" si="174"/>
        <v>0.98199999999999998</v>
      </c>
      <c r="E674" s="10">
        <f t="shared" si="175"/>
        <v>0.572032003821352</v>
      </c>
      <c r="F674" s="16"/>
      <c r="G674" s="12" t="s">
        <v>1026</v>
      </c>
      <c r="H674" s="13">
        <v>706.7</v>
      </c>
      <c r="I674" s="14">
        <v>-5.1000000000000004E-3</v>
      </c>
      <c r="J674" s="15">
        <f t="shared" si="176"/>
        <v>0.99490000000000001</v>
      </c>
      <c r="K674" s="10">
        <f t="shared" si="177"/>
        <v>-1.6951318366372099E-3</v>
      </c>
      <c r="L674" s="21"/>
      <c r="M674" s="12" t="s">
        <v>1026</v>
      </c>
      <c r="N674" s="13">
        <v>313.55</v>
      </c>
      <c r="O674" s="14">
        <v>1.3599999999999999E-2</v>
      </c>
      <c r="P674" s="15">
        <f t="shared" si="178"/>
        <v>1.0136000000000001</v>
      </c>
      <c r="Q674" s="10">
        <f t="shared" si="179"/>
        <v>1.4057989013613599E-4</v>
      </c>
      <c r="R674" s="21"/>
      <c r="S674" s="12" t="s">
        <v>1026</v>
      </c>
      <c r="T674" s="13">
        <v>22.93</v>
      </c>
      <c r="U674" s="14">
        <v>1.21E-2</v>
      </c>
      <c r="V674" s="15">
        <f t="shared" si="180"/>
        <v>1.0121</v>
      </c>
      <c r="W674" s="10">
        <f t="shared" si="181"/>
        <v>4.2355779794602297E-4</v>
      </c>
      <c r="X674" s="22"/>
      <c r="Y674" s="29" t="s">
        <v>1026</v>
      </c>
      <c r="Z674" s="30">
        <v>60.7</v>
      </c>
      <c r="AA674" s="31">
        <v>-2.0199999999999999E-2</v>
      </c>
      <c r="AB674" s="32">
        <f t="shared" si="182"/>
        <v>0.9798</v>
      </c>
      <c r="AC674" s="28">
        <f t="shared" si="183"/>
        <v>-4.2368378313828502E-4</v>
      </c>
      <c r="AD674" s="22"/>
      <c r="AE674" s="29" t="s">
        <v>1026</v>
      </c>
      <c r="AF674" s="30">
        <v>579.5</v>
      </c>
      <c r="AG674" s="31">
        <v>1.03E-2</v>
      </c>
      <c r="AH674" s="32">
        <f t="shared" si="184"/>
        <v>1.0103</v>
      </c>
      <c r="AI674" s="28">
        <f t="shared" si="185"/>
        <v>9.6001313589682397E-5</v>
      </c>
      <c r="AJ674" s="22"/>
      <c r="AK674" s="29" t="s">
        <v>1026</v>
      </c>
      <c r="AL674" s="30">
        <v>254.3</v>
      </c>
      <c r="AM674" s="31">
        <v>-1.72E-2</v>
      </c>
      <c r="AN674" s="32">
        <f t="shared" si="186"/>
        <v>0.98280000000000001</v>
      </c>
      <c r="AO674" s="28">
        <f t="shared" si="187"/>
        <v>-1.6283926438977799E-4</v>
      </c>
      <c r="AP674" s="22"/>
      <c r="AQ674" s="22"/>
      <c r="AR674" s="38"/>
      <c r="AT674" s="39">
        <f t="shared" si="188"/>
        <v>0.57041048793885796</v>
      </c>
      <c r="AV674" s="40" t="s">
        <v>679</v>
      </c>
      <c r="AW674" s="47">
        <v>1369.5</v>
      </c>
      <c r="AX674" s="48">
        <f t="shared" si="172"/>
        <v>-1.96666016085928E-2</v>
      </c>
      <c r="AY674" s="43">
        <f t="shared" si="173"/>
        <v>0.98033339839140698</v>
      </c>
      <c r="AZ674" s="49"/>
    </row>
    <row r="675" spans="1:52" ht="20.399999999999999">
      <c r="A675" s="12" t="s">
        <v>1027</v>
      </c>
      <c r="B675" s="13">
        <v>1784.5</v>
      </c>
      <c r="C675" s="14">
        <v>-1.78E-2</v>
      </c>
      <c r="D675" s="15">
        <f t="shared" si="174"/>
        <v>0.98219999999999996</v>
      </c>
      <c r="E675" s="10">
        <f t="shared" si="175"/>
        <v>0.57214850728445199</v>
      </c>
      <c r="F675" s="16"/>
      <c r="G675" s="12" t="s">
        <v>1027</v>
      </c>
      <c r="H675" s="13">
        <v>710.3</v>
      </c>
      <c r="I675" s="14">
        <v>4.0000000000000001E-3</v>
      </c>
      <c r="J675" s="15">
        <f t="shared" si="176"/>
        <v>1.004</v>
      </c>
      <c r="K675" s="10">
        <f t="shared" si="177"/>
        <v>1.3295151659899699E-3</v>
      </c>
      <c r="L675" s="21"/>
      <c r="M675" s="12" t="s">
        <v>1027</v>
      </c>
      <c r="N675" s="13">
        <v>309.35000000000002</v>
      </c>
      <c r="O675" s="14">
        <v>-8.0000000000000004E-4</v>
      </c>
      <c r="P675" s="15">
        <f t="shared" si="178"/>
        <v>0.99919999999999998</v>
      </c>
      <c r="Q675" s="10">
        <f t="shared" si="179"/>
        <v>-8.2694053021256302E-6</v>
      </c>
      <c r="R675" s="21"/>
      <c r="S675" s="12" t="s">
        <v>1027</v>
      </c>
      <c r="T675" s="13">
        <v>22.66</v>
      </c>
      <c r="U675" s="14">
        <v>4.9599999999999998E-2</v>
      </c>
      <c r="V675" s="15">
        <f t="shared" si="180"/>
        <v>1.0496000000000001</v>
      </c>
      <c r="W675" s="10">
        <f t="shared" si="181"/>
        <v>1.7362369238118E-3</v>
      </c>
      <c r="X675" s="22"/>
      <c r="Y675" s="29" t="s">
        <v>1027</v>
      </c>
      <c r="Z675" s="30">
        <v>61.95</v>
      </c>
      <c r="AA675" s="31">
        <v>-5.5999999999999999E-3</v>
      </c>
      <c r="AB675" s="32">
        <f t="shared" si="182"/>
        <v>0.99439999999999995</v>
      </c>
      <c r="AC675" s="28">
        <f t="shared" si="183"/>
        <v>-1.1745689037497E-4</v>
      </c>
      <c r="AD675" s="22"/>
      <c r="AE675" s="29" t="s">
        <v>1027</v>
      </c>
      <c r="AF675" s="30">
        <v>573.6</v>
      </c>
      <c r="AG675" s="31">
        <v>-2.63E-2</v>
      </c>
      <c r="AH675" s="32">
        <f t="shared" si="184"/>
        <v>0.97370000000000001</v>
      </c>
      <c r="AI675" s="28">
        <f t="shared" si="185"/>
        <v>-2.4512956770957701E-4</v>
      </c>
      <c r="AJ675" s="22"/>
      <c r="AK675" s="29" t="s">
        <v>1027</v>
      </c>
      <c r="AL675" s="30">
        <v>258.75</v>
      </c>
      <c r="AM675" s="31">
        <v>-2.2100000000000002E-2</v>
      </c>
      <c r="AN675" s="32">
        <f t="shared" si="186"/>
        <v>0.97789999999999999</v>
      </c>
      <c r="AO675" s="28">
        <f t="shared" si="187"/>
        <v>-2.0922951994267999E-4</v>
      </c>
      <c r="AP675" s="22"/>
      <c r="AQ675" s="22"/>
      <c r="AR675" s="38"/>
      <c r="AT675" s="39">
        <f t="shared" si="188"/>
        <v>0.57463417399092398</v>
      </c>
      <c r="AV675" s="40" t="s">
        <v>680</v>
      </c>
      <c r="AW675" s="47">
        <v>1396.7</v>
      </c>
      <c r="AX675" s="48">
        <f t="shared" si="172"/>
        <v>9.7488046584655891E-3</v>
      </c>
      <c r="AY675" s="43">
        <f t="shared" si="173"/>
        <v>1.0097488046584699</v>
      </c>
      <c r="AZ675" s="49"/>
    </row>
    <row r="676" spans="1:52" ht="20.399999999999999">
      <c r="A676" s="12" t="s">
        <v>677</v>
      </c>
      <c r="B676" s="13">
        <v>1816.75</v>
      </c>
      <c r="C676" s="14">
        <v>2.23E-2</v>
      </c>
      <c r="D676" s="15">
        <f t="shared" si="174"/>
        <v>1.0223</v>
      </c>
      <c r="E676" s="10">
        <f t="shared" si="175"/>
        <v>0.59550745163601604</v>
      </c>
      <c r="F676" s="16"/>
      <c r="G676" s="12" t="s">
        <v>677</v>
      </c>
      <c r="H676" s="13">
        <v>707.5</v>
      </c>
      <c r="I676" s="14">
        <v>1.78E-2</v>
      </c>
      <c r="J676" s="15">
        <f t="shared" si="176"/>
        <v>1.0178</v>
      </c>
      <c r="K676" s="10">
        <f t="shared" si="177"/>
        <v>5.9163424886553599E-3</v>
      </c>
      <c r="L676" s="21"/>
      <c r="M676" s="12" t="s">
        <v>677</v>
      </c>
      <c r="N676" s="13">
        <v>309.60000000000002</v>
      </c>
      <c r="O676" s="14">
        <v>-1.5100000000000001E-2</v>
      </c>
      <c r="P676" s="15">
        <f t="shared" si="178"/>
        <v>0.9849</v>
      </c>
      <c r="Q676" s="10">
        <f t="shared" si="179"/>
        <v>-1.56085025077621E-4</v>
      </c>
      <c r="R676" s="21"/>
      <c r="S676" s="12" t="s">
        <v>677</v>
      </c>
      <c r="T676" s="13">
        <v>21.58</v>
      </c>
      <c r="U676" s="14">
        <v>-1.6899999999999998E-2</v>
      </c>
      <c r="V676" s="15">
        <f t="shared" si="180"/>
        <v>0.98309999999999997</v>
      </c>
      <c r="W676" s="10">
        <f t="shared" si="181"/>
        <v>-5.9158072605684298E-4</v>
      </c>
      <c r="X676" s="22"/>
      <c r="Y676" s="29" t="s">
        <v>677</v>
      </c>
      <c r="Z676" s="30">
        <v>62.3</v>
      </c>
      <c r="AA676" s="31">
        <v>4.2700000000000002E-2</v>
      </c>
      <c r="AB676" s="32">
        <f t="shared" si="182"/>
        <v>1.0427</v>
      </c>
      <c r="AC676" s="28">
        <f t="shared" si="183"/>
        <v>8.9560878910914705E-4</v>
      </c>
      <c r="AD676" s="22"/>
      <c r="AE676" s="29" t="s">
        <v>677</v>
      </c>
      <c r="AF676" s="30">
        <v>589.1</v>
      </c>
      <c r="AG676" s="31">
        <v>4.1999999999999997E-3</v>
      </c>
      <c r="AH676" s="32">
        <f t="shared" si="184"/>
        <v>1.0042</v>
      </c>
      <c r="AI676" s="28">
        <f t="shared" si="185"/>
        <v>3.9146166706472399E-5</v>
      </c>
      <c r="AJ676" s="22"/>
      <c r="AK676" s="29" t="s">
        <v>677</v>
      </c>
      <c r="AL676" s="30">
        <v>264.60000000000002</v>
      </c>
      <c r="AM676" s="31">
        <v>0</v>
      </c>
      <c r="AN676" s="32">
        <f t="shared" si="186"/>
        <v>1</v>
      </c>
      <c r="AO676" s="28">
        <f t="shared" si="187"/>
        <v>0</v>
      </c>
      <c r="AP676" s="22"/>
      <c r="AQ676" s="22"/>
      <c r="AR676" s="38"/>
      <c r="AT676" s="39">
        <f t="shared" si="188"/>
        <v>0.60161088332935297</v>
      </c>
      <c r="AV676" s="40" t="s">
        <v>681</v>
      </c>
      <c r="AW676" s="47">
        <v>1383.15</v>
      </c>
      <c r="AX676" s="48">
        <f t="shared" si="172"/>
        <v>-3.5755499670164601E-2</v>
      </c>
      <c r="AY676" s="43">
        <f t="shared" si="173"/>
        <v>0.964244500329835</v>
      </c>
      <c r="AZ676" s="49"/>
    </row>
    <row r="677" spans="1:52" ht="20.399999999999999">
      <c r="A677" s="12" t="s">
        <v>678</v>
      </c>
      <c r="B677" s="13">
        <v>1777.05</v>
      </c>
      <c r="C677" s="14">
        <v>1.12E-2</v>
      </c>
      <c r="D677" s="15">
        <f t="shared" si="174"/>
        <v>1.0112000000000001</v>
      </c>
      <c r="E677" s="10">
        <f t="shared" si="175"/>
        <v>0.58904150943396205</v>
      </c>
      <c r="F677" s="16"/>
      <c r="G677" s="12" t="s">
        <v>678</v>
      </c>
      <c r="H677" s="13">
        <v>695.15</v>
      </c>
      <c r="I677" s="14">
        <v>6.1499999999999999E-2</v>
      </c>
      <c r="J677" s="15">
        <f t="shared" si="176"/>
        <v>1.0615000000000001</v>
      </c>
      <c r="K677" s="10">
        <f t="shared" si="177"/>
        <v>2.0441295677095801E-2</v>
      </c>
      <c r="L677" s="21"/>
      <c r="M677" s="12" t="s">
        <v>678</v>
      </c>
      <c r="N677" s="13">
        <v>314.35000000000002</v>
      </c>
      <c r="O677" s="14">
        <v>6.2399999999999997E-2</v>
      </c>
      <c r="P677" s="15">
        <f t="shared" si="178"/>
        <v>1.0624</v>
      </c>
      <c r="Q677" s="10">
        <f t="shared" si="179"/>
        <v>6.4501361356579902E-4</v>
      </c>
      <c r="R677" s="21"/>
      <c r="S677" s="12" t="s">
        <v>678</v>
      </c>
      <c r="T677" s="13">
        <v>21.95</v>
      </c>
      <c r="U677" s="14">
        <v>-2.07E-2</v>
      </c>
      <c r="V677" s="15">
        <f t="shared" si="180"/>
        <v>0.97929999999999995</v>
      </c>
      <c r="W677" s="10">
        <f t="shared" si="181"/>
        <v>-7.2459887747790795E-4</v>
      </c>
      <c r="X677" s="22"/>
      <c r="Y677" s="29" t="s">
        <v>678</v>
      </c>
      <c r="Z677" s="30">
        <v>59.75</v>
      </c>
      <c r="AA677" s="31">
        <v>6.4100000000000004E-2</v>
      </c>
      <c r="AB677" s="32">
        <f t="shared" si="182"/>
        <v>1.0641</v>
      </c>
      <c r="AC677" s="28">
        <f t="shared" si="183"/>
        <v>1.34446190589921E-3</v>
      </c>
      <c r="AD677" s="22"/>
      <c r="AE677" s="29" t="s">
        <v>678</v>
      </c>
      <c r="AF677" s="30">
        <v>586.65</v>
      </c>
      <c r="AG677" s="31">
        <v>5.2900000000000003E-2</v>
      </c>
      <c r="AH677" s="32">
        <f t="shared" si="184"/>
        <v>1.0528999999999999</v>
      </c>
      <c r="AI677" s="28">
        <f t="shared" si="185"/>
        <v>4.93055290183903E-4</v>
      </c>
      <c r="AJ677" s="22"/>
      <c r="AK677" s="29" t="s">
        <v>678</v>
      </c>
      <c r="AL677" s="30">
        <v>264.60000000000002</v>
      </c>
      <c r="AM677" s="31">
        <v>1.01E-2</v>
      </c>
      <c r="AN677" s="32">
        <f t="shared" si="186"/>
        <v>1.0101</v>
      </c>
      <c r="AO677" s="28">
        <f t="shared" si="187"/>
        <v>9.5620730833532305E-5</v>
      </c>
      <c r="AP677" s="22"/>
      <c r="AQ677" s="22"/>
      <c r="AR677" s="38"/>
      <c r="AT677" s="39">
        <f t="shared" si="188"/>
        <v>0.61133635777406303</v>
      </c>
      <c r="AV677" s="40" t="s">
        <v>682</v>
      </c>
      <c r="AW677" s="47">
        <v>1433.5</v>
      </c>
      <c r="AX677" s="48">
        <f t="shared" si="172"/>
        <v>-4.37114330904163E-2</v>
      </c>
      <c r="AY677" s="43">
        <f t="shared" si="173"/>
        <v>0.95628856690958397</v>
      </c>
      <c r="AZ677" s="49"/>
    </row>
    <row r="678" spans="1:52" ht="20.399999999999999">
      <c r="A678" s="12" t="s">
        <v>679</v>
      </c>
      <c r="B678" s="13">
        <v>1757.35</v>
      </c>
      <c r="C678" s="14">
        <v>-3.4599999999999999E-2</v>
      </c>
      <c r="D678" s="15">
        <f t="shared" si="174"/>
        <v>0.96540000000000004</v>
      </c>
      <c r="E678" s="10">
        <f t="shared" si="175"/>
        <v>0.56236221638404604</v>
      </c>
      <c r="F678" s="16"/>
      <c r="G678" s="12" t="s">
        <v>679</v>
      </c>
      <c r="H678" s="13">
        <v>654.85</v>
      </c>
      <c r="I678" s="14">
        <v>-7.3400000000000007E-2</v>
      </c>
      <c r="J678" s="15">
        <f t="shared" si="176"/>
        <v>0.92659999999999998</v>
      </c>
      <c r="K678" s="10">
        <f t="shared" si="177"/>
        <v>-2.4396603295915899E-2</v>
      </c>
      <c r="L678" s="21"/>
      <c r="M678" s="12" t="s">
        <v>679</v>
      </c>
      <c r="N678" s="13">
        <v>295.89999999999998</v>
      </c>
      <c r="O678" s="14">
        <v>-3.2099999999999997E-2</v>
      </c>
      <c r="P678" s="15">
        <f t="shared" si="178"/>
        <v>0.96789999999999998</v>
      </c>
      <c r="Q678" s="10">
        <f t="shared" si="179"/>
        <v>-3.3180988774779099E-4</v>
      </c>
      <c r="R678" s="21"/>
      <c r="S678" s="12" t="s">
        <v>679</v>
      </c>
      <c r="T678" s="13">
        <v>22.42</v>
      </c>
      <c r="U678" s="14">
        <v>-0.05</v>
      </c>
      <c r="V678" s="15">
        <f t="shared" si="180"/>
        <v>0.95</v>
      </c>
      <c r="W678" s="10">
        <f t="shared" si="181"/>
        <v>-1.7502388344877E-3</v>
      </c>
      <c r="X678" s="22"/>
      <c r="Y678" s="29" t="s">
        <v>679</v>
      </c>
      <c r="Z678" s="30">
        <v>56.15</v>
      </c>
      <c r="AA678" s="31">
        <v>-8.48E-2</v>
      </c>
      <c r="AB678" s="32">
        <f t="shared" si="182"/>
        <v>0.91520000000000001</v>
      </c>
      <c r="AC678" s="28">
        <f t="shared" si="183"/>
        <v>-1.7786329113924E-3</v>
      </c>
      <c r="AD678" s="22"/>
      <c r="AE678" s="29" t="s">
        <v>679</v>
      </c>
      <c r="AF678" s="30">
        <v>557.20000000000005</v>
      </c>
      <c r="AG678" s="31">
        <v>-6.3E-2</v>
      </c>
      <c r="AH678" s="32">
        <f t="shared" si="184"/>
        <v>0.93700000000000006</v>
      </c>
      <c r="AI678" s="28">
        <f t="shared" si="185"/>
        <v>-5.8719250059708597E-4</v>
      </c>
      <c r="AJ678" s="22"/>
      <c r="AK678" s="29" t="s">
        <v>679</v>
      </c>
      <c r="AL678" s="30">
        <v>261.95</v>
      </c>
      <c r="AM678" s="31">
        <v>-4.0099999999999997E-2</v>
      </c>
      <c r="AN678" s="32">
        <f t="shared" si="186"/>
        <v>0.95989999999999998</v>
      </c>
      <c r="AO678" s="28">
        <f t="shared" si="187"/>
        <v>-3.7964270360640097E-4</v>
      </c>
      <c r="AP678" s="22"/>
      <c r="AQ678" s="22"/>
      <c r="AR678" s="38"/>
      <c r="AT678" s="39">
        <f t="shared" si="188"/>
        <v>0.53313809625029895</v>
      </c>
      <c r="AV678" s="40" t="s">
        <v>683</v>
      </c>
      <c r="AW678" s="47">
        <v>1497.55</v>
      </c>
      <c r="AX678" s="48">
        <f t="shared" si="172"/>
        <v>-2.70099750076888E-2</v>
      </c>
      <c r="AY678" s="43">
        <f t="shared" si="173"/>
        <v>0.97299002499231102</v>
      </c>
      <c r="AZ678" s="49"/>
    </row>
    <row r="679" spans="1:52" ht="20.399999999999999">
      <c r="A679" s="12" t="s">
        <v>680</v>
      </c>
      <c r="B679" s="13">
        <v>1820.3</v>
      </c>
      <c r="C679" s="14">
        <v>-1.3100000000000001E-2</v>
      </c>
      <c r="D679" s="15">
        <f t="shared" si="174"/>
        <v>0.9869</v>
      </c>
      <c r="E679" s="10">
        <f t="shared" si="175"/>
        <v>0.57488633866730399</v>
      </c>
      <c r="F679" s="16"/>
      <c r="G679" s="12" t="s">
        <v>680</v>
      </c>
      <c r="H679" s="13">
        <v>706.7</v>
      </c>
      <c r="I679" s="14">
        <v>1.6000000000000001E-3</v>
      </c>
      <c r="J679" s="15">
        <f t="shared" si="176"/>
        <v>1.0016</v>
      </c>
      <c r="K679" s="10">
        <f t="shared" si="177"/>
        <v>5.31806066395988E-4</v>
      </c>
      <c r="L679" s="21"/>
      <c r="M679" s="12" t="s">
        <v>680</v>
      </c>
      <c r="N679" s="13">
        <v>305.7</v>
      </c>
      <c r="O679" s="14">
        <v>1.66E-2</v>
      </c>
      <c r="P679" s="15">
        <f t="shared" si="178"/>
        <v>1.0165999999999999</v>
      </c>
      <c r="Q679" s="10">
        <f t="shared" si="179"/>
        <v>1.7159016001910699E-4</v>
      </c>
      <c r="R679" s="21"/>
      <c r="S679" s="12" t="s">
        <v>680</v>
      </c>
      <c r="T679" s="13">
        <v>23.6</v>
      </c>
      <c r="U679" s="14">
        <v>-2.5000000000000001E-3</v>
      </c>
      <c r="V679" s="15">
        <f t="shared" si="180"/>
        <v>0.99750000000000005</v>
      </c>
      <c r="W679" s="10">
        <f t="shared" si="181"/>
        <v>-8.7511941724385006E-5</v>
      </c>
      <c r="X679" s="22"/>
      <c r="Y679" s="29" t="s">
        <v>680</v>
      </c>
      <c r="Z679" s="30">
        <v>61.35</v>
      </c>
      <c r="AA679" s="31">
        <v>7.4000000000000003E-3</v>
      </c>
      <c r="AB679" s="32">
        <f t="shared" si="182"/>
        <v>1.0074000000000001</v>
      </c>
      <c r="AC679" s="28">
        <f t="shared" si="183"/>
        <v>1.55210890852639E-4</v>
      </c>
      <c r="AD679" s="22"/>
      <c r="AE679" s="29" t="s">
        <v>680</v>
      </c>
      <c r="AF679" s="30">
        <v>594.65</v>
      </c>
      <c r="AG679" s="31">
        <v>1.1900000000000001E-2</v>
      </c>
      <c r="AH679" s="32">
        <f t="shared" si="184"/>
        <v>1.0119</v>
      </c>
      <c r="AI679" s="28">
        <f t="shared" si="185"/>
        <v>1.10914139001672E-4</v>
      </c>
      <c r="AJ679" s="22"/>
      <c r="AK679" s="29" t="s">
        <v>680</v>
      </c>
      <c r="AL679" s="30">
        <v>272.89999999999998</v>
      </c>
      <c r="AM679" s="31">
        <v>0.11459999999999999</v>
      </c>
      <c r="AN679" s="32">
        <f t="shared" si="186"/>
        <v>1.1146</v>
      </c>
      <c r="AO679" s="28">
        <f t="shared" si="187"/>
        <v>1.08496393599236E-3</v>
      </c>
      <c r="AP679" s="22"/>
      <c r="AQ679" s="22"/>
      <c r="AR679" s="38"/>
      <c r="AT679" s="39">
        <f t="shared" si="188"/>
        <v>0.57685331191784095</v>
      </c>
      <c r="AV679" s="40" t="s">
        <v>684</v>
      </c>
      <c r="AW679" s="47">
        <v>1538.55</v>
      </c>
      <c r="AX679" s="48">
        <f t="shared" si="172"/>
        <v>-4.5549032005470398E-2</v>
      </c>
      <c r="AY679" s="43">
        <f t="shared" si="173"/>
        <v>0.95445096799453</v>
      </c>
      <c r="AZ679" s="49"/>
    </row>
    <row r="680" spans="1:52" ht="20.399999999999999">
      <c r="A680" s="12" t="s">
        <v>681</v>
      </c>
      <c r="B680" s="13">
        <v>1844.45</v>
      </c>
      <c r="C680" s="14">
        <v>-1.0500000000000001E-2</v>
      </c>
      <c r="D680" s="15">
        <f t="shared" si="174"/>
        <v>0.98950000000000005</v>
      </c>
      <c r="E680" s="10">
        <f t="shared" si="175"/>
        <v>0.576400883687604</v>
      </c>
      <c r="F680" s="16"/>
      <c r="G680" s="12" t="s">
        <v>681</v>
      </c>
      <c r="H680" s="13">
        <v>705.55</v>
      </c>
      <c r="I680" s="14">
        <v>-7.7999999999999996E-3</v>
      </c>
      <c r="J680" s="15">
        <f t="shared" si="176"/>
        <v>0.99219999999999997</v>
      </c>
      <c r="K680" s="10">
        <f t="shared" si="177"/>
        <v>-2.5925545736804399E-3</v>
      </c>
      <c r="L680" s="21"/>
      <c r="M680" s="12" t="s">
        <v>681</v>
      </c>
      <c r="N680" s="13">
        <v>300.7</v>
      </c>
      <c r="O680" s="14">
        <v>-4.8300000000000003E-2</v>
      </c>
      <c r="P680" s="15">
        <f t="shared" si="178"/>
        <v>0.95169999999999999</v>
      </c>
      <c r="Q680" s="10">
        <f t="shared" si="179"/>
        <v>-4.9926534511583504E-4</v>
      </c>
      <c r="R680" s="21"/>
      <c r="S680" s="12" t="s">
        <v>681</v>
      </c>
      <c r="T680" s="13">
        <v>23.66</v>
      </c>
      <c r="U680" s="14">
        <v>-4.9599999999999998E-2</v>
      </c>
      <c r="V680" s="15">
        <f t="shared" si="180"/>
        <v>0.95040000000000002</v>
      </c>
      <c r="W680" s="10">
        <f t="shared" si="181"/>
        <v>-1.7362369238118E-3</v>
      </c>
      <c r="X680" s="22"/>
      <c r="Y680" s="29" t="s">
        <v>681</v>
      </c>
      <c r="Z680" s="30">
        <v>60.9</v>
      </c>
      <c r="AA680" s="31">
        <v>-4.2500000000000003E-2</v>
      </c>
      <c r="AB680" s="32">
        <f t="shared" si="182"/>
        <v>0.95750000000000002</v>
      </c>
      <c r="AC680" s="28">
        <f t="shared" si="183"/>
        <v>-8.9141390016718404E-4</v>
      </c>
      <c r="AD680" s="22"/>
      <c r="AE680" s="29" t="s">
        <v>681</v>
      </c>
      <c r="AF680" s="30">
        <v>587.65</v>
      </c>
      <c r="AG680" s="31">
        <v>-1.7399999999999999E-2</v>
      </c>
      <c r="AH680" s="32">
        <f t="shared" si="184"/>
        <v>0.98260000000000003</v>
      </c>
      <c r="AI680" s="28">
        <f t="shared" si="185"/>
        <v>-1.6217697635538601E-4</v>
      </c>
      <c r="AJ680" s="22"/>
      <c r="AK680" s="29" t="s">
        <v>681</v>
      </c>
      <c r="AL680" s="30">
        <v>244.85</v>
      </c>
      <c r="AM680" s="31">
        <v>-6.3899999999999998E-2</v>
      </c>
      <c r="AN680" s="32">
        <f t="shared" si="186"/>
        <v>0.93610000000000004</v>
      </c>
      <c r="AO680" s="28">
        <f t="shared" si="187"/>
        <v>-6.0496680200621E-4</v>
      </c>
      <c r="AP680" s="22"/>
      <c r="AQ680" s="22"/>
      <c r="AR680" s="38"/>
      <c r="AT680" s="39">
        <f t="shared" si="188"/>
        <v>0.56991426916646803</v>
      </c>
      <c r="AV680" s="40" t="s">
        <v>685</v>
      </c>
      <c r="AW680" s="47">
        <v>1610.25</v>
      </c>
      <c r="AX680" s="48">
        <f t="shared" si="172"/>
        <v>-2.42343148365309E-2</v>
      </c>
      <c r="AY680" s="43">
        <f t="shared" si="173"/>
        <v>0.97576568516346895</v>
      </c>
      <c r="AZ680" s="49"/>
    </row>
    <row r="681" spans="1:52" ht="20.399999999999999">
      <c r="A681" s="12" t="s">
        <v>682</v>
      </c>
      <c r="B681" s="13">
        <v>1863.95</v>
      </c>
      <c r="C681" s="14">
        <v>-1.0200000000000001E-2</v>
      </c>
      <c r="D681" s="15">
        <f t="shared" si="174"/>
        <v>0.98980000000000001</v>
      </c>
      <c r="E681" s="10">
        <f t="shared" si="175"/>
        <v>0.57657563888225505</v>
      </c>
      <c r="F681" s="16"/>
      <c r="G681" s="12" t="s">
        <v>682</v>
      </c>
      <c r="H681" s="13">
        <v>711.1</v>
      </c>
      <c r="I681" s="14">
        <v>-2.2499999999999999E-2</v>
      </c>
      <c r="J681" s="15">
        <f t="shared" si="176"/>
        <v>0.97750000000000004</v>
      </c>
      <c r="K681" s="10">
        <f t="shared" si="177"/>
        <v>-7.47852280869357E-3</v>
      </c>
      <c r="L681" s="21"/>
      <c r="M681" s="12" t="s">
        <v>682</v>
      </c>
      <c r="N681" s="13">
        <v>315.95</v>
      </c>
      <c r="O681" s="14">
        <v>8.8999999999999999E-3</v>
      </c>
      <c r="P681" s="15">
        <f t="shared" si="178"/>
        <v>1.0088999999999999</v>
      </c>
      <c r="Q681" s="10">
        <f t="shared" si="179"/>
        <v>9.1997133986147596E-5</v>
      </c>
      <c r="R681" s="21"/>
      <c r="S681" s="12" t="s">
        <v>682</v>
      </c>
      <c r="T681" s="13">
        <v>24.9</v>
      </c>
      <c r="U681" s="14">
        <v>-2.7900000000000001E-2</v>
      </c>
      <c r="V681" s="15">
        <f t="shared" si="180"/>
        <v>0.97209999999999996</v>
      </c>
      <c r="W681" s="10">
        <f t="shared" si="181"/>
        <v>-9.7663326964413707E-4</v>
      </c>
      <c r="X681" s="22"/>
      <c r="Y681" s="29" t="s">
        <v>682</v>
      </c>
      <c r="Z681" s="30">
        <v>63.6</v>
      </c>
      <c r="AA681" s="31">
        <v>-2.9000000000000001E-2</v>
      </c>
      <c r="AB681" s="32">
        <f t="shared" si="182"/>
        <v>0.97099999999999997</v>
      </c>
      <c r="AC681" s="28">
        <f t="shared" si="183"/>
        <v>-6.0825889658466705E-4</v>
      </c>
      <c r="AD681" s="22"/>
      <c r="AE681" s="29" t="s">
        <v>682</v>
      </c>
      <c r="AF681" s="30">
        <v>598.04999999999995</v>
      </c>
      <c r="AG681" s="31">
        <v>-1.61E-2</v>
      </c>
      <c r="AH681" s="32">
        <f t="shared" si="184"/>
        <v>0.9839</v>
      </c>
      <c r="AI681" s="28">
        <f t="shared" si="185"/>
        <v>-1.50060305708144E-4</v>
      </c>
      <c r="AJ681" s="22"/>
      <c r="AK681" s="29" t="s">
        <v>682</v>
      </c>
      <c r="AL681" s="30">
        <v>261.55</v>
      </c>
      <c r="AM681" s="31">
        <v>-4.9599999999999998E-2</v>
      </c>
      <c r="AN681" s="32">
        <f t="shared" si="186"/>
        <v>0.95040000000000002</v>
      </c>
      <c r="AO681" s="28">
        <f t="shared" si="187"/>
        <v>-4.6958299498447601E-4</v>
      </c>
      <c r="AP681" s="22"/>
      <c r="AQ681" s="22"/>
      <c r="AR681" s="38"/>
      <c r="AT681" s="39">
        <f t="shared" si="188"/>
        <v>0.56698457774062605</v>
      </c>
      <c r="AV681" s="40" t="s">
        <v>686</v>
      </c>
      <c r="AW681" s="47">
        <v>1649.75</v>
      </c>
      <c r="AX681" s="48">
        <f t="shared" si="172"/>
        <v>5.5617326948816199E-3</v>
      </c>
      <c r="AY681" s="43">
        <f t="shared" si="173"/>
        <v>1.00556173269488</v>
      </c>
      <c r="AZ681" s="49"/>
    </row>
    <row r="682" spans="1:52" ht="20.399999999999999">
      <c r="A682" s="12" t="s">
        <v>683</v>
      </c>
      <c r="B682" s="13">
        <v>1883.1</v>
      </c>
      <c r="C682" s="14">
        <v>7.7000000000000002E-3</v>
      </c>
      <c r="D682" s="15">
        <f t="shared" si="174"/>
        <v>1.0077</v>
      </c>
      <c r="E682" s="10">
        <f t="shared" si="175"/>
        <v>0.58700269882971101</v>
      </c>
      <c r="F682" s="16"/>
      <c r="G682" s="12" t="s">
        <v>683</v>
      </c>
      <c r="H682" s="13">
        <v>727.5</v>
      </c>
      <c r="I682" s="14">
        <v>-9.1000000000000004E-3</v>
      </c>
      <c r="J682" s="15">
        <f t="shared" si="176"/>
        <v>0.9909</v>
      </c>
      <c r="K682" s="10">
        <f t="shared" si="177"/>
        <v>-3.0246470026271798E-3</v>
      </c>
      <c r="L682" s="21"/>
      <c r="M682" s="12" t="s">
        <v>683</v>
      </c>
      <c r="N682" s="13">
        <v>313.14999999999998</v>
      </c>
      <c r="O682" s="14">
        <v>7.4000000000000003E-3</v>
      </c>
      <c r="P682" s="15">
        <f t="shared" si="178"/>
        <v>1.0074000000000001</v>
      </c>
      <c r="Q682" s="10">
        <f t="shared" si="179"/>
        <v>7.6491999044662004E-5</v>
      </c>
      <c r="R682" s="21"/>
      <c r="S682" s="12" t="s">
        <v>683</v>
      </c>
      <c r="T682" s="13">
        <v>25.61</v>
      </c>
      <c r="U682" s="14">
        <v>-2.3300000000000001E-2</v>
      </c>
      <c r="V682" s="15">
        <f t="shared" si="180"/>
        <v>0.97670000000000001</v>
      </c>
      <c r="W682" s="10">
        <f t="shared" si="181"/>
        <v>-8.1561129687126796E-4</v>
      </c>
      <c r="X682" s="22"/>
      <c r="Y682" s="29" t="s">
        <v>683</v>
      </c>
      <c r="Z682" s="30">
        <v>65.5</v>
      </c>
      <c r="AA682" s="31">
        <v>-6.7999999999999996E-3</v>
      </c>
      <c r="AB682" s="32">
        <f t="shared" si="182"/>
        <v>0.99319999999999997</v>
      </c>
      <c r="AC682" s="28">
        <f t="shared" si="183"/>
        <v>-1.42626224026749E-4</v>
      </c>
      <c r="AD682" s="22"/>
      <c r="AE682" s="29" t="s">
        <v>683</v>
      </c>
      <c r="AF682" s="30">
        <v>607.85</v>
      </c>
      <c r="AG682" s="31">
        <v>4.4000000000000003E-3</v>
      </c>
      <c r="AH682" s="32">
        <f t="shared" si="184"/>
        <v>1.0044</v>
      </c>
      <c r="AI682" s="28">
        <f t="shared" si="185"/>
        <v>4.1010269882971103E-5</v>
      </c>
      <c r="AJ682" s="22"/>
      <c r="AK682" s="29" t="s">
        <v>683</v>
      </c>
      <c r="AL682" s="30">
        <v>275.2</v>
      </c>
      <c r="AM682" s="31">
        <v>-3.0999999999999999E-3</v>
      </c>
      <c r="AN682" s="32">
        <f t="shared" si="186"/>
        <v>0.99690000000000001</v>
      </c>
      <c r="AO682" s="28">
        <f t="shared" si="187"/>
        <v>-2.93489371865297E-5</v>
      </c>
      <c r="AP682" s="22"/>
      <c r="AQ682" s="22"/>
      <c r="AR682" s="38"/>
      <c r="AT682" s="39">
        <f t="shared" si="188"/>
        <v>0.58310796763792705</v>
      </c>
      <c r="AV682" s="40" t="s">
        <v>687</v>
      </c>
      <c r="AW682" s="47">
        <v>1640.6</v>
      </c>
      <c r="AX682" s="48">
        <f t="shared" si="172"/>
        <v>-2.5486177327601601E-2</v>
      </c>
      <c r="AY682" s="43">
        <f t="shared" si="173"/>
        <v>0.97451382267239794</v>
      </c>
      <c r="AZ682" s="49"/>
    </row>
    <row r="683" spans="1:52" ht="20.399999999999999">
      <c r="A683" s="12" t="s">
        <v>684</v>
      </c>
      <c r="B683" s="13">
        <v>1868.7</v>
      </c>
      <c r="C683" s="14">
        <v>4.3E-3</v>
      </c>
      <c r="D683" s="15">
        <f t="shared" si="174"/>
        <v>1.0043</v>
      </c>
      <c r="E683" s="10">
        <f t="shared" si="175"/>
        <v>0.58502213995701002</v>
      </c>
      <c r="F683" s="16"/>
      <c r="G683" s="12" t="s">
        <v>684</v>
      </c>
      <c r="H683" s="13">
        <v>734.2</v>
      </c>
      <c r="I683" s="14">
        <v>-8.8000000000000005E-3</v>
      </c>
      <c r="J683" s="15">
        <f t="shared" si="176"/>
        <v>0.99119999999999997</v>
      </c>
      <c r="K683" s="10">
        <f t="shared" si="177"/>
        <v>-2.9249333651779302E-3</v>
      </c>
      <c r="L683" s="21"/>
      <c r="M683" s="12" t="s">
        <v>684</v>
      </c>
      <c r="N683" s="13">
        <v>310.85000000000002</v>
      </c>
      <c r="O683" s="14">
        <v>1.24E-2</v>
      </c>
      <c r="P683" s="15">
        <f t="shared" si="178"/>
        <v>1.0124</v>
      </c>
      <c r="Q683" s="10">
        <f t="shared" si="179"/>
        <v>1.2817578218294701E-4</v>
      </c>
      <c r="R683" s="21"/>
      <c r="S683" s="12" t="s">
        <v>684</v>
      </c>
      <c r="T683" s="13">
        <v>26.22</v>
      </c>
      <c r="U683" s="14">
        <v>-3.1399999999999997E-2</v>
      </c>
      <c r="V683" s="15">
        <f t="shared" si="180"/>
        <v>0.96860000000000002</v>
      </c>
      <c r="W683" s="10">
        <f t="shared" si="181"/>
        <v>-1.0991499880582799E-3</v>
      </c>
      <c r="X683" s="22"/>
      <c r="Y683" s="29" t="s">
        <v>684</v>
      </c>
      <c r="Z683" s="30">
        <v>65.95</v>
      </c>
      <c r="AA683" s="31">
        <v>-1.6400000000000001E-2</v>
      </c>
      <c r="AB683" s="32">
        <f t="shared" si="182"/>
        <v>0.98360000000000003</v>
      </c>
      <c r="AC683" s="28">
        <f t="shared" si="183"/>
        <v>-3.4398089324098402E-4</v>
      </c>
      <c r="AD683" s="22"/>
      <c r="AE683" s="29" t="s">
        <v>684</v>
      </c>
      <c r="AF683" s="30">
        <v>605.20000000000005</v>
      </c>
      <c r="AG683" s="31">
        <v>-1.5599999999999999E-2</v>
      </c>
      <c r="AH683" s="32">
        <f t="shared" si="184"/>
        <v>0.98440000000000005</v>
      </c>
      <c r="AI683" s="28">
        <f t="shared" si="185"/>
        <v>-1.4540004776689801E-4</v>
      </c>
      <c r="AJ683" s="22"/>
      <c r="AK683" s="29" t="s">
        <v>684</v>
      </c>
      <c r="AL683" s="30">
        <v>276.05</v>
      </c>
      <c r="AM683" s="31">
        <v>2.1499999999999998E-2</v>
      </c>
      <c r="AN683" s="32">
        <f t="shared" si="186"/>
        <v>1.0215000000000001</v>
      </c>
      <c r="AO683" s="28">
        <f t="shared" si="187"/>
        <v>2.03549080487222E-4</v>
      </c>
      <c r="AP683" s="22"/>
      <c r="AQ683" s="22"/>
      <c r="AR683" s="38"/>
      <c r="AT683" s="39">
        <f t="shared" si="188"/>
        <v>0.58084040052543595</v>
      </c>
      <c r="AV683" s="40" t="s">
        <v>688</v>
      </c>
      <c r="AW683" s="47">
        <v>1682.95</v>
      </c>
      <c r="AX683" s="48">
        <f t="shared" si="172"/>
        <v>-6.24771418862946E-2</v>
      </c>
      <c r="AY683" s="43">
        <f t="shared" si="173"/>
        <v>0.93752285811370495</v>
      </c>
      <c r="AZ683" s="49"/>
    </row>
    <row r="684" spans="1:52" ht="20.399999999999999">
      <c r="A684" s="12" t="s">
        <v>685</v>
      </c>
      <c r="B684" s="13">
        <v>1860.7</v>
      </c>
      <c r="C684" s="14">
        <v>-8.2000000000000007E-3</v>
      </c>
      <c r="D684" s="15">
        <f t="shared" si="174"/>
        <v>0.99180000000000001</v>
      </c>
      <c r="E684" s="10">
        <f t="shared" si="175"/>
        <v>0.57774067351325498</v>
      </c>
      <c r="F684" s="16"/>
      <c r="G684" s="12" t="s">
        <v>685</v>
      </c>
      <c r="H684" s="13">
        <v>740.75</v>
      </c>
      <c r="I684" s="14">
        <v>2.8000000000000001E-2</v>
      </c>
      <c r="J684" s="15">
        <f t="shared" si="176"/>
        <v>1.028</v>
      </c>
      <c r="K684" s="10">
        <f t="shared" si="177"/>
        <v>9.3066061619297806E-3</v>
      </c>
      <c r="L684" s="21"/>
      <c r="M684" s="12" t="s">
        <v>685</v>
      </c>
      <c r="N684" s="13">
        <v>307.05</v>
      </c>
      <c r="O684" s="14">
        <v>-6.1000000000000004E-3</v>
      </c>
      <c r="P684" s="15">
        <f t="shared" si="178"/>
        <v>0.99390000000000001</v>
      </c>
      <c r="Q684" s="10">
        <f t="shared" si="179"/>
        <v>-6.3054215428707896E-5</v>
      </c>
      <c r="R684" s="21"/>
      <c r="S684" s="12" t="s">
        <v>685</v>
      </c>
      <c r="T684" s="13">
        <v>27.07</v>
      </c>
      <c r="U684" s="14">
        <v>-6.1000000000000004E-3</v>
      </c>
      <c r="V684" s="15">
        <f t="shared" si="180"/>
        <v>0.99390000000000001</v>
      </c>
      <c r="W684" s="10">
        <f t="shared" si="181"/>
        <v>-2.1352913780749901E-4</v>
      </c>
      <c r="X684" s="22"/>
      <c r="Y684" s="29" t="s">
        <v>685</v>
      </c>
      <c r="Z684" s="30">
        <v>67.05</v>
      </c>
      <c r="AA684" s="31">
        <v>-4.4999999999999997E-3</v>
      </c>
      <c r="AB684" s="32">
        <f t="shared" si="182"/>
        <v>0.99550000000000005</v>
      </c>
      <c r="AC684" s="28">
        <f t="shared" si="183"/>
        <v>-9.4385001194172404E-5</v>
      </c>
      <c r="AD684" s="22"/>
      <c r="AE684" s="29" t="s">
        <v>685</v>
      </c>
      <c r="AF684" s="30">
        <v>614.79999999999995</v>
      </c>
      <c r="AG684" s="31">
        <v>-3.0099999999999998E-2</v>
      </c>
      <c r="AH684" s="32">
        <f t="shared" si="184"/>
        <v>0.96989999999999998</v>
      </c>
      <c r="AI684" s="28">
        <f t="shared" si="185"/>
        <v>-2.8054752806305202E-4</v>
      </c>
      <c r="AJ684" s="22"/>
      <c r="AK684" s="29" t="s">
        <v>685</v>
      </c>
      <c r="AL684" s="30">
        <v>270.25</v>
      </c>
      <c r="AM684" s="31">
        <v>4.5999999999999999E-3</v>
      </c>
      <c r="AN684" s="32">
        <f t="shared" si="186"/>
        <v>1.0045999999999999</v>
      </c>
      <c r="AO684" s="28">
        <f t="shared" si="187"/>
        <v>4.3550035825173199E-5</v>
      </c>
      <c r="AP684" s="22"/>
      <c r="AQ684" s="22"/>
      <c r="AR684" s="38"/>
      <c r="AT684" s="39">
        <f t="shared" si="188"/>
        <v>0.58643931382851699</v>
      </c>
      <c r="AV684" s="40" t="s">
        <v>689</v>
      </c>
      <c r="AW684" s="47">
        <v>1791.45</v>
      </c>
      <c r="AX684" s="48">
        <f t="shared" si="172"/>
        <v>-4.7890944936928503E-3</v>
      </c>
      <c r="AY684" s="43">
        <f t="shared" si="173"/>
        <v>0.99521090550630698</v>
      </c>
      <c r="AZ684" s="49"/>
    </row>
    <row r="685" spans="1:52" ht="20.399999999999999">
      <c r="A685" s="12" t="s">
        <v>686</v>
      </c>
      <c r="B685" s="13">
        <v>1876.05</v>
      </c>
      <c r="C685" s="14">
        <v>4.2799999999999998E-2</v>
      </c>
      <c r="D685" s="15">
        <f t="shared" si="174"/>
        <v>1.0427999999999999</v>
      </c>
      <c r="E685" s="10">
        <f t="shared" si="175"/>
        <v>0.60744905660377402</v>
      </c>
      <c r="F685" s="16"/>
      <c r="G685" s="12" t="s">
        <v>686</v>
      </c>
      <c r="H685" s="13">
        <v>720.6</v>
      </c>
      <c r="I685" s="14">
        <v>3.5700000000000003E-2</v>
      </c>
      <c r="J685" s="15">
        <f t="shared" si="176"/>
        <v>1.0357000000000001</v>
      </c>
      <c r="K685" s="10">
        <f t="shared" si="177"/>
        <v>1.1865922856460501E-2</v>
      </c>
      <c r="L685" s="21"/>
      <c r="M685" s="12" t="s">
        <v>686</v>
      </c>
      <c r="N685" s="13">
        <v>308.95</v>
      </c>
      <c r="O685" s="14">
        <v>1.6799999999999999E-2</v>
      </c>
      <c r="P685" s="15">
        <f t="shared" si="178"/>
        <v>1.0167999999999999</v>
      </c>
      <c r="Q685" s="10">
        <f t="shared" si="179"/>
        <v>1.7365751134463801E-4</v>
      </c>
      <c r="R685" s="21"/>
      <c r="S685" s="12" t="s">
        <v>686</v>
      </c>
      <c r="T685" s="13">
        <v>27.24</v>
      </c>
      <c r="U685" s="14">
        <v>-2.2000000000000001E-3</v>
      </c>
      <c r="V685" s="15">
        <f t="shared" si="180"/>
        <v>0.99780000000000002</v>
      </c>
      <c r="W685" s="10">
        <f t="shared" si="181"/>
        <v>-7.7010508717458806E-5</v>
      </c>
      <c r="X685" s="22"/>
      <c r="Y685" s="29" t="s">
        <v>686</v>
      </c>
      <c r="Z685" s="30">
        <v>67.349999999999994</v>
      </c>
      <c r="AA685" s="31">
        <v>5.1999999999999998E-3</v>
      </c>
      <c r="AB685" s="32">
        <f t="shared" si="182"/>
        <v>1.0052000000000001</v>
      </c>
      <c r="AC685" s="28">
        <f t="shared" si="183"/>
        <v>1.09067112491044E-4</v>
      </c>
      <c r="AD685" s="22"/>
      <c r="AE685" s="29" t="s">
        <v>686</v>
      </c>
      <c r="AF685" s="30">
        <v>633.85</v>
      </c>
      <c r="AG685" s="31">
        <v>8.1199999999999994E-2</v>
      </c>
      <c r="AH685" s="32">
        <f t="shared" si="184"/>
        <v>1.0811999999999999</v>
      </c>
      <c r="AI685" s="28">
        <f t="shared" si="185"/>
        <v>7.5682588965846705E-4</v>
      </c>
      <c r="AJ685" s="22"/>
      <c r="AK685" s="29" t="s">
        <v>686</v>
      </c>
      <c r="AL685" s="30">
        <v>269</v>
      </c>
      <c r="AM685" s="31">
        <v>-2.3599999999999999E-2</v>
      </c>
      <c r="AN685" s="32">
        <f t="shared" si="186"/>
        <v>0.97640000000000005</v>
      </c>
      <c r="AO685" s="28">
        <f t="shared" si="187"/>
        <v>-2.2343061858132301E-4</v>
      </c>
      <c r="AP685" s="22"/>
      <c r="AQ685" s="22"/>
      <c r="AR685" s="38"/>
      <c r="AT685" s="39">
        <f t="shared" si="188"/>
        <v>0.62005408884642899</v>
      </c>
      <c r="AV685" s="40" t="s">
        <v>690</v>
      </c>
      <c r="AW685" s="47">
        <v>1800.05</v>
      </c>
      <c r="AX685" s="48">
        <f t="shared" si="172"/>
        <v>-1.1104634549410301E-3</v>
      </c>
      <c r="AY685" s="43">
        <f t="shared" si="173"/>
        <v>0.99888953654505896</v>
      </c>
      <c r="AZ685" s="49"/>
    </row>
    <row r="686" spans="1:52" ht="20.399999999999999">
      <c r="A686" s="12" t="s">
        <v>687</v>
      </c>
      <c r="B686" s="13">
        <v>1799</v>
      </c>
      <c r="C686" s="14">
        <v>-3.8600000000000002E-2</v>
      </c>
      <c r="D686" s="15">
        <f t="shared" si="174"/>
        <v>0.96140000000000003</v>
      </c>
      <c r="E686" s="10">
        <f t="shared" si="175"/>
        <v>0.56003214712204397</v>
      </c>
      <c r="F686" s="16"/>
      <c r="G686" s="12" t="s">
        <v>687</v>
      </c>
      <c r="H686" s="13">
        <v>695.75</v>
      </c>
      <c r="I686" s="14">
        <v>-3.8600000000000002E-2</v>
      </c>
      <c r="J686" s="15">
        <f t="shared" si="176"/>
        <v>0.96140000000000003</v>
      </c>
      <c r="K686" s="10">
        <f t="shared" si="177"/>
        <v>-1.2829821351803199E-2</v>
      </c>
      <c r="L686" s="21"/>
      <c r="M686" s="12" t="s">
        <v>687</v>
      </c>
      <c r="N686" s="13">
        <v>303.85000000000002</v>
      </c>
      <c r="O686" s="14">
        <v>-2.52E-2</v>
      </c>
      <c r="P686" s="15">
        <f t="shared" si="178"/>
        <v>0.9748</v>
      </c>
      <c r="Q686" s="10">
        <f t="shared" si="179"/>
        <v>-2.6048626701695698E-4</v>
      </c>
      <c r="R686" s="21"/>
      <c r="S686" s="12" t="s">
        <v>687</v>
      </c>
      <c r="T686" s="13">
        <v>27.3</v>
      </c>
      <c r="U686" s="14">
        <v>-4.99E-2</v>
      </c>
      <c r="V686" s="15">
        <f t="shared" si="180"/>
        <v>0.95009999999999994</v>
      </c>
      <c r="W686" s="10">
        <f t="shared" si="181"/>
        <v>-1.74673835681872E-3</v>
      </c>
      <c r="X686" s="22"/>
      <c r="Y686" s="29" t="s">
        <v>687</v>
      </c>
      <c r="Z686" s="30">
        <v>67</v>
      </c>
      <c r="AA686" s="31">
        <v>-4.9000000000000002E-2</v>
      </c>
      <c r="AB686" s="32">
        <f t="shared" si="182"/>
        <v>0.95099999999999996</v>
      </c>
      <c r="AC686" s="28">
        <f t="shared" si="183"/>
        <v>-1.02774779078099E-3</v>
      </c>
      <c r="AD686" s="22"/>
      <c r="AE686" s="29" t="s">
        <v>687</v>
      </c>
      <c r="AF686" s="30">
        <v>586.25</v>
      </c>
      <c r="AG686" s="31">
        <v>-4.5400000000000003E-2</v>
      </c>
      <c r="AH686" s="32">
        <f t="shared" si="184"/>
        <v>0.9546</v>
      </c>
      <c r="AI686" s="28">
        <f t="shared" si="185"/>
        <v>-4.2315142106520199E-4</v>
      </c>
      <c r="AJ686" s="22"/>
      <c r="AK686" s="29" t="s">
        <v>687</v>
      </c>
      <c r="AL686" s="30">
        <v>275.5</v>
      </c>
      <c r="AM686" s="31">
        <v>-5.1299999999999998E-2</v>
      </c>
      <c r="AN686" s="32">
        <f t="shared" si="186"/>
        <v>0.94869999999999999</v>
      </c>
      <c r="AO686" s="28">
        <f t="shared" si="187"/>
        <v>-4.8567757344160502E-4</v>
      </c>
      <c r="AP686" s="22"/>
      <c r="AQ686" s="22"/>
      <c r="AR686" s="38"/>
      <c r="AT686" s="39">
        <f t="shared" si="188"/>
        <v>0.54325852436111799</v>
      </c>
      <c r="AV686" s="40" t="s">
        <v>691</v>
      </c>
      <c r="AW686" s="47">
        <v>1802.05</v>
      </c>
      <c r="AX686" s="48">
        <f t="shared" si="172"/>
        <v>-6.1407583982758598E-3</v>
      </c>
      <c r="AY686" s="43">
        <f t="shared" si="173"/>
        <v>0.99385924160172401</v>
      </c>
      <c r="AZ686" s="49"/>
    </row>
    <row r="687" spans="1:52" ht="20.399999999999999">
      <c r="A687" s="12" t="s">
        <v>688</v>
      </c>
      <c r="B687" s="13">
        <v>1871.25</v>
      </c>
      <c r="C687" s="14">
        <v>-1.5599999999999999E-2</v>
      </c>
      <c r="D687" s="15">
        <f t="shared" si="174"/>
        <v>0.98440000000000005</v>
      </c>
      <c r="E687" s="10">
        <f t="shared" si="175"/>
        <v>0.57343004537855302</v>
      </c>
      <c r="F687" s="16"/>
      <c r="G687" s="12" t="s">
        <v>688</v>
      </c>
      <c r="H687" s="13">
        <v>723.7</v>
      </c>
      <c r="I687" s="14">
        <v>-1.01E-2</v>
      </c>
      <c r="J687" s="15">
        <f t="shared" si="176"/>
        <v>0.9899</v>
      </c>
      <c r="K687" s="10">
        <f t="shared" si="177"/>
        <v>-3.3570257941246701E-3</v>
      </c>
      <c r="L687" s="21"/>
      <c r="M687" s="12" t="s">
        <v>688</v>
      </c>
      <c r="N687" s="13">
        <v>311.7</v>
      </c>
      <c r="O687" s="14">
        <v>-1.3599999999999999E-2</v>
      </c>
      <c r="P687" s="15">
        <f t="shared" si="178"/>
        <v>0.98640000000000005</v>
      </c>
      <c r="Q687" s="10">
        <f t="shared" si="179"/>
        <v>-1.4057989013613599E-4</v>
      </c>
      <c r="R687" s="21"/>
      <c r="S687" s="12" t="s">
        <v>688</v>
      </c>
      <c r="T687" s="13">
        <v>28.73</v>
      </c>
      <c r="U687" s="14">
        <v>-1.66E-2</v>
      </c>
      <c r="V687" s="15">
        <f t="shared" si="180"/>
        <v>0.98340000000000005</v>
      </c>
      <c r="W687" s="10">
        <f t="shared" si="181"/>
        <v>-5.8107929304991601E-4</v>
      </c>
      <c r="X687" s="22"/>
      <c r="Y687" s="29" t="s">
        <v>688</v>
      </c>
      <c r="Z687" s="30">
        <v>70.45</v>
      </c>
      <c r="AA687" s="31">
        <v>-8.3999999999999995E-3</v>
      </c>
      <c r="AB687" s="32">
        <f t="shared" si="182"/>
        <v>0.99160000000000004</v>
      </c>
      <c r="AC687" s="28">
        <f t="shared" si="183"/>
        <v>-1.76185335562455E-4</v>
      </c>
      <c r="AD687" s="22"/>
      <c r="AE687" s="29" t="s">
        <v>688</v>
      </c>
      <c r="AF687" s="30">
        <v>614.1</v>
      </c>
      <c r="AG687" s="31">
        <v>-3.09E-2</v>
      </c>
      <c r="AH687" s="32">
        <f t="shared" si="184"/>
        <v>0.96909999999999996</v>
      </c>
      <c r="AI687" s="28">
        <f t="shared" si="185"/>
        <v>-2.8800394076904697E-4</v>
      </c>
      <c r="AJ687" s="22"/>
      <c r="AK687" s="29" t="s">
        <v>688</v>
      </c>
      <c r="AL687" s="30">
        <v>290.39999999999998</v>
      </c>
      <c r="AM687" s="31">
        <v>-9.1999999999999998E-3</v>
      </c>
      <c r="AN687" s="32">
        <f t="shared" si="186"/>
        <v>0.99080000000000001</v>
      </c>
      <c r="AO687" s="28">
        <f t="shared" si="187"/>
        <v>-8.7100071650346304E-5</v>
      </c>
      <c r="AP687" s="22"/>
      <c r="AQ687" s="22"/>
      <c r="AR687" s="38"/>
      <c r="AT687" s="39">
        <f t="shared" si="188"/>
        <v>0.56880007105326003</v>
      </c>
      <c r="AV687" s="40" t="s">
        <v>692</v>
      </c>
      <c r="AW687" s="47">
        <v>1813.15</v>
      </c>
      <c r="AX687" s="48">
        <f t="shared" si="172"/>
        <v>-9.2503027060113104E-3</v>
      </c>
      <c r="AY687" s="43">
        <f t="shared" si="173"/>
        <v>0.99074969729398898</v>
      </c>
      <c r="AZ687" s="49"/>
    </row>
    <row r="688" spans="1:52" ht="20.399999999999999">
      <c r="A688" s="12" t="s">
        <v>689</v>
      </c>
      <c r="B688" s="13">
        <v>1901</v>
      </c>
      <c r="C688" s="14">
        <v>6.4999999999999997E-3</v>
      </c>
      <c r="D688" s="15">
        <f t="shared" si="174"/>
        <v>1.0065</v>
      </c>
      <c r="E688" s="10">
        <f t="shared" si="175"/>
        <v>0.58630367805111006</v>
      </c>
      <c r="F688" s="16"/>
      <c r="G688" s="12" t="s">
        <v>689</v>
      </c>
      <c r="H688" s="13">
        <v>731.05</v>
      </c>
      <c r="I688" s="14">
        <v>-3.3E-3</v>
      </c>
      <c r="J688" s="15">
        <f t="shared" si="176"/>
        <v>0.99670000000000003</v>
      </c>
      <c r="K688" s="10">
        <f t="shared" si="177"/>
        <v>-1.0968500119417201E-3</v>
      </c>
      <c r="L688" s="21"/>
      <c r="M688" s="12" t="s">
        <v>689</v>
      </c>
      <c r="N688" s="13">
        <v>316</v>
      </c>
      <c r="O688" s="14">
        <v>1.49E-2</v>
      </c>
      <c r="P688" s="15">
        <f t="shared" si="178"/>
        <v>1.0148999999999999</v>
      </c>
      <c r="Q688" s="10">
        <f t="shared" si="179"/>
        <v>1.5401767375209001E-4</v>
      </c>
      <c r="R688" s="21"/>
      <c r="S688" s="12" t="s">
        <v>689</v>
      </c>
      <c r="T688" s="13">
        <v>29.22</v>
      </c>
      <c r="U688" s="14">
        <v>-2.5399999999999999E-2</v>
      </c>
      <c r="V688" s="15">
        <f t="shared" si="180"/>
        <v>0.97460000000000002</v>
      </c>
      <c r="W688" s="10">
        <f t="shared" si="181"/>
        <v>-8.8912132791975199E-4</v>
      </c>
      <c r="X688" s="22"/>
      <c r="Y688" s="29" t="s">
        <v>689</v>
      </c>
      <c r="Z688" s="30">
        <v>71.05</v>
      </c>
      <c r="AA688" s="31">
        <v>-1.4E-3</v>
      </c>
      <c r="AB688" s="32">
        <f t="shared" si="182"/>
        <v>0.99860000000000004</v>
      </c>
      <c r="AC688" s="28">
        <f t="shared" si="183"/>
        <v>-2.9364222593742499E-5</v>
      </c>
      <c r="AD688" s="22"/>
      <c r="AE688" s="29" t="s">
        <v>689</v>
      </c>
      <c r="AF688" s="30">
        <v>633.65</v>
      </c>
      <c r="AG688" s="31">
        <v>-1.72E-2</v>
      </c>
      <c r="AH688" s="32">
        <f t="shared" si="184"/>
        <v>0.98280000000000001</v>
      </c>
      <c r="AI688" s="28">
        <f t="shared" si="185"/>
        <v>-1.6031287317888699E-4</v>
      </c>
      <c r="AJ688" s="22"/>
      <c r="AK688" s="29" t="s">
        <v>689</v>
      </c>
      <c r="AL688" s="30">
        <v>293.10000000000002</v>
      </c>
      <c r="AM688" s="31">
        <v>8.6E-3</v>
      </c>
      <c r="AN688" s="32">
        <f t="shared" si="186"/>
        <v>1.0085999999999999</v>
      </c>
      <c r="AO688" s="28">
        <f t="shared" si="187"/>
        <v>8.1419632194888901E-5</v>
      </c>
      <c r="AP688" s="22"/>
      <c r="AQ688" s="22"/>
      <c r="AR688" s="38"/>
      <c r="AT688" s="39">
        <f t="shared" si="188"/>
        <v>0.58436346692142305</v>
      </c>
      <c r="AV688" s="40" t="s">
        <v>693</v>
      </c>
      <c r="AW688" s="47">
        <v>1830</v>
      </c>
      <c r="AX688" s="48">
        <f t="shared" si="172"/>
        <v>-1.4646315517239199E-2</v>
      </c>
      <c r="AY688" s="43">
        <f t="shared" si="173"/>
        <v>0.98535368448276095</v>
      </c>
      <c r="AZ688" s="49"/>
    </row>
    <row r="689" spans="1:52" ht="20.399999999999999">
      <c r="A689" s="12" t="s">
        <v>1028</v>
      </c>
      <c r="B689" s="13">
        <v>1888.8</v>
      </c>
      <c r="C689" s="14">
        <v>7.0000000000000001E-3</v>
      </c>
      <c r="D689" s="15">
        <f t="shared" si="174"/>
        <v>1.0069999999999999</v>
      </c>
      <c r="E689" s="10">
        <f t="shared" si="175"/>
        <v>0.58659493670886098</v>
      </c>
      <c r="F689" s="16"/>
      <c r="G689" s="12" t="s">
        <v>1028</v>
      </c>
      <c r="H689" s="13">
        <v>733.45</v>
      </c>
      <c r="I689" s="14">
        <v>2.18E-2</v>
      </c>
      <c r="J689" s="15">
        <f t="shared" si="176"/>
        <v>1.0218</v>
      </c>
      <c r="K689" s="10">
        <f t="shared" si="177"/>
        <v>7.2458576546453298E-3</v>
      </c>
      <c r="L689" s="21"/>
      <c r="M689" s="12" t="s">
        <v>1028</v>
      </c>
      <c r="N689" s="13">
        <v>311.35000000000002</v>
      </c>
      <c r="O689" s="14">
        <v>4.4000000000000003E-3</v>
      </c>
      <c r="P689" s="15">
        <f t="shared" si="178"/>
        <v>1.0044</v>
      </c>
      <c r="Q689" s="10">
        <f t="shared" si="179"/>
        <v>4.54817291616909E-5</v>
      </c>
      <c r="R689" s="21"/>
      <c r="S689" s="12" t="s">
        <v>1028</v>
      </c>
      <c r="T689" s="13">
        <v>29.98</v>
      </c>
      <c r="U689" s="14">
        <v>4.1500000000000002E-2</v>
      </c>
      <c r="V689" s="15">
        <f t="shared" si="180"/>
        <v>1.0415000000000001</v>
      </c>
      <c r="W689" s="10">
        <f t="shared" si="181"/>
        <v>1.45269823262479E-3</v>
      </c>
      <c r="X689" s="22"/>
      <c r="Y689" s="29" t="s">
        <v>1028</v>
      </c>
      <c r="Z689" s="30">
        <v>71.150000000000006</v>
      </c>
      <c r="AA689" s="31">
        <v>-1.18E-2</v>
      </c>
      <c r="AB689" s="32">
        <f t="shared" si="182"/>
        <v>0.98819999999999997</v>
      </c>
      <c r="AC689" s="28">
        <f t="shared" si="183"/>
        <v>-2.4749844757582999E-4</v>
      </c>
      <c r="AD689" s="22"/>
      <c r="AE689" s="29" t="s">
        <v>1028</v>
      </c>
      <c r="AF689" s="30">
        <v>644.75</v>
      </c>
      <c r="AG689" s="31">
        <v>0</v>
      </c>
      <c r="AH689" s="32">
        <f t="shared" si="184"/>
        <v>1</v>
      </c>
      <c r="AI689" s="28">
        <f t="shared" si="185"/>
        <v>0</v>
      </c>
      <c r="AJ689" s="22"/>
      <c r="AK689" s="29" t="s">
        <v>1028</v>
      </c>
      <c r="AL689" s="30">
        <v>290.60000000000002</v>
      </c>
      <c r="AM689" s="31">
        <v>-7.1999999999999998E-3</v>
      </c>
      <c r="AN689" s="32">
        <f t="shared" si="186"/>
        <v>0.99280000000000002</v>
      </c>
      <c r="AO689" s="28">
        <f t="shared" si="187"/>
        <v>-6.8165273465488395E-5</v>
      </c>
      <c r="AP689" s="22"/>
      <c r="AQ689" s="22"/>
      <c r="AR689" s="38"/>
      <c r="AT689" s="39">
        <f t="shared" si="188"/>
        <v>0.59502331060425095</v>
      </c>
      <c r="AV689" s="40" t="s">
        <v>694</v>
      </c>
      <c r="AW689" s="47">
        <v>1857</v>
      </c>
      <c r="AX689" s="48">
        <f t="shared" si="172"/>
        <v>-1.66087500517807E-2</v>
      </c>
      <c r="AY689" s="43">
        <f t="shared" si="173"/>
        <v>0.98339124994821903</v>
      </c>
      <c r="AZ689" s="49"/>
    </row>
    <row r="690" spans="1:52" ht="20.399999999999999">
      <c r="A690" s="12" t="s">
        <v>1029</v>
      </c>
      <c r="B690" s="13">
        <v>1875.6</v>
      </c>
      <c r="C690" s="14">
        <v>-4.7000000000000002E-3</v>
      </c>
      <c r="D690" s="15">
        <f t="shared" si="174"/>
        <v>0.99529999999999996</v>
      </c>
      <c r="E690" s="10">
        <f t="shared" si="175"/>
        <v>0.57977948411750702</v>
      </c>
      <c r="F690" s="16"/>
      <c r="G690" s="12" t="s">
        <v>1029</v>
      </c>
      <c r="H690" s="13">
        <v>717.8</v>
      </c>
      <c r="I690" s="14">
        <v>3.7000000000000002E-3</v>
      </c>
      <c r="J690" s="15">
        <f t="shared" si="176"/>
        <v>1.0037</v>
      </c>
      <c r="K690" s="10">
        <f t="shared" si="177"/>
        <v>1.2298015285407201E-3</v>
      </c>
      <c r="L690" s="21"/>
      <c r="M690" s="12" t="s">
        <v>1029</v>
      </c>
      <c r="N690" s="13">
        <v>310</v>
      </c>
      <c r="O690" s="14">
        <v>-3.5000000000000001E-3</v>
      </c>
      <c r="P690" s="15">
        <f t="shared" si="178"/>
        <v>0.99650000000000005</v>
      </c>
      <c r="Q690" s="10">
        <f t="shared" si="179"/>
        <v>-3.6178648196799599E-5</v>
      </c>
      <c r="R690" s="21"/>
      <c r="S690" s="12" t="s">
        <v>1029</v>
      </c>
      <c r="T690" s="13">
        <v>28.78</v>
      </c>
      <c r="U690" s="14">
        <v>-2.92E-2</v>
      </c>
      <c r="V690" s="15">
        <f t="shared" si="180"/>
        <v>0.9708</v>
      </c>
      <c r="W690" s="10">
        <f t="shared" si="181"/>
        <v>-1.0221394793408201E-3</v>
      </c>
      <c r="X690" s="22"/>
      <c r="Y690" s="29" t="s">
        <v>1029</v>
      </c>
      <c r="Z690" s="30">
        <v>72</v>
      </c>
      <c r="AA690" s="31">
        <v>-2.3699999999999999E-2</v>
      </c>
      <c r="AB690" s="32">
        <f t="shared" si="182"/>
        <v>0.97629999999999995</v>
      </c>
      <c r="AC690" s="28">
        <f t="shared" si="183"/>
        <v>-4.97094339622641E-4</v>
      </c>
      <c r="AD690" s="22"/>
      <c r="AE690" s="29" t="s">
        <v>1029</v>
      </c>
      <c r="AF690" s="30">
        <v>644.75</v>
      </c>
      <c r="AG690" s="31">
        <v>-2.3800000000000002E-2</v>
      </c>
      <c r="AH690" s="32">
        <f t="shared" si="184"/>
        <v>0.97619999999999996</v>
      </c>
      <c r="AI690" s="28">
        <f t="shared" si="185"/>
        <v>-2.2182827800334401E-4</v>
      </c>
      <c r="AJ690" s="22"/>
      <c r="AK690" s="29" t="s">
        <v>1029</v>
      </c>
      <c r="AL690" s="30">
        <v>292.7</v>
      </c>
      <c r="AM690" s="31">
        <v>-2.3E-2</v>
      </c>
      <c r="AN690" s="32">
        <f t="shared" si="186"/>
        <v>0.97699999999999998</v>
      </c>
      <c r="AO690" s="28">
        <f t="shared" si="187"/>
        <v>-2.17750179125866E-4</v>
      </c>
      <c r="AP690" s="22"/>
      <c r="AQ690" s="22"/>
      <c r="AR690" s="38"/>
      <c r="AT690" s="39">
        <f t="shared" si="188"/>
        <v>0.57901429472175803</v>
      </c>
      <c r="AV690" s="40" t="s">
        <v>695</v>
      </c>
      <c r="AW690" s="47">
        <v>1888.1</v>
      </c>
      <c r="AX690" s="48">
        <f t="shared" si="172"/>
        <v>-1.58763792874072E-3</v>
      </c>
      <c r="AY690" s="43">
        <f t="shared" si="173"/>
        <v>0.99841236207125905</v>
      </c>
      <c r="AZ690" s="49"/>
    </row>
    <row r="691" spans="1:52" ht="20.399999999999999">
      <c r="A691" s="12" t="s">
        <v>1030</v>
      </c>
      <c r="B691" s="13">
        <v>1884.5</v>
      </c>
      <c r="C691" s="14">
        <v>-3.2599999999999997E-2</v>
      </c>
      <c r="D691" s="15">
        <f t="shared" si="174"/>
        <v>0.96740000000000004</v>
      </c>
      <c r="E691" s="10">
        <f t="shared" si="175"/>
        <v>0.56352725101504697</v>
      </c>
      <c r="F691" s="16"/>
      <c r="G691" s="12" t="s">
        <v>1030</v>
      </c>
      <c r="H691" s="13">
        <v>715.15</v>
      </c>
      <c r="I691" s="14">
        <v>-1.6199999999999999E-2</v>
      </c>
      <c r="J691" s="15">
        <f t="shared" si="176"/>
        <v>0.98380000000000001</v>
      </c>
      <c r="K691" s="10">
        <f t="shared" si="177"/>
        <v>-5.3845364222593704E-3</v>
      </c>
      <c r="L691" s="21"/>
      <c r="M691" s="12" t="s">
        <v>1030</v>
      </c>
      <c r="N691" s="13">
        <v>311.10000000000002</v>
      </c>
      <c r="O691" s="14">
        <v>-1.1000000000000001E-3</v>
      </c>
      <c r="P691" s="15">
        <f t="shared" si="178"/>
        <v>0.99890000000000001</v>
      </c>
      <c r="Q691" s="10">
        <f t="shared" si="179"/>
        <v>-1.13704322904227E-5</v>
      </c>
      <c r="R691" s="21"/>
      <c r="S691" s="12" t="s">
        <v>1030</v>
      </c>
      <c r="T691" s="13">
        <v>29.65</v>
      </c>
      <c r="U691" s="14">
        <v>-5.7000000000000002E-3</v>
      </c>
      <c r="V691" s="15">
        <f t="shared" si="180"/>
        <v>0.99429999999999996</v>
      </c>
      <c r="W691" s="10">
        <f t="shared" si="181"/>
        <v>-1.99527227131598E-4</v>
      </c>
      <c r="X691" s="22"/>
      <c r="Y691" s="29" t="s">
        <v>1030</v>
      </c>
      <c r="Z691" s="30">
        <v>73.75</v>
      </c>
      <c r="AA691" s="31">
        <v>-2.7000000000000001E-3</v>
      </c>
      <c r="AB691" s="32">
        <f t="shared" si="182"/>
        <v>0.99729999999999996</v>
      </c>
      <c r="AC691" s="28">
        <f t="shared" si="183"/>
        <v>-5.6631000716503497E-5</v>
      </c>
      <c r="AD691" s="22"/>
      <c r="AE691" s="29" t="s">
        <v>1030</v>
      </c>
      <c r="AF691" s="30">
        <v>660.5</v>
      </c>
      <c r="AG691" s="31">
        <v>4.8300000000000003E-2</v>
      </c>
      <c r="AH691" s="32">
        <f t="shared" si="184"/>
        <v>1.0483</v>
      </c>
      <c r="AI691" s="28">
        <f t="shared" si="185"/>
        <v>4.5018091712443299E-4</v>
      </c>
      <c r="AJ691" s="22"/>
      <c r="AK691" s="29" t="s">
        <v>1030</v>
      </c>
      <c r="AL691" s="30">
        <v>299.60000000000002</v>
      </c>
      <c r="AM691" s="31">
        <v>1.7000000000000001E-2</v>
      </c>
      <c r="AN691" s="32">
        <f t="shared" si="186"/>
        <v>1.0169999999999999</v>
      </c>
      <c r="AO691" s="28">
        <f t="shared" si="187"/>
        <v>1.6094578457129201E-4</v>
      </c>
      <c r="AP691" s="22"/>
      <c r="AQ691" s="22"/>
      <c r="AR691" s="38"/>
      <c r="AT691" s="39">
        <f t="shared" si="188"/>
        <v>0.55848631263434401</v>
      </c>
      <c r="AV691" s="40" t="s">
        <v>696</v>
      </c>
      <c r="AW691" s="47">
        <v>1891.1</v>
      </c>
      <c r="AX691" s="48">
        <f t="shared" si="172"/>
        <v>-1.26633854704815E-2</v>
      </c>
      <c r="AY691" s="43">
        <f t="shared" si="173"/>
        <v>0.98733661452951804</v>
      </c>
      <c r="AZ691" s="49"/>
    </row>
    <row r="692" spans="1:52" ht="20.399999999999999">
      <c r="A692" s="12" t="s">
        <v>1031</v>
      </c>
      <c r="B692" s="13">
        <v>1947.95</v>
      </c>
      <c r="C692" s="14">
        <v>7.4000000000000003E-3</v>
      </c>
      <c r="D692" s="15">
        <f t="shared" si="174"/>
        <v>1.0074000000000001</v>
      </c>
      <c r="E692" s="10">
        <f t="shared" si="175"/>
        <v>0.58682794363506097</v>
      </c>
      <c r="F692" s="16"/>
      <c r="G692" s="12" t="s">
        <v>1031</v>
      </c>
      <c r="H692" s="13">
        <v>726.95</v>
      </c>
      <c r="I692" s="14">
        <v>-7.6E-3</v>
      </c>
      <c r="J692" s="15">
        <f t="shared" si="176"/>
        <v>0.99239999999999995</v>
      </c>
      <c r="K692" s="10">
        <f t="shared" si="177"/>
        <v>-2.52607881538094E-3</v>
      </c>
      <c r="L692" s="21"/>
      <c r="M692" s="12" t="s">
        <v>1031</v>
      </c>
      <c r="N692" s="13">
        <v>311.45</v>
      </c>
      <c r="O692" s="14">
        <v>-1.1000000000000001E-3</v>
      </c>
      <c r="P692" s="15">
        <f t="shared" si="178"/>
        <v>0.99890000000000001</v>
      </c>
      <c r="Q692" s="10">
        <f t="shared" si="179"/>
        <v>-1.13704322904227E-5</v>
      </c>
      <c r="R692" s="21"/>
      <c r="S692" s="12" t="s">
        <v>1031</v>
      </c>
      <c r="T692" s="13">
        <v>29.82</v>
      </c>
      <c r="U692" s="14">
        <v>1.83E-2</v>
      </c>
      <c r="V692" s="15">
        <f t="shared" si="180"/>
        <v>1.0183</v>
      </c>
      <c r="W692" s="10">
        <f t="shared" si="181"/>
        <v>6.4058741342249803E-4</v>
      </c>
      <c r="X692" s="22"/>
      <c r="Y692" s="29" t="s">
        <v>1031</v>
      </c>
      <c r="Z692" s="30">
        <v>73.95</v>
      </c>
      <c r="AA692" s="31">
        <v>-1.3299999999999999E-2</v>
      </c>
      <c r="AB692" s="32">
        <f t="shared" si="182"/>
        <v>0.98670000000000002</v>
      </c>
      <c r="AC692" s="28">
        <f t="shared" si="183"/>
        <v>-2.7896011464055402E-4</v>
      </c>
      <c r="AD692" s="22"/>
      <c r="AE692" s="29" t="s">
        <v>1031</v>
      </c>
      <c r="AF692" s="30">
        <v>630.04999999999995</v>
      </c>
      <c r="AG692" s="31">
        <v>7.4800000000000005E-2</v>
      </c>
      <c r="AH692" s="32">
        <f t="shared" si="184"/>
        <v>1.0748</v>
      </c>
      <c r="AI692" s="28">
        <f t="shared" si="185"/>
        <v>6.9717458801050905E-4</v>
      </c>
      <c r="AJ692" s="22"/>
      <c r="AK692" s="29" t="s">
        <v>1031</v>
      </c>
      <c r="AL692" s="30">
        <v>294.60000000000002</v>
      </c>
      <c r="AM692" s="31">
        <v>-1.2699999999999999E-2</v>
      </c>
      <c r="AN692" s="32">
        <f t="shared" si="186"/>
        <v>0.98729999999999996</v>
      </c>
      <c r="AO692" s="28">
        <f t="shared" si="187"/>
        <v>-1.20235968473848E-4</v>
      </c>
      <c r="AP692" s="22"/>
      <c r="AQ692" s="22"/>
      <c r="AR692" s="38"/>
      <c r="AT692" s="39">
        <f t="shared" si="188"/>
        <v>0.58522906030570798</v>
      </c>
      <c r="AV692" s="40" t="s">
        <v>697</v>
      </c>
      <c r="AW692" s="47">
        <v>1915.2</v>
      </c>
      <c r="AX692" s="48">
        <f t="shared" si="172"/>
        <v>1.13686816842736E-2</v>
      </c>
      <c r="AY692" s="43">
        <f t="shared" si="173"/>
        <v>1.01136868168427</v>
      </c>
      <c r="AZ692" s="49"/>
    </row>
    <row r="693" spans="1:52" ht="20.399999999999999">
      <c r="A693" s="12" t="s">
        <v>1032</v>
      </c>
      <c r="B693" s="13">
        <v>1933.65</v>
      </c>
      <c r="C693" s="14">
        <v>-2.47E-2</v>
      </c>
      <c r="D693" s="15">
        <f t="shared" si="174"/>
        <v>0.97529999999999994</v>
      </c>
      <c r="E693" s="10">
        <f t="shared" si="175"/>
        <v>0.56812913780749896</v>
      </c>
      <c r="F693" s="16"/>
      <c r="G693" s="12" t="s">
        <v>1032</v>
      </c>
      <c r="H693" s="13">
        <v>732.5</v>
      </c>
      <c r="I693" s="14">
        <v>-1.7000000000000001E-2</v>
      </c>
      <c r="J693" s="15">
        <f t="shared" si="176"/>
        <v>0.98299999999999998</v>
      </c>
      <c r="K693" s="10">
        <f t="shared" si="177"/>
        <v>-5.6504394554573699E-3</v>
      </c>
      <c r="L693" s="21"/>
      <c r="M693" s="12" t="s">
        <v>1032</v>
      </c>
      <c r="N693" s="13">
        <v>311.8</v>
      </c>
      <c r="O693" s="14">
        <v>-2.58E-2</v>
      </c>
      <c r="P693" s="15">
        <f t="shared" si="178"/>
        <v>0.97419999999999995</v>
      </c>
      <c r="Q693" s="10">
        <f t="shared" si="179"/>
        <v>-2.6668832099355103E-4</v>
      </c>
      <c r="R693" s="21"/>
      <c r="S693" s="12" t="s">
        <v>1032</v>
      </c>
      <c r="T693" s="13">
        <v>29.28</v>
      </c>
      <c r="U693" s="14">
        <v>4.8300000000000003E-2</v>
      </c>
      <c r="V693" s="15">
        <f t="shared" si="180"/>
        <v>1.0483</v>
      </c>
      <c r="W693" s="10">
        <f t="shared" si="181"/>
        <v>1.69073071411512E-3</v>
      </c>
      <c r="X693" s="22"/>
      <c r="Y693" s="29" t="s">
        <v>1032</v>
      </c>
      <c r="Z693" s="30">
        <v>74.95</v>
      </c>
      <c r="AA693" s="31">
        <v>-1.2999999999999999E-3</v>
      </c>
      <c r="AB693" s="32">
        <f t="shared" si="182"/>
        <v>0.99870000000000003</v>
      </c>
      <c r="AC693" s="28">
        <f t="shared" si="183"/>
        <v>-2.7266778122760899E-5</v>
      </c>
      <c r="AD693" s="22"/>
      <c r="AE693" s="29" t="s">
        <v>1032</v>
      </c>
      <c r="AF693" s="30">
        <v>586.20000000000005</v>
      </c>
      <c r="AG693" s="31">
        <v>2.1100000000000001E-2</v>
      </c>
      <c r="AH693" s="32">
        <f t="shared" si="184"/>
        <v>1.0210999999999999</v>
      </c>
      <c r="AI693" s="28">
        <f t="shared" si="185"/>
        <v>1.9666288512061101E-4</v>
      </c>
      <c r="AJ693" s="22"/>
      <c r="AK693" s="29" t="s">
        <v>1032</v>
      </c>
      <c r="AL693" s="30">
        <v>298.39999999999998</v>
      </c>
      <c r="AM693" s="31">
        <v>-1.3899999999999999E-2</v>
      </c>
      <c r="AN693" s="32">
        <f t="shared" si="186"/>
        <v>0.98609999999999998</v>
      </c>
      <c r="AO693" s="28">
        <f t="shared" si="187"/>
        <v>-1.3159684738476199E-4</v>
      </c>
      <c r="AP693" s="22"/>
      <c r="AQ693" s="22"/>
      <c r="AR693" s="38"/>
      <c r="AT693" s="39">
        <f t="shared" si="188"/>
        <v>0.563940540004777</v>
      </c>
      <c r="AV693" s="40" t="s">
        <v>698</v>
      </c>
      <c r="AW693" s="47">
        <v>1893.55</v>
      </c>
      <c r="AX693" s="48">
        <f t="shared" si="172"/>
        <v>2.8742151819387399E-2</v>
      </c>
      <c r="AY693" s="43">
        <f t="shared" si="173"/>
        <v>1.02874215181939</v>
      </c>
      <c r="AZ693" s="49"/>
    </row>
    <row r="694" spans="1:52" ht="20.399999999999999">
      <c r="A694" s="12" t="s">
        <v>1033</v>
      </c>
      <c r="B694" s="13">
        <v>1982.7</v>
      </c>
      <c r="C694" s="14">
        <v>-3.8999999999999998E-3</v>
      </c>
      <c r="D694" s="15">
        <f t="shared" si="174"/>
        <v>0.99609999999999999</v>
      </c>
      <c r="E694" s="10">
        <f t="shared" si="175"/>
        <v>0.58024549796990699</v>
      </c>
      <c r="F694" s="16"/>
      <c r="G694" s="12" t="s">
        <v>1033</v>
      </c>
      <c r="H694" s="13">
        <v>745.2</v>
      </c>
      <c r="I694" s="14">
        <v>8.6999999999999994E-3</v>
      </c>
      <c r="J694" s="15">
        <f t="shared" si="176"/>
        <v>1.0086999999999999</v>
      </c>
      <c r="K694" s="10">
        <f t="shared" si="177"/>
        <v>2.8916954860281801E-3</v>
      </c>
      <c r="L694" s="21"/>
      <c r="M694" s="12" t="s">
        <v>1033</v>
      </c>
      <c r="N694" s="13">
        <v>320.05</v>
      </c>
      <c r="O694" s="14">
        <v>2.9100000000000001E-2</v>
      </c>
      <c r="P694" s="15">
        <f t="shared" si="178"/>
        <v>1.0290999999999999</v>
      </c>
      <c r="Q694" s="10">
        <f t="shared" si="179"/>
        <v>3.0079961786481999E-4</v>
      </c>
      <c r="R694" s="21"/>
      <c r="S694" s="12" t="s">
        <v>1033</v>
      </c>
      <c r="T694" s="13">
        <v>27.93</v>
      </c>
      <c r="U694" s="14">
        <v>4.9200000000000001E-2</v>
      </c>
      <c r="V694" s="15">
        <f t="shared" si="180"/>
        <v>1.0491999999999999</v>
      </c>
      <c r="W694" s="10">
        <f t="shared" si="181"/>
        <v>1.7222350131359E-3</v>
      </c>
      <c r="X694" s="22"/>
      <c r="Y694" s="29" t="s">
        <v>1033</v>
      </c>
      <c r="Z694" s="30">
        <v>75.05</v>
      </c>
      <c r="AA694" s="31">
        <v>-1.2999999999999999E-3</v>
      </c>
      <c r="AB694" s="32">
        <f t="shared" si="182"/>
        <v>0.99870000000000003</v>
      </c>
      <c r="AC694" s="28">
        <f t="shared" si="183"/>
        <v>-2.7266778122760899E-5</v>
      </c>
      <c r="AD694" s="22"/>
      <c r="AE694" s="29" t="s">
        <v>1033</v>
      </c>
      <c r="AF694" s="30">
        <v>574.1</v>
      </c>
      <c r="AG694" s="31">
        <v>1E-3</v>
      </c>
      <c r="AH694" s="32">
        <f t="shared" si="184"/>
        <v>1.0009999999999999</v>
      </c>
      <c r="AI694" s="28">
        <f t="shared" si="185"/>
        <v>9.3205158824934303E-6</v>
      </c>
      <c r="AJ694" s="22"/>
      <c r="AK694" s="29" t="s">
        <v>1033</v>
      </c>
      <c r="AL694" s="30">
        <v>302.60000000000002</v>
      </c>
      <c r="AM694" s="31">
        <v>1.5800000000000002E-2</v>
      </c>
      <c r="AN694" s="32">
        <f t="shared" si="186"/>
        <v>1.0158</v>
      </c>
      <c r="AO694" s="28">
        <f t="shared" si="187"/>
        <v>1.4958490566037701E-4</v>
      </c>
      <c r="AP694" s="22"/>
      <c r="AQ694" s="22"/>
      <c r="AR694" s="38"/>
      <c r="AT694" s="39">
        <f t="shared" si="188"/>
        <v>0.58529186673035605</v>
      </c>
      <c r="AV694" s="40" t="s">
        <v>699</v>
      </c>
      <c r="AW694" s="47">
        <v>1839.9</v>
      </c>
      <c r="AX694" s="48">
        <f t="shared" si="172"/>
        <v>-3.1744766392270999E-3</v>
      </c>
      <c r="AY694" s="43">
        <f t="shared" si="173"/>
        <v>0.99682552336077301</v>
      </c>
      <c r="AZ694" s="49"/>
    </row>
    <row r="695" spans="1:52" ht="20.399999999999999">
      <c r="A695" s="12" t="s">
        <v>1034</v>
      </c>
      <c r="B695" s="13">
        <v>1990.5</v>
      </c>
      <c r="C695" s="14">
        <v>4.2599999999999999E-2</v>
      </c>
      <c r="D695" s="15">
        <f t="shared" si="174"/>
        <v>1.0426</v>
      </c>
      <c r="E695" s="10">
        <f t="shared" si="175"/>
        <v>0.60733255314067303</v>
      </c>
      <c r="F695" s="16"/>
      <c r="G695" s="12" t="s">
        <v>1034</v>
      </c>
      <c r="H695" s="13">
        <v>738.75</v>
      </c>
      <c r="I695" s="14">
        <v>3.1300000000000001E-2</v>
      </c>
      <c r="J695" s="15">
        <f t="shared" si="176"/>
        <v>1.0313000000000001</v>
      </c>
      <c r="K695" s="10">
        <f t="shared" si="177"/>
        <v>1.0403456173871501E-2</v>
      </c>
      <c r="L695" s="21"/>
      <c r="M695" s="12" t="s">
        <v>1034</v>
      </c>
      <c r="N695" s="13">
        <v>311</v>
      </c>
      <c r="O695" s="14">
        <v>-1.38E-2</v>
      </c>
      <c r="P695" s="15">
        <f t="shared" si="178"/>
        <v>0.98619999999999997</v>
      </c>
      <c r="Q695" s="10">
        <f t="shared" si="179"/>
        <v>-1.4264724146166699E-4</v>
      </c>
      <c r="R695" s="21"/>
      <c r="S695" s="12" t="s">
        <v>1034</v>
      </c>
      <c r="T695" s="13">
        <v>26.62</v>
      </c>
      <c r="U695" s="14">
        <v>4.7199999999999999E-2</v>
      </c>
      <c r="V695" s="15">
        <f t="shared" si="180"/>
        <v>1.0471999999999999</v>
      </c>
      <c r="W695" s="10">
        <f t="shared" si="181"/>
        <v>1.6522254597563901E-3</v>
      </c>
      <c r="X695" s="22"/>
      <c r="Y695" s="29" t="s">
        <v>1034</v>
      </c>
      <c r="Z695" s="30">
        <v>75.150000000000006</v>
      </c>
      <c r="AA695" s="31">
        <v>2E-3</v>
      </c>
      <c r="AB695" s="32">
        <f t="shared" si="182"/>
        <v>1.002</v>
      </c>
      <c r="AC695" s="28">
        <f t="shared" si="183"/>
        <v>4.1948889419632201E-5</v>
      </c>
      <c r="AD695" s="22"/>
      <c r="AE695" s="29" t="s">
        <v>1034</v>
      </c>
      <c r="AF695" s="30">
        <v>573.5</v>
      </c>
      <c r="AG695" s="31">
        <v>2.6700000000000002E-2</v>
      </c>
      <c r="AH695" s="32">
        <f t="shared" si="184"/>
        <v>1.0266999999999999</v>
      </c>
      <c r="AI695" s="28">
        <f t="shared" si="185"/>
        <v>2.48857774062575E-4</v>
      </c>
      <c r="AJ695" s="22"/>
      <c r="AK695" s="29" t="s">
        <v>1034</v>
      </c>
      <c r="AL695" s="30">
        <v>297.89999999999998</v>
      </c>
      <c r="AM695" s="31">
        <v>9.7999999999999997E-3</v>
      </c>
      <c r="AN695" s="32">
        <f t="shared" si="186"/>
        <v>1.0098</v>
      </c>
      <c r="AO695" s="28">
        <f t="shared" si="187"/>
        <v>9.2780511105803706E-5</v>
      </c>
      <c r="AP695" s="22"/>
      <c r="AQ695" s="22"/>
      <c r="AR695" s="38"/>
      <c r="AT695" s="39">
        <f t="shared" si="188"/>
        <v>0.61962917470742795</v>
      </c>
      <c r="AV695" s="40" t="s">
        <v>700</v>
      </c>
      <c r="AW695" s="47">
        <v>1845.75</v>
      </c>
      <c r="AX695" s="48">
        <f t="shared" si="172"/>
        <v>1.7930346163727601E-2</v>
      </c>
      <c r="AY695" s="43">
        <f t="shared" si="173"/>
        <v>1.0179303461637299</v>
      </c>
      <c r="AZ695" s="49"/>
    </row>
    <row r="696" spans="1:52" ht="20.399999999999999">
      <c r="A696" s="12" t="s">
        <v>697</v>
      </c>
      <c r="B696" s="13">
        <v>1909.2</v>
      </c>
      <c r="C696" s="14">
        <v>6.1000000000000004E-3</v>
      </c>
      <c r="D696" s="15">
        <f t="shared" si="174"/>
        <v>1.0061</v>
      </c>
      <c r="E696" s="10">
        <f t="shared" si="175"/>
        <v>0.58607067112490996</v>
      </c>
      <c r="F696" s="16"/>
      <c r="G696" s="12" t="s">
        <v>697</v>
      </c>
      <c r="H696" s="13">
        <v>716.3</v>
      </c>
      <c r="I696" s="14">
        <v>8.6999999999999994E-3</v>
      </c>
      <c r="J696" s="15">
        <f t="shared" si="176"/>
        <v>1.0086999999999999</v>
      </c>
      <c r="K696" s="10">
        <f t="shared" si="177"/>
        <v>2.8916954860281801E-3</v>
      </c>
      <c r="L696" s="21"/>
      <c r="M696" s="12" t="s">
        <v>697</v>
      </c>
      <c r="N696" s="13">
        <v>315.35000000000002</v>
      </c>
      <c r="O696" s="14">
        <v>4.3999999999999997E-2</v>
      </c>
      <c r="P696" s="15">
        <f t="shared" si="178"/>
        <v>1.044</v>
      </c>
      <c r="Q696" s="10">
        <f t="shared" si="179"/>
        <v>4.54817291616909E-4</v>
      </c>
      <c r="R696" s="21"/>
      <c r="S696" s="12" t="s">
        <v>697</v>
      </c>
      <c r="T696" s="13">
        <v>25.42</v>
      </c>
      <c r="U696" s="14">
        <v>4.8899999999999999E-2</v>
      </c>
      <c r="V696" s="15">
        <f t="shared" si="180"/>
        <v>1.0488999999999999</v>
      </c>
      <c r="W696" s="10">
        <f t="shared" si="181"/>
        <v>1.71173358012897E-3</v>
      </c>
      <c r="X696" s="22"/>
      <c r="Y696" s="29" t="s">
        <v>697</v>
      </c>
      <c r="Z696" s="30">
        <v>75</v>
      </c>
      <c r="AA696" s="31">
        <v>6.7000000000000002E-3</v>
      </c>
      <c r="AB696" s="32">
        <f t="shared" si="182"/>
        <v>1.0066999999999999</v>
      </c>
      <c r="AC696" s="28">
        <f t="shared" si="183"/>
        <v>1.4052877955576801E-4</v>
      </c>
      <c r="AD696" s="22"/>
      <c r="AE696" s="29" t="s">
        <v>697</v>
      </c>
      <c r="AF696" s="30">
        <v>558.6</v>
      </c>
      <c r="AG696" s="31">
        <v>8.3599999999999994E-2</v>
      </c>
      <c r="AH696" s="32">
        <f t="shared" si="184"/>
        <v>1.0835999999999999</v>
      </c>
      <c r="AI696" s="28">
        <f t="shared" si="185"/>
        <v>7.7919512777645098E-4</v>
      </c>
      <c r="AJ696" s="22"/>
      <c r="AK696" s="29" t="s">
        <v>697</v>
      </c>
      <c r="AL696" s="30">
        <v>295</v>
      </c>
      <c r="AM696" s="31">
        <v>2.0799999999999999E-2</v>
      </c>
      <c r="AN696" s="32">
        <f t="shared" si="186"/>
        <v>1.0207999999999999</v>
      </c>
      <c r="AO696" s="28">
        <f t="shared" si="187"/>
        <v>1.96921901122522E-4</v>
      </c>
      <c r="AP696" s="22"/>
      <c r="AQ696" s="22"/>
      <c r="AR696" s="38"/>
      <c r="AT696" s="39">
        <f t="shared" si="188"/>
        <v>0.59224556329113898</v>
      </c>
      <c r="AV696" s="40" t="s">
        <v>701</v>
      </c>
      <c r="AW696" s="47">
        <v>1812.95</v>
      </c>
      <c r="AX696" s="48">
        <f t="shared" si="172"/>
        <v>-3.6821615566656897E-2</v>
      </c>
      <c r="AY696" s="43">
        <f t="shared" si="173"/>
        <v>0.96317838443334303</v>
      </c>
      <c r="AZ696" s="49"/>
    </row>
    <row r="697" spans="1:52" ht="20.399999999999999">
      <c r="A697" s="12" t="s">
        <v>698</v>
      </c>
      <c r="B697" s="13">
        <v>1897.55</v>
      </c>
      <c r="C697" s="14">
        <v>-7.0000000000000001E-3</v>
      </c>
      <c r="D697" s="15">
        <f t="shared" si="174"/>
        <v>0.99299999999999999</v>
      </c>
      <c r="E697" s="10">
        <f t="shared" si="175"/>
        <v>0.57843969429185604</v>
      </c>
      <c r="F697" s="16"/>
      <c r="G697" s="12" t="s">
        <v>698</v>
      </c>
      <c r="H697" s="13">
        <v>710.15</v>
      </c>
      <c r="I697" s="14">
        <v>1.5E-3</v>
      </c>
      <c r="J697" s="15">
        <f t="shared" si="176"/>
        <v>1.0015000000000001</v>
      </c>
      <c r="K697" s="10">
        <f t="shared" si="177"/>
        <v>4.9856818724623795E-4</v>
      </c>
      <c r="L697" s="21"/>
      <c r="M697" s="12" t="s">
        <v>698</v>
      </c>
      <c r="N697" s="13">
        <v>302.05</v>
      </c>
      <c r="O697" s="14">
        <v>1.3299999999999999E-2</v>
      </c>
      <c r="P697" s="15">
        <f t="shared" si="178"/>
        <v>1.0133000000000001</v>
      </c>
      <c r="Q697" s="10">
        <f t="shared" si="179"/>
        <v>1.37478863147839E-4</v>
      </c>
      <c r="R697" s="21"/>
      <c r="S697" s="12" t="s">
        <v>698</v>
      </c>
      <c r="T697" s="13">
        <v>24.24</v>
      </c>
      <c r="U697" s="14">
        <v>7.3000000000000001E-3</v>
      </c>
      <c r="V697" s="15">
        <f t="shared" si="180"/>
        <v>1.0073000000000001</v>
      </c>
      <c r="W697" s="10">
        <f t="shared" si="181"/>
        <v>2.55534869835204E-4</v>
      </c>
      <c r="X697" s="22"/>
      <c r="Y697" s="29" t="s">
        <v>698</v>
      </c>
      <c r="Z697" s="30">
        <v>74.5</v>
      </c>
      <c r="AA697" s="31">
        <v>4.6300000000000001E-2</v>
      </c>
      <c r="AB697" s="32">
        <f t="shared" si="182"/>
        <v>1.0463</v>
      </c>
      <c r="AC697" s="28">
        <f t="shared" si="183"/>
        <v>9.7111679006448503E-4</v>
      </c>
      <c r="AD697" s="22"/>
      <c r="AE697" s="29" t="s">
        <v>698</v>
      </c>
      <c r="AF697" s="30">
        <v>515.5</v>
      </c>
      <c r="AG697" s="31">
        <v>-0.1084</v>
      </c>
      <c r="AH697" s="32">
        <f t="shared" si="184"/>
        <v>0.89159999999999995</v>
      </c>
      <c r="AI697" s="28">
        <f t="shared" si="185"/>
        <v>-1.01034392166229E-3</v>
      </c>
      <c r="AJ697" s="22"/>
      <c r="AK697" s="29" t="s">
        <v>698</v>
      </c>
      <c r="AL697" s="30">
        <v>289</v>
      </c>
      <c r="AM697" s="31">
        <v>2.3699999999999999E-2</v>
      </c>
      <c r="AN697" s="32">
        <f t="shared" si="186"/>
        <v>1.0237000000000001</v>
      </c>
      <c r="AO697" s="28">
        <f t="shared" si="187"/>
        <v>2.2437735849056601E-4</v>
      </c>
      <c r="AP697" s="22"/>
      <c r="AQ697" s="22"/>
      <c r="AR697" s="38"/>
      <c r="AT697" s="39">
        <f t="shared" si="188"/>
        <v>0.57951642643897805</v>
      </c>
      <c r="AV697" s="40" t="s">
        <v>702</v>
      </c>
      <c r="AW697" s="47">
        <v>1880.95</v>
      </c>
      <c r="AX697" s="48">
        <f t="shared" si="172"/>
        <v>6.0257207866724997E-3</v>
      </c>
      <c r="AY697" s="43">
        <f t="shared" si="173"/>
        <v>1.0060257207866701</v>
      </c>
      <c r="AZ697" s="49"/>
    </row>
    <row r="698" spans="1:52" ht="20.399999999999999">
      <c r="A698" s="12" t="s">
        <v>699</v>
      </c>
      <c r="B698" s="13">
        <v>1910.85</v>
      </c>
      <c r="C698" s="14">
        <v>-7.4999999999999997E-3</v>
      </c>
      <c r="D698" s="15">
        <f t="shared" si="174"/>
        <v>0.99250000000000005</v>
      </c>
      <c r="E698" s="10">
        <f t="shared" si="175"/>
        <v>0.57814843563410601</v>
      </c>
      <c r="F698" s="16"/>
      <c r="G698" s="12" t="s">
        <v>699</v>
      </c>
      <c r="H698" s="13">
        <v>709.1</v>
      </c>
      <c r="I698" s="14">
        <v>-2.8E-3</v>
      </c>
      <c r="J698" s="15">
        <f t="shared" si="176"/>
        <v>0.99719999999999998</v>
      </c>
      <c r="K698" s="10">
        <f t="shared" si="177"/>
        <v>-9.3066061619297797E-4</v>
      </c>
      <c r="L698" s="21"/>
      <c r="M698" s="12" t="s">
        <v>699</v>
      </c>
      <c r="N698" s="13">
        <v>298.10000000000002</v>
      </c>
      <c r="O698" s="14">
        <v>5.0000000000000001E-4</v>
      </c>
      <c r="P698" s="15">
        <f t="shared" si="178"/>
        <v>1.0004999999999999</v>
      </c>
      <c r="Q698" s="10">
        <f t="shared" si="179"/>
        <v>5.1683783138285201E-6</v>
      </c>
      <c r="R698" s="21"/>
      <c r="S698" s="12" t="s">
        <v>699</v>
      </c>
      <c r="T698" s="13">
        <v>24.06</v>
      </c>
      <c r="U698" s="14">
        <v>3.8199999999999998E-2</v>
      </c>
      <c r="V698" s="15">
        <f t="shared" si="180"/>
        <v>1.0382</v>
      </c>
      <c r="W698" s="10">
        <f t="shared" si="181"/>
        <v>1.3371824695486E-3</v>
      </c>
      <c r="X698" s="22"/>
      <c r="Y698" s="29" t="s">
        <v>699</v>
      </c>
      <c r="Z698" s="30">
        <v>71.2</v>
      </c>
      <c r="AA698" s="31">
        <v>2.6700000000000002E-2</v>
      </c>
      <c r="AB698" s="32">
        <f t="shared" si="182"/>
        <v>1.0266999999999999</v>
      </c>
      <c r="AC698" s="28">
        <f t="shared" si="183"/>
        <v>5.6001767375209004E-4</v>
      </c>
      <c r="AD698" s="22"/>
      <c r="AE698" s="29" t="s">
        <v>699</v>
      </c>
      <c r="AF698" s="30">
        <v>578.15</v>
      </c>
      <c r="AG698" s="31">
        <v>-1.18E-2</v>
      </c>
      <c r="AH698" s="32">
        <f t="shared" si="184"/>
        <v>0.98819999999999997</v>
      </c>
      <c r="AI698" s="28">
        <f t="shared" si="185"/>
        <v>-1.0998208741342201E-4</v>
      </c>
      <c r="AJ698" s="22"/>
      <c r="AK698" s="29" t="s">
        <v>699</v>
      </c>
      <c r="AL698" s="30">
        <v>282.3</v>
      </c>
      <c r="AM698" s="31">
        <v>1.47E-2</v>
      </c>
      <c r="AN698" s="32">
        <f t="shared" si="186"/>
        <v>1.0146999999999999</v>
      </c>
      <c r="AO698" s="28">
        <f t="shared" si="187"/>
        <v>1.3917076665870501E-4</v>
      </c>
      <c r="AP698" s="22"/>
      <c r="AQ698" s="22"/>
      <c r="AR698" s="38"/>
      <c r="AT698" s="39">
        <f t="shared" si="188"/>
        <v>0.57914933221877296</v>
      </c>
      <c r="AV698" s="40" t="s">
        <v>703</v>
      </c>
      <c r="AW698" s="47">
        <v>1869.65</v>
      </c>
      <c r="AX698" s="48">
        <f t="shared" si="172"/>
        <v>-2.7693103633929201E-2</v>
      </c>
      <c r="AY698" s="43">
        <f t="shared" si="173"/>
        <v>0.97230689636607104</v>
      </c>
      <c r="AZ698" s="49"/>
    </row>
    <row r="699" spans="1:52" ht="20.399999999999999">
      <c r="A699" s="12" t="s">
        <v>700</v>
      </c>
      <c r="B699" s="13">
        <v>1925.3</v>
      </c>
      <c r="C699" s="14">
        <v>1.34E-2</v>
      </c>
      <c r="D699" s="15">
        <f t="shared" si="174"/>
        <v>1.0134000000000001</v>
      </c>
      <c r="E699" s="10">
        <f t="shared" si="175"/>
        <v>0.59032304752806297</v>
      </c>
      <c r="F699" s="16"/>
      <c r="G699" s="12" t="s">
        <v>700</v>
      </c>
      <c r="H699" s="13">
        <v>711.1</v>
      </c>
      <c r="I699" s="14">
        <v>1.23E-2</v>
      </c>
      <c r="J699" s="15">
        <f t="shared" si="176"/>
        <v>1.0123</v>
      </c>
      <c r="K699" s="10">
        <f t="shared" si="177"/>
        <v>4.0882591354191502E-3</v>
      </c>
      <c r="L699" s="21"/>
      <c r="M699" s="12" t="s">
        <v>700</v>
      </c>
      <c r="N699" s="13">
        <v>297.95</v>
      </c>
      <c r="O699" s="14">
        <v>4.1999999999999997E-3</v>
      </c>
      <c r="P699" s="15">
        <f t="shared" si="178"/>
        <v>1.0042</v>
      </c>
      <c r="Q699" s="10">
        <f t="shared" si="179"/>
        <v>4.3414377836159503E-5</v>
      </c>
      <c r="R699" s="21"/>
      <c r="S699" s="12" t="s">
        <v>700</v>
      </c>
      <c r="T699" s="13">
        <v>23.17</v>
      </c>
      <c r="U699" s="14">
        <v>4.8599999999999997E-2</v>
      </c>
      <c r="V699" s="15">
        <f t="shared" si="180"/>
        <v>1.0486</v>
      </c>
      <c r="W699" s="10">
        <f t="shared" si="181"/>
        <v>1.70123214712204E-3</v>
      </c>
      <c r="X699" s="22"/>
      <c r="Y699" s="29" t="s">
        <v>700</v>
      </c>
      <c r="Z699" s="30">
        <v>69.349999999999994</v>
      </c>
      <c r="AA699" s="31">
        <v>-1.21E-2</v>
      </c>
      <c r="AB699" s="32">
        <f t="shared" si="182"/>
        <v>0.9879</v>
      </c>
      <c r="AC699" s="28">
        <f t="shared" si="183"/>
        <v>-2.53790780988775E-4</v>
      </c>
      <c r="AD699" s="22"/>
      <c r="AE699" s="29" t="s">
        <v>700</v>
      </c>
      <c r="AF699" s="30">
        <v>585.04999999999995</v>
      </c>
      <c r="AG699" s="31">
        <v>1.54E-2</v>
      </c>
      <c r="AH699" s="32">
        <f t="shared" si="184"/>
        <v>1.0154000000000001</v>
      </c>
      <c r="AI699" s="28">
        <f t="shared" si="185"/>
        <v>1.4353594459039901E-4</v>
      </c>
      <c r="AJ699" s="22"/>
      <c r="AK699" s="29" t="s">
        <v>700</v>
      </c>
      <c r="AL699" s="30">
        <v>278.2</v>
      </c>
      <c r="AM699" s="31">
        <v>1.4E-3</v>
      </c>
      <c r="AN699" s="32">
        <f t="shared" si="186"/>
        <v>1.0014000000000001</v>
      </c>
      <c r="AO699" s="28">
        <f t="shared" si="187"/>
        <v>1.3254358729400499E-5</v>
      </c>
      <c r="AP699" s="22"/>
      <c r="AQ699" s="22"/>
      <c r="AR699" s="38"/>
      <c r="AT699" s="39">
        <f t="shared" si="188"/>
        <v>0.59605895271077103</v>
      </c>
      <c r="AV699" s="40" t="s">
        <v>704</v>
      </c>
      <c r="AW699" s="47">
        <v>1922.15</v>
      </c>
      <c r="AX699" s="48">
        <f t="shared" si="172"/>
        <v>3.33516033894717E-3</v>
      </c>
      <c r="AY699" s="43">
        <f t="shared" si="173"/>
        <v>1.00333516033895</v>
      </c>
      <c r="AZ699" s="49"/>
    </row>
    <row r="700" spans="1:52" ht="20.399999999999999">
      <c r="A700" s="12" t="s">
        <v>701</v>
      </c>
      <c r="B700" s="13">
        <v>1899.9</v>
      </c>
      <c r="C700" s="14">
        <v>-2.87E-2</v>
      </c>
      <c r="D700" s="15">
        <f t="shared" si="174"/>
        <v>0.97130000000000005</v>
      </c>
      <c r="E700" s="10">
        <f t="shared" si="175"/>
        <v>0.565799068545498</v>
      </c>
      <c r="F700" s="16"/>
      <c r="G700" s="12" t="s">
        <v>701</v>
      </c>
      <c r="H700" s="13">
        <v>702.45</v>
      </c>
      <c r="I700" s="14">
        <v>-2.9600000000000001E-2</v>
      </c>
      <c r="J700" s="15">
        <f t="shared" si="176"/>
        <v>0.97040000000000004</v>
      </c>
      <c r="K700" s="10">
        <f t="shared" si="177"/>
        <v>-9.8384122283257693E-3</v>
      </c>
      <c r="L700" s="21"/>
      <c r="M700" s="12" t="s">
        <v>701</v>
      </c>
      <c r="N700" s="13">
        <v>296.7</v>
      </c>
      <c r="O700" s="14">
        <v>-5.8200000000000002E-2</v>
      </c>
      <c r="P700" s="15">
        <f t="shared" si="178"/>
        <v>0.94179999999999997</v>
      </c>
      <c r="Q700" s="10">
        <f t="shared" si="179"/>
        <v>-6.0159923572963901E-4</v>
      </c>
      <c r="R700" s="21"/>
      <c r="S700" s="12" t="s">
        <v>701</v>
      </c>
      <c r="T700" s="13">
        <v>22.1</v>
      </c>
      <c r="U700" s="14">
        <v>-4.99E-2</v>
      </c>
      <c r="V700" s="15">
        <f t="shared" si="180"/>
        <v>0.95009999999999994</v>
      </c>
      <c r="W700" s="10">
        <f t="shared" si="181"/>
        <v>-1.74673835681872E-3</v>
      </c>
      <c r="X700" s="22"/>
      <c r="Y700" s="29" t="s">
        <v>701</v>
      </c>
      <c r="Z700" s="30">
        <v>70.2</v>
      </c>
      <c r="AA700" s="31">
        <v>-4.8099999999999997E-2</v>
      </c>
      <c r="AB700" s="32">
        <f t="shared" si="182"/>
        <v>0.95189999999999997</v>
      </c>
      <c r="AC700" s="28">
        <f t="shared" si="183"/>
        <v>-1.00887079054215E-3</v>
      </c>
      <c r="AD700" s="22"/>
      <c r="AE700" s="29" t="s">
        <v>701</v>
      </c>
      <c r="AF700" s="30">
        <v>576.15</v>
      </c>
      <c r="AG700" s="31">
        <v>-2.7900000000000001E-2</v>
      </c>
      <c r="AH700" s="32">
        <f t="shared" si="184"/>
        <v>0.97209999999999996</v>
      </c>
      <c r="AI700" s="28">
        <f t="shared" si="185"/>
        <v>-2.6004239312156703E-4</v>
      </c>
      <c r="AJ700" s="22"/>
      <c r="AK700" s="29" t="s">
        <v>701</v>
      </c>
      <c r="AL700" s="30">
        <v>277.8</v>
      </c>
      <c r="AM700" s="31">
        <v>-6.93E-2</v>
      </c>
      <c r="AN700" s="32">
        <f t="shared" si="186"/>
        <v>0.93069999999999997</v>
      </c>
      <c r="AO700" s="28">
        <f t="shared" si="187"/>
        <v>-6.5609075710532604E-4</v>
      </c>
      <c r="AP700" s="22"/>
      <c r="AQ700" s="22"/>
      <c r="AR700" s="38"/>
      <c r="AT700" s="39">
        <f t="shared" si="188"/>
        <v>0.55168731478385502</v>
      </c>
      <c r="AV700" s="40" t="s">
        <v>705</v>
      </c>
      <c r="AW700" s="47">
        <v>1915.75</v>
      </c>
      <c r="AX700" s="48">
        <f t="shared" si="172"/>
        <v>-1.35319360587919E-2</v>
      </c>
      <c r="AY700" s="43">
        <f t="shared" si="173"/>
        <v>0.98646806394120801</v>
      </c>
      <c r="AZ700" s="49"/>
    </row>
    <row r="701" spans="1:52" ht="20.399999999999999">
      <c r="A701" s="12" t="s">
        <v>702</v>
      </c>
      <c r="B701" s="13">
        <v>1956.05</v>
      </c>
      <c r="C701" s="14">
        <v>-2.3699999999999999E-2</v>
      </c>
      <c r="D701" s="15">
        <f t="shared" si="174"/>
        <v>0.97629999999999995</v>
      </c>
      <c r="E701" s="10">
        <f t="shared" si="175"/>
        <v>0.56871165512300004</v>
      </c>
      <c r="F701" s="16"/>
      <c r="G701" s="12" t="s">
        <v>702</v>
      </c>
      <c r="H701" s="13">
        <v>723.9</v>
      </c>
      <c r="I701" s="14">
        <v>-1.9099999999999999E-2</v>
      </c>
      <c r="J701" s="15">
        <f t="shared" si="176"/>
        <v>0.98089999999999999</v>
      </c>
      <c r="K701" s="10">
        <f t="shared" si="177"/>
        <v>-6.3484349176021002E-3</v>
      </c>
      <c r="L701" s="21"/>
      <c r="M701" s="12" t="s">
        <v>702</v>
      </c>
      <c r="N701" s="13">
        <v>315.05</v>
      </c>
      <c r="O701" s="14">
        <v>1.35E-2</v>
      </c>
      <c r="P701" s="15">
        <f t="shared" si="178"/>
        <v>1.0135000000000001</v>
      </c>
      <c r="Q701" s="10">
        <f t="shared" si="179"/>
        <v>1.3954621447336999E-4</v>
      </c>
      <c r="R701" s="21"/>
      <c r="S701" s="12" t="s">
        <v>702</v>
      </c>
      <c r="T701" s="13">
        <v>23.26</v>
      </c>
      <c r="U701" s="14">
        <v>-2.5600000000000001E-2</v>
      </c>
      <c r="V701" s="15">
        <f t="shared" si="180"/>
        <v>0.97440000000000004</v>
      </c>
      <c r="W701" s="10">
        <f t="shared" si="181"/>
        <v>-8.9612228325770197E-4</v>
      </c>
      <c r="X701" s="22"/>
      <c r="Y701" s="29" t="s">
        <v>702</v>
      </c>
      <c r="Z701" s="30">
        <v>73.75</v>
      </c>
      <c r="AA701" s="31">
        <v>-3.0200000000000001E-2</v>
      </c>
      <c r="AB701" s="32">
        <f t="shared" si="182"/>
        <v>0.9698</v>
      </c>
      <c r="AC701" s="28">
        <f t="shared" si="183"/>
        <v>-6.3342823023644602E-4</v>
      </c>
      <c r="AD701" s="22"/>
      <c r="AE701" s="29" t="s">
        <v>702</v>
      </c>
      <c r="AF701" s="30">
        <v>592.70000000000005</v>
      </c>
      <c r="AG701" s="31">
        <v>-2.86E-2</v>
      </c>
      <c r="AH701" s="32">
        <f t="shared" si="184"/>
        <v>0.97140000000000004</v>
      </c>
      <c r="AI701" s="28">
        <f t="shared" si="185"/>
        <v>-2.6656675423931199E-4</v>
      </c>
      <c r="AJ701" s="22"/>
      <c r="AK701" s="29" t="s">
        <v>702</v>
      </c>
      <c r="AL701" s="30">
        <v>298.5</v>
      </c>
      <c r="AM701" s="31">
        <v>1E-3</v>
      </c>
      <c r="AN701" s="32">
        <f t="shared" si="186"/>
        <v>1.0009999999999999</v>
      </c>
      <c r="AO701" s="28">
        <f t="shared" si="187"/>
        <v>9.4673990924289492E-6</v>
      </c>
      <c r="AP701" s="22"/>
      <c r="AQ701" s="22"/>
      <c r="AR701" s="38"/>
      <c r="AT701" s="39">
        <f t="shared" si="188"/>
        <v>0.56071611655122999</v>
      </c>
      <c r="AV701" s="40" t="s">
        <v>706</v>
      </c>
      <c r="AW701" s="47">
        <v>1941.85</v>
      </c>
      <c r="AX701" s="48">
        <f t="shared" si="172"/>
        <v>-4.6496776339102798E-3</v>
      </c>
      <c r="AY701" s="43">
        <f t="shared" si="173"/>
        <v>0.99535032236609</v>
      </c>
      <c r="AZ701" s="49"/>
    </row>
    <row r="702" spans="1:52" ht="20.399999999999999">
      <c r="A702" s="12" t="s">
        <v>703</v>
      </c>
      <c r="B702" s="13">
        <v>2003.5</v>
      </c>
      <c r="C702" s="14">
        <v>-8.6E-3</v>
      </c>
      <c r="D702" s="15">
        <f t="shared" si="174"/>
        <v>0.99139999999999995</v>
      </c>
      <c r="E702" s="10">
        <f t="shared" si="175"/>
        <v>0.57750766658705499</v>
      </c>
      <c r="F702" s="16"/>
      <c r="G702" s="12" t="s">
        <v>703</v>
      </c>
      <c r="H702" s="13">
        <v>738</v>
      </c>
      <c r="I702" s="14">
        <v>-8.3000000000000001E-3</v>
      </c>
      <c r="J702" s="15">
        <f t="shared" si="176"/>
        <v>0.99170000000000003</v>
      </c>
      <c r="K702" s="10">
        <f t="shared" si="177"/>
        <v>-2.7587439694291898E-3</v>
      </c>
      <c r="L702" s="21"/>
      <c r="M702" s="12" t="s">
        <v>703</v>
      </c>
      <c r="N702" s="13">
        <v>310.85000000000002</v>
      </c>
      <c r="O702" s="14">
        <v>3.2000000000000002E-3</v>
      </c>
      <c r="P702" s="15">
        <f t="shared" si="178"/>
        <v>1.0032000000000001</v>
      </c>
      <c r="Q702" s="10">
        <f t="shared" si="179"/>
        <v>3.30776212085025E-5</v>
      </c>
      <c r="R702" s="21"/>
      <c r="S702" s="12" t="s">
        <v>703</v>
      </c>
      <c r="T702" s="13">
        <v>23.87</v>
      </c>
      <c r="U702" s="14">
        <v>-1.4E-2</v>
      </c>
      <c r="V702" s="15">
        <f t="shared" si="180"/>
        <v>0.98599999999999999</v>
      </c>
      <c r="W702" s="10">
        <f t="shared" si="181"/>
        <v>-4.90066873656556E-4</v>
      </c>
      <c r="X702" s="22"/>
      <c r="Y702" s="29" t="s">
        <v>703</v>
      </c>
      <c r="Z702" s="30">
        <v>76.05</v>
      </c>
      <c r="AA702" s="31">
        <v>-1.2999999999999999E-2</v>
      </c>
      <c r="AB702" s="32">
        <f t="shared" si="182"/>
        <v>0.98699999999999999</v>
      </c>
      <c r="AC702" s="28">
        <f t="shared" si="183"/>
        <v>-2.7266778122760901E-4</v>
      </c>
      <c r="AD702" s="22"/>
      <c r="AE702" s="29" t="s">
        <v>703</v>
      </c>
      <c r="AF702" s="30">
        <v>610.15</v>
      </c>
      <c r="AG702" s="31">
        <v>-1.37E-2</v>
      </c>
      <c r="AH702" s="32">
        <f t="shared" si="184"/>
        <v>0.98629999999999995</v>
      </c>
      <c r="AI702" s="28">
        <f t="shared" si="185"/>
        <v>-1.2769106759016001E-4</v>
      </c>
      <c r="AJ702" s="22"/>
      <c r="AK702" s="29" t="s">
        <v>703</v>
      </c>
      <c r="AL702" s="30">
        <v>298.2</v>
      </c>
      <c r="AM702" s="31">
        <v>-1.2699999999999999E-2</v>
      </c>
      <c r="AN702" s="32">
        <f t="shared" si="186"/>
        <v>0.98729999999999996</v>
      </c>
      <c r="AO702" s="28">
        <f t="shared" si="187"/>
        <v>-1.20235968473848E-4</v>
      </c>
      <c r="AP702" s="22"/>
      <c r="AQ702" s="22"/>
      <c r="AR702" s="38"/>
      <c r="AT702" s="39">
        <f t="shared" si="188"/>
        <v>0.57377133854788598</v>
      </c>
      <c r="AV702" s="40" t="s">
        <v>707</v>
      </c>
      <c r="AW702" s="47">
        <v>1950.9</v>
      </c>
      <c r="AX702" s="48">
        <f t="shared" si="172"/>
        <v>4.5981816763315296E-3</v>
      </c>
      <c r="AY702" s="43">
        <f t="shared" si="173"/>
        <v>1.0045981816763301</v>
      </c>
      <c r="AZ702" s="49"/>
    </row>
    <row r="703" spans="1:52" ht="20.399999999999999">
      <c r="A703" s="12" t="s">
        <v>704</v>
      </c>
      <c r="B703" s="13">
        <v>2020.9</v>
      </c>
      <c r="C703" s="14">
        <v>-5.9999999999999995E-4</v>
      </c>
      <c r="D703" s="15">
        <f t="shared" si="174"/>
        <v>0.99939999999999996</v>
      </c>
      <c r="E703" s="10">
        <f t="shared" si="175"/>
        <v>0.58216780511105803</v>
      </c>
      <c r="F703" s="16"/>
      <c r="G703" s="12" t="s">
        <v>704</v>
      </c>
      <c r="H703" s="13">
        <v>744.2</v>
      </c>
      <c r="I703" s="14">
        <v>-2.46E-2</v>
      </c>
      <c r="J703" s="15">
        <f t="shared" si="176"/>
        <v>0.97540000000000004</v>
      </c>
      <c r="K703" s="10">
        <f t="shared" si="177"/>
        <v>-8.1765182708383108E-3</v>
      </c>
      <c r="L703" s="21"/>
      <c r="M703" s="12" t="s">
        <v>704</v>
      </c>
      <c r="N703" s="13">
        <v>309.85000000000002</v>
      </c>
      <c r="O703" s="14">
        <v>-7.1999999999999998E-3</v>
      </c>
      <c r="P703" s="15">
        <f t="shared" si="178"/>
        <v>0.99280000000000002</v>
      </c>
      <c r="Q703" s="10">
        <f t="shared" si="179"/>
        <v>-7.44246477191306E-5</v>
      </c>
      <c r="R703" s="21"/>
      <c r="S703" s="12" t="s">
        <v>704</v>
      </c>
      <c r="T703" s="13">
        <v>24.21</v>
      </c>
      <c r="U703" s="14">
        <v>-2.3E-3</v>
      </c>
      <c r="V703" s="15">
        <f t="shared" si="180"/>
        <v>0.99770000000000003</v>
      </c>
      <c r="W703" s="10">
        <f t="shared" si="181"/>
        <v>-8.0510986386434202E-5</v>
      </c>
      <c r="X703" s="22"/>
      <c r="Y703" s="29" t="s">
        <v>704</v>
      </c>
      <c r="Z703" s="30">
        <v>77.05</v>
      </c>
      <c r="AA703" s="31">
        <v>1.2500000000000001E-2</v>
      </c>
      <c r="AB703" s="32">
        <f t="shared" si="182"/>
        <v>1.0125</v>
      </c>
      <c r="AC703" s="28">
        <f t="shared" si="183"/>
        <v>2.6218055887270098E-4</v>
      </c>
      <c r="AD703" s="22"/>
      <c r="AE703" s="29" t="s">
        <v>704</v>
      </c>
      <c r="AF703" s="30">
        <v>618.6</v>
      </c>
      <c r="AG703" s="31">
        <v>2.75E-2</v>
      </c>
      <c r="AH703" s="32">
        <f t="shared" si="184"/>
        <v>1.0275000000000001</v>
      </c>
      <c r="AI703" s="28">
        <f t="shared" si="185"/>
        <v>2.5631418676856898E-4</v>
      </c>
      <c r="AJ703" s="22"/>
      <c r="AK703" s="29" t="s">
        <v>704</v>
      </c>
      <c r="AL703" s="30">
        <v>302.05</v>
      </c>
      <c r="AM703" s="31">
        <v>1.21E-2</v>
      </c>
      <c r="AN703" s="32">
        <f t="shared" si="186"/>
        <v>1.0121</v>
      </c>
      <c r="AO703" s="28">
        <f t="shared" si="187"/>
        <v>1.1455552901839E-4</v>
      </c>
      <c r="AP703" s="22"/>
      <c r="AQ703" s="22"/>
      <c r="AR703" s="38"/>
      <c r="AT703" s="39">
        <f t="shared" si="188"/>
        <v>0.57446940148077397</v>
      </c>
      <c r="AV703" s="40" t="s">
        <v>708</v>
      </c>
      <c r="AW703" s="47">
        <v>1941.95</v>
      </c>
      <c r="AX703" s="48">
        <f t="shared" si="172"/>
        <v>2.15229970896695E-2</v>
      </c>
      <c r="AY703" s="43">
        <f t="shared" si="173"/>
        <v>1.02152299708967</v>
      </c>
      <c r="AZ703" s="49"/>
    </row>
    <row r="704" spans="1:52" ht="20.399999999999999">
      <c r="A704" s="12" t="s">
        <v>705</v>
      </c>
      <c r="B704" s="13">
        <v>2022.2</v>
      </c>
      <c r="C704" s="14">
        <v>-2.2800000000000001E-2</v>
      </c>
      <c r="D704" s="15">
        <f t="shared" si="174"/>
        <v>0.97719999999999996</v>
      </c>
      <c r="E704" s="10">
        <f t="shared" si="175"/>
        <v>0.56923592070694995</v>
      </c>
      <c r="F704" s="16"/>
      <c r="G704" s="12" t="s">
        <v>705</v>
      </c>
      <c r="H704" s="13">
        <v>762.95</v>
      </c>
      <c r="I704" s="14">
        <v>-2.07E-2</v>
      </c>
      <c r="J704" s="15">
        <f t="shared" si="176"/>
        <v>0.97929999999999995</v>
      </c>
      <c r="K704" s="10">
        <f t="shared" si="177"/>
        <v>-6.8802409839980897E-3</v>
      </c>
      <c r="L704" s="21"/>
      <c r="M704" s="12" t="s">
        <v>705</v>
      </c>
      <c r="N704" s="13">
        <v>312.10000000000002</v>
      </c>
      <c r="O704" s="14">
        <v>-7.0000000000000001E-3</v>
      </c>
      <c r="P704" s="15">
        <f t="shared" si="178"/>
        <v>0.99299999999999999</v>
      </c>
      <c r="Q704" s="10">
        <f t="shared" si="179"/>
        <v>-7.2357296393599197E-5</v>
      </c>
      <c r="R704" s="21"/>
      <c r="S704" s="12" t="s">
        <v>705</v>
      </c>
      <c r="T704" s="13">
        <v>24.26</v>
      </c>
      <c r="U704" s="14">
        <v>-4.4999999999999997E-3</v>
      </c>
      <c r="V704" s="15">
        <f t="shared" si="180"/>
        <v>0.99550000000000005</v>
      </c>
      <c r="W704" s="10">
        <f t="shared" si="181"/>
        <v>-1.5752149510389301E-4</v>
      </c>
      <c r="X704" s="22"/>
      <c r="Y704" s="29" t="s">
        <v>705</v>
      </c>
      <c r="Z704" s="30">
        <v>76.099999999999994</v>
      </c>
      <c r="AA704" s="31">
        <v>-3.3700000000000001E-2</v>
      </c>
      <c r="AB704" s="32">
        <f t="shared" si="182"/>
        <v>0.96630000000000005</v>
      </c>
      <c r="AC704" s="28">
        <f t="shared" si="183"/>
        <v>-7.06838786720802E-4</v>
      </c>
      <c r="AD704" s="22"/>
      <c r="AE704" s="29" t="s">
        <v>705</v>
      </c>
      <c r="AF704" s="30">
        <v>602.04999999999995</v>
      </c>
      <c r="AG704" s="31">
        <v>-3.7900000000000003E-2</v>
      </c>
      <c r="AH704" s="32">
        <f t="shared" si="184"/>
        <v>0.96209999999999996</v>
      </c>
      <c r="AI704" s="28">
        <f t="shared" si="185"/>
        <v>-3.5324755194650098E-4</v>
      </c>
      <c r="AJ704" s="22"/>
      <c r="AK704" s="29" t="s">
        <v>705</v>
      </c>
      <c r="AL704" s="30">
        <v>298.45</v>
      </c>
      <c r="AM704" s="31">
        <v>-2.9000000000000001E-2</v>
      </c>
      <c r="AN704" s="32">
        <f t="shared" si="186"/>
        <v>0.97099999999999997</v>
      </c>
      <c r="AO704" s="28">
        <f t="shared" si="187"/>
        <v>-2.7455457368043902E-4</v>
      </c>
      <c r="AP704" s="22"/>
      <c r="AQ704" s="22"/>
      <c r="AR704" s="38"/>
      <c r="AT704" s="39">
        <f t="shared" si="188"/>
        <v>0.560791160019107</v>
      </c>
      <c r="AV704" s="40" t="s">
        <v>709</v>
      </c>
      <c r="AW704" s="47">
        <v>1900.6</v>
      </c>
      <c r="AX704" s="48">
        <f t="shared" si="172"/>
        <v>-9.4662115930267004E-4</v>
      </c>
      <c r="AY704" s="43">
        <f t="shared" si="173"/>
        <v>0.999053378840697</v>
      </c>
      <c r="AZ704" s="49"/>
    </row>
    <row r="705" spans="1:52" ht="20.399999999999999">
      <c r="A705" s="12" t="s">
        <v>706</v>
      </c>
      <c r="B705" s="13">
        <v>2069.4</v>
      </c>
      <c r="C705" s="14">
        <v>1.21E-2</v>
      </c>
      <c r="D705" s="15">
        <f t="shared" si="174"/>
        <v>1.0121</v>
      </c>
      <c r="E705" s="10">
        <f t="shared" si="175"/>
        <v>0.58956577501791296</v>
      </c>
      <c r="F705" s="16"/>
      <c r="G705" s="12" t="s">
        <v>706</v>
      </c>
      <c r="H705" s="13">
        <v>779.05</v>
      </c>
      <c r="I705" s="14">
        <v>-1.2999999999999999E-3</v>
      </c>
      <c r="J705" s="15">
        <f t="shared" si="176"/>
        <v>0.99870000000000003</v>
      </c>
      <c r="K705" s="10">
        <f t="shared" si="177"/>
        <v>-4.3209242894674002E-4</v>
      </c>
      <c r="L705" s="21"/>
      <c r="M705" s="12" t="s">
        <v>706</v>
      </c>
      <c r="N705" s="13">
        <v>314.3</v>
      </c>
      <c r="O705" s="14">
        <v>-1.6999999999999999E-3</v>
      </c>
      <c r="P705" s="15">
        <f t="shared" si="178"/>
        <v>0.99829999999999997</v>
      </c>
      <c r="Q705" s="10">
        <f t="shared" si="179"/>
        <v>-1.7572486267016999E-5</v>
      </c>
      <c r="R705" s="21"/>
      <c r="S705" s="12" t="s">
        <v>706</v>
      </c>
      <c r="T705" s="13">
        <v>24.38</v>
      </c>
      <c r="U705" s="14">
        <v>-2.1700000000000001E-2</v>
      </c>
      <c r="V705" s="15">
        <f t="shared" si="180"/>
        <v>0.97829999999999995</v>
      </c>
      <c r="W705" s="10">
        <f t="shared" si="181"/>
        <v>-7.5960365416766196E-4</v>
      </c>
      <c r="X705" s="22"/>
      <c r="Y705" s="29" t="s">
        <v>706</v>
      </c>
      <c r="Z705" s="30">
        <v>78.75</v>
      </c>
      <c r="AA705" s="31">
        <v>1.35E-2</v>
      </c>
      <c r="AB705" s="32">
        <f t="shared" si="182"/>
        <v>1.0135000000000001</v>
      </c>
      <c r="AC705" s="28">
        <f t="shared" si="183"/>
        <v>2.8315500358251698E-4</v>
      </c>
      <c r="AD705" s="22"/>
      <c r="AE705" s="29" t="s">
        <v>706</v>
      </c>
      <c r="AF705" s="30">
        <v>625.75</v>
      </c>
      <c r="AG705" s="31">
        <v>1.9599999999999999E-2</v>
      </c>
      <c r="AH705" s="32">
        <f t="shared" si="184"/>
        <v>1.0196000000000001</v>
      </c>
      <c r="AI705" s="28">
        <f t="shared" si="185"/>
        <v>1.8268211129687101E-4</v>
      </c>
      <c r="AJ705" s="22"/>
      <c r="AK705" s="29" t="s">
        <v>706</v>
      </c>
      <c r="AL705" s="30">
        <v>307.35000000000002</v>
      </c>
      <c r="AM705" s="31">
        <v>1.2500000000000001E-2</v>
      </c>
      <c r="AN705" s="32">
        <f t="shared" si="186"/>
        <v>1.0125</v>
      </c>
      <c r="AO705" s="28">
        <f t="shared" si="187"/>
        <v>1.18342488655362E-4</v>
      </c>
      <c r="AP705" s="22"/>
      <c r="AQ705" s="22"/>
      <c r="AR705" s="38"/>
      <c r="AT705" s="39">
        <f t="shared" si="188"/>
        <v>0.58894068605206595</v>
      </c>
      <c r="AV705" s="40" t="s">
        <v>710</v>
      </c>
      <c r="AW705" s="47">
        <v>1902.4</v>
      </c>
      <c r="AX705" s="48">
        <f t="shared" si="172"/>
        <v>1.5868513171347701E-2</v>
      </c>
      <c r="AY705" s="43">
        <f t="shared" si="173"/>
        <v>1.0158685131713501</v>
      </c>
      <c r="AZ705" s="49"/>
    </row>
    <row r="706" spans="1:52" ht="20.399999999999999">
      <c r="A706" s="12" t="s">
        <v>707</v>
      </c>
      <c r="B706" s="13">
        <v>2044.75</v>
      </c>
      <c r="C706" s="14">
        <v>1.3100000000000001E-2</v>
      </c>
      <c r="D706" s="15">
        <f t="shared" si="174"/>
        <v>1.0130999999999999</v>
      </c>
      <c r="E706" s="10">
        <f t="shared" si="175"/>
        <v>0.59014829233341304</v>
      </c>
      <c r="F706" s="16"/>
      <c r="G706" s="12" t="s">
        <v>707</v>
      </c>
      <c r="H706" s="13">
        <v>780.1</v>
      </c>
      <c r="I706" s="14">
        <v>1.0200000000000001E-2</v>
      </c>
      <c r="J706" s="15">
        <f t="shared" si="176"/>
        <v>1.0102</v>
      </c>
      <c r="K706" s="10">
        <f t="shared" si="177"/>
        <v>3.3902636732744199E-3</v>
      </c>
      <c r="L706" s="21"/>
      <c r="M706" s="12" t="s">
        <v>707</v>
      </c>
      <c r="N706" s="13">
        <v>314.85000000000002</v>
      </c>
      <c r="O706" s="14">
        <v>-8.6999999999999994E-3</v>
      </c>
      <c r="P706" s="15">
        <f t="shared" si="178"/>
        <v>0.99129999999999996</v>
      </c>
      <c r="Q706" s="10">
        <f t="shared" si="179"/>
        <v>-8.9929782660616206E-5</v>
      </c>
      <c r="R706" s="21"/>
      <c r="S706" s="12" t="s">
        <v>707</v>
      </c>
      <c r="T706" s="13">
        <v>24.92</v>
      </c>
      <c r="U706" s="14">
        <v>-9.7000000000000003E-3</v>
      </c>
      <c r="V706" s="15">
        <f t="shared" si="180"/>
        <v>0.99029999999999996</v>
      </c>
      <c r="W706" s="10">
        <f t="shared" si="181"/>
        <v>-3.3954633389061397E-4</v>
      </c>
      <c r="X706" s="22"/>
      <c r="Y706" s="29" t="s">
        <v>707</v>
      </c>
      <c r="Z706" s="30">
        <v>77.7</v>
      </c>
      <c r="AA706" s="31">
        <v>1.9699999999999999E-2</v>
      </c>
      <c r="AB706" s="32">
        <f t="shared" si="182"/>
        <v>1.0197000000000001</v>
      </c>
      <c r="AC706" s="28">
        <f t="shared" si="183"/>
        <v>4.1319656078337699E-4</v>
      </c>
      <c r="AD706" s="22"/>
      <c r="AE706" s="29" t="s">
        <v>707</v>
      </c>
      <c r="AF706" s="30">
        <v>613.70000000000005</v>
      </c>
      <c r="AG706" s="31">
        <v>5.1799999999999999E-2</v>
      </c>
      <c r="AH706" s="32">
        <f t="shared" si="184"/>
        <v>1.0518000000000001</v>
      </c>
      <c r="AI706" s="28">
        <f t="shared" si="185"/>
        <v>4.8280272271315999E-4</v>
      </c>
      <c r="AJ706" s="22"/>
      <c r="AK706" s="29" t="s">
        <v>707</v>
      </c>
      <c r="AL706" s="30">
        <v>303.55</v>
      </c>
      <c r="AM706" s="31">
        <v>6.1000000000000004E-3</v>
      </c>
      <c r="AN706" s="32">
        <f t="shared" si="186"/>
        <v>1.0061</v>
      </c>
      <c r="AO706" s="28">
        <f t="shared" si="187"/>
        <v>5.7751134463816597E-5</v>
      </c>
      <c r="AP706" s="22"/>
      <c r="AQ706" s="22"/>
      <c r="AR706" s="38"/>
      <c r="AT706" s="39">
        <f t="shared" si="188"/>
        <v>0.59406283030809703</v>
      </c>
      <c r="AV706" s="40" t="s">
        <v>711</v>
      </c>
      <c r="AW706" s="47">
        <v>1872.45</v>
      </c>
      <c r="AX706" s="48">
        <f t="shared" si="172"/>
        <v>3.53860497277746E-2</v>
      </c>
      <c r="AY706" s="43">
        <f t="shared" si="173"/>
        <v>1.03538604972777</v>
      </c>
      <c r="AZ706" s="49"/>
    </row>
    <row r="707" spans="1:52" ht="20.399999999999999">
      <c r="A707" s="12" t="s">
        <v>708</v>
      </c>
      <c r="B707" s="13">
        <v>2018.4</v>
      </c>
      <c r="C707" s="14">
        <v>2.24E-2</v>
      </c>
      <c r="D707" s="15">
        <f t="shared" si="174"/>
        <v>1.0224</v>
      </c>
      <c r="E707" s="10">
        <f t="shared" si="175"/>
        <v>0.59556570336756598</v>
      </c>
      <c r="F707" s="16"/>
      <c r="G707" s="12" t="s">
        <v>708</v>
      </c>
      <c r="H707" s="13">
        <v>772.2</v>
      </c>
      <c r="I707" s="14">
        <v>1.1299999999999999E-2</v>
      </c>
      <c r="J707" s="15">
        <f t="shared" si="176"/>
        <v>1.0113000000000001</v>
      </c>
      <c r="K707" s="10">
        <f t="shared" si="177"/>
        <v>3.7558803439216599E-3</v>
      </c>
      <c r="L707" s="21"/>
      <c r="M707" s="12" t="s">
        <v>708</v>
      </c>
      <c r="N707" s="13">
        <v>317.60000000000002</v>
      </c>
      <c r="O707" s="14">
        <v>-8.9999999999999998E-4</v>
      </c>
      <c r="P707" s="15">
        <f t="shared" si="178"/>
        <v>0.99909999999999999</v>
      </c>
      <c r="Q707" s="10">
        <f t="shared" si="179"/>
        <v>-9.3030809648913301E-6</v>
      </c>
      <c r="R707" s="21"/>
      <c r="S707" s="12" t="s">
        <v>708</v>
      </c>
      <c r="T707" s="13">
        <v>25.16</v>
      </c>
      <c r="U707" s="14">
        <v>4.6199999999999998E-2</v>
      </c>
      <c r="V707" s="15">
        <f t="shared" si="180"/>
        <v>1.0462</v>
      </c>
      <c r="W707" s="10">
        <f t="shared" si="181"/>
        <v>1.6172206830666299E-3</v>
      </c>
      <c r="X707" s="22"/>
      <c r="Y707" s="29" t="s">
        <v>708</v>
      </c>
      <c r="Z707" s="30">
        <v>76.2</v>
      </c>
      <c r="AA707" s="31">
        <v>-1.3599999999999999E-2</v>
      </c>
      <c r="AB707" s="32">
        <f t="shared" si="182"/>
        <v>0.98640000000000005</v>
      </c>
      <c r="AC707" s="28">
        <f t="shared" si="183"/>
        <v>-2.8525244805349898E-4</v>
      </c>
      <c r="AD707" s="22"/>
      <c r="AE707" s="29" t="s">
        <v>708</v>
      </c>
      <c r="AF707" s="30">
        <v>583.5</v>
      </c>
      <c r="AG707" s="31">
        <v>-8.6999999999999994E-3</v>
      </c>
      <c r="AH707" s="32">
        <f t="shared" si="184"/>
        <v>0.99129999999999996</v>
      </c>
      <c r="AI707" s="28">
        <f t="shared" si="185"/>
        <v>-8.1088488177692898E-5</v>
      </c>
      <c r="AJ707" s="22"/>
      <c r="AK707" s="29" t="s">
        <v>708</v>
      </c>
      <c r="AL707" s="30">
        <v>301.7</v>
      </c>
      <c r="AM707" s="31">
        <v>-4.4999999999999997E-3</v>
      </c>
      <c r="AN707" s="32">
        <f t="shared" si="186"/>
        <v>0.99550000000000005</v>
      </c>
      <c r="AO707" s="28">
        <f t="shared" si="187"/>
        <v>-4.2603295915930301E-5</v>
      </c>
      <c r="AP707" s="22"/>
      <c r="AQ707" s="22"/>
      <c r="AR707" s="38"/>
      <c r="AT707" s="39">
        <f t="shared" si="188"/>
        <v>0.60052055708144303</v>
      </c>
      <c r="AV707" s="40" t="s">
        <v>712</v>
      </c>
      <c r="AW707" s="47">
        <v>1807.35</v>
      </c>
      <c r="AX707" s="48">
        <f t="shared" si="172"/>
        <v>3.66269073218621E-2</v>
      </c>
      <c r="AY707" s="43">
        <f t="shared" si="173"/>
        <v>1.0366269073218599</v>
      </c>
      <c r="AZ707" s="49"/>
    </row>
    <row r="708" spans="1:52" ht="20.399999999999999">
      <c r="A708" s="12" t="s">
        <v>709</v>
      </c>
      <c r="B708" s="13">
        <v>1974.2</v>
      </c>
      <c r="C708" s="14">
        <v>6.7000000000000002E-3</v>
      </c>
      <c r="D708" s="15">
        <f t="shared" si="174"/>
        <v>1.0066999999999999</v>
      </c>
      <c r="E708" s="10">
        <f t="shared" si="175"/>
        <v>0.58642018151421105</v>
      </c>
      <c r="F708" s="16"/>
      <c r="G708" s="12" t="s">
        <v>709</v>
      </c>
      <c r="H708" s="13">
        <v>763.55</v>
      </c>
      <c r="I708" s="14">
        <v>-2E-3</v>
      </c>
      <c r="J708" s="15">
        <f t="shared" si="176"/>
        <v>0.998</v>
      </c>
      <c r="K708" s="10">
        <f t="shared" si="177"/>
        <v>-6.6475758299498397E-4</v>
      </c>
      <c r="L708" s="21"/>
      <c r="M708" s="12" t="s">
        <v>709</v>
      </c>
      <c r="N708" s="13">
        <v>317.89999999999998</v>
      </c>
      <c r="O708" s="14">
        <v>2.1000000000000001E-2</v>
      </c>
      <c r="P708" s="15">
        <f t="shared" si="178"/>
        <v>1.0209999999999999</v>
      </c>
      <c r="Q708" s="10">
        <f t="shared" si="179"/>
        <v>2.17071889180798E-4</v>
      </c>
      <c r="R708" s="21"/>
      <c r="S708" s="12" t="s">
        <v>709</v>
      </c>
      <c r="T708" s="13">
        <v>24.05</v>
      </c>
      <c r="U708" s="14">
        <v>-1.66E-2</v>
      </c>
      <c r="V708" s="15">
        <f t="shared" si="180"/>
        <v>0.98340000000000005</v>
      </c>
      <c r="W708" s="10">
        <f t="shared" si="181"/>
        <v>-5.8107929304991601E-4</v>
      </c>
      <c r="X708" s="22"/>
      <c r="Y708" s="29" t="s">
        <v>709</v>
      </c>
      <c r="Z708" s="30">
        <v>77.25</v>
      </c>
      <c r="AA708" s="31">
        <v>2.2499999999999999E-2</v>
      </c>
      <c r="AB708" s="32">
        <f t="shared" si="182"/>
        <v>1.0225</v>
      </c>
      <c r="AC708" s="28">
        <f t="shared" si="183"/>
        <v>4.7192500597086198E-4</v>
      </c>
      <c r="AD708" s="22"/>
      <c r="AE708" s="29" t="s">
        <v>709</v>
      </c>
      <c r="AF708" s="30">
        <v>588.6</v>
      </c>
      <c r="AG708" s="31">
        <v>-1.7899999999999999E-2</v>
      </c>
      <c r="AH708" s="32">
        <f t="shared" si="184"/>
        <v>0.98209999999999997</v>
      </c>
      <c r="AI708" s="28">
        <f t="shared" si="185"/>
        <v>-1.6683723429663201E-4</v>
      </c>
      <c r="AJ708" s="22"/>
      <c r="AK708" s="29" t="s">
        <v>709</v>
      </c>
      <c r="AL708" s="30">
        <v>303.05</v>
      </c>
      <c r="AM708" s="31">
        <v>-1.2999999999999999E-3</v>
      </c>
      <c r="AN708" s="32">
        <f t="shared" si="186"/>
        <v>0.99870000000000003</v>
      </c>
      <c r="AO708" s="28">
        <f t="shared" si="187"/>
        <v>-1.23076188201576E-5</v>
      </c>
      <c r="AP708" s="22"/>
      <c r="AQ708" s="22"/>
      <c r="AR708" s="38"/>
      <c r="AT708" s="39">
        <f t="shared" si="188"/>
        <v>0.5856841966802</v>
      </c>
      <c r="AV708" s="40" t="s">
        <v>713</v>
      </c>
      <c r="AW708" s="47">
        <v>1742.35</v>
      </c>
      <c r="AX708" s="48">
        <f t="shared" si="172"/>
        <v>-2.51635503845552E-2</v>
      </c>
      <c r="AY708" s="43">
        <f t="shared" si="173"/>
        <v>0.97483644961544502</v>
      </c>
      <c r="AZ708" s="49"/>
    </row>
    <row r="709" spans="1:52" ht="20.399999999999999">
      <c r="A709" s="12" t="s">
        <v>710</v>
      </c>
      <c r="B709" s="13">
        <v>1961.15</v>
      </c>
      <c r="C709" s="14">
        <v>4.1000000000000003E-3</v>
      </c>
      <c r="D709" s="15">
        <f t="shared" si="174"/>
        <v>1.0041</v>
      </c>
      <c r="E709" s="10">
        <f t="shared" si="175"/>
        <v>0.58490563649391003</v>
      </c>
      <c r="F709" s="16"/>
      <c r="G709" s="12" t="s">
        <v>710</v>
      </c>
      <c r="H709" s="13">
        <v>765.1</v>
      </c>
      <c r="I709" s="14">
        <v>3.5499999999999997E-2</v>
      </c>
      <c r="J709" s="15">
        <f t="shared" si="176"/>
        <v>1.0355000000000001</v>
      </c>
      <c r="K709" s="10">
        <f t="shared" si="177"/>
        <v>1.1799447098161E-2</v>
      </c>
      <c r="L709" s="21"/>
      <c r="M709" s="12" t="s">
        <v>710</v>
      </c>
      <c r="N709" s="13">
        <v>311.35000000000002</v>
      </c>
      <c r="O709" s="14">
        <v>-1.3299999999999999E-2</v>
      </c>
      <c r="P709" s="15">
        <f t="shared" si="178"/>
        <v>0.98670000000000002</v>
      </c>
      <c r="Q709" s="10">
        <f t="shared" si="179"/>
        <v>-1.37478863147839E-4</v>
      </c>
      <c r="R709" s="21"/>
      <c r="S709" s="12" t="s">
        <v>710</v>
      </c>
      <c r="T709" s="13">
        <v>24.45</v>
      </c>
      <c r="U709" s="14">
        <v>-1.11E-2</v>
      </c>
      <c r="V709" s="15">
        <f t="shared" si="180"/>
        <v>0.9889</v>
      </c>
      <c r="W709" s="10">
        <f t="shared" si="181"/>
        <v>-3.8855302125626902E-4</v>
      </c>
      <c r="X709" s="22"/>
      <c r="Y709" s="29" t="s">
        <v>710</v>
      </c>
      <c r="Z709" s="30">
        <v>75.55</v>
      </c>
      <c r="AA709" s="31">
        <v>2.1600000000000001E-2</v>
      </c>
      <c r="AB709" s="32">
        <f t="shared" si="182"/>
        <v>1.0216000000000001</v>
      </c>
      <c r="AC709" s="28">
        <f t="shared" si="183"/>
        <v>4.5304800573202797E-4</v>
      </c>
      <c r="AD709" s="22"/>
      <c r="AE709" s="29" t="s">
        <v>710</v>
      </c>
      <c r="AF709" s="30">
        <v>599.29999999999995</v>
      </c>
      <c r="AG709" s="31">
        <v>-1.5800000000000002E-2</v>
      </c>
      <c r="AH709" s="32">
        <f t="shared" si="184"/>
        <v>0.98419999999999996</v>
      </c>
      <c r="AI709" s="28">
        <f t="shared" si="185"/>
        <v>-1.47264150943396E-4</v>
      </c>
      <c r="AJ709" s="22"/>
      <c r="AK709" s="29" t="s">
        <v>710</v>
      </c>
      <c r="AL709" s="30">
        <v>303.45</v>
      </c>
      <c r="AM709" s="31">
        <v>2.3800000000000002E-2</v>
      </c>
      <c r="AN709" s="32">
        <f t="shared" si="186"/>
        <v>1.0238</v>
      </c>
      <c r="AO709" s="28">
        <f t="shared" si="187"/>
        <v>2.25324098399809E-4</v>
      </c>
      <c r="AP709" s="22"/>
      <c r="AQ709" s="22"/>
      <c r="AR709" s="38"/>
      <c r="AT709" s="39">
        <f t="shared" si="188"/>
        <v>0.59671015966085506</v>
      </c>
      <c r="AV709" s="40" t="s">
        <v>714</v>
      </c>
      <c r="AW709" s="47">
        <v>1786.75</v>
      </c>
      <c r="AX709" s="48">
        <f t="shared" si="172"/>
        <v>6.6260736014107603E-3</v>
      </c>
      <c r="AY709" s="43">
        <f t="shared" si="173"/>
        <v>1.0066260736014101</v>
      </c>
      <c r="AZ709" s="49"/>
    </row>
    <row r="710" spans="1:52" ht="20.399999999999999">
      <c r="A710" s="12" t="s">
        <v>711</v>
      </c>
      <c r="B710" s="13">
        <v>1953.1</v>
      </c>
      <c r="C710" s="14">
        <v>2.53E-2</v>
      </c>
      <c r="D710" s="15">
        <f t="shared" si="174"/>
        <v>1.0253000000000001</v>
      </c>
      <c r="E710" s="10">
        <f t="shared" si="175"/>
        <v>0.59725500358251704</v>
      </c>
      <c r="F710" s="16"/>
      <c r="G710" s="12" t="s">
        <v>711</v>
      </c>
      <c r="H710" s="13">
        <v>738.85</v>
      </c>
      <c r="I710" s="14">
        <v>3.7000000000000002E-3</v>
      </c>
      <c r="J710" s="15">
        <f t="shared" si="176"/>
        <v>1.0037</v>
      </c>
      <c r="K710" s="10">
        <f t="shared" si="177"/>
        <v>1.2298015285407201E-3</v>
      </c>
      <c r="L710" s="21"/>
      <c r="M710" s="12" t="s">
        <v>711</v>
      </c>
      <c r="N710" s="13">
        <v>315.55</v>
      </c>
      <c r="O710" s="14">
        <v>7.7100000000000002E-2</v>
      </c>
      <c r="P710" s="15">
        <f t="shared" si="178"/>
        <v>1.0770999999999999</v>
      </c>
      <c r="Q710" s="10">
        <f t="shared" si="179"/>
        <v>7.96963935992357E-4</v>
      </c>
      <c r="R710" s="21"/>
      <c r="S710" s="12" t="s">
        <v>711</v>
      </c>
      <c r="T710" s="13">
        <v>24.73</v>
      </c>
      <c r="U710" s="14">
        <v>4.9399999999999999E-2</v>
      </c>
      <c r="V710" s="15">
        <f t="shared" si="180"/>
        <v>1.0494000000000001</v>
      </c>
      <c r="W710" s="10">
        <f t="shared" si="181"/>
        <v>1.7292359684738499E-3</v>
      </c>
      <c r="X710" s="22"/>
      <c r="Y710" s="29" t="s">
        <v>711</v>
      </c>
      <c r="Z710" s="30">
        <v>73.95</v>
      </c>
      <c r="AA710" s="31">
        <v>4.7500000000000001E-2</v>
      </c>
      <c r="AB710" s="32">
        <f t="shared" si="182"/>
        <v>1.0475000000000001</v>
      </c>
      <c r="AC710" s="28">
        <f t="shared" si="183"/>
        <v>9.9628612371626497E-4</v>
      </c>
      <c r="AD710" s="22"/>
      <c r="AE710" s="29" t="s">
        <v>711</v>
      </c>
      <c r="AF710" s="30">
        <v>608.9</v>
      </c>
      <c r="AG710" s="31">
        <v>8.0000000000000002E-3</v>
      </c>
      <c r="AH710" s="32">
        <f t="shared" si="184"/>
        <v>1.008</v>
      </c>
      <c r="AI710" s="28">
        <f t="shared" si="185"/>
        <v>7.4564127059947497E-5</v>
      </c>
      <c r="AJ710" s="22"/>
      <c r="AK710" s="29" t="s">
        <v>711</v>
      </c>
      <c r="AL710" s="30">
        <v>296.39999999999998</v>
      </c>
      <c r="AM710" s="31">
        <v>2.1700000000000001E-2</v>
      </c>
      <c r="AN710" s="32">
        <f t="shared" si="186"/>
        <v>1.0217000000000001</v>
      </c>
      <c r="AO710" s="28">
        <f t="shared" si="187"/>
        <v>2.0544256030570799E-4</v>
      </c>
      <c r="AP710" s="22"/>
      <c r="AQ710" s="22"/>
      <c r="AR710" s="38"/>
      <c r="AT710" s="39">
        <f t="shared" si="188"/>
        <v>0.60228729782660595</v>
      </c>
      <c r="AV710" s="40" t="s">
        <v>715</v>
      </c>
      <c r="AW710" s="47">
        <v>1774.95</v>
      </c>
      <c r="AX710" s="48">
        <f t="shared" ref="AX710:AX746" si="189">LN(AW710/AW711)</f>
        <v>-1.47918868509649E-2</v>
      </c>
      <c r="AY710" s="43">
        <f t="shared" ref="AY710:AY747" si="190">AX710+1</f>
        <v>0.985208113149035</v>
      </c>
      <c r="AZ710" s="49"/>
    </row>
    <row r="711" spans="1:52" ht="20.399999999999999">
      <c r="A711" s="12" t="s">
        <v>1035</v>
      </c>
      <c r="B711" s="13">
        <v>1904.9</v>
      </c>
      <c r="C711" s="14">
        <v>-1.0200000000000001E-2</v>
      </c>
      <c r="D711" s="15">
        <f t="shared" ref="D711:D751" si="191">SUM(C711,1)</f>
        <v>0.98980000000000001</v>
      </c>
      <c r="E711" s="10">
        <f t="shared" ref="E711:E751" si="192">D711*$C$4</f>
        <v>0.57657563888225505</v>
      </c>
      <c r="F711" s="16"/>
      <c r="G711" s="12" t="s">
        <v>1035</v>
      </c>
      <c r="H711" s="13">
        <v>736.1</v>
      </c>
      <c r="I711" s="14">
        <v>-5.0000000000000001E-3</v>
      </c>
      <c r="J711" s="15">
        <f t="shared" ref="J711:J751" si="193">SUM(I711,1)</f>
        <v>0.995</v>
      </c>
      <c r="K711" s="10">
        <f t="shared" ref="K711:K751" si="194">I711*$I$4</f>
        <v>-1.66189395748746E-3</v>
      </c>
      <c r="L711" s="21"/>
      <c r="M711" s="12" t="s">
        <v>1035</v>
      </c>
      <c r="N711" s="13">
        <v>292.95</v>
      </c>
      <c r="O711" s="14">
        <v>-3.7000000000000002E-3</v>
      </c>
      <c r="P711" s="15">
        <f t="shared" ref="P711:P751" si="195">SUM(O711,1)</f>
        <v>0.99629999999999996</v>
      </c>
      <c r="Q711" s="10">
        <f t="shared" ref="Q711:Q751" si="196">O711*$O$4</f>
        <v>-3.8245999522331002E-5</v>
      </c>
      <c r="R711" s="21"/>
      <c r="S711" s="12" t="s">
        <v>1035</v>
      </c>
      <c r="T711" s="13">
        <v>23.57</v>
      </c>
      <c r="U711" s="14">
        <v>2.1899999999999999E-2</v>
      </c>
      <c r="V711" s="15">
        <f t="shared" ref="V711:V751" si="197">SUM(U711,1)</f>
        <v>1.0219</v>
      </c>
      <c r="W711" s="10">
        <f t="shared" ref="W711:W751" si="198">U711*$U$4</f>
        <v>7.6660460950561302E-4</v>
      </c>
      <c r="X711" s="22"/>
      <c r="Y711" s="29" t="s">
        <v>1035</v>
      </c>
      <c r="Z711" s="30">
        <v>70.599999999999994</v>
      </c>
      <c r="AA711" s="31">
        <v>5.0000000000000001E-3</v>
      </c>
      <c r="AB711" s="32">
        <f t="shared" ref="AB711:AB751" si="199">SUM(AA711,1)</f>
        <v>1.0049999999999999</v>
      </c>
      <c r="AC711" s="28">
        <f t="shared" ref="AC711:AC751" si="200">AA711*$AA$4</f>
        <v>1.0487222354908E-4</v>
      </c>
      <c r="AD711" s="22"/>
      <c r="AE711" s="29" t="s">
        <v>1035</v>
      </c>
      <c r="AF711" s="30">
        <v>604.04999999999995</v>
      </c>
      <c r="AG711" s="31">
        <v>2.01E-2</v>
      </c>
      <c r="AH711" s="32">
        <f t="shared" ref="AH711:AH751" si="201">SUM(AG711,1)</f>
        <v>1.0201</v>
      </c>
      <c r="AI711" s="28">
        <f t="shared" ref="AI711:AI751" si="202">AG711*$AG$4</f>
        <v>1.8734236923811801E-4</v>
      </c>
      <c r="AJ711" s="22"/>
      <c r="AK711" s="29" t="s">
        <v>1035</v>
      </c>
      <c r="AL711" s="30">
        <v>290.10000000000002</v>
      </c>
      <c r="AM711" s="31">
        <v>6.7999999999999996E-3</v>
      </c>
      <c r="AN711" s="32">
        <f t="shared" ref="AN711:AN751" si="203">SUM(AM711,1)</f>
        <v>1.0067999999999999</v>
      </c>
      <c r="AO711" s="28">
        <f t="shared" ref="AO711:AO751" si="204">AM711*$AM$4</f>
        <v>6.4378313828516802E-5</v>
      </c>
      <c r="AP711" s="22"/>
      <c r="AQ711" s="22"/>
      <c r="AR711" s="38"/>
      <c r="AT711" s="39">
        <f t="shared" si="188"/>
        <v>0.57599869644136603</v>
      </c>
      <c r="AV711" s="40" t="s">
        <v>716</v>
      </c>
      <c r="AW711" s="47">
        <v>1801.4</v>
      </c>
      <c r="AX711" s="48">
        <f t="shared" si="189"/>
        <v>3.3874752955127201E-2</v>
      </c>
      <c r="AY711" s="43">
        <f t="shared" si="190"/>
        <v>1.03387475295513</v>
      </c>
      <c r="AZ711" s="49"/>
    </row>
    <row r="712" spans="1:52" ht="20.399999999999999">
      <c r="A712" s="12" t="s">
        <v>1036</v>
      </c>
      <c r="B712" s="13">
        <v>1924.5</v>
      </c>
      <c r="C712" s="14">
        <v>-1.24E-2</v>
      </c>
      <c r="D712" s="15">
        <f t="shared" si="191"/>
        <v>0.98760000000000003</v>
      </c>
      <c r="E712" s="10">
        <f t="shared" si="192"/>
        <v>0.57529410078815402</v>
      </c>
      <c r="F712" s="16"/>
      <c r="G712" s="12" t="s">
        <v>1036</v>
      </c>
      <c r="H712" s="13">
        <v>739.8</v>
      </c>
      <c r="I712" s="14">
        <v>-0.02</v>
      </c>
      <c r="J712" s="15">
        <f t="shared" si="193"/>
        <v>0.98</v>
      </c>
      <c r="K712" s="10">
        <f t="shared" si="194"/>
        <v>-6.6475758299498399E-3</v>
      </c>
      <c r="L712" s="21"/>
      <c r="M712" s="12" t="s">
        <v>1036</v>
      </c>
      <c r="N712" s="13">
        <v>294.05</v>
      </c>
      <c r="O712" s="14">
        <v>-2E-3</v>
      </c>
      <c r="P712" s="15">
        <f t="shared" si="195"/>
        <v>0.998</v>
      </c>
      <c r="Q712" s="10">
        <f t="shared" si="196"/>
        <v>-2.0673513255314101E-5</v>
      </c>
      <c r="R712" s="21"/>
      <c r="S712" s="12" t="s">
        <v>1036</v>
      </c>
      <c r="T712" s="13">
        <v>23.06</v>
      </c>
      <c r="U712" s="14">
        <v>3.2199999999999999E-2</v>
      </c>
      <c r="V712" s="15">
        <f t="shared" si="197"/>
        <v>1.0322</v>
      </c>
      <c r="W712" s="10">
        <f t="shared" si="198"/>
        <v>1.1271538094100801E-3</v>
      </c>
      <c r="X712" s="22"/>
      <c r="Y712" s="29" t="s">
        <v>1036</v>
      </c>
      <c r="Z712" s="30">
        <v>70.25</v>
      </c>
      <c r="AA712" s="31">
        <v>4.3E-3</v>
      </c>
      <c r="AB712" s="32">
        <f t="shared" si="199"/>
        <v>1.0043</v>
      </c>
      <c r="AC712" s="28">
        <f t="shared" si="200"/>
        <v>9.0190112252209198E-5</v>
      </c>
      <c r="AD712" s="22"/>
      <c r="AE712" s="29" t="s">
        <v>1036</v>
      </c>
      <c r="AF712" s="30">
        <v>592.15</v>
      </c>
      <c r="AG712" s="31">
        <v>-5.7999999999999996E-3</v>
      </c>
      <c r="AH712" s="32">
        <f t="shared" si="201"/>
        <v>0.99419999999999997</v>
      </c>
      <c r="AI712" s="28">
        <f t="shared" si="202"/>
        <v>-5.4058992118461898E-5</v>
      </c>
      <c r="AJ712" s="22"/>
      <c r="AK712" s="29" t="s">
        <v>1036</v>
      </c>
      <c r="AL712" s="30">
        <v>288.14999999999998</v>
      </c>
      <c r="AM712" s="31">
        <v>1.2699999999999999E-2</v>
      </c>
      <c r="AN712" s="32">
        <f t="shared" si="203"/>
        <v>1.0126999999999999</v>
      </c>
      <c r="AO712" s="28">
        <f t="shared" si="204"/>
        <v>1.20235968473848E-4</v>
      </c>
      <c r="AP712" s="22"/>
      <c r="AQ712" s="22"/>
      <c r="AR712" s="38"/>
      <c r="AT712" s="39">
        <f t="shared" si="188"/>
        <v>0.56990937234296601</v>
      </c>
      <c r="AV712" s="40" t="s">
        <v>717</v>
      </c>
      <c r="AW712" s="47">
        <v>1741.4</v>
      </c>
      <c r="AX712" s="48">
        <f t="shared" si="189"/>
        <v>9.0276488109303204E-3</v>
      </c>
      <c r="AY712" s="43">
        <f t="shared" si="190"/>
        <v>1.00902764881093</v>
      </c>
      <c r="AZ712" s="49"/>
    </row>
    <row r="713" spans="1:52" ht="20.399999999999999">
      <c r="A713" s="12" t="s">
        <v>1037</v>
      </c>
      <c r="B713" s="13">
        <v>1948.6</v>
      </c>
      <c r="C713" s="14">
        <v>5.7000000000000002E-3</v>
      </c>
      <c r="D713" s="15">
        <f t="shared" si="191"/>
        <v>1.0057</v>
      </c>
      <c r="E713" s="10">
        <f t="shared" si="192"/>
        <v>0.58583766419870997</v>
      </c>
      <c r="F713" s="16"/>
      <c r="G713" s="12" t="s">
        <v>1037</v>
      </c>
      <c r="H713" s="13">
        <v>754.9</v>
      </c>
      <c r="I713" s="14">
        <v>2.12E-2</v>
      </c>
      <c r="J713" s="15">
        <f t="shared" si="193"/>
        <v>1.0212000000000001</v>
      </c>
      <c r="K713" s="10">
        <f t="shared" si="194"/>
        <v>7.0464303797468297E-3</v>
      </c>
      <c r="L713" s="21"/>
      <c r="M713" s="12" t="s">
        <v>1037</v>
      </c>
      <c r="N713" s="13">
        <v>294.64999999999998</v>
      </c>
      <c r="O713" s="14">
        <v>-5.5999999999999999E-3</v>
      </c>
      <c r="P713" s="15">
        <f t="shared" si="195"/>
        <v>0.99439999999999995</v>
      </c>
      <c r="Q713" s="10">
        <f t="shared" si="196"/>
        <v>-5.7885837114879401E-5</v>
      </c>
      <c r="R713" s="21"/>
      <c r="S713" s="12" t="s">
        <v>1037</v>
      </c>
      <c r="T713" s="13">
        <v>22.34</v>
      </c>
      <c r="U713" s="14">
        <v>1.09E-2</v>
      </c>
      <c r="V713" s="15">
        <f t="shared" si="197"/>
        <v>1.0108999999999999</v>
      </c>
      <c r="W713" s="10">
        <f t="shared" si="198"/>
        <v>3.8155206591831899E-4</v>
      </c>
      <c r="X713" s="22"/>
      <c r="Y713" s="29" t="s">
        <v>1037</v>
      </c>
      <c r="Z713" s="30">
        <v>69.95</v>
      </c>
      <c r="AA713" s="31">
        <v>-2.58E-2</v>
      </c>
      <c r="AB713" s="32">
        <f t="shared" si="199"/>
        <v>0.97419999999999995</v>
      </c>
      <c r="AC713" s="28">
        <f t="shared" si="200"/>
        <v>-5.41140673513255E-4</v>
      </c>
      <c r="AD713" s="22"/>
      <c r="AE713" s="29" t="s">
        <v>1037</v>
      </c>
      <c r="AF713" s="30">
        <v>595.6</v>
      </c>
      <c r="AG713" s="31">
        <v>-3.0999999999999999E-3</v>
      </c>
      <c r="AH713" s="32">
        <f t="shared" si="201"/>
        <v>0.99690000000000001</v>
      </c>
      <c r="AI713" s="28">
        <f t="shared" si="202"/>
        <v>-2.8893599235729599E-5</v>
      </c>
      <c r="AJ713" s="22"/>
      <c r="AK713" s="29" t="s">
        <v>1037</v>
      </c>
      <c r="AL713" s="30">
        <v>284.55</v>
      </c>
      <c r="AM713" s="31">
        <v>2.8899999999999999E-2</v>
      </c>
      <c r="AN713" s="32">
        <f t="shared" si="203"/>
        <v>1.0288999999999999</v>
      </c>
      <c r="AO713" s="28">
        <f t="shared" si="204"/>
        <v>2.7360783377119698E-4</v>
      </c>
      <c r="AP713" s="22"/>
      <c r="AQ713" s="22"/>
      <c r="AR713" s="38"/>
      <c r="AT713" s="39">
        <f t="shared" si="188"/>
        <v>0.59291133436828303</v>
      </c>
      <c r="AV713" s="40" t="s">
        <v>718</v>
      </c>
      <c r="AW713" s="47">
        <v>1725.75</v>
      </c>
      <c r="AX713" s="48">
        <f t="shared" si="189"/>
        <v>2.5886284315872501E-2</v>
      </c>
      <c r="AY713" s="43">
        <f t="shared" si="190"/>
        <v>1.02588628431587</v>
      </c>
      <c r="AZ713" s="49"/>
    </row>
    <row r="714" spans="1:52" ht="20.399999999999999">
      <c r="A714" s="12" t="s">
        <v>1038</v>
      </c>
      <c r="B714" s="13">
        <v>1937.55</v>
      </c>
      <c r="C714" s="14">
        <v>7.6E-3</v>
      </c>
      <c r="D714" s="15">
        <f t="shared" si="191"/>
        <v>1.0076000000000001</v>
      </c>
      <c r="E714" s="10">
        <f t="shared" si="192"/>
        <v>0.58694444709816096</v>
      </c>
      <c r="F714" s="16"/>
      <c r="G714" s="12" t="s">
        <v>1038</v>
      </c>
      <c r="H714" s="13">
        <v>739.25</v>
      </c>
      <c r="I714" s="14">
        <v>3.5999999999999999E-3</v>
      </c>
      <c r="J714" s="15">
        <f t="shared" si="193"/>
        <v>1.0036</v>
      </c>
      <c r="K714" s="10">
        <f t="shared" si="194"/>
        <v>1.1965636493909699E-3</v>
      </c>
      <c r="L714" s="21"/>
      <c r="M714" s="12" t="s">
        <v>1038</v>
      </c>
      <c r="N714" s="13">
        <v>296.3</v>
      </c>
      <c r="O714" s="14">
        <v>-1.4E-2</v>
      </c>
      <c r="P714" s="15">
        <f t="shared" si="195"/>
        <v>0.98599999999999999</v>
      </c>
      <c r="Q714" s="10">
        <f t="shared" si="196"/>
        <v>-1.4471459278719799E-4</v>
      </c>
      <c r="R714" s="21"/>
      <c r="S714" s="12" t="s">
        <v>1038</v>
      </c>
      <c r="T714" s="13">
        <v>22.1</v>
      </c>
      <c r="U714" s="14">
        <v>-3.3999999999999998E-3</v>
      </c>
      <c r="V714" s="15">
        <f t="shared" si="197"/>
        <v>0.99660000000000004</v>
      </c>
      <c r="W714" s="10">
        <f t="shared" si="198"/>
        <v>-1.19016240745164E-4</v>
      </c>
      <c r="X714" s="22"/>
      <c r="Y714" s="29" t="s">
        <v>1038</v>
      </c>
      <c r="Z714" s="30">
        <v>71.8</v>
      </c>
      <c r="AA714" s="31">
        <v>6.9999999999999999E-4</v>
      </c>
      <c r="AB714" s="32">
        <f t="shared" si="199"/>
        <v>1.0006999999999999</v>
      </c>
      <c r="AC714" s="28">
        <f t="shared" si="200"/>
        <v>1.46821112968713E-5</v>
      </c>
      <c r="AD714" s="22"/>
      <c r="AE714" s="29" t="s">
        <v>1038</v>
      </c>
      <c r="AF714" s="30">
        <v>597.45000000000005</v>
      </c>
      <c r="AG714" s="31">
        <v>3.8E-3</v>
      </c>
      <c r="AH714" s="32">
        <f t="shared" si="201"/>
        <v>1.0038</v>
      </c>
      <c r="AI714" s="28">
        <f t="shared" si="202"/>
        <v>3.5417960353474997E-5</v>
      </c>
      <c r="AJ714" s="22"/>
      <c r="AK714" s="29" t="s">
        <v>1038</v>
      </c>
      <c r="AL714" s="30">
        <v>276.55</v>
      </c>
      <c r="AM714" s="31">
        <v>-2.0400000000000001E-2</v>
      </c>
      <c r="AN714" s="32">
        <f t="shared" si="203"/>
        <v>0.97960000000000003</v>
      </c>
      <c r="AO714" s="28">
        <f t="shared" si="204"/>
        <v>-1.93134941485551E-4</v>
      </c>
      <c r="AP714" s="22"/>
      <c r="AQ714" s="22"/>
      <c r="AR714" s="38"/>
      <c r="AT714" s="39">
        <f t="shared" si="188"/>
        <v>0.58773424504418403</v>
      </c>
      <c r="AV714" s="40" t="s">
        <v>719</v>
      </c>
      <c r="AW714" s="47">
        <v>1681.65</v>
      </c>
      <c r="AX714" s="48">
        <f t="shared" si="189"/>
        <v>1.89698638019106E-2</v>
      </c>
      <c r="AY714" s="43">
        <f t="shared" si="190"/>
        <v>1.01896986380191</v>
      </c>
      <c r="AZ714" s="49"/>
    </row>
    <row r="715" spans="1:52" ht="20.399999999999999">
      <c r="A715" s="12" t="s">
        <v>1039</v>
      </c>
      <c r="B715" s="13">
        <v>1922.85</v>
      </c>
      <c r="C715" s="14">
        <v>1.4200000000000001E-2</v>
      </c>
      <c r="D715" s="15">
        <f t="shared" si="191"/>
        <v>1.0142</v>
      </c>
      <c r="E715" s="10">
        <f t="shared" si="192"/>
        <v>0.59078906138046305</v>
      </c>
      <c r="F715" s="16"/>
      <c r="G715" s="12" t="s">
        <v>1039</v>
      </c>
      <c r="H715" s="13">
        <v>736.6</v>
      </c>
      <c r="I715" s="14">
        <v>8.6E-3</v>
      </c>
      <c r="J715" s="15">
        <f t="shared" si="193"/>
        <v>1.0085999999999999</v>
      </c>
      <c r="K715" s="10">
        <f t="shared" si="194"/>
        <v>2.8584576068784299E-3</v>
      </c>
      <c r="L715" s="21"/>
      <c r="M715" s="12" t="s">
        <v>1039</v>
      </c>
      <c r="N715" s="13">
        <v>300.5</v>
      </c>
      <c r="O715" s="14">
        <v>2.2000000000000001E-3</v>
      </c>
      <c r="P715" s="15">
        <f t="shared" si="195"/>
        <v>1.0022</v>
      </c>
      <c r="Q715" s="10">
        <f t="shared" si="196"/>
        <v>2.2740864580845501E-5</v>
      </c>
      <c r="R715" s="21"/>
      <c r="S715" s="12" t="s">
        <v>1039</v>
      </c>
      <c r="T715" s="13">
        <v>22.17</v>
      </c>
      <c r="U715" s="14">
        <v>-2.4799999999999999E-2</v>
      </c>
      <c r="V715" s="15">
        <f t="shared" si="197"/>
        <v>0.97519999999999996</v>
      </c>
      <c r="W715" s="10">
        <f t="shared" si="198"/>
        <v>-8.6811846190589903E-4</v>
      </c>
      <c r="X715" s="22"/>
      <c r="Y715" s="29" t="s">
        <v>1039</v>
      </c>
      <c r="Z715" s="30">
        <v>71.75</v>
      </c>
      <c r="AA715" s="31">
        <v>1.9900000000000001E-2</v>
      </c>
      <c r="AB715" s="32">
        <f t="shared" si="199"/>
        <v>1.0199</v>
      </c>
      <c r="AC715" s="28">
        <f t="shared" si="200"/>
        <v>4.1739144972534001E-4</v>
      </c>
      <c r="AD715" s="22"/>
      <c r="AE715" s="29" t="s">
        <v>1039</v>
      </c>
      <c r="AF715" s="30">
        <v>595.20000000000005</v>
      </c>
      <c r="AG715" s="31">
        <v>4.4900000000000002E-2</v>
      </c>
      <c r="AH715" s="32">
        <f t="shared" si="201"/>
        <v>1.0448999999999999</v>
      </c>
      <c r="AI715" s="28">
        <f t="shared" si="202"/>
        <v>4.1849116312395499E-4</v>
      </c>
      <c r="AJ715" s="22"/>
      <c r="AK715" s="29" t="s">
        <v>1039</v>
      </c>
      <c r="AL715" s="30">
        <v>282.3</v>
      </c>
      <c r="AM715" s="31">
        <v>7.1999999999999995E-2</v>
      </c>
      <c r="AN715" s="32">
        <f t="shared" si="203"/>
        <v>1.0720000000000001</v>
      </c>
      <c r="AO715" s="28">
        <f t="shared" si="204"/>
        <v>6.8165273465488395E-4</v>
      </c>
      <c r="AP715" s="22"/>
      <c r="AQ715" s="22"/>
      <c r="AR715" s="38"/>
      <c r="AT715" s="39">
        <f t="shared" si="188"/>
        <v>0.59431967673752095</v>
      </c>
      <c r="AV715" s="40" t="s">
        <v>720</v>
      </c>
      <c r="AW715" s="47">
        <v>1650.05</v>
      </c>
      <c r="AX715" s="48">
        <f t="shared" si="189"/>
        <v>1.57695256333719E-3</v>
      </c>
      <c r="AY715" s="43">
        <f t="shared" si="190"/>
        <v>1.00157695256334</v>
      </c>
      <c r="AZ715" s="49"/>
    </row>
    <row r="716" spans="1:52" ht="20.399999999999999">
      <c r="A716" s="12" t="s">
        <v>717</v>
      </c>
      <c r="B716" s="13">
        <v>1895.9</v>
      </c>
      <c r="C716" s="14">
        <v>5.4000000000000003E-3</v>
      </c>
      <c r="D716" s="15">
        <f t="shared" si="191"/>
        <v>1.0054000000000001</v>
      </c>
      <c r="E716" s="10">
        <f t="shared" si="192"/>
        <v>0.58566290900406004</v>
      </c>
      <c r="F716" s="16"/>
      <c r="G716" s="12" t="s">
        <v>717</v>
      </c>
      <c r="H716" s="13">
        <v>730.3</v>
      </c>
      <c r="I716" s="14">
        <v>8.3999999999999995E-3</v>
      </c>
      <c r="J716" s="15">
        <f t="shared" si="193"/>
        <v>1.0084</v>
      </c>
      <c r="K716" s="10">
        <f t="shared" si="194"/>
        <v>2.79198184857893E-3</v>
      </c>
      <c r="L716" s="21"/>
      <c r="M716" s="12" t="s">
        <v>717</v>
      </c>
      <c r="N716" s="13">
        <v>299.85000000000002</v>
      </c>
      <c r="O716" s="14">
        <v>1.6400000000000001E-2</v>
      </c>
      <c r="P716" s="15">
        <f t="shared" si="195"/>
        <v>1.0164</v>
      </c>
      <c r="Q716" s="10">
        <f t="shared" si="196"/>
        <v>1.6952280869357499E-4</v>
      </c>
      <c r="R716" s="21"/>
      <c r="S716" s="12" t="s">
        <v>717</v>
      </c>
      <c r="T716" s="13">
        <v>22.74</v>
      </c>
      <c r="U716" s="14">
        <v>4.4000000000000003E-3</v>
      </c>
      <c r="V716" s="15">
        <f t="shared" si="197"/>
        <v>1.0044</v>
      </c>
      <c r="W716" s="10">
        <f t="shared" si="198"/>
        <v>1.5402101743491799E-4</v>
      </c>
      <c r="X716" s="22"/>
      <c r="Y716" s="29" t="s">
        <v>717</v>
      </c>
      <c r="Z716" s="30">
        <v>70.349999999999994</v>
      </c>
      <c r="AA716" s="31">
        <v>6.4000000000000003E-3</v>
      </c>
      <c r="AB716" s="32">
        <f t="shared" si="199"/>
        <v>1.0064</v>
      </c>
      <c r="AC716" s="28">
        <f t="shared" si="200"/>
        <v>1.34236446142823E-4</v>
      </c>
      <c r="AD716" s="22"/>
      <c r="AE716" s="29" t="s">
        <v>717</v>
      </c>
      <c r="AF716" s="30">
        <v>569.65</v>
      </c>
      <c r="AG716" s="31">
        <v>3.3E-3</v>
      </c>
      <c r="AH716" s="32">
        <f t="shared" si="201"/>
        <v>1.0033000000000001</v>
      </c>
      <c r="AI716" s="28">
        <f t="shared" si="202"/>
        <v>3.07577024122283E-5</v>
      </c>
      <c r="AJ716" s="22"/>
      <c r="AK716" s="29" t="s">
        <v>717</v>
      </c>
      <c r="AL716" s="30">
        <v>263.35000000000002</v>
      </c>
      <c r="AM716" s="31">
        <v>1.0699999999999999E-2</v>
      </c>
      <c r="AN716" s="32">
        <f t="shared" si="203"/>
        <v>1.0106999999999999</v>
      </c>
      <c r="AO716" s="28">
        <f t="shared" si="204"/>
        <v>1.0130117028899001E-4</v>
      </c>
      <c r="AP716" s="22"/>
      <c r="AQ716" s="22"/>
      <c r="AR716" s="38"/>
      <c r="AT716" s="39">
        <f t="shared" si="188"/>
        <v>0.58904472999761204</v>
      </c>
      <c r="AV716" s="40" t="s">
        <v>721</v>
      </c>
      <c r="AW716" s="47">
        <v>1647.45</v>
      </c>
      <c r="AX716" s="48">
        <f t="shared" si="189"/>
        <v>-8.8231422962676605E-3</v>
      </c>
      <c r="AY716" s="43">
        <f t="shared" si="190"/>
        <v>0.99117685770373198</v>
      </c>
      <c r="AZ716" s="49"/>
    </row>
    <row r="717" spans="1:52" ht="20.399999999999999">
      <c r="A717" s="12" t="s">
        <v>718</v>
      </c>
      <c r="B717" s="13">
        <v>1885.7</v>
      </c>
      <c r="C717" s="14">
        <v>-4.7999999999999996E-3</v>
      </c>
      <c r="D717" s="15">
        <f t="shared" si="191"/>
        <v>0.99519999999999997</v>
      </c>
      <c r="E717" s="10">
        <f t="shared" si="192"/>
        <v>0.57972123238595696</v>
      </c>
      <c r="F717" s="16"/>
      <c r="G717" s="12" t="s">
        <v>718</v>
      </c>
      <c r="H717" s="13">
        <v>724.25</v>
      </c>
      <c r="I717" s="14">
        <v>2.0999999999999999E-3</v>
      </c>
      <c r="J717" s="15">
        <f t="shared" si="193"/>
        <v>1.0021</v>
      </c>
      <c r="K717" s="10">
        <f t="shared" si="194"/>
        <v>6.9799546214473402E-4</v>
      </c>
      <c r="L717" s="21"/>
      <c r="M717" s="12" t="s">
        <v>718</v>
      </c>
      <c r="N717" s="13">
        <v>295</v>
      </c>
      <c r="O717" s="14">
        <v>-1.5699999999999999E-2</v>
      </c>
      <c r="P717" s="15">
        <f t="shared" si="195"/>
        <v>0.98429999999999995</v>
      </c>
      <c r="Q717" s="10">
        <f t="shared" si="196"/>
        <v>-1.62287079054215E-4</v>
      </c>
      <c r="R717" s="21"/>
      <c r="S717" s="12" t="s">
        <v>718</v>
      </c>
      <c r="T717" s="13">
        <v>22.64</v>
      </c>
      <c r="U717" s="14">
        <v>1.55E-2</v>
      </c>
      <c r="V717" s="15">
        <f t="shared" si="197"/>
        <v>1.0155000000000001</v>
      </c>
      <c r="W717" s="10">
        <f t="shared" si="198"/>
        <v>5.4257403869118696E-4</v>
      </c>
      <c r="X717" s="22"/>
      <c r="Y717" s="29" t="s">
        <v>718</v>
      </c>
      <c r="Z717" s="30">
        <v>69.900000000000006</v>
      </c>
      <c r="AA717" s="31">
        <v>-7.1000000000000004E-3</v>
      </c>
      <c r="AB717" s="32">
        <f t="shared" si="199"/>
        <v>0.9929</v>
      </c>
      <c r="AC717" s="28">
        <f t="shared" si="200"/>
        <v>-1.4891855743969401E-4</v>
      </c>
      <c r="AD717" s="22"/>
      <c r="AE717" s="29" t="s">
        <v>718</v>
      </c>
      <c r="AF717" s="30">
        <v>567.79999999999995</v>
      </c>
      <c r="AG717" s="31">
        <v>-1.6500000000000001E-2</v>
      </c>
      <c r="AH717" s="32">
        <f t="shared" si="201"/>
        <v>0.98350000000000004</v>
      </c>
      <c r="AI717" s="28">
        <f t="shared" si="202"/>
        <v>-1.53788512061142E-4</v>
      </c>
      <c r="AJ717" s="22"/>
      <c r="AK717" s="29" t="s">
        <v>718</v>
      </c>
      <c r="AL717" s="30">
        <v>260.55</v>
      </c>
      <c r="AM717" s="31">
        <v>-5.9999999999999995E-4</v>
      </c>
      <c r="AN717" s="32">
        <f t="shared" si="203"/>
        <v>0.99939999999999996</v>
      </c>
      <c r="AO717" s="28">
        <f t="shared" si="204"/>
        <v>-5.6804394554573702E-6</v>
      </c>
      <c r="AP717" s="22"/>
      <c r="AQ717" s="22"/>
      <c r="AR717" s="38"/>
      <c r="AT717" s="39">
        <f t="shared" si="188"/>
        <v>0.58049112729878205</v>
      </c>
      <c r="AV717" s="40" t="s">
        <v>722</v>
      </c>
      <c r="AW717" s="47">
        <v>1662.05</v>
      </c>
      <c r="AX717" s="48">
        <f t="shared" si="189"/>
        <v>-3.7580985054800897E-2</v>
      </c>
      <c r="AY717" s="43">
        <f t="shared" si="190"/>
        <v>0.96241901494519899</v>
      </c>
      <c r="AZ717" s="49"/>
    </row>
    <row r="718" spans="1:52" ht="20.399999999999999">
      <c r="A718" s="12" t="s">
        <v>719</v>
      </c>
      <c r="B718" s="13">
        <v>1894.85</v>
      </c>
      <c r="C718" s="14">
        <v>-2.3999999999999998E-3</v>
      </c>
      <c r="D718" s="15">
        <f t="shared" si="191"/>
        <v>0.99760000000000004</v>
      </c>
      <c r="E718" s="10">
        <f t="shared" si="192"/>
        <v>0.58111927394315699</v>
      </c>
      <c r="F718" s="16"/>
      <c r="G718" s="12" t="s">
        <v>719</v>
      </c>
      <c r="H718" s="13">
        <v>722.75</v>
      </c>
      <c r="I718" s="14">
        <v>-8.8999999999999999E-3</v>
      </c>
      <c r="J718" s="15">
        <f t="shared" si="193"/>
        <v>0.99109999999999998</v>
      </c>
      <c r="K718" s="10">
        <f t="shared" si="194"/>
        <v>-2.9581712443276799E-3</v>
      </c>
      <c r="L718" s="21"/>
      <c r="M718" s="12" t="s">
        <v>719</v>
      </c>
      <c r="N718" s="13">
        <v>299.7</v>
      </c>
      <c r="O718" s="14">
        <v>3.7900000000000003E-2</v>
      </c>
      <c r="P718" s="15">
        <f t="shared" si="195"/>
        <v>1.0379</v>
      </c>
      <c r="Q718" s="10">
        <f t="shared" si="196"/>
        <v>3.9176307618820201E-4</v>
      </c>
      <c r="R718" s="21"/>
      <c r="S718" s="12" t="s">
        <v>719</v>
      </c>
      <c r="T718" s="13">
        <v>22.3</v>
      </c>
      <c r="U718" s="14">
        <v>4.99E-2</v>
      </c>
      <c r="V718" s="15">
        <f t="shared" si="197"/>
        <v>1.0499000000000001</v>
      </c>
      <c r="W718" s="10">
        <f t="shared" si="198"/>
        <v>1.74673835681872E-3</v>
      </c>
      <c r="X718" s="22"/>
      <c r="Y718" s="29" t="s">
        <v>719</v>
      </c>
      <c r="Z718" s="30">
        <v>70.400000000000006</v>
      </c>
      <c r="AA718" s="31">
        <v>1.2200000000000001E-2</v>
      </c>
      <c r="AB718" s="32">
        <f t="shared" si="199"/>
        <v>1.0122</v>
      </c>
      <c r="AC718" s="28">
        <f t="shared" si="200"/>
        <v>2.5588822545975602E-4</v>
      </c>
      <c r="AD718" s="22"/>
      <c r="AE718" s="29" t="s">
        <v>719</v>
      </c>
      <c r="AF718" s="30">
        <v>577.29999999999995</v>
      </c>
      <c r="AG718" s="31">
        <v>-1.5100000000000001E-2</v>
      </c>
      <c r="AH718" s="32">
        <f t="shared" si="201"/>
        <v>0.9849</v>
      </c>
      <c r="AI718" s="28">
        <f t="shared" si="202"/>
        <v>-1.40739789825651E-4</v>
      </c>
      <c r="AJ718" s="22"/>
      <c r="AK718" s="29" t="s">
        <v>719</v>
      </c>
      <c r="AL718" s="30">
        <v>260.7</v>
      </c>
      <c r="AM718" s="31">
        <v>-1.9199999999999998E-2</v>
      </c>
      <c r="AN718" s="32">
        <f t="shared" si="203"/>
        <v>0.98080000000000001</v>
      </c>
      <c r="AO718" s="28">
        <f t="shared" si="204"/>
        <v>-1.8177406257463601E-4</v>
      </c>
      <c r="AP718" s="22"/>
      <c r="AQ718" s="22"/>
      <c r="AR718" s="38"/>
      <c r="AT718" s="39">
        <f t="shared" si="188"/>
        <v>0.58023297850489597</v>
      </c>
      <c r="AV718" s="40" t="s">
        <v>723</v>
      </c>
      <c r="AW718" s="47">
        <v>1725.7</v>
      </c>
      <c r="AX718" s="48">
        <f t="shared" si="189"/>
        <v>3.7460658970968799E-2</v>
      </c>
      <c r="AY718" s="43">
        <f t="shared" si="190"/>
        <v>1.0374606589709701</v>
      </c>
      <c r="AZ718" s="49"/>
    </row>
    <row r="719" spans="1:52" ht="20.399999999999999">
      <c r="A719" s="12" t="s">
        <v>720</v>
      </c>
      <c r="B719" s="13">
        <v>1899.5</v>
      </c>
      <c r="C719" s="14">
        <v>1.78E-2</v>
      </c>
      <c r="D719" s="15">
        <f t="shared" si="191"/>
        <v>1.0178</v>
      </c>
      <c r="E719" s="10">
        <f t="shared" si="192"/>
        <v>0.59288612371626503</v>
      </c>
      <c r="F719" s="16"/>
      <c r="G719" s="12" t="s">
        <v>720</v>
      </c>
      <c r="H719" s="13">
        <v>729.25</v>
      </c>
      <c r="I719" s="14">
        <v>8.3999999999999995E-3</v>
      </c>
      <c r="J719" s="15">
        <f t="shared" si="193"/>
        <v>1.0084</v>
      </c>
      <c r="K719" s="10">
        <f t="shared" si="194"/>
        <v>2.79198184857893E-3</v>
      </c>
      <c r="L719" s="21"/>
      <c r="M719" s="12" t="s">
        <v>720</v>
      </c>
      <c r="N719" s="13">
        <v>288.75</v>
      </c>
      <c r="O719" s="14">
        <v>1.6500000000000001E-2</v>
      </c>
      <c r="P719" s="15">
        <f t="shared" si="195"/>
        <v>1.0165</v>
      </c>
      <c r="Q719" s="10">
        <f t="shared" si="196"/>
        <v>1.7055648435634099E-4</v>
      </c>
      <c r="R719" s="21"/>
      <c r="S719" s="12" t="s">
        <v>720</v>
      </c>
      <c r="T719" s="13">
        <v>21.24</v>
      </c>
      <c r="U719" s="14">
        <v>4.99E-2</v>
      </c>
      <c r="V719" s="15">
        <f t="shared" si="197"/>
        <v>1.0499000000000001</v>
      </c>
      <c r="W719" s="10">
        <f t="shared" si="198"/>
        <v>1.74673835681872E-3</v>
      </c>
      <c r="X719" s="22"/>
      <c r="Y719" s="29" t="s">
        <v>720</v>
      </c>
      <c r="Z719" s="30">
        <v>69.55</v>
      </c>
      <c r="AA719" s="31">
        <v>1.38E-2</v>
      </c>
      <c r="AB719" s="32">
        <f t="shared" si="199"/>
        <v>1.0138</v>
      </c>
      <c r="AC719" s="28">
        <f t="shared" si="200"/>
        <v>2.8944733699546199E-4</v>
      </c>
      <c r="AD719" s="22"/>
      <c r="AE719" s="29" t="s">
        <v>720</v>
      </c>
      <c r="AF719" s="30">
        <v>586.15</v>
      </c>
      <c r="AG719" s="31">
        <v>-1.5900000000000001E-2</v>
      </c>
      <c r="AH719" s="32">
        <f t="shared" si="201"/>
        <v>0.98409999999999997</v>
      </c>
      <c r="AI719" s="28">
        <f t="shared" si="202"/>
        <v>-1.4819620253164601E-4</v>
      </c>
      <c r="AJ719" s="22"/>
      <c r="AK719" s="29" t="s">
        <v>720</v>
      </c>
      <c r="AL719" s="30">
        <v>265.8</v>
      </c>
      <c r="AM719" s="31">
        <v>5.3E-3</v>
      </c>
      <c r="AN719" s="32">
        <f t="shared" si="203"/>
        <v>1.0053000000000001</v>
      </c>
      <c r="AO719" s="28">
        <f t="shared" si="204"/>
        <v>5.0177215189873398E-5</v>
      </c>
      <c r="AP719" s="22"/>
      <c r="AQ719" s="22"/>
      <c r="AR719" s="38"/>
      <c r="AT719" s="39">
        <f t="shared" si="188"/>
        <v>0.59778682875567202</v>
      </c>
      <c r="AV719" s="40" t="s">
        <v>724</v>
      </c>
      <c r="AW719" s="47">
        <v>1662.25</v>
      </c>
      <c r="AX719" s="48">
        <f t="shared" si="189"/>
        <v>1.8049455557099799E-4</v>
      </c>
      <c r="AY719" s="43">
        <f t="shared" si="190"/>
        <v>1.0001804945555699</v>
      </c>
      <c r="AZ719" s="49"/>
    </row>
    <row r="720" spans="1:52" ht="20.399999999999999">
      <c r="A720" s="12" t="s">
        <v>721</v>
      </c>
      <c r="B720" s="13">
        <v>1866.2</v>
      </c>
      <c r="C720" s="14">
        <v>3.7000000000000002E-3</v>
      </c>
      <c r="D720" s="15">
        <f t="shared" si="191"/>
        <v>1.0037</v>
      </c>
      <c r="E720" s="10">
        <f t="shared" si="192"/>
        <v>0.58467262956771004</v>
      </c>
      <c r="F720" s="16"/>
      <c r="G720" s="12" t="s">
        <v>721</v>
      </c>
      <c r="H720" s="13">
        <v>723.2</v>
      </c>
      <c r="I720" s="14">
        <v>1.1000000000000001E-3</v>
      </c>
      <c r="J720" s="15">
        <f t="shared" si="193"/>
        <v>1.0011000000000001</v>
      </c>
      <c r="K720" s="10">
        <f t="shared" si="194"/>
        <v>3.6561667064724101E-4</v>
      </c>
      <c r="L720" s="21"/>
      <c r="M720" s="12" t="s">
        <v>721</v>
      </c>
      <c r="N720" s="13">
        <v>284.05</v>
      </c>
      <c r="O720" s="14">
        <v>-6.6E-3</v>
      </c>
      <c r="P720" s="15">
        <f t="shared" si="195"/>
        <v>0.99339999999999995</v>
      </c>
      <c r="Q720" s="10">
        <f t="shared" si="196"/>
        <v>-6.8222593742536404E-5</v>
      </c>
      <c r="R720" s="21"/>
      <c r="S720" s="12" t="s">
        <v>721</v>
      </c>
      <c r="T720" s="13">
        <v>20.23</v>
      </c>
      <c r="U720" s="14">
        <v>-2.1100000000000001E-2</v>
      </c>
      <c r="V720" s="15">
        <f t="shared" si="197"/>
        <v>0.97889999999999999</v>
      </c>
      <c r="W720" s="10">
        <f t="shared" si="198"/>
        <v>-7.3860078815380899E-4</v>
      </c>
      <c r="X720" s="22"/>
      <c r="Y720" s="29" t="s">
        <v>721</v>
      </c>
      <c r="Z720" s="30">
        <v>68.599999999999994</v>
      </c>
      <c r="AA720" s="31">
        <v>1.5E-3</v>
      </c>
      <c r="AB720" s="32">
        <f t="shared" si="199"/>
        <v>1.0015000000000001</v>
      </c>
      <c r="AC720" s="28">
        <f t="shared" si="200"/>
        <v>3.1461667064724099E-5</v>
      </c>
      <c r="AD720" s="22"/>
      <c r="AE720" s="29" t="s">
        <v>721</v>
      </c>
      <c r="AF720" s="30">
        <v>595.6</v>
      </c>
      <c r="AG720" s="31">
        <v>6.3E-3</v>
      </c>
      <c r="AH720" s="32">
        <f t="shared" si="201"/>
        <v>1.0063</v>
      </c>
      <c r="AI720" s="28">
        <f t="shared" si="202"/>
        <v>5.8719250059708601E-5</v>
      </c>
      <c r="AJ720" s="22"/>
      <c r="AK720" s="29" t="s">
        <v>721</v>
      </c>
      <c r="AL720" s="30">
        <v>264.39999999999998</v>
      </c>
      <c r="AM720" s="31">
        <v>-2.5000000000000001E-3</v>
      </c>
      <c r="AN720" s="32">
        <f t="shared" si="203"/>
        <v>0.99750000000000005</v>
      </c>
      <c r="AO720" s="28">
        <f t="shared" si="204"/>
        <v>-2.3668497731072399E-5</v>
      </c>
      <c r="AP720" s="22"/>
      <c r="AQ720" s="22"/>
      <c r="AR720" s="38"/>
      <c r="AT720" s="39">
        <f t="shared" si="188"/>
        <v>0.58429793527585405</v>
      </c>
      <c r="AV720" s="40" t="s">
        <v>725</v>
      </c>
      <c r="AW720" s="47">
        <v>1661.95</v>
      </c>
      <c r="AX720" s="48">
        <f t="shared" si="189"/>
        <v>-2.7940112211129E-3</v>
      </c>
      <c r="AY720" s="43">
        <f t="shared" si="190"/>
        <v>0.997205988778887</v>
      </c>
      <c r="AZ720" s="49"/>
    </row>
    <row r="721" spans="1:52" ht="20.399999999999999">
      <c r="A721" s="12" t="s">
        <v>722</v>
      </c>
      <c r="B721" s="13">
        <v>1859.4</v>
      </c>
      <c r="C721" s="14">
        <v>-1.01E-2</v>
      </c>
      <c r="D721" s="15">
        <f t="shared" si="191"/>
        <v>0.9899</v>
      </c>
      <c r="E721" s="10">
        <f t="shared" si="192"/>
        <v>0.57663389061380499</v>
      </c>
      <c r="F721" s="16"/>
      <c r="G721" s="12" t="s">
        <v>722</v>
      </c>
      <c r="H721" s="13">
        <v>722.4</v>
      </c>
      <c r="I721" s="14">
        <v>-1.2200000000000001E-2</v>
      </c>
      <c r="J721" s="15">
        <f t="shared" si="193"/>
        <v>0.98780000000000001</v>
      </c>
      <c r="K721" s="10">
        <f t="shared" si="194"/>
        <v>-4.05502125626941E-3</v>
      </c>
      <c r="L721" s="21"/>
      <c r="M721" s="12" t="s">
        <v>722</v>
      </c>
      <c r="N721" s="13">
        <v>285.95</v>
      </c>
      <c r="O721" s="14">
        <v>2.5000000000000001E-3</v>
      </c>
      <c r="P721" s="15">
        <f t="shared" si="195"/>
        <v>1.0024999999999999</v>
      </c>
      <c r="Q721" s="10">
        <f t="shared" si="196"/>
        <v>2.5841891569142599E-5</v>
      </c>
      <c r="R721" s="21"/>
      <c r="S721" s="12" t="s">
        <v>722</v>
      </c>
      <c r="T721" s="13">
        <v>20.66</v>
      </c>
      <c r="U721" s="14">
        <v>-1.41E-2</v>
      </c>
      <c r="V721" s="15">
        <f t="shared" si="197"/>
        <v>0.9859</v>
      </c>
      <c r="W721" s="10">
        <f t="shared" si="198"/>
        <v>-4.9356735132553104E-4</v>
      </c>
      <c r="X721" s="22"/>
      <c r="Y721" s="29" t="s">
        <v>722</v>
      </c>
      <c r="Z721" s="30">
        <v>68.5</v>
      </c>
      <c r="AA721" s="31">
        <v>-1.9300000000000001E-2</v>
      </c>
      <c r="AB721" s="32">
        <f t="shared" si="199"/>
        <v>0.98070000000000002</v>
      </c>
      <c r="AC721" s="28">
        <f t="shared" si="200"/>
        <v>-4.0480678289945101E-4</v>
      </c>
      <c r="AD721" s="22"/>
      <c r="AE721" s="29" t="s">
        <v>722</v>
      </c>
      <c r="AF721" s="30">
        <v>591.9</v>
      </c>
      <c r="AG721" s="31">
        <v>-3.5000000000000001E-3</v>
      </c>
      <c r="AH721" s="32">
        <f t="shared" si="201"/>
        <v>0.99650000000000005</v>
      </c>
      <c r="AI721" s="28">
        <f t="shared" si="202"/>
        <v>-3.2621805588726998E-5</v>
      </c>
      <c r="AJ721" s="22"/>
      <c r="AK721" s="29" t="s">
        <v>722</v>
      </c>
      <c r="AL721" s="30">
        <v>265.05</v>
      </c>
      <c r="AM721" s="31">
        <v>-1.5599999999999999E-2</v>
      </c>
      <c r="AN721" s="32">
        <f t="shared" si="203"/>
        <v>0.98440000000000005</v>
      </c>
      <c r="AO721" s="28">
        <f t="shared" si="204"/>
        <v>-1.47691425841892E-4</v>
      </c>
      <c r="AP721" s="22"/>
      <c r="AQ721" s="22"/>
      <c r="AR721" s="38"/>
      <c r="AT721" s="39">
        <f t="shared" si="188"/>
        <v>0.57152602388344897</v>
      </c>
      <c r="AV721" s="40" t="s">
        <v>726</v>
      </c>
      <c r="AW721" s="47">
        <v>1666.6</v>
      </c>
      <c r="AX721" s="48">
        <f t="shared" si="189"/>
        <v>-2.27794877695108E-2</v>
      </c>
      <c r="AY721" s="43">
        <f t="shared" si="190"/>
        <v>0.977220512230489</v>
      </c>
      <c r="AZ721" s="49"/>
    </row>
    <row r="722" spans="1:52" ht="20.399999999999999">
      <c r="A722" s="12" t="s">
        <v>723</v>
      </c>
      <c r="B722" s="13">
        <v>1878.45</v>
      </c>
      <c r="C722" s="14">
        <v>4.0000000000000001E-3</v>
      </c>
      <c r="D722" s="15">
        <f t="shared" si="191"/>
        <v>1.004</v>
      </c>
      <c r="E722" s="10">
        <f t="shared" si="192"/>
        <v>0.58484738476235998</v>
      </c>
      <c r="F722" s="16"/>
      <c r="G722" s="12" t="s">
        <v>723</v>
      </c>
      <c r="H722" s="13">
        <v>731.3</v>
      </c>
      <c r="I722" s="14">
        <v>1.17E-2</v>
      </c>
      <c r="J722" s="15">
        <f t="shared" si="193"/>
        <v>1.0117</v>
      </c>
      <c r="K722" s="10">
        <f t="shared" si="194"/>
        <v>3.8888318605206601E-3</v>
      </c>
      <c r="L722" s="21"/>
      <c r="M722" s="12" t="s">
        <v>723</v>
      </c>
      <c r="N722" s="13">
        <v>285.25</v>
      </c>
      <c r="O722" s="14">
        <v>-4.4999999999999997E-3</v>
      </c>
      <c r="P722" s="15">
        <f t="shared" si="195"/>
        <v>0.99550000000000005</v>
      </c>
      <c r="Q722" s="10">
        <f t="shared" si="196"/>
        <v>-4.6515404824456602E-5</v>
      </c>
      <c r="R722" s="21"/>
      <c r="S722" s="12" t="s">
        <v>723</v>
      </c>
      <c r="T722" s="13">
        <v>20.95</v>
      </c>
      <c r="U722" s="14">
        <v>3.0999999999999999E-3</v>
      </c>
      <c r="V722" s="15">
        <f t="shared" si="197"/>
        <v>1.0031000000000001</v>
      </c>
      <c r="W722" s="10">
        <f t="shared" si="198"/>
        <v>1.08514807738237E-4</v>
      </c>
      <c r="X722" s="22"/>
      <c r="Y722" s="29" t="s">
        <v>723</v>
      </c>
      <c r="Z722" s="30">
        <v>69.849999999999994</v>
      </c>
      <c r="AA722" s="31">
        <v>1.67E-2</v>
      </c>
      <c r="AB722" s="32">
        <f t="shared" si="199"/>
        <v>1.0166999999999999</v>
      </c>
      <c r="AC722" s="28">
        <f t="shared" si="200"/>
        <v>3.5027322665392898E-4</v>
      </c>
      <c r="AD722" s="22"/>
      <c r="AE722" s="29" t="s">
        <v>723</v>
      </c>
      <c r="AF722" s="30">
        <v>593.95000000000005</v>
      </c>
      <c r="AG722" s="31">
        <v>4.4900000000000002E-2</v>
      </c>
      <c r="AH722" s="32">
        <f t="shared" si="201"/>
        <v>1.0448999999999999</v>
      </c>
      <c r="AI722" s="28">
        <f t="shared" si="202"/>
        <v>4.1849116312395499E-4</v>
      </c>
      <c r="AJ722" s="22"/>
      <c r="AK722" s="29" t="s">
        <v>723</v>
      </c>
      <c r="AL722" s="30">
        <v>269.25</v>
      </c>
      <c r="AM722" s="31">
        <v>-1.14E-2</v>
      </c>
      <c r="AN722" s="32">
        <f t="shared" si="203"/>
        <v>0.98860000000000003</v>
      </c>
      <c r="AO722" s="28">
        <f t="shared" si="204"/>
        <v>-1.0792834965368999E-4</v>
      </c>
      <c r="AP722" s="22"/>
      <c r="AQ722" s="22"/>
      <c r="AR722" s="38"/>
      <c r="AT722" s="39">
        <f t="shared" si="188"/>
        <v>0.58945905206591798</v>
      </c>
      <c r="AV722" s="40" t="s">
        <v>727</v>
      </c>
      <c r="AW722" s="47">
        <v>1705</v>
      </c>
      <c r="AX722" s="48">
        <f t="shared" si="189"/>
        <v>1.49796723580493E-2</v>
      </c>
      <c r="AY722" s="43">
        <f t="shared" si="190"/>
        <v>1.01497967235805</v>
      </c>
      <c r="AZ722" s="49"/>
    </row>
    <row r="723" spans="1:52" ht="20.399999999999999">
      <c r="A723" s="12" t="s">
        <v>724</v>
      </c>
      <c r="B723" s="13">
        <v>1871</v>
      </c>
      <c r="C723" s="14">
        <v>2.3800000000000002E-2</v>
      </c>
      <c r="D723" s="15">
        <f t="shared" si="191"/>
        <v>1.0238</v>
      </c>
      <c r="E723" s="10">
        <f t="shared" si="192"/>
        <v>0.59638122760926704</v>
      </c>
      <c r="F723" s="16"/>
      <c r="G723" s="12" t="s">
        <v>724</v>
      </c>
      <c r="H723" s="13">
        <v>722.85</v>
      </c>
      <c r="I723" s="14">
        <v>-3.8E-3</v>
      </c>
      <c r="J723" s="15">
        <f t="shared" si="193"/>
        <v>0.99619999999999997</v>
      </c>
      <c r="K723" s="10">
        <f t="shared" si="194"/>
        <v>-1.26303940769047E-3</v>
      </c>
      <c r="L723" s="21"/>
      <c r="M723" s="12" t="s">
        <v>724</v>
      </c>
      <c r="N723" s="13">
        <v>286.55</v>
      </c>
      <c r="O723" s="14">
        <v>3.2599999999999997E-2</v>
      </c>
      <c r="P723" s="15">
        <f t="shared" si="195"/>
        <v>1.0326</v>
      </c>
      <c r="Q723" s="10">
        <f t="shared" si="196"/>
        <v>3.3697826606161901E-4</v>
      </c>
      <c r="R723" s="21"/>
      <c r="S723" s="12" t="s">
        <v>724</v>
      </c>
      <c r="T723" s="13">
        <v>20.89</v>
      </c>
      <c r="U723" s="14">
        <v>1.4E-3</v>
      </c>
      <c r="V723" s="15">
        <f t="shared" si="197"/>
        <v>1.0014000000000001</v>
      </c>
      <c r="W723" s="10">
        <f t="shared" si="198"/>
        <v>4.9006687365655603E-5</v>
      </c>
      <c r="X723" s="22"/>
      <c r="Y723" s="29" t="s">
        <v>724</v>
      </c>
      <c r="Z723" s="30">
        <v>68.7</v>
      </c>
      <c r="AA723" s="31">
        <v>9.5999999999999992E-3</v>
      </c>
      <c r="AB723" s="32">
        <f t="shared" si="199"/>
        <v>1.0096000000000001</v>
      </c>
      <c r="AC723" s="28">
        <f t="shared" si="200"/>
        <v>2.01354669214235E-4</v>
      </c>
      <c r="AD723" s="22"/>
      <c r="AE723" s="29" t="s">
        <v>724</v>
      </c>
      <c r="AF723" s="30">
        <v>568.45000000000005</v>
      </c>
      <c r="AG723" s="31">
        <v>-1.32E-2</v>
      </c>
      <c r="AH723" s="32">
        <f t="shared" si="201"/>
        <v>0.98680000000000001</v>
      </c>
      <c r="AI723" s="28">
        <f t="shared" si="202"/>
        <v>-1.2303080964891301E-4</v>
      </c>
      <c r="AJ723" s="22"/>
      <c r="AK723" s="29" t="s">
        <v>724</v>
      </c>
      <c r="AL723" s="30">
        <v>272.35000000000002</v>
      </c>
      <c r="AM723" s="31">
        <v>4.0500000000000001E-2</v>
      </c>
      <c r="AN723" s="32">
        <f t="shared" si="203"/>
        <v>1.0405</v>
      </c>
      <c r="AO723" s="28">
        <f t="shared" si="204"/>
        <v>3.8342966324337203E-4</v>
      </c>
      <c r="AP723" s="22"/>
      <c r="AQ723" s="22"/>
      <c r="AR723" s="38"/>
      <c r="AT723" s="39">
        <f t="shared" si="188"/>
        <v>0.59596592667781201</v>
      </c>
      <c r="AV723" s="40" t="s">
        <v>728</v>
      </c>
      <c r="AW723" s="47">
        <v>1679.65</v>
      </c>
      <c r="AX723" s="48">
        <f t="shared" si="189"/>
        <v>-1.6152005434872701E-2</v>
      </c>
      <c r="AY723" s="43">
        <f t="shared" si="190"/>
        <v>0.98384799456512695</v>
      </c>
      <c r="AZ723" s="49"/>
    </row>
    <row r="724" spans="1:52" ht="20.399999999999999">
      <c r="A724" s="12" t="s">
        <v>725</v>
      </c>
      <c r="B724" s="13">
        <v>1827.55</v>
      </c>
      <c r="C724" s="14">
        <v>1.5699999999999999E-2</v>
      </c>
      <c r="D724" s="15">
        <f t="shared" si="191"/>
        <v>1.0157</v>
      </c>
      <c r="E724" s="10">
        <f t="shared" si="192"/>
        <v>0.59166283735371406</v>
      </c>
      <c r="F724" s="16"/>
      <c r="G724" s="12" t="s">
        <v>725</v>
      </c>
      <c r="H724" s="13">
        <v>725.6</v>
      </c>
      <c r="I724" s="14">
        <v>3.4099999999999998E-2</v>
      </c>
      <c r="J724" s="15">
        <f t="shared" si="193"/>
        <v>1.0341</v>
      </c>
      <c r="K724" s="10">
        <f t="shared" si="194"/>
        <v>1.13341167900645E-2</v>
      </c>
      <c r="L724" s="21"/>
      <c r="M724" s="12" t="s">
        <v>725</v>
      </c>
      <c r="N724" s="13">
        <v>277.5</v>
      </c>
      <c r="O724" s="14">
        <v>4.8999999999999998E-3</v>
      </c>
      <c r="P724" s="15">
        <f t="shared" si="195"/>
        <v>1.0048999999999999</v>
      </c>
      <c r="Q724" s="10">
        <f t="shared" si="196"/>
        <v>5.0650107475519503E-5</v>
      </c>
      <c r="R724" s="21"/>
      <c r="S724" s="12" t="s">
        <v>725</v>
      </c>
      <c r="T724" s="13">
        <v>20.86</v>
      </c>
      <c r="U724" s="14">
        <v>1.1999999999999999E-3</v>
      </c>
      <c r="V724" s="15">
        <f t="shared" si="197"/>
        <v>1.0012000000000001</v>
      </c>
      <c r="W724" s="10">
        <f t="shared" si="198"/>
        <v>4.2005732027704799E-5</v>
      </c>
      <c r="X724" s="22"/>
      <c r="Y724" s="29" t="s">
        <v>725</v>
      </c>
      <c r="Z724" s="30">
        <v>68.05</v>
      </c>
      <c r="AA724" s="31">
        <v>8.0999999999999996E-3</v>
      </c>
      <c r="AB724" s="32">
        <f t="shared" si="199"/>
        <v>1.0081</v>
      </c>
      <c r="AC724" s="28">
        <f t="shared" si="200"/>
        <v>1.6989300214950999E-4</v>
      </c>
      <c r="AD724" s="22"/>
      <c r="AE724" s="29" t="s">
        <v>725</v>
      </c>
      <c r="AF724" s="30">
        <v>576.04999999999995</v>
      </c>
      <c r="AG724" s="31">
        <v>-2.9999999999999997E-4</v>
      </c>
      <c r="AH724" s="32">
        <f t="shared" si="201"/>
        <v>0.99970000000000003</v>
      </c>
      <c r="AI724" s="28">
        <f t="shared" si="202"/>
        <v>-2.7961547647480299E-6</v>
      </c>
      <c r="AJ724" s="22"/>
      <c r="AK724" s="29" t="s">
        <v>725</v>
      </c>
      <c r="AL724" s="30">
        <v>261.75</v>
      </c>
      <c r="AM724" s="31">
        <v>-1.43E-2</v>
      </c>
      <c r="AN724" s="32">
        <f t="shared" si="203"/>
        <v>0.98570000000000002</v>
      </c>
      <c r="AO724" s="28">
        <f t="shared" si="204"/>
        <v>-1.3538380702173399E-4</v>
      </c>
      <c r="AP724" s="22"/>
      <c r="AQ724" s="22"/>
      <c r="AR724" s="38"/>
      <c r="AT724" s="39">
        <f t="shared" si="188"/>
        <v>0.60312132302364496</v>
      </c>
      <c r="AV724" s="40" t="s">
        <v>729</v>
      </c>
      <c r="AW724" s="47">
        <v>1707</v>
      </c>
      <c r="AX724" s="48">
        <f t="shared" si="189"/>
        <v>-3.8006185202229099E-3</v>
      </c>
      <c r="AY724" s="43">
        <f t="shared" si="190"/>
        <v>0.99619938147977705</v>
      </c>
      <c r="AZ724" s="49"/>
    </row>
    <row r="725" spans="1:52" ht="20.399999999999999">
      <c r="A725" s="12" t="s">
        <v>726</v>
      </c>
      <c r="B725" s="13">
        <v>1799.35</v>
      </c>
      <c r="C725" s="14">
        <v>-2.5899999999999999E-2</v>
      </c>
      <c r="D725" s="15">
        <f t="shared" si="191"/>
        <v>0.97409999999999997</v>
      </c>
      <c r="E725" s="10">
        <f t="shared" si="192"/>
        <v>0.56743011702889901</v>
      </c>
      <c r="F725" s="16"/>
      <c r="G725" s="12" t="s">
        <v>726</v>
      </c>
      <c r="H725" s="13">
        <v>701.7</v>
      </c>
      <c r="I725" s="14">
        <v>-3.0700000000000002E-2</v>
      </c>
      <c r="J725" s="15">
        <f t="shared" si="193"/>
        <v>0.96930000000000005</v>
      </c>
      <c r="K725" s="10">
        <f t="shared" si="194"/>
        <v>-1.0204028898973001E-2</v>
      </c>
      <c r="L725" s="21"/>
      <c r="M725" s="12" t="s">
        <v>726</v>
      </c>
      <c r="N725" s="13">
        <v>276.14999999999998</v>
      </c>
      <c r="O725" s="14">
        <v>-4.6600000000000003E-2</v>
      </c>
      <c r="P725" s="15">
        <f t="shared" si="195"/>
        <v>0.95340000000000003</v>
      </c>
      <c r="Q725" s="10">
        <f t="shared" si="196"/>
        <v>-4.81692858848818E-4</v>
      </c>
      <c r="R725" s="21"/>
      <c r="S725" s="12" t="s">
        <v>726</v>
      </c>
      <c r="T725" s="13">
        <v>20.83</v>
      </c>
      <c r="U725" s="14">
        <v>2.1600000000000001E-2</v>
      </c>
      <c r="V725" s="15">
        <f t="shared" si="197"/>
        <v>1.0216000000000001</v>
      </c>
      <c r="W725" s="10">
        <f t="shared" si="198"/>
        <v>7.5610317649868605E-4</v>
      </c>
      <c r="X725" s="22"/>
      <c r="Y725" s="29" t="s">
        <v>726</v>
      </c>
      <c r="Z725" s="30">
        <v>67.5</v>
      </c>
      <c r="AA725" s="31">
        <v>-4.19E-2</v>
      </c>
      <c r="AB725" s="32">
        <f t="shared" si="199"/>
        <v>0.95809999999999995</v>
      </c>
      <c r="AC725" s="28">
        <f t="shared" si="200"/>
        <v>-8.7882923334129401E-4</v>
      </c>
      <c r="AD725" s="22"/>
      <c r="AE725" s="29" t="s">
        <v>726</v>
      </c>
      <c r="AF725" s="30">
        <v>576.25</v>
      </c>
      <c r="AG725" s="31">
        <v>-3.0800000000000001E-2</v>
      </c>
      <c r="AH725" s="32">
        <f t="shared" si="201"/>
        <v>0.96919999999999995</v>
      </c>
      <c r="AI725" s="28">
        <f t="shared" si="202"/>
        <v>-2.8707188918079802E-4</v>
      </c>
      <c r="AJ725" s="22"/>
      <c r="AK725" s="29" t="s">
        <v>726</v>
      </c>
      <c r="AL725" s="30">
        <v>265.55</v>
      </c>
      <c r="AM725" s="31">
        <v>-4.6300000000000001E-2</v>
      </c>
      <c r="AN725" s="32">
        <f t="shared" si="203"/>
        <v>0.95369999999999999</v>
      </c>
      <c r="AO725" s="28">
        <f t="shared" si="204"/>
        <v>-4.3834057797945998E-4</v>
      </c>
      <c r="AP725" s="22"/>
      <c r="AQ725" s="22"/>
      <c r="AR725" s="38"/>
      <c r="AT725" s="39">
        <f t="shared" si="188"/>
        <v>0.55589625674707399</v>
      </c>
      <c r="AV725" s="40" t="s">
        <v>730</v>
      </c>
      <c r="AW725" s="47">
        <v>1713.5</v>
      </c>
      <c r="AX725" s="48">
        <f t="shared" si="189"/>
        <v>-4.8031531101440997E-3</v>
      </c>
      <c r="AY725" s="43">
        <f t="shared" si="190"/>
        <v>0.99519684688985599</v>
      </c>
      <c r="AZ725" s="49"/>
    </row>
    <row r="726" spans="1:52" ht="20.399999999999999">
      <c r="A726" s="12" t="s">
        <v>727</v>
      </c>
      <c r="B726" s="13">
        <v>1847.1</v>
      </c>
      <c r="C726" s="14">
        <v>-1.43E-2</v>
      </c>
      <c r="D726" s="15">
        <f t="shared" si="191"/>
        <v>0.98570000000000002</v>
      </c>
      <c r="E726" s="10">
        <f t="shared" si="192"/>
        <v>0.57418731788870303</v>
      </c>
      <c r="F726" s="16"/>
      <c r="G726" s="12" t="s">
        <v>727</v>
      </c>
      <c r="H726" s="13">
        <v>723.95</v>
      </c>
      <c r="I726" s="14">
        <v>-2.8500000000000001E-2</v>
      </c>
      <c r="J726" s="15">
        <f t="shared" si="193"/>
        <v>0.97150000000000003</v>
      </c>
      <c r="K726" s="10">
        <f t="shared" si="194"/>
        <v>-9.4727955576785292E-3</v>
      </c>
      <c r="L726" s="21"/>
      <c r="M726" s="12" t="s">
        <v>727</v>
      </c>
      <c r="N726" s="13">
        <v>289.64999999999998</v>
      </c>
      <c r="O726" s="14">
        <v>2.0999999999999999E-3</v>
      </c>
      <c r="P726" s="15">
        <f t="shared" si="195"/>
        <v>1.0021</v>
      </c>
      <c r="Q726" s="10">
        <f t="shared" si="196"/>
        <v>2.1707188918079799E-5</v>
      </c>
      <c r="R726" s="21"/>
      <c r="S726" s="12" t="s">
        <v>727</v>
      </c>
      <c r="T726" s="13">
        <v>20.399999999999999</v>
      </c>
      <c r="U726" s="14">
        <v>-1.38E-2</v>
      </c>
      <c r="V726" s="15">
        <f t="shared" si="197"/>
        <v>0.98619999999999997</v>
      </c>
      <c r="W726" s="10">
        <f t="shared" si="198"/>
        <v>-4.8306591831860499E-4</v>
      </c>
      <c r="X726" s="22"/>
      <c r="Y726" s="29" t="s">
        <v>727</v>
      </c>
      <c r="Z726" s="30">
        <v>70.45</v>
      </c>
      <c r="AA726" s="31">
        <v>-2.69E-2</v>
      </c>
      <c r="AB726" s="32">
        <f t="shared" si="199"/>
        <v>0.97309999999999997</v>
      </c>
      <c r="AC726" s="28">
        <f t="shared" si="200"/>
        <v>-5.6421256269405305E-4</v>
      </c>
      <c r="AD726" s="22"/>
      <c r="AE726" s="29" t="s">
        <v>727</v>
      </c>
      <c r="AF726" s="30">
        <v>594.54999999999995</v>
      </c>
      <c r="AG726" s="31">
        <v>-2.2800000000000001E-2</v>
      </c>
      <c r="AH726" s="32">
        <f t="shared" si="201"/>
        <v>0.97719999999999996</v>
      </c>
      <c r="AI726" s="28">
        <f t="shared" si="202"/>
        <v>-2.1250776212085001E-4</v>
      </c>
      <c r="AJ726" s="22"/>
      <c r="AK726" s="29" t="s">
        <v>727</v>
      </c>
      <c r="AL726" s="30">
        <v>278.45</v>
      </c>
      <c r="AM726" s="31">
        <v>-3.3500000000000002E-2</v>
      </c>
      <c r="AN726" s="32">
        <f t="shared" si="203"/>
        <v>0.96650000000000003</v>
      </c>
      <c r="AO726" s="28">
        <f t="shared" si="204"/>
        <v>-3.1715786959637E-4</v>
      </c>
      <c r="AP726" s="22"/>
      <c r="AQ726" s="22"/>
      <c r="AR726" s="38"/>
      <c r="AT726" s="39">
        <f t="shared" si="188"/>
        <v>0.56315928540721305</v>
      </c>
      <c r="AV726" s="40" t="s">
        <v>731</v>
      </c>
      <c r="AW726" s="47">
        <v>1721.75</v>
      </c>
      <c r="AX726" s="48">
        <f t="shared" si="189"/>
        <v>-1.78447676622694E-2</v>
      </c>
      <c r="AY726" s="43">
        <f t="shared" si="190"/>
        <v>0.98215523233773105</v>
      </c>
      <c r="AZ726" s="49"/>
    </row>
    <row r="727" spans="1:52" ht="20.399999999999999">
      <c r="A727" s="12" t="s">
        <v>728</v>
      </c>
      <c r="B727" s="13">
        <v>1873.9</v>
      </c>
      <c r="C727" s="14">
        <v>-3.7000000000000002E-3</v>
      </c>
      <c r="D727" s="15">
        <f t="shared" si="191"/>
        <v>0.99629999999999996</v>
      </c>
      <c r="E727" s="10">
        <f t="shared" si="192"/>
        <v>0.58036200143300698</v>
      </c>
      <c r="F727" s="16"/>
      <c r="G727" s="12" t="s">
        <v>728</v>
      </c>
      <c r="H727" s="13">
        <v>745.15</v>
      </c>
      <c r="I727" s="14">
        <v>-5.0000000000000001E-4</v>
      </c>
      <c r="J727" s="15">
        <f t="shared" si="193"/>
        <v>0.99950000000000006</v>
      </c>
      <c r="K727" s="10">
        <f t="shared" si="194"/>
        <v>-1.6618939574874599E-4</v>
      </c>
      <c r="L727" s="21"/>
      <c r="M727" s="12" t="s">
        <v>728</v>
      </c>
      <c r="N727" s="13">
        <v>289.05</v>
      </c>
      <c r="O727" s="14">
        <v>-5.3E-3</v>
      </c>
      <c r="P727" s="15">
        <f t="shared" si="195"/>
        <v>0.99470000000000003</v>
      </c>
      <c r="Q727" s="10">
        <f t="shared" si="196"/>
        <v>-5.4784810126582303E-5</v>
      </c>
      <c r="R727" s="21"/>
      <c r="S727" s="12" t="s">
        <v>728</v>
      </c>
      <c r="T727" s="13">
        <v>20.68</v>
      </c>
      <c r="U727" s="14">
        <v>-3.6799999999999999E-2</v>
      </c>
      <c r="V727" s="15">
        <f t="shared" si="197"/>
        <v>0.96319999999999995</v>
      </c>
      <c r="W727" s="10">
        <f t="shared" si="198"/>
        <v>-1.28817578218295E-3</v>
      </c>
      <c r="X727" s="22"/>
      <c r="Y727" s="29" t="s">
        <v>728</v>
      </c>
      <c r="Z727" s="30">
        <v>72.400000000000006</v>
      </c>
      <c r="AA727" s="31">
        <v>-1.83E-2</v>
      </c>
      <c r="AB727" s="32">
        <f t="shared" si="199"/>
        <v>0.98170000000000002</v>
      </c>
      <c r="AC727" s="28">
        <f t="shared" si="200"/>
        <v>-3.8383233818963501E-4</v>
      </c>
      <c r="AD727" s="22"/>
      <c r="AE727" s="29" t="s">
        <v>728</v>
      </c>
      <c r="AF727" s="30">
        <v>608.4</v>
      </c>
      <c r="AG727" s="31">
        <v>1.0500000000000001E-2</v>
      </c>
      <c r="AH727" s="32">
        <f t="shared" si="201"/>
        <v>1.0105</v>
      </c>
      <c r="AI727" s="28">
        <f t="shared" si="202"/>
        <v>9.7865416766181E-5</v>
      </c>
      <c r="AJ727" s="22"/>
      <c r="AK727" s="29" t="s">
        <v>728</v>
      </c>
      <c r="AL727" s="30">
        <v>288.10000000000002</v>
      </c>
      <c r="AM727" s="31">
        <v>-1.2800000000000001E-2</v>
      </c>
      <c r="AN727" s="32">
        <f t="shared" si="203"/>
        <v>0.98719999999999997</v>
      </c>
      <c r="AO727" s="28">
        <f t="shared" si="204"/>
        <v>-1.21182708383091E-4</v>
      </c>
      <c r="AP727" s="22"/>
      <c r="AQ727" s="22"/>
      <c r="AR727" s="38"/>
      <c r="AT727" s="39">
        <f t="shared" si="188"/>
        <v>0.57844570181514199</v>
      </c>
      <c r="AV727" s="40" t="s">
        <v>732</v>
      </c>
      <c r="AW727" s="47">
        <v>1752.75</v>
      </c>
      <c r="AX727" s="48">
        <f t="shared" si="189"/>
        <v>-1.9855763670697399E-2</v>
      </c>
      <c r="AY727" s="43">
        <f t="shared" si="190"/>
        <v>0.98014423632930303</v>
      </c>
      <c r="AZ727" s="49"/>
    </row>
    <row r="728" spans="1:52" ht="20.399999999999999">
      <c r="A728" s="12" t="s">
        <v>729</v>
      </c>
      <c r="B728" s="13">
        <v>1880.8</v>
      </c>
      <c r="C728" s="14">
        <v>8.0999999999999996E-3</v>
      </c>
      <c r="D728" s="15">
        <f t="shared" si="191"/>
        <v>1.0081</v>
      </c>
      <c r="E728" s="10">
        <f t="shared" si="192"/>
        <v>0.587235705755911</v>
      </c>
      <c r="F728" s="16"/>
      <c r="G728" s="12" t="s">
        <v>729</v>
      </c>
      <c r="H728" s="13">
        <v>745.5</v>
      </c>
      <c r="I728" s="14">
        <v>-2.3800000000000002E-2</v>
      </c>
      <c r="J728" s="15">
        <f t="shared" si="193"/>
        <v>0.97619999999999996</v>
      </c>
      <c r="K728" s="10">
        <f t="shared" si="194"/>
        <v>-7.9106152376403095E-3</v>
      </c>
      <c r="L728" s="21"/>
      <c r="M728" s="12" t="s">
        <v>729</v>
      </c>
      <c r="N728" s="13">
        <v>290.60000000000002</v>
      </c>
      <c r="O728" s="14">
        <v>-8.5000000000000006E-3</v>
      </c>
      <c r="P728" s="15">
        <f t="shared" si="195"/>
        <v>0.99150000000000005</v>
      </c>
      <c r="Q728" s="10">
        <f t="shared" si="196"/>
        <v>-8.7862431335084803E-5</v>
      </c>
      <c r="R728" s="21"/>
      <c r="S728" s="12" t="s">
        <v>729</v>
      </c>
      <c r="T728" s="13">
        <v>21.47</v>
      </c>
      <c r="U728" s="14">
        <v>-2.0799999999999999E-2</v>
      </c>
      <c r="V728" s="15">
        <f t="shared" si="197"/>
        <v>0.97919999999999996</v>
      </c>
      <c r="W728" s="10">
        <f t="shared" si="198"/>
        <v>-7.2809935514688299E-4</v>
      </c>
      <c r="X728" s="22"/>
      <c r="Y728" s="29" t="s">
        <v>729</v>
      </c>
      <c r="Z728" s="30">
        <v>73.75</v>
      </c>
      <c r="AA728" s="31">
        <v>-1.9900000000000001E-2</v>
      </c>
      <c r="AB728" s="32">
        <f t="shared" si="199"/>
        <v>0.98009999999999997</v>
      </c>
      <c r="AC728" s="28">
        <f t="shared" si="200"/>
        <v>-4.1739144972534001E-4</v>
      </c>
      <c r="AD728" s="22"/>
      <c r="AE728" s="29" t="s">
        <v>729</v>
      </c>
      <c r="AF728" s="30">
        <v>602.1</v>
      </c>
      <c r="AG728" s="31">
        <v>-1.2500000000000001E-2</v>
      </c>
      <c r="AH728" s="32">
        <f t="shared" si="201"/>
        <v>0.98750000000000004</v>
      </c>
      <c r="AI728" s="28">
        <f t="shared" si="202"/>
        <v>-1.16506448531168E-4</v>
      </c>
      <c r="AJ728" s="22"/>
      <c r="AK728" s="29" t="s">
        <v>729</v>
      </c>
      <c r="AL728" s="30">
        <v>291.85000000000002</v>
      </c>
      <c r="AM728" s="31">
        <v>2.2100000000000002E-2</v>
      </c>
      <c r="AN728" s="32">
        <f t="shared" si="203"/>
        <v>1.0221</v>
      </c>
      <c r="AO728" s="28">
        <f t="shared" si="204"/>
        <v>2.0922951994267999E-4</v>
      </c>
      <c r="AP728" s="22"/>
      <c r="AQ728" s="22"/>
      <c r="AR728" s="38"/>
      <c r="AT728" s="39">
        <f t="shared" si="188"/>
        <v>0.57818446035347504</v>
      </c>
      <c r="AV728" s="40" t="s">
        <v>733</v>
      </c>
      <c r="AW728" s="47">
        <v>1787.9</v>
      </c>
      <c r="AX728" s="48">
        <f t="shared" si="189"/>
        <v>3.8386687465180799E-3</v>
      </c>
      <c r="AY728" s="43">
        <f t="shared" si="190"/>
        <v>1.0038386687465199</v>
      </c>
      <c r="AZ728" s="49"/>
    </row>
    <row r="729" spans="1:52" ht="20.399999999999999">
      <c r="A729" s="12" t="s">
        <v>730</v>
      </c>
      <c r="B729" s="13">
        <v>1865.7</v>
      </c>
      <c r="C729" s="14">
        <v>2.3E-3</v>
      </c>
      <c r="D729" s="15">
        <f t="shared" si="191"/>
        <v>1.0023</v>
      </c>
      <c r="E729" s="10">
        <f t="shared" si="192"/>
        <v>0.58385710532600898</v>
      </c>
      <c r="F729" s="16"/>
      <c r="G729" s="12" t="s">
        <v>730</v>
      </c>
      <c r="H729" s="13">
        <v>763.7</v>
      </c>
      <c r="I729" s="14">
        <v>6.8999999999999999E-3</v>
      </c>
      <c r="J729" s="15">
        <f t="shared" si="193"/>
        <v>1.0068999999999999</v>
      </c>
      <c r="K729" s="10">
        <f t="shared" si="194"/>
        <v>2.2934136613327002E-3</v>
      </c>
      <c r="L729" s="21"/>
      <c r="M729" s="12" t="s">
        <v>730</v>
      </c>
      <c r="N729" s="13">
        <v>293.10000000000002</v>
      </c>
      <c r="O729" s="14">
        <v>1.4E-2</v>
      </c>
      <c r="P729" s="15">
        <f t="shared" si="195"/>
        <v>1.014</v>
      </c>
      <c r="Q729" s="10">
        <f t="shared" si="196"/>
        <v>1.4471459278719799E-4</v>
      </c>
      <c r="R729" s="21"/>
      <c r="S729" s="12" t="s">
        <v>730</v>
      </c>
      <c r="T729" s="13">
        <v>21.92</v>
      </c>
      <c r="U729" s="14">
        <v>-2.1899999999999999E-2</v>
      </c>
      <c r="V729" s="15">
        <f t="shared" si="197"/>
        <v>0.97809999999999997</v>
      </c>
      <c r="W729" s="10">
        <f t="shared" si="198"/>
        <v>-7.6660460950561302E-4</v>
      </c>
      <c r="X729" s="22"/>
      <c r="Y729" s="29" t="s">
        <v>730</v>
      </c>
      <c r="Z729" s="30">
        <v>75.25</v>
      </c>
      <c r="AA729" s="31">
        <v>-9.1999999999999998E-3</v>
      </c>
      <c r="AB729" s="32">
        <f t="shared" si="199"/>
        <v>0.99080000000000001</v>
      </c>
      <c r="AC729" s="28">
        <f t="shared" si="200"/>
        <v>-1.9296489133030799E-4</v>
      </c>
      <c r="AD729" s="22"/>
      <c r="AE729" s="29" t="s">
        <v>730</v>
      </c>
      <c r="AF729" s="30">
        <v>609.75</v>
      </c>
      <c r="AG729" s="31">
        <v>6.4000000000000003E-3</v>
      </c>
      <c r="AH729" s="32">
        <f t="shared" si="201"/>
        <v>1.0064</v>
      </c>
      <c r="AI729" s="28">
        <f t="shared" si="202"/>
        <v>5.9651301647957997E-5</v>
      </c>
      <c r="AJ729" s="22"/>
      <c r="AK729" s="29" t="s">
        <v>730</v>
      </c>
      <c r="AL729" s="30">
        <v>285.55</v>
      </c>
      <c r="AM729" s="31">
        <v>-1.9099999999999999E-2</v>
      </c>
      <c r="AN729" s="32">
        <f t="shared" si="203"/>
        <v>0.98089999999999999</v>
      </c>
      <c r="AO729" s="28">
        <f t="shared" si="204"/>
        <v>-1.8082732266539299E-4</v>
      </c>
      <c r="AP729" s="22"/>
      <c r="AQ729" s="22"/>
      <c r="AR729" s="38"/>
      <c r="AT729" s="39">
        <f t="shared" si="188"/>
        <v>0.58521448805827603</v>
      </c>
      <c r="AV729" s="40" t="s">
        <v>734</v>
      </c>
      <c r="AW729" s="47">
        <v>1781.05</v>
      </c>
      <c r="AX729" s="48">
        <f t="shared" si="189"/>
        <v>6.5625719619706998E-3</v>
      </c>
      <c r="AY729" s="43">
        <f t="shared" si="190"/>
        <v>1.00656257196197</v>
      </c>
      <c r="AZ729" s="49"/>
    </row>
    <row r="730" spans="1:52" ht="20.399999999999999">
      <c r="A730" s="12" t="s">
        <v>731</v>
      </c>
      <c r="B730" s="13">
        <v>1861.5</v>
      </c>
      <c r="C730" s="14">
        <v>-6.4000000000000003E-3</v>
      </c>
      <c r="D730" s="15">
        <f t="shared" si="191"/>
        <v>0.99360000000000004</v>
      </c>
      <c r="E730" s="10">
        <f t="shared" si="192"/>
        <v>0.57878920468115602</v>
      </c>
      <c r="F730" s="16"/>
      <c r="G730" s="12" t="s">
        <v>731</v>
      </c>
      <c r="H730" s="13">
        <v>758.45</v>
      </c>
      <c r="I730" s="14">
        <v>-1.2E-2</v>
      </c>
      <c r="J730" s="15">
        <f t="shared" si="193"/>
        <v>0.98799999999999999</v>
      </c>
      <c r="K730" s="10">
        <f t="shared" si="194"/>
        <v>-3.9885454979699097E-3</v>
      </c>
      <c r="L730" s="21"/>
      <c r="M730" s="12" t="s">
        <v>731</v>
      </c>
      <c r="N730" s="13">
        <v>289.05</v>
      </c>
      <c r="O730" s="14">
        <v>-2.0000000000000001E-4</v>
      </c>
      <c r="P730" s="15">
        <f t="shared" si="195"/>
        <v>0.99980000000000002</v>
      </c>
      <c r="Q730" s="10">
        <f t="shared" si="196"/>
        <v>-2.0673513255314101E-6</v>
      </c>
      <c r="R730" s="21"/>
      <c r="S730" s="12" t="s">
        <v>731</v>
      </c>
      <c r="T730" s="13">
        <v>22.42</v>
      </c>
      <c r="U730" s="14">
        <v>6.1000000000000004E-3</v>
      </c>
      <c r="V730" s="15">
        <f t="shared" si="197"/>
        <v>1.0061</v>
      </c>
      <c r="W730" s="10">
        <f t="shared" si="198"/>
        <v>2.1352913780749901E-4</v>
      </c>
      <c r="X730" s="22"/>
      <c r="Y730" s="29" t="s">
        <v>731</v>
      </c>
      <c r="Z730" s="30">
        <v>75.95</v>
      </c>
      <c r="AA730" s="31">
        <v>-6.9999999999999999E-4</v>
      </c>
      <c r="AB730" s="32">
        <f t="shared" si="199"/>
        <v>0.99929999999999997</v>
      </c>
      <c r="AC730" s="28">
        <f t="shared" si="200"/>
        <v>-1.46821112968713E-5</v>
      </c>
      <c r="AD730" s="22"/>
      <c r="AE730" s="29" t="s">
        <v>731</v>
      </c>
      <c r="AF730" s="30">
        <v>605.85</v>
      </c>
      <c r="AG730" s="31">
        <v>-1.6500000000000001E-2</v>
      </c>
      <c r="AH730" s="32">
        <f t="shared" si="201"/>
        <v>0.98350000000000004</v>
      </c>
      <c r="AI730" s="28">
        <f t="shared" si="202"/>
        <v>-1.53788512061142E-4</v>
      </c>
      <c r="AJ730" s="22"/>
      <c r="AK730" s="29" t="s">
        <v>731</v>
      </c>
      <c r="AL730" s="30">
        <v>291.10000000000002</v>
      </c>
      <c r="AM730" s="31">
        <v>-2.69E-2</v>
      </c>
      <c r="AN730" s="32">
        <f t="shared" si="203"/>
        <v>0.97309999999999997</v>
      </c>
      <c r="AO730" s="28">
        <f t="shared" si="204"/>
        <v>-2.5467303558633902E-4</v>
      </c>
      <c r="AP730" s="22"/>
      <c r="AQ730" s="22"/>
      <c r="AR730" s="38"/>
      <c r="AT730" s="39">
        <f t="shared" si="188"/>
        <v>0.574588977310724</v>
      </c>
      <c r="AV730" s="40" t="s">
        <v>735</v>
      </c>
      <c r="AW730" s="47">
        <v>1769.4</v>
      </c>
      <c r="AX730" s="48">
        <f t="shared" si="189"/>
        <v>-1.07088168709651E-2</v>
      </c>
      <c r="AY730" s="43">
        <f t="shared" si="190"/>
        <v>0.98929118312903497</v>
      </c>
      <c r="AZ730" s="49"/>
    </row>
    <row r="731" spans="1:52" ht="20.399999999999999">
      <c r="A731" s="12" t="s">
        <v>732</v>
      </c>
      <c r="B731" s="13">
        <v>1873.4</v>
      </c>
      <c r="C731" s="14">
        <v>-3.3999999999999998E-3</v>
      </c>
      <c r="D731" s="15">
        <f t="shared" si="191"/>
        <v>0.99660000000000004</v>
      </c>
      <c r="E731" s="10">
        <f t="shared" si="192"/>
        <v>0.58053675662765702</v>
      </c>
      <c r="F731" s="16"/>
      <c r="G731" s="12" t="s">
        <v>732</v>
      </c>
      <c r="H731" s="13">
        <v>767.7</v>
      </c>
      <c r="I731" s="14">
        <v>-2.7000000000000001E-3</v>
      </c>
      <c r="J731" s="15">
        <f t="shared" si="193"/>
        <v>0.99729999999999996</v>
      </c>
      <c r="K731" s="10">
        <f t="shared" si="194"/>
        <v>-8.9742273704322901E-4</v>
      </c>
      <c r="L731" s="21"/>
      <c r="M731" s="12" t="s">
        <v>732</v>
      </c>
      <c r="N731" s="13">
        <v>289.10000000000002</v>
      </c>
      <c r="O731" s="14">
        <v>-5.4999999999999997E-3</v>
      </c>
      <c r="P731" s="15">
        <f t="shared" si="195"/>
        <v>0.99450000000000005</v>
      </c>
      <c r="Q731" s="10">
        <f t="shared" si="196"/>
        <v>-5.6852161452113699E-5</v>
      </c>
      <c r="R731" s="21"/>
      <c r="S731" s="12" t="s">
        <v>732</v>
      </c>
      <c r="T731" s="13">
        <v>22.28</v>
      </c>
      <c r="U731" s="14">
        <v>1.43E-2</v>
      </c>
      <c r="V731" s="15">
        <f t="shared" si="197"/>
        <v>1.0143</v>
      </c>
      <c r="W731" s="10">
        <f t="shared" si="198"/>
        <v>5.00568306663482E-4</v>
      </c>
      <c r="X731" s="22"/>
      <c r="Y731" s="29" t="s">
        <v>732</v>
      </c>
      <c r="Z731" s="30">
        <v>76</v>
      </c>
      <c r="AA731" s="31">
        <v>-1.23E-2</v>
      </c>
      <c r="AB731" s="32">
        <f t="shared" si="199"/>
        <v>0.98770000000000002</v>
      </c>
      <c r="AC731" s="28">
        <f t="shared" si="200"/>
        <v>-2.5798566993073802E-4</v>
      </c>
      <c r="AD731" s="22"/>
      <c r="AE731" s="29" t="s">
        <v>732</v>
      </c>
      <c r="AF731" s="30">
        <v>616</v>
      </c>
      <c r="AG731" s="31">
        <v>-4.7999999999999996E-3</v>
      </c>
      <c r="AH731" s="32">
        <f t="shared" si="201"/>
        <v>0.99519999999999997</v>
      </c>
      <c r="AI731" s="28">
        <f t="shared" si="202"/>
        <v>-4.4738476235968498E-5</v>
      </c>
      <c r="AJ731" s="22"/>
      <c r="AK731" s="29" t="s">
        <v>732</v>
      </c>
      <c r="AL731" s="30">
        <v>299.14999999999998</v>
      </c>
      <c r="AM731" s="31">
        <v>-2.5999999999999999E-2</v>
      </c>
      <c r="AN731" s="32">
        <f t="shared" si="203"/>
        <v>0.97399999999999998</v>
      </c>
      <c r="AO731" s="28">
        <f t="shared" si="204"/>
        <v>-2.4615237640315297E-4</v>
      </c>
      <c r="AP731" s="22"/>
      <c r="AQ731" s="22"/>
      <c r="AR731" s="38"/>
      <c r="AT731" s="39">
        <f t="shared" si="188"/>
        <v>0.57953417351325498</v>
      </c>
      <c r="AV731" s="40" t="s">
        <v>736</v>
      </c>
      <c r="AW731" s="47">
        <v>1788.45</v>
      </c>
      <c r="AX731" s="48">
        <f t="shared" si="189"/>
        <v>1.8282354326459499E-2</v>
      </c>
      <c r="AY731" s="43">
        <f t="shared" si="190"/>
        <v>1.0182823543264601</v>
      </c>
      <c r="AZ731" s="49"/>
    </row>
    <row r="732" spans="1:52" ht="20.399999999999999">
      <c r="A732" s="12" t="s">
        <v>1040</v>
      </c>
      <c r="B732" s="13">
        <v>1879.8</v>
      </c>
      <c r="C732" s="14">
        <v>0.03</v>
      </c>
      <c r="D732" s="15">
        <f t="shared" si="191"/>
        <v>1.03</v>
      </c>
      <c r="E732" s="10">
        <f t="shared" si="192"/>
        <v>0.59999283496536904</v>
      </c>
      <c r="F732" s="16"/>
      <c r="G732" s="12" t="s">
        <v>1040</v>
      </c>
      <c r="H732" s="13">
        <v>769.75</v>
      </c>
      <c r="I732" s="14">
        <v>1.0999999999999999E-2</v>
      </c>
      <c r="J732" s="15">
        <f t="shared" si="193"/>
        <v>1.0109999999999999</v>
      </c>
      <c r="K732" s="10">
        <f t="shared" si="194"/>
        <v>3.6561667064724098E-3</v>
      </c>
      <c r="L732" s="21"/>
      <c r="M732" s="12" t="s">
        <v>1040</v>
      </c>
      <c r="N732" s="13">
        <v>290.7</v>
      </c>
      <c r="O732" s="14">
        <v>2.8999999999999998E-3</v>
      </c>
      <c r="P732" s="15">
        <f t="shared" si="195"/>
        <v>1.0028999999999999</v>
      </c>
      <c r="Q732" s="10">
        <f t="shared" si="196"/>
        <v>2.9976594220205399E-5</v>
      </c>
      <c r="R732" s="21"/>
      <c r="S732" s="12" t="s">
        <v>1040</v>
      </c>
      <c r="T732" s="13">
        <v>21.97</v>
      </c>
      <c r="U732" s="14">
        <v>-6.3E-3</v>
      </c>
      <c r="V732" s="15">
        <f t="shared" si="197"/>
        <v>0.99370000000000003</v>
      </c>
      <c r="W732" s="10">
        <f t="shared" si="198"/>
        <v>-2.2053009314544999E-4</v>
      </c>
      <c r="X732" s="22"/>
      <c r="Y732" s="29" t="s">
        <v>1040</v>
      </c>
      <c r="Z732" s="30">
        <v>76.95</v>
      </c>
      <c r="AA732" s="31">
        <v>5.1999999999999998E-3</v>
      </c>
      <c r="AB732" s="32">
        <f t="shared" si="199"/>
        <v>1.0052000000000001</v>
      </c>
      <c r="AC732" s="28">
        <f t="shared" si="200"/>
        <v>1.09067112491044E-4</v>
      </c>
      <c r="AD732" s="22"/>
      <c r="AE732" s="29" t="s">
        <v>1040</v>
      </c>
      <c r="AF732" s="30">
        <v>618.95000000000005</v>
      </c>
      <c r="AG732" s="31">
        <v>-5.4999999999999997E-3</v>
      </c>
      <c r="AH732" s="32">
        <f t="shared" si="201"/>
        <v>0.99450000000000005</v>
      </c>
      <c r="AI732" s="28">
        <f t="shared" si="202"/>
        <v>-5.1262837353713899E-5</v>
      </c>
      <c r="AJ732" s="22"/>
      <c r="AK732" s="29" t="s">
        <v>1040</v>
      </c>
      <c r="AL732" s="30">
        <v>307.14999999999998</v>
      </c>
      <c r="AM732" s="31">
        <v>5.21E-2</v>
      </c>
      <c r="AN732" s="32">
        <f t="shared" si="203"/>
        <v>1.0521</v>
      </c>
      <c r="AO732" s="28">
        <f t="shared" si="204"/>
        <v>4.9325149271554805E-4</v>
      </c>
      <c r="AP732" s="22"/>
      <c r="AQ732" s="22"/>
      <c r="AR732" s="38"/>
      <c r="AT732" s="39">
        <f t="shared" si="188"/>
        <v>0.60400950394076902</v>
      </c>
      <c r="AV732" s="40" t="s">
        <v>737</v>
      </c>
      <c r="AW732" s="47">
        <v>1756.05</v>
      </c>
      <c r="AX732" s="48">
        <f t="shared" si="189"/>
        <v>3.5000820463261202E-2</v>
      </c>
      <c r="AY732" s="43">
        <f t="shared" si="190"/>
        <v>1.0350008204632599</v>
      </c>
      <c r="AZ732" s="49"/>
    </row>
    <row r="733" spans="1:52" ht="20.399999999999999">
      <c r="A733" s="12" t="s">
        <v>1041</v>
      </c>
      <c r="B733" s="13">
        <v>1825.05</v>
      </c>
      <c r="C733" s="14">
        <v>1.4999999999999999E-2</v>
      </c>
      <c r="D733" s="15">
        <f t="shared" si="191"/>
        <v>1.0149999999999999</v>
      </c>
      <c r="E733" s="10">
        <f t="shared" si="192"/>
        <v>0.59125507523286402</v>
      </c>
      <c r="F733" s="16"/>
      <c r="G733" s="12" t="s">
        <v>1041</v>
      </c>
      <c r="H733" s="13">
        <v>761.4</v>
      </c>
      <c r="I733" s="14">
        <v>2.24E-2</v>
      </c>
      <c r="J733" s="15">
        <f t="shared" si="193"/>
        <v>1.0224</v>
      </c>
      <c r="K733" s="10">
        <f t="shared" si="194"/>
        <v>7.4452849295438299E-3</v>
      </c>
      <c r="L733" s="21"/>
      <c r="M733" s="12" t="s">
        <v>1041</v>
      </c>
      <c r="N733" s="13">
        <v>289.85000000000002</v>
      </c>
      <c r="O733" s="14">
        <v>5.3600000000000002E-2</v>
      </c>
      <c r="P733" s="15">
        <f t="shared" si="195"/>
        <v>1.0536000000000001</v>
      </c>
      <c r="Q733" s="10">
        <f t="shared" si="196"/>
        <v>5.5405015524241695E-4</v>
      </c>
      <c r="R733" s="21"/>
      <c r="S733" s="12" t="s">
        <v>1041</v>
      </c>
      <c r="T733" s="13">
        <v>22.1</v>
      </c>
      <c r="U733" s="14">
        <v>-5.0000000000000001E-3</v>
      </c>
      <c r="V733" s="15">
        <f t="shared" si="197"/>
        <v>0.995</v>
      </c>
      <c r="W733" s="10">
        <f t="shared" si="198"/>
        <v>-1.7502388344877001E-4</v>
      </c>
      <c r="X733" s="22"/>
      <c r="Y733" s="29" t="s">
        <v>1041</v>
      </c>
      <c r="Z733" s="30">
        <v>76.55</v>
      </c>
      <c r="AA733" s="31">
        <v>3.3799999999999997E-2</v>
      </c>
      <c r="AB733" s="32">
        <f t="shared" si="199"/>
        <v>1.0338000000000001</v>
      </c>
      <c r="AC733" s="28">
        <f t="shared" si="200"/>
        <v>7.08936231191784E-4</v>
      </c>
      <c r="AD733" s="22"/>
      <c r="AE733" s="29" t="s">
        <v>1041</v>
      </c>
      <c r="AF733" s="30">
        <v>622.4</v>
      </c>
      <c r="AG733" s="31">
        <v>2.6100000000000002E-2</v>
      </c>
      <c r="AH733" s="32">
        <f t="shared" si="201"/>
        <v>1.0261</v>
      </c>
      <c r="AI733" s="28">
        <f t="shared" si="202"/>
        <v>2.4326546453307899E-4</v>
      </c>
      <c r="AJ733" s="22"/>
      <c r="AK733" s="29" t="s">
        <v>1041</v>
      </c>
      <c r="AL733" s="30">
        <v>291.95</v>
      </c>
      <c r="AM733" s="31">
        <v>6.0000000000000001E-3</v>
      </c>
      <c r="AN733" s="32">
        <f t="shared" si="203"/>
        <v>1.006</v>
      </c>
      <c r="AO733" s="28">
        <f t="shared" si="204"/>
        <v>5.6804394554573699E-5</v>
      </c>
      <c r="AP733" s="22"/>
      <c r="AQ733" s="22"/>
      <c r="AR733" s="38"/>
      <c r="AT733" s="39">
        <f t="shared" si="188"/>
        <v>0.60008839252448098</v>
      </c>
      <c r="AV733" s="40" t="s">
        <v>738</v>
      </c>
      <c r="AW733" s="47">
        <v>1695.65</v>
      </c>
      <c r="AX733" s="48">
        <f t="shared" si="189"/>
        <v>-6.1146088151777904E-3</v>
      </c>
      <c r="AY733" s="43">
        <f t="shared" si="190"/>
        <v>0.993885391184822</v>
      </c>
      <c r="AZ733" s="49"/>
    </row>
    <row r="734" spans="1:52" ht="20.399999999999999">
      <c r="A734" s="12" t="s">
        <v>1042</v>
      </c>
      <c r="B734" s="13">
        <v>1798.1</v>
      </c>
      <c r="C734" s="14">
        <v>8.6999999999999994E-3</v>
      </c>
      <c r="D734" s="15">
        <f t="shared" si="191"/>
        <v>1.0086999999999999</v>
      </c>
      <c r="E734" s="10">
        <f t="shared" si="192"/>
        <v>0.58758521614521098</v>
      </c>
      <c r="F734" s="16"/>
      <c r="G734" s="12" t="s">
        <v>1042</v>
      </c>
      <c r="H734" s="13">
        <v>744.7</v>
      </c>
      <c r="I734" s="14">
        <v>2.9399999999999999E-2</v>
      </c>
      <c r="J734" s="15">
        <f t="shared" si="193"/>
        <v>1.0294000000000001</v>
      </c>
      <c r="K734" s="10">
        <f t="shared" si="194"/>
        <v>9.7719364700262698E-3</v>
      </c>
      <c r="L734" s="21"/>
      <c r="M734" s="12" t="s">
        <v>1042</v>
      </c>
      <c r="N734" s="13">
        <v>275.10000000000002</v>
      </c>
      <c r="O734" s="14">
        <v>7.7000000000000002E-3</v>
      </c>
      <c r="P734" s="15">
        <f t="shared" si="195"/>
        <v>1.0077</v>
      </c>
      <c r="Q734" s="10">
        <f t="shared" si="196"/>
        <v>7.9593026032959203E-5</v>
      </c>
      <c r="R734" s="21"/>
      <c r="S734" s="12" t="s">
        <v>1042</v>
      </c>
      <c r="T734" s="13">
        <v>22.22</v>
      </c>
      <c r="U734" s="14">
        <v>2.0000000000000001E-4</v>
      </c>
      <c r="V734" s="15">
        <f t="shared" si="197"/>
        <v>1.0002</v>
      </c>
      <c r="W734" s="10">
        <f t="shared" si="198"/>
        <v>7.0009553379508E-6</v>
      </c>
      <c r="X734" s="22"/>
      <c r="Y734" s="29" t="s">
        <v>1042</v>
      </c>
      <c r="Z734" s="30">
        <v>74.05</v>
      </c>
      <c r="AA734" s="31">
        <v>1.37E-2</v>
      </c>
      <c r="AB734" s="32">
        <f t="shared" si="199"/>
        <v>1.0137</v>
      </c>
      <c r="AC734" s="28">
        <f t="shared" si="200"/>
        <v>2.8734989252448097E-4</v>
      </c>
      <c r="AD734" s="22"/>
      <c r="AE734" s="29" t="s">
        <v>1042</v>
      </c>
      <c r="AF734" s="30">
        <v>606.54999999999995</v>
      </c>
      <c r="AG734" s="31">
        <v>-8.8000000000000005E-3</v>
      </c>
      <c r="AH734" s="32">
        <f t="shared" si="201"/>
        <v>0.99119999999999997</v>
      </c>
      <c r="AI734" s="28">
        <f t="shared" si="202"/>
        <v>-8.2020539765942206E-5</v>
      </c>
      <c r="AJ734" s="22"/>
      <c r="AK734" s="29" t="s">
        <v>1042</v>
      </c>
      <c r="AL734" s="30">
        <v>290.2</v>
      </c>
      <c r="AM734" s="31">
        <v>2.5999999999999999E-3</v>
      </c>
      <c r="AN734" s="32">
        <f t="shared" si="203"/>
        <v>1.0025999999999999</v>
      </c>
      <c r="AO734" s="28">
        <f t="shared" si="204"/>
        <v>2.4615237640315301E-5</v>
      </c>
      <c r="AP734" s="22"/>
      <c r="AQ734" s="22"/>
      <c r="AR734" s="38"/>
      <c r="AT734" s="39">
        <f t="shared" si="188"/>
        <v>0.59767369118700697</v>
      </c>
      <c r="AV734" s="40" t="s">
        <v>739</v>
      </c>
      <c r="AW734" s="47">
        <v>1706.05</v>
      </c>
      <c r="AX734" s="48">
        <f t="shared" si="189"/>
        <v>-6.2522115550779798E-3</v>
      </c>
      <c r="AY734" s="43">
        <f t="shared" si="190"/>
        <v>0.99374778844492195</v>
      </c>
      <c r="AZ734" s="49"/>
    </row>
    <row r="735" spans="1:52" ht="20.399999999999999">
      <c r="A735" s="12" t="s">
        <v>1043</v>
      </c>
      <c r="B735" s="13">
        <v>1782.65</v>
      </c>
      <c r="C735" s="14">
        <v>-1.03E-2</v>
      </c>
      <c r="D735" s="15">
        <f t="shared" si="191"/>
        <v>0.98970000000000002</v>
      </c>
      <c r="E735" s="10">
        <f t="shared" si="192"/>
        <v>0.576517387150705</v>
      </c>
      <c r="F735" s="16"/>
      <c r="G735" s="12" t="s">
        <v>1043</v>
      </c>
      <c r="H735" s="13">
        <v>723.45</v>
      </c>
      <c r="I735" s="14">
        <v>-1.9E-2</v>
      </c>
      <c r="J735" s="15">
        <f t="shared" si="193"/>
        <v>0.98099999999999998</v>
      </c>
      <c r="K735" s="10">
        <f t="shared" si="194"/>
        <v>-6.3151970384523496E-3</v>
      </c>
      <c r="L735" s="21"/>
      <c r="M735" s="12" t="s">
        <v>1043</v>
      </c>
      <c r="N735" s="13">
        <v>273</v>
      </c>
      <c r="O735" s="14">
        <v>-2.81E-2</v>
      </c>
      <c r="P735" s="15">
        <f t="shared" si="195"/>
        <v>0.97189999999999999</v>
      </c>
      <c r="Q735" s="10">
        <f t="shared" si="196"/>
        <v>-2.9046286123716298E-4</v>
      </c>
      <c r="R735" s="21"/>
      <c r="S735" s="12" t="s">
        <v>1043</v>
      </c>
      <c r="T735" s="13">
        <v>22.21</v>
      </c>
      <c r="U735" s="14">
        <v>-2.69E-2</v>
      </c>
      <c r="V735" s="15">
        <f t="shared" si="197"/>
        <v>0.97309999999999997</v>
      </c>
      <c r="W735" s="10">
        <f t="shared" si="198"/>
        <v>-9.4162849295438295E-4</v>
      </c>
      <c r="X735" s="22"/>
      <c r="Y735" s="29" t="s">
        <v>1043</v>
      </c>
      <c r="Z735" s="30">
        <v>73.05</v>
      </c>
      <c r="AA735" s="31">
        <v>-1.8800000000000001E-2</v>
      </c>
      <c r="AB735" s="32">
        <f t="shared" si="199"/>
        <v>0.98119999999999996</v>
      </c>
      <c r="AC735" s="28">
        <f t="shared" si="200"/>
        <v>-3.9431956054454298E-4</v>
      </c>
      <c r="AD735" s="22"/>
      <c r="AE735" s="29" t="s">
        <v>1043</v>
      </c>
      <c r="AF735" s="30">
        <v>611.95000000000005</v>
      </c>
      <c r="AG735" s="31">
        <v>-2.24E-2</v>
      </c>
      <c r="AH735" s="32">
        <f t="shared" si="201"/>
        <v>0.97760000000000002</v>
      </c>
      <c r="AI735" s="28">
        <f t="shared" si="202"/>
        <v>-2.0877955576785299E-4</v>
      </c>
      <c r="AJ735" s="22"/>
      <c r="AK735" s="29" t="s">
        <v>1043</v>
      </c>
      <c r="AL735" s="30">
        <v>289.45</v>
      </c>
      <c r="AM735" s="31">
        <v>-3.5999999999999997E-2</v>
      </c>
      <c r="AN735" s="32">
        <f t="shared" si="203"/>
        <v>0.96399999999999997</v>
      </c>
      <c r="AO735" s="28">
        <f t="shared" si="204"/>
        <v>-3.4082636732744197E-4</v>
      </c>
      <c r="AP735" s="22"/>
      <c r="AQ735" s="22"/>
      <c r="AR735" s="38"/>
      <c r="AT735" s="39">
        <f t="shared" ref="AT735:AT751" si="205">SUM(E735,K735,Q735,W735,AC735,AI735,AO735,)</f>
        <v>0.56802617327442095</v>
      </c>
      <c r="AV735" s="40" t="s">
        <v>740</v>
      </c>
      <c r="AW735" s="47">
        <v>1716.75</v>
      </c>
      <c r="AX735" s="48">
        <f t="shared" si="189"/>
        <v>-8.4107224348628495E-3</v>
      </c>
      <c r="AY735" s="43">
        <f t="shared" si="190"/>
        <v>0.99158927756513704</v>
      </c>
      <c r="AZ735" s="49"/>
    </row>
    <row r="736" spans="1:52" ht="20.399999999999999">
      <c r="A736" s="12" t="s">
        <v>1044</v>
      </c>
      <c r="B736" s="13">
        <v>1801.25</v>
      </c>
      <c r="C736" s="14">
        <v>6.7000000000000002E-3</v>
      </c>
      <c r="D736" s="15">
        <f t="shared" si="191"/>
        <v>1.0066999999999999</v>
      </c>
      <c r="E736" s="10">
        <f t="shared" si="192"/>
        <v>0.58642018151421105</v>
      </c>
      <c r="F736" s="16"/>
      <c r="G736" s="12" t="s">
        <v>1044</v>
      </c>
      <c r="H736" s="13">
        <v>737.45</v>
      </c>
      <c r="I736" s="14">
        <v>-2.2000000000000001E-3</v>
      </c>
      <c r="J736" s="15">
        <f t="shared" si="193"/>
        <v>0.99780000000000002</v>
      </c>
      <c r="K736" s="10">
        <f t="shared" si="194"/>
        <v>-7.3123334129448299E-4</v>
      </c>
      <c r="L736" s="21"/>
      <c r="M736" s="12" t="s">
        <v>1044</v>
      </c>
      <c r="N736" s="13">
        <v>280.89999999999998</v>
      </c>
      <c r="O736" s="14">
        <v>2.2200000000000001E-2</v>
      </c>
      <c r="P736" s="15">
        <f t="shared" si="195"/>
        <v>1.0222</v>
      </c>
      <c r="Q736" s="10">
        <f t="shared" si="196"/>
        <v>2.2947599713398601E-4</v>
      </c>
      <c r="R736" s="21"/>
      <c r="S736" s="12" t="s">
        <v>1044</v>
      </c>
      <c r="T736" s="13">
        <v>22.83</v>
      </c>
      <c r="U736" s="14">
        <v>9.1000000000000004E-3</v>
      </c>
      <c r="V736" s="15">
        <f t="shared" si="197"/>
        <v>1.0091000000000001</v>
      </c>
      <c r="W736" s="10">
        <f t="shared" si="198"/>
        <v>3.1854346787676101E-4</v>
      </c>
      <c r="X736" s="22"/>
      <c r="Y736" s="29" t="s">
        <v>1044</v>
      </c>
      <c r="Z736" s="30">
        <v>74.45</v>
      </c>
      <c r="AA736" s="31">
        <v>2.8299999999999999E-2</v>
      </c>
      <c r="AB736" s="32">
        <f t="shared" si="199"/>
        <v>1.0283</v>
      </c>
      <c r="AC736" s="28">
        <f t="shared" si="200"/>
        <v>5.9357678528779503E-4</v>
      </c>
      <c r="AD736" s="22"/>
      <c r="AE736" s="29" t="s">
        <v>1044</v>
      </c>
      <c r="AF736" s="30">
        <v>625.95000000000005</v>
      </c>
      <c r="AG736" s="31">
        <v>3.8E-3</v>
      </c>
      <c r="AH736" s="32">
        <f t="shared" si="201"/>
        <v>1.0038</v>
      </c>
      <c r="AI736" s="28">
        <f t="shared" si="202"/>
        <v>3.5417960353474997E-5</v>
      </c>
      <c r="AJ736" s="22"/>
      <c r="AK736" s="29" t="s">
        <v>1044</v>
      </c>
      <c r="AL736" s="30">
        <v>300.25</v>
      </c>
      <c r="AM736" s="31">
        <v>1.7600000000000001E-2</v>
      </c>
      <c r="AN736" s="32">
        <f t="shared" si="203"/>
        <v>1.0176000000000001</v>
      </c>
      <c r="AO736" s="28">
        <f t="shared" si="204"/>
        <v>1.6662622402674899E-4</v>
      </c>
      <c r="AP736" s="22"/>
      <c r="AQ736" s="22"/>
      <c r="AR736" s="38"/>
      <c r="AT736" s="39">
        <f t="shared" si="205"/>
        <v>0.587032588607595</v>
      </c>
      <c r="AV736" s="40" t="s">
        <v>741</v>
      </c>
      <c r="AW736" s="47">
        <v>1731.25</v>
      </c>
      <c r="AX736" s="48">
        <f t="shared" si="189"/>
        <v>-2.3631911124168799E-2</v>
      </c>
      <c r="AY736" s="43">
        <f t="shared" si="190"/>
        <v>0.97636808887583104</v>
      </c>
      <c r="AZ736" s="49"/>
    </row>
    <row r="737" spans="1:52" ht="20.399999999999999">
      <c r="A737" s="12" t="s">
        <v>1045</v>
      </c>
      <c r="B737" s="13">
        <v>1789.2</v>
      </c>
      <c r="C737" s="14">
        <v>1.8E-3</v>
      </c>
      <c r="D737" s="15">
        <f t="shared" si="191"/>
        <v>1.0018</v>
      </c>
      <c r="E737" s="10">
        <f t="shared" si="192"/>
        <v>0.58356584666825895</v>
      </c>
      <c r="F737" s="16"/>
      <c r="G737" s="12" t="s">
        <v>1045</v>
      </c>
      <c r="H737" s="13">
        <v>739.1</v>
      </c>
      <c r="I737" s="14">
        <v>4.3999999999999997E-2</v>
      </c>
      <c r="J737" s="15">
        <f t="shared" si="193"/>
        <v>1.044</v>
      </c>
      <c r="K737" s="10">
        <f t="shared" si="194"/>
        <v>1.46246668258897E-2</v>
      </c>
      <c r="L737" s="21"/>
      <c r="M737" s="12" t="s">
        <v>1045</v>
      </c>
      <c r="N737" s="13">
        <v>274.8</v>
      </c>
      <c r="O737" s="14">
        <v>5.4999999999999997E-3</v>
      </c>
      <c r="P737" s="15">
        <f t="shared" si="195"/>
        <v>1.0055000000000001</v>
      </c>
      <c r="Q737" s="10">
        <f t="shared" si="196"/>
        <v>5.6852161452113699E-5</v>
      </c>
      <c r="R737" s="21"/>
      <c r="S737" s="12" t="s">
        <v>1045</v>
      </c>
      <c r="T737" s="13">
        <v>22.62</v>
      </c>
      <c r="U737" s="14">
        <v>4.99E-2</v>
      </c>
      <c r="V737" s="15">
        <f t="shared" si="197"/>
        <v>1.0499000000000001</v>
      </c>
      <c r="W737" s="10">
        <f t="shared" si="198"/>
        <v>1.74673835681872E-3</v>
      </c>
      <c r="X737" s="22"/>
      <c r="Y737" s="29" t="s">
        <v>1045</v>
      </c>
      <c r="Z737" s="30">
        <v>72.400000000000006</v>
      </c>
      <c r="AA737" s="31">
        <v>6.3E-3</v>
      </c>
      <c r="AB737" s="32">
        <f t="shared" si="199"/>
        <v>1.0063</v>
      </c>
      <c r="AC737" s="28">
        <f t="shared" si="200"/>
        <v>1.32139001671841E-4</v>
      </c>
      <c r="AD737" s="22"/>
      <c r="AE737" s="29" t="s">
        <v>1045</v>
      </c>
      <c r="AF737" s="30">
        <v>623.54999999999995</v>
      </c>
      <c r="AG737" s="31">
        <v>2.1700000000000001E-2</v>
      </c>
      <c r="AH737" s="32">
        <f t="shared" si="201"/>
        <v>1.0217000000000001</v>
      </c>
      <c r="AI737" s="28">
        <f t="shared" si="202"/>
        <v>2.0225519465010699E-4</v>
      </c>
      <c r="AJ737" s="22"/>
      <c r="AK737" s="29" t="s">
        <v>1045</v>
      </c>
      <c r="AL737" s="30">
        <v>295.05</v>
      </c>
      <c r="AM737" s="31">
        <v>-1.21E-2</v>
      </c>
      <c r="AN737" s="32">
        <f t="shared" si="203"/>
        <v>0.9879</v>
      </c>
      <c r="AO737" s="28">
        <f t="shared" si="204"/>
        <v>-1.1455552901839E-4</v>
      </c>
      <c r="AP737" s="22"/>
      <c r="AQ737" s="22"/>
      <c r="AR737" s="38"/>
      <c r="AT737" s="39">
        <f t="shared" si="205"/>
        <v>0.60021394267972294</v>
      </c>
      <c r="AV737" s="40" t="s">
        <v>742</v>
      </c>
      <c r="AW737" s="47">
        <v>1772.65</v>
      </c>
      <c r="AX737" s="48">
        <f t="shared" si="189"/>
        <v>-1.0186845306993E-2</v>
      </c>
      <c r="AY737" s="43">
        <f t="shared" si="190"/>
        <v>0.98981315469300701</v>
      </c>
      <c r="AZ737" s="49"/>
    </row>
    <row r="738" spans="1:52" ht="20.399999999999999">
      <c r="A738" s="12" t="s">
        <v>1046</v>
      </c>
      <c r="B738" s="13">
        <v>1786</v>
      </c>
      <c r="C738" s="14">
        <v>1.2E-2</v>
      </c>
      <c r="D738" s="15">
        <f t="shared" si="191"/>
        <v>1.012</v>
      </c>
      <c r="E738" s="10">
        <f t="shared" si="192"/>
        <v>0.58950752328636302</v>
      </c>
      <c r="F738" s="16"/>
      <c r="G738" s="12" t="s">
        <v>1046</v>
      </c>
      <c r="H738" s="13">
        <v>707.95</v>
      </c>
      <c r="I738" s="14">
        <v>3.5200000000000002E-2</v>
      </c>
      <c r="J738" s="15">
        <f t="shared" si="193"/>
        <v>1.0351999999999999</v>
      </c>
      <c r="K738" s="10">
        <f t="shared" si="194"/>
        <v>1.16997334607117E-2</v>
      </c>
      <c r="L738" s="21"/>
      <c r="M738" s="12" t="s">
        <v>1046</v>
      </c>
      <c r="N738" s="13">
        <v>273.3</v>
      </c>
      <c r="O738" s="14">
        <v>-2.81E-2</v>
      </c>
      <c r="P738" s="15">
        <f t="shared" si="195"/>
        <v>0.97189999999999999</v>
      </c>
      <c r="Q738" s="10">
        <f t="shared" si="196"/>
        <v>-2.9046286123716298E-4</v>
      </c>
      <c r="R738" s="21"/>
      <c r="S738" s="12" t="s">
        <v>1046</v>
      </c>
      <c r="T738" s="13">
        <v>21.55</v>
      </c>
      <c r="U738" s="14">
        <v>0.05</v>
      </c>
      <c r="V738" s="15">
        <f t="shared" si="197"/>
        <v>1.05</v>
      </c>
      <c r="W738" s="10">
        <f t="shared" si="198"/>
        <v>1.7502388344877E-3</v>
      </c>
      <c r="X738" s="22"/>
      <c r="Y738" s="29" t="s">
        <v>1046</v>
      </c>
      <c r="Z738" s="30">
        <v>71.95</v>
      </c>
      <c r="AA738" s="31">
        <v>1.55E-2</v>
      </c>
      <c r="AB738" s="32">
        <f t="shared" si="199"/>
        <v>1.0155000000000001</v>
      </c>
      <c r="AC738" s="28">
        <f t="shared" si="200"/>
        <v>3.2510389300214899E-4</v>
      </c>
      <c r="AD738" s="22"/>
      <c r="AE738" s="29" t="s">
        <v>1046</v>
      </c>
      <c r="AF738" s="30">
        <v>610.29999999999995</v>
      </c>
      <c r="AG738" s="31">
        <v>1.26E-2</v>
      </c>
      <c r="AH738" s="32">
        <f t="shared" si="201"/>
        <v>1.0125999999999999</v>
      </c>
      <c r="AI738" s="28">
        <f t="shared" si="202"/>
        <v>1.17438500119417E-4</v>
      </c>
      <c r="AJ738" s="22"/>
      <c r="AK738" s="29" t="s">
        <v>1046</v>
      </c>
      <c r="AL738" s="30">
        <v>298.64999999999998</v>
      </c>
      <c r="AM738" s="31">
        <v>-2.8500000000000001E-2</v>
      </c>
      <c r="AN738" s="32">
        <f t="shared" si="203"/>
        <v>0.97150000000000003</v>
      </c>
      <c r="AO738" s="28">
        <f t="shared" si="204"/>
        <v>-2.6982087413422501E-4</v>
      </c>
      <c r="AP738" s="22"/>
      <c r="AQ738" s="22"/>
      <c r="AR738" s="38"/>
      <c r="AT738" s="39">
        <f t="shared" si="205"/>
        <v>0.60283975423931202</v>
      </c>
      <c r="AV738" s="40" t="s">
        <v>743</v>
      </c>
      <c r="AW738" s="47">
        <v>1790.8</v>
      </c>
      <c r="AX738" s="48">
        <f t="shared" si="189"/>
        <v>-3.3009559895860602E-2</v>
      </c>
      <c r="AY738" s="43">
        <f t="shared" si="190"/>
        <v>0.96699044010413904</v>
      </c>
      <c r="AZ738" s="49"/>
    </row>
    <row r="739" spans="1:52" ht="20.399999999999999">
      <c r="A739" s="12" t="s">
        <v>740</v>
      </c>
      <c r="B739" s="13">
        <v>1764.75</v>
      </c>
      <c r="C739" s="14">
        <v>-1.4E-3</v>
      </c>
      <c r="D739" s="15">
        <f t="shared" si="191"/>
        <v>0.99860000000000004</v>
      </c>
      <c r="E739" s="10">
        <f t="shared" si="192"/>
        <v>0.58170179125865795</v>
      </c>
      <c r="F739" s="16"/>
      <c r="G739" s="12" t="s">
        <v>740</v>
      </c>
      <c r="H739" s="13">
        <v>683.85</v>
      </c>
      <c r="I739" s="14">
        <v>-2.6700000000000002E-2</v>
      </c>
      <c r="J739" s="15">
        <f t="shared" si="193"/>
        <v>0.97330000000000005</v>
      </c>
      <c r="K739" s="10">
        <f t="shared" si="194"/>
        <v>-8.8745137329830394E-3</v>
      </c>
      <c r="L739" s="21"/>
      <c r="M739" s="12" t="s">
        <v>740</v>
      </c>
      <c r="N739" s="13">
        <v>281.2</v>
      </c>
      <c r="O739" s="14">
        <v>6.2899999999999998E-2</v>
      </c>
      <c r="P739" s="15">
        <f t="shared" si="195"/>
        <v>1.0629</v>
      </c>
      <c r="Q739" s="10">
        <f t="shared" si="196"/>
        <v>6.5018199187962704E-4</v>
      </c>
      <c r="R739" s="21"/>
      <c r="S739" s="12" t="s">
        <v>740</v>
      </c>
      <c r="T739" s="13">
        <v>20.52</v>
      </c>
      <c r="U739" s="14">
        <v>2.24E-2</v>
      </c>
      <c r="V739" s="15">
        <f t="shared" si="197"/>
        <v>1.0224</v>
      </c>
      <c r="W739" s="10">
        <f t="shared" si="198"/>
        <v>7.8410699785048997E-4</v>
      </c>
      <c r="X739" s="22"/>
      <c r="Y739" s="29" t="s">
        <v>740</v>
      </c>
      <c r="Z739" s="30">
        <v>70.849999999999994</v>
      </c>
      <c r="AA739" s="31">
        <v>-6.3E-3</v>
      </c>
      <c r="AB739" s="32">
        <f t="shared" si="199"/>
        <v>0.99370000000000003</v>
      </c>
      <c r="AC739" s="28">
        <f t="shared" si="200"/>
        <v>-1.32139001671841E-4</v>
      </c>
      <c r="AD739" s="22"/>
      <c r="AE739" s="29" t="s">
        <v>740</v>
      </c>
      <c r="AF739" s="30">
        <v>602.70000000000005</v>
      </c>
      <c r="AG739" s="31">
        <v>2.8899999999999999E-2</v>
      </c>
      <c r="AH739" s="32">
        <f t="shared" si="201"/>
        <v>1.0288999999999999</v>
      </c>
      <c r="AI739" s="28">
        <f t="shared" si="202"/>
        <v>2.6936290900406E-4</v>
      </c>
      <c r="AJ739" s="22"/>
      <c r="AK739" s="29" t="s">
        <v>740</v>
      </c>
      <c r="AL739" s="30">
        <v>307.39999999999998</v>
      </c>
      <c r="AM739" s="31">
        <v>7.7499999999999999E-2</v>
      </c>
      <c r="AN739" s="32">
        <f t="shared" si="203"/>
        <v>1.0774999999999999</v>
      </c>
      <c r="AO739" s="28">
        <f t="shared" si="204"/>
        <v>7.3372342966324295E-4</v>
      </c>
      <c r="AP739" s="22"/>
      <c r="AQ739" s="22"/>
      <c r="AR739" s="38"/>
      <c r="AT739" s="39">
        <f t="shared" si="205"/>
        <v>0.57513251385240005</v>
      </c>
      <c r="AV739" s="40" t="s">
        <v>744</v>
      </c>
      <c r="AW739" s="47">
        <v>1850.9</v>
      </c>
      <c r="AX739" s="48">
        <f t="shared" si="189"/>
        <v>-1.11751015221794E-2</v>
      </c>
      <c r="AY739" s="43">
        <f t="shared" si="190"/>
        <v>0.98882489847782096</v>
      </c>
      <c r="AZ739" s="49"/>
    </row>
    <row r="740" spans="1:52" ht="20.399999999999999">
      <c r="A740" s="12" t="s">
        <v>741</v>
      </c>
      <c r="B740" s="13">
        <v>1767.25</v>
      </c>
      <c r="C740" s="14">
        <v>-6.1000000000000004E-3</v>
      </c>
      <c r="D740" s="15">
        <f t="shared" si="191"/>
        <v>0.99390000000000001</v>
      </c>
      <c r="E740" s="10">
        <f t="shared" si="192"/>
        <v>0.57896395987580596</v>
      </c>
      <c r="F740" s="16"/>
      <c r="G740" s="12" t="s">
        <v>741</v>
      </c>
      <c r="H740" s="13">
        <v>702.6</v>
      </c>
      <c r="I740" s="14">
        <v>-2.0299999999999999E-2</v>
      </c>
      <c r="J740" s="15">
        <f t="shared" si="193"/>
        <v>0.97970000000000002</v>
      </c>
      <c r="K740" s="10">
        <f t="shared" si="194"/>
        <v>-6.74728946739909E-3</v>
      </c>
      <c r="L740" s="21"/>
      <c r="M740" s="12" t="s">
        <v>741</v>
      </c>
      <c r="N740" s="13">
        <v>264.55</v>
      </c>
      <c r="O740" s="14">
        <v>6.4999999999999997E-3</v>
      </c>
      <c r="P740" s="15">
        <f t="shared" si="195"/>
        <v>1.0065</v>
      </c>
      <c r="Q740" s="10">
        <f t="shared" si="196"/>
        <v>6.7188918079770702E-5</v>
      </c>
      <c r="R740" s="21"/>
      <c r="S740" s="12" t="s">
        <v>741</v>
      </c>
      <c r="T740" s="13">
        <v>20.07</v>
      </c>
      <c r="U740" s="14">
        <v>-4.9700000000000001E-2</v>
      </c>
      <c r="V740" s="15">
        <f t="shared" si="197"/>
        <v>0.95030000000000003</v>
      </c>
      <c r="W740" s="10">
        <f t="shared" si="198"/>
        <v>-1.73973740148077E-3</v>
      </c>
      <c r="X740" s="22"/>
      <c r="Y740" s="29" t="s">
        <v>741</v>
      </c>
      <c r="Z740" s="30">
        <v>71.3</v>
      </c>
      <c r="AA740" s="31">
        <v>-4.1700000000000001E-2</v>
      </c>
      <c r="AB740" s="32">
        <f t="shared" si="199"/>
        <v>0.95830000000000004</v>
      </c>
      <c r="AC740" s="28">
        <f t="shared" si="200"/>
        <v>-8.74634344399331E-4</v>
      </c>
      <c r="AD740" s="22"/>
      <c r="AE740" s="29" t="s">
        <v>741</v>
      </c>
      <c r="AF740" s="30">
        <v>585.75</v>
      </c>
      <c r="AG740" s="31">
        <v>-4.1799999999999997E-2</v>
      </c>
      <c r="AH740" s="32">
        <f t="shared" si="201"/>
        <v>0.95820000000000005</v>
      </c>
      <c r="AI740" s="28">
        <f t="shared" si="202"/>
        <v>-3.89597563888225E-4</v>
      </c>
      <c r="AJ740" s="22"/>
      <c r="AK740" s="29" t="s">
        <v>741</v>
      </c>
      <c r="AL740" s="30">
        <v>285.3</v>
      </c>
      <c r="AM740" s="31">
        <v>0</v>
      </c>
      <c r="AN740" s="32">
        <f t="shared" si="203"/>
        <v>1</v>
      </c>
      <c r="AO740" s="28">
        <f t="shared" si="204"/>
        <v>0</v>
      </c>
      <c r="AP740" s="22"/>
      <c r="AQ740" s="22"/>
      <c r="AR740" s="38"/>
      <c r="AT740" s="39">
        <f t="shared" si="205"/>
        <v>0.56927989001671797</v>
      </c>
      <c r="AV740" s="40" t="s">
        <v>745</v>
      </c>
      <c r="AW740" s="47">
        <v>1871.7</v>
      </c>
      <c r="AX740" s="48">
        <f t="shared" si="189"/>
        <v>-1.31366086411661E-2</v>
      </c>
      <c r="AY740" s="43">
        <f t="shared" si="190"/>
        <v>0.98686339135883405</v>
      </c>
      <c r="AZ740" s="49"/>
    </row>
    <row r="741" spans="1:52" ht="20.399999999999999">
      <c r="A741" s="12" t="s">
        <v>742</v>
      </c>
      <c r="B741" s="13">
        <v>1778.15</v>
      </c>
      <c r="C741" s="14">
        <v>-3.8800000000000001E-2</v>
      </c>
      <c r="D741" s="15">
        <f t="shared" si="191"/>
        <v>0.96120000000000005</v>
      </c>
      <c r="E741" s="10">
        <f t="shared" si="192"/>
        <v>0.55991564365894397</v>
      </c>
      <c r="F741" s="16"/>
      <c r="G741" s="12" t="s">
        <v>742</v>
      </c>
      <c r="H741" s="13">
        <v>717.15</v>
      </c>
      <c r="I741" s="14">
        <v>-5.9400000000000001E-2</v>
      </c>
      <c r="J741" s="15">
        <f t="shared" si="193"/>
        <v>0.94059999999999999</v>
      </c>
      <c r="K741" s="10">
        <f t="shared" si="194"/>
        <v>-1.9743300214951E-2</v>
      </c>
      <c r="L741" s="21"/>
      <c r="M741" s="12" t="s">
        <v>742</v>
      </c>
      <c r="N741" s="13">
        <v>262.85000000000002</v>
      </c>
      <c r="O741" s="14">
        <v>-2.6800000000000001E-2</v>
      </c>
      <c r="P741" s="15">
        <f t="shared" si="195"/>
        <v>0.97319999999999995</v>
      </c>
      <c r="Q741" s="10">
        <f t="shared" si="196"/>
        <v>-2.7702507762120799E-4</v>
      </c>
      <c r="R741" s="21"/>
      <c r="S741" s="12" t="s">
        <v>742</v>
      </c>
      <c r="T741" s="13">
        <v>21.12</v>
      </c>
      <c r="U741" s="14">
        <v>-2.9899999999999999E-2</v>
      </c>
      <c r="V741" s="15">
        <f t="shared" si="197"/>
        <v>0.97009999999999996</v>
      </c>
      <c r="W741" s="10">
        <f t="shared" si="198"/>
        <v>-1.0466428230236401E-3</v>
      </c>
      <c r="X741" s="22"/>
      <c r="Y741" s="29" t="s">
        <v>742</v>
      </c>
      <c r="Z741" s="30">
        <v>74.400000000000006</v>
      </c>
      <c r="AA741" s="31">
        <v>-1.9099999999999999E-2</v>
      </c>
      <c r="AB741" s="32">
        <f t="shared" si="199"/>
        <v>0.98089999999999999</v>
      </c>
      <c r="AC741" s="28">
        <f t="shared" si="200"/>
        <v>-4.0061189395748702E-4</v>
      </c>
      <c r="AD741" s="22"/>
      <c r="AE741" s="29" t="s">
        <v>742</v>
      </c>
      <c r="AF741" s="30">
        <v>611.29999999999995</v>
      </c>
      <c r="AG741" s="31">
        <v>-3.6400000000000002E-2</v>
      </c>
      <c r="AH741" s="32">
        <f t="shared" si="201"/>
        <v>0.96360000000000001</v>
      </c>
      <c r="AI741" s="28">
        <f t="shared" si="202"/>
        <v>-3.3926677812276101E-4</v>
      </c>
      <c r="AJ741" s="22"/>
      <c r="AK741" s="29" t="s">
        <v>742</v>
      </c>
      <c r="AL741" s="30">
        <v>285.3</v>
      </c>
      <c r="AM741" s="31">
        <v>-4.1700000000000001E-2</v>
      </c>
      <c r="AN741" s="32">
        <f t="shared" si="203"/>
        <v>0.95830000000000004</v>
      </c>
      <c r="AO741" s="28">
        <f t="shared" si="204"/>
        <v>-3.9479054215428702E-4</v>
      </c>
      <c r="AP741" s="22"/>
      <c r="AQ741" s="22"/>
      <c r="AR741" s="38"/>
      <c r="AT741" s="39">
        <f t="shared" si="205"/>
        <v>0.53771400632911404</v>
      </c>
      <c r="AV741" s="40" t="s">
        <v>746</v>
      </c>
      <c r="AW741" s="47">
        <v>1896.45</v>
      </c>
      <c r="AX741" s="48">
        <f t="shared" si="189"/>
        <v>-1.62141683377874E-2</v>
      </c>
      <c r="AY741" s="43">
        <f t="shared" si="190"/>
        <v>0.98378583166221301</v>
      </c>
      <c r="AZ741" s="49"/>
    </row>
    <row r="742" spans="1:52" ht="20.399999999999999">
      <c r="A742" s="12" t="s">
        <v>743</v>
      </c>
      <c r="B742" s="13">
        <v>1849.9</v>
      </c>
      <c r="C742" s="14">
        <v>-6.7999999999999996E-3</v>
      </c>
      <c r="D742" s="15">
        <f t="shared" si="191"/>
        <v>0.99319999999999997</v>
      </c>
      <c r="E742" s="10">
        <f t="shared" si="192"/>
        <v>0.57855619775495604</v>
      </c>
      <c r="F742" s="16"/>
      <c r="G742" s="12" t="s">
        <v>743</v>
      </c>
      <c r="H742" s="13">
        <v>762.45</v>
      </c>
      <c r="I742" s="14">
        <v>-8.0000000000000004E-4</v>
      </c>
      <c r="J742" s="15">
        <f t="shared" si="193"/>
        <v>0.99919999999999998</v>
      </c>
      <c r="K742" s="10">
        <f t="shared" si="194"/>
        <v>-2.65903033197994E-4</v>
      </c>
      <c r="L742" s="21"/>
      <c r="M742" s="12" t="s">
        <v>743</v>
      </c>
      <c r="N742" s="13">
        <v>270.10000000000002</v>
      </c>
      <c r="O742" s="14">
        <v>6.8999999999999999E-3</v>
      </c>
      <c r="P742" s="15">
        <f t="shared" si="195"/>
        <v>1.0068999999999999</v>
      </c>
      <c r="Q742" s="10">
        <f t="shared" si="196"/>
        <v>7.1323620730833495E-5</v>
      </c>
      <c r="R742" s="21"/>
      <c r="S742" s="12" t="s">
        <v>743</v>
      </c>
      <c r="T742" s="13">
        <v>21.77</v>
      </c>
      <c r="U742" s="14">
        <v>-2.0999999999999999E-3</v>
      </c>
      <c r="V742" s="15">
        <f t="shared" si="197"/>
        <v>0.99790000000000001</v>
      </c>
      <c r="W742" s="10">
        <f t="shared" si="198"/>
        <v>-7.3510031048483398E-5</v>
      </c>
      <c r="X742" s="22"/>
      <c r="Y742" s="29" t="s">
        <v>743</v>
      </c>
      <c r="Z742" s="30">
        <v>75.849999999999994</v>
      </c>
      <c r="AA742" s="31">
        <v>-9.1000000000000004E-3</v>
      </c>
      <c r="AB742" s="32">
        <f t="shared" si="199"/>
        <v>0.9909</v>
      </c>
      <c r="AC742" s="28">
        <f t="shared" si="200"/>
        <v>-1.9086744685932599E-4</v>
      </c>
      <c r="AD742" s="22"/>
      <c r="AE742" s="29" t="s">
        <v>743</v>
      </c>
      <c r="AF742" s="30">
        <v>634.4</v>
      </c>
      <c r="AG742" s="31">
        <v>-1.38E-2</v>
      </c>
      <c r="AH742" s="32">
        <f t="shared" si="201"/>
        <v>0.98619999999999997</v>
      </c>
      <c r="AI742" s="28">
        <f t="shared" si="202"/>
        <v>-1.2862311917840899E-4</v>
      </c>
      <c r="AJ742" s="22"/>
      <c r="AK742" s="29" t="s">
        <v>743</v>
      </c>
      <c r="AL742" s="30">
        <v>297.7</v>
      </c>
      <c r="AM742" s="31">
        <v>-1.0500000000000001E-2</v>
      </c>
      <c r="AN742" s="32">
        <f t="shared" si="203"/>
        <v>0.98950000000000005</v>
      </c>
      <c r="AO742" s="28">
        <f t="shared" si="204"/>
        <v>-9.9407690470503898E-5</v>
      </c>
      <c r="AP742" s="22"/>
      <c r="AQ742" s="22"/>
      <c r="AR742" s="38"/>
      <c r="AT742" s="39">
        <f t="shared" si="205"/>
        <v>0.57786921005493197</v>
      </c>
      <c r="AV742" s="40" t="s">
        <v>747</v>
      </c>
      <c r="AW742" s="47">
        <v>1927.45</v>
      </c>
      <c r="AX742" s="48">
        <f t="shared" si="189"/>
        <v>-3.3167151482818298E-2</v>
      </c>
      <c r="AY742" s="43">
        <f t="shared" si="190"/>
        <v>0.96683284851718199</v>
      </c>
      <c r="AZ742" s="49"/>
    </row>
    <row r="743" spans="1:52" ht="20.399999999999999">
      <c r="A743" s="12" t="s">
        <v>744</v>
      </c>
      <c r="B743" s="13">
        <v>1862.5</v>
      </c>
      <c r="C743" s="14">
        <v>-1.26E-2</v>
      </c>
      <c r="D743" s="15">
        <f t="shared" si="191"/>
        <v>0.98740000000000006</v>
      </c>
      <c r="E743" s="10">
        <f t="shared" si="192"/>
        <v>0.57517759732505402</v>
      </c>
      <c r="F743" s="16"/>
      <c r="G743" s="12" t="s">
        <v>744</v>
      </c>
      <c r="H743" s="13">
        <v>763.05</v>
      </c>
      <c r="I743" s="14">
        <v>4.6300000000000001E-2</v>
      </c>
      <c r="J743" s="15">
        <f t="shared" si="193"/>
        <v>1.0463</v>
      </c>
      <c r="K743" s="10">
        <f t="shared" si="194"/>
        <v>1.53891380463339E-2</v>
      </c>
      <c r="L743" s="21"/>
      <c r="M743" s="12" t="s">
        <v>744</v>
      </c>
      <c r="N743" s="13">
        <v>268.25</v>
      </c>
      <c r="O743" s="14">
        <v>-6.3E-3</v>
      </c>
      <c r="P743" s="15">
        <f t="shared" si="195"/>
        <v>0.99370000000000003</v>
      </c>
      <c r="Q743" s="10">
        <f t="shared" si="196"/>
        <v>-6.5121566754239299E-5</v>
      </c>
      <c r="R743" s="21"/>
      <c r="S743" s="12" t="s">
        <v>744</v>
      </c>
      <c r="T743" s="13">
        <v>21.82</v>
      </c>
      <c r="U743" s="14">
        <v>-1.38E-2</v>
      </c>
      <c r="V743" s="15">
        <f t="shared" si="197"/>
        <v>0.98619999999999997</v>
      </c>
      <c r="W743" s="10">
        <f t="shared" si="198"/>
        <v>-4.8306591831860499E-4</v>
      </c>
      <c r="X743" s="22"/>
      <c r="Y743" s="29" t="s">
        <v>744</v>
      </c>
      <c r="Z743" s="30">
        <v>76.55</v>
      </c>
      <c r="AA743" s="31">
        <v>8.6E-3</v>
      </c>
      <c r="AB743" s="32">
        <f t="shared" si="199"/>
        <v>1.0085999999999999</v>
      </c>
      <c r="AC743" s="28">
        <f t="shared" si="200"/>
        <v>1.8038022450441799E-4</v>
      </c>
      <c r="AD743" s="22"/>
      <c r="AE743" s="29" t="s">
        <v>744</v>
      </c>
      <c r="AF743" s="30">
        <v>643.29999999999995</v>
      </c>
      <c r="AG743" s="31">
        <v>2.2599999999999999E-2</v>
      </c>
      <c r="AH743" s="32">
        <f t="shared" si="201"/>
        <v>1.0226</v>
      </c>
      <c r="AI743" s="28">
        <f t="shared" si="202"/>
        <v>2.1064365894435199E-4</v>
      </c>
      <c r="AJ743" s="22"/>
      <c r="AK743" s="29" t="s">
        <v>744</v>
      </c>
      <c r="AL743" s="30">
        <v>300.85000000000002</v>
      </c>
      <c r="AM743" s="31">
        <v>-1.18E-2</v>
      </c>
      <c r="AN743" s="32">
        <f t="shared" si="203"/>
        <v>0.98819999999999997</v>
      </c>
      <c r="AO743" s="28">
        <f t="shared" si="204"/>
        <v>-1.1171530929066199E-4</v>
      </c>
      <c r="AP743" s="22"/>
      <c r="AQ743" s="22"/>
      <c r="AR743" s="38"/>
      <c r="AT743" s="39">
        <f t="shared" si="205"/>
        <v>0.59029785646047295</v>
      </c>
      <c r="AV743" s="40" t="s">
        <v>748</v>
      </c>
      <c r="AW743" s="47">
        <v>1992.45</v>
      </c>
      <c r="AX743" s="48">
        <f t="shared" si="189"/>
        <v>-4.4069480643024401E-3</v>
      </c>
      <c r="AY743" s="43">
        <f t="shared" si="190"/>
        <v>0.99559305193569803</v>
      </c>
      <c r="AZ743" s="49"/>
    </row>
    <row r="744" spans="1:52" ht="20.399999999999999">
      <c r="A744" s="12" t="s">
        <v>745</v>
      </c>
      <c r="B744" s="13">
        <v>1886.35</v>
      </c>
      <c r="C744" s="14">
        <v>1.17E-2</v>
      </c>
      <c r="D744" s="15">
        <f t="shared" si="191"/>
        <v>1.0117</v>
      </c>
      <c r="E744" s="10">
        <f t="shared" si="192"/>
        <v>0.58933276809171198</v>
      </c>
      <c r="F744" s="16"/>
      <c r="G744" s="12" t="s">
        <v>745</v>
      </c>
      <c r="H744" s="13">
        <v>729.25</v>
      </c>
      <c r="I744" s="14">
        <v>1.9900000000000001E-2</v>
      </c>
      <c r="J744" s="15">
        <f t="shared" si="193"/>
        <v>1.0199</v>
      </c>
      <c r="K744" s="10">
        <f t="shared" si="194"/>
        <v>6.6143379508000998E-3</v>
      </c>
      <c r="L744" s="21"/>
      <c r="M744" s="12" t="s">
        <v>745</v>
      </c>
      <c r="N744" s="13">
        <v>269.95</v>
      </c>
      <c r="O744" s="14">
        <v>-1.24E-2</v>
      </c>
      <c r="P744" s="15">
        <f t="shared" si="195"/>
        <v>0.98760000000000003</v>
      </c>
      <c r="Q744" s="10">
        <f t="shared" si="196"/>
        <v>-1.2817578218294701E-4</v>
      </c>
      <c r="R744" s="21"/>
      <c r="S744" s="12" t="s">
        <v>745</v>
      </c>
      <c r="T744" s="13">
        <v>22.12</v>
      </c>
      <c r="U744" s="14">
        <v>4.8800000000000003E-2</v>
      </c>
      <c r="V744" s="15">
        <f t="shared" si="197"/>
        <v>1.0488</v>
      </c>
      <c r="W744" s="10">
        <f t="shared" si="198"/>
        <v>1.7082331024600001E-3</v>
      </c>
      <c r="X744" s="22"/>
      <c r="Y744" s="29" t="s">
        <v>745</v>
      </c>
      <c r="Z744" s="30">
        <v>75.900000000000006</v>
      </c>
      <c r="AA744" s="31">
        <v>1.7399999999999999E-2</v>
      </c>
      <c r="AB744" s="32">
        <f t="shared" si="199"/>
        <v>1.0174000000000001</v>
      </c>
      <c r="AC744" s="28">
        <f t="shared" si="200"/>
        <v>3.6495533795080003E-4</v>
      </c>
      <c r="AD744" s="22"/>
      <c r="AE744" s="29" t="s">
        <v>745</v>
      </c>
      <c r="AF744" s="30">
        <v>629.1</v>
      </c>
      <c r="AG744" s="31">
        <v>9.1000000000000004E-3</v>
      </c>
      <c r="AH744" s="32">
        <f t="shared" si="201"/>
        <v>1.0091000000000001</v>
      </c>
      <c r="AI744" s="28">
        <f t="shared" si="202"/>
        <v>8.4816694530690198E-5</v>
      </c>
      <c r="AJ744" s="22"/>
      <c r="AK744" s="29" t="s">
        <v>745</v>
      </c>
      <c r="AL744" s="30">
        <v>304.45</v>
      </c>
      <c r="AM744" s="31">
        <v>-1.0999999999999999E-2</v>
      </c>
      <c r="AN744" s="32">
        <f t="shared" si="203"/>
        <v>0.98899999999999999</v>
      </c>
      <c r="AO744" s="28">
        <f t="shared" si="204"/>
        <v>-1.04141390016718E-4</v>
      </c>
      <c r="AP744" s="22"/>
      <c r="AQ744" s="22"/>
      <c r="AR744" s="38"/>
      <c r="AT744" s="39">
        <f t="shared" si="205"/>
        <v>0.59787279400525395</v>
      </c>
      <c r="AV744" s="40" t="s">
        <v>749</v>
      </c>
      <c r="AW744" s="47">
        <v>2001.25</v>
      </c>
      <c r="AX744" s="48">
        <f t="shared" si="189"/>
        <v>-7.3929668247411E-3</v>
      </c>
      <c r="AY744" s="43">
        <f t="shared" si="190"/>
        <v>0.992607033175259</v>
      </c>
      <c r="AZ744" s="49"/>
    </row>
    <row r="745" spans="1:52" ht="20.399999999999999">
      <c r="A745" s="12" t="s">
        <v>746</v>
      </c>
      <c r="B745" s="13">
        <v>1864.5</v>
      </c>
      <c r="C745" s="14">
        <v>-1.7100000000000001E-2</v>
      </c>
      <c r="D745" s="15">
        <f t="shared" si="191"/>
        <v>0.9829</v>
      </c>
      <c r="E745" s="10">
        <f t="shared" si="192"/>
        <v>0.57255626940530202</v>
      </c>
      <c r="F745" s="16"/>
      <c r="G745" s="12" t="s">
        <v>746</v>
      </c>
      <c r="H745" s="13">
        <v>715</v>
      </c>
      <c r="I745" s="14">
        <v>-1.52E-2</v>
      </c>
      <c r="J745" s="15">
        <f t="shared" si="193"/>
        <v>0.98480000000000001</v>
      </c>
      <c r="K745" s="10">
        <f t="shared" si="194"/>
        <v>-5.0521576307618801E-3</v>
      </c>
      <c r="L745" s="21"/>
      <c r="M745" s="12" t="s">
        <v>746</v>
      </c>
      <c r="N745" s="13">
        <v>273.35000000000002</v>
      </c>
      <c r="O745" s="14">
        <v>-4.7699999999999999E-2</v>
      </c>
      <c r="P745" s="15">
        <f t="shared" si="195"/>
        <v>0.95230000000000004</v>
      </c>
      <c r="Q745" s="10">
        <f t="shared" si="196"/>
        <v>-4.9306329113924104E-4</v>
      </c>
      <c r="R745" s="21"/>
      <c r="S745" s="12" t="s">
        <v>746</v>
      </c>
      <c r="T745" s="13">
        <v>21.09</v>
      </c>
      <c r="U745" s="14">
        <v>-4.7399999999999998E-2</v>
      </c>
      <c r="V745" s="15">
        <f t="shared" si="197"/>
        <v>0.9526</v>
      </c>
      <c r="W745" s="10">
        <f t="shared" si="198"/>
        <v>-1.65922641509434E-3</v>
      </c>
      <c r="X745" s="22"/>
      <c r="Y745" s="29" t="s">
        <v>746</v>
      </c>
      <c r="Z745" s="30">
        <v>74.599999999999994</v>
      </c>
      <c r="AA745" s="31">
        <v>-3.7400000000000003E-2</v>
      </c>
      <c r="AB745" s="32">
        <f t="shared" si="199"/>
        <v>0.96260000000000001</v>
      </c>
      <c r="AC745" s="28">
        <f t="shared" si="200"/>
        <v>-7.8444423214712197E-4</v>
      </c>
      <c r="AD745" s="22"/>
      <c r="AE745" s="29" t="s">
        <v>746</v>
      </c>
      <c r="AF745" s="30">
        <v>623.4</v>
      </c>
      <c r="AG745" s="31">
        <v>-6.5100000000000005E-2</v>
      </c>
      <c r="AH745" s="32">
        <f t="shared" si="201"/>
        <v>0.93489999999999995</v>
      </c>
      <c r="AI745" s="28">
        <f t="shared" si="202"/>
        <v>-6.0676558395032201E-4</v>
      </c>
      <c r="AJ745" s="22"/>
      <c r="AK745" s="29" t="s">
        <v>746</v>
      </c>
      <c r="AL745" s="30">
        <v>307.85000000000002</v>
      </c>
      <c r="AM745" s="31">
        <v>1.43E-2</v>
      </c>
      <c r="AN745" s="32">
        <f t="shared" si="203"/>
        <v>1.0143</v>
      </c>
      <c r="AO745" s="28">
        <f t="shared" si="204"/>
        <v>1.3538380702173399E-4</v>
      </c>
      <c r="AP745" s="22"/>
      <c r="AQ745" s="22"/>
      <c r="AR745" s="38"/>
      <c r="AT745" s="39">
        <f t="shared" si="205"/>
        <v>0.564095996059231</v>
      </c>
      <c r="AV745" s="40" t="s">
        <v>750</v>
      </c>
      <c r="AW745" s="47">
        <v>2016.1</v>
      </c>
      <c r="AX745" s="48">
        <f t="shared" si="189"/>
        <v>-1.6089303749650001E-2</v>
      </c>
      <c r="AY745" s="43">
        <f t="shared" si="190"/>
        <v>0.98391069625034999</v>
      </c>
      <c r="AZ745" s="49"/>
    </row>
    <row r="746" spans="1:52" ht="20.399999999999999">
      <c r="A746" s="12" t="s">
        <v>747</v>
      </c>
      <c r="B746" s="13">
        <v>1897</v>
      </c>
      <c r="C746" s="14">
        <v>-2.86E-2</v>
      </c>
      <c r="D746" s="15">
        <f t="shared" si="191"/>
        <v>0.97140000000000004</v>
      </c>
      <c r="E746" s="10">
        <f t="shared" si="192"/>
        <v>0.56585732027704805</v>
      </c>
      <c r="F746" s="16"/>
      <c r="G746" s="12" t="s">
        <v>747</v>
      </c>
      <c r="H746" s="13">
        <v>726.05</v>
      </c>
      <c r="I746" s="14">
        <v>-1.29E-2</v>
      </c>
      <c r="J746" s="15">
        <f t="shared" si="193"/>
        <v>0.98709999999999998</v>
      </c>
      <c r="K746" s="10">
        <f t="shared" si="194"/>
        <v>-4.2876864103176503E-3</v>
      </c>
      <c r="L746" s="21"/>
      <c r="M746" s="12" t="s">
        <v>747</v>
      </c>
      <c r="N746" s="13">
        <v>287.05</v>
      </c>
      <c r="O746" s="14">
        <v>-1.5900000000000001E-2</v>
      </c>
      <c r="P746" s="15">
        <f t="shared" si="195"/>
        <v>0.98409999999999997</v>
      </c>
      <c r="Q746" s="10">
        <f t="shared" si="196"/>
        <v>-1.64354430379747E-4</v>
      </c>
      <c r="R746" s="21"/>
      <c r="S746" s="12" t="s">
        <v>747</v>
      </c>
      <c r="T746" s="13">
        <v>22.14</v>
      </c>
      <c r="U746" s="14">
        <v>4.6800000000000001E-2</v>
      </c>
      <c r="V746" s="15">
        <f t="shared" si="197"/>
        <v>1.0468</v>
      </c>
      <c r="W746" s="10">
        <f t="shared" si="198"/>
        <v>1.6382235490804899E-3</v>
      </c>
      <c r="X746" s="22"/>
      <c r="Y746" s="29" t="s">
        <v>747</v>
      </c>
      <c r="Z746" s="30">
        <v>77.5</v>
      </c>
      <c r="AA746" s="31">
        <v>-1.5900000000000001E-2</v>
      </c>
      <c r="AB746" s="32">
        <f t="shared" si="199"/>
        <v>0.98409999999999997</v>
      </c>
      <c r="AC746" s="28">
        <f t="shared" si="200"/>
        <v>-3.33493670886076E-4</v>
      </c>
      <c r="AD746" s="22"/>
      <c r="AE746" s="29" t="s">
        <v>747</v>
      </c>
      <c r="AF746" s="30">
        <v>666.8</v>
      </c>
      <c r="AG746" s="31">
        <v>-1.6199999999999999E-2</v>
      </c>
      <c r="AH746" s="32">
        <f t="shared" si="201"/>
        <v>0.98380000000000001</v>
      </c>
      <c r="AI746" s="28">
        <f t="shared" si="202"/>
        <v>-1.5099235729639399E-4</v>
      </c>
      <c r="AJ746" s="22"/>
      <c r="AK746" s="29" t="s">
        <v>747</v>
      </c>
      <c r="AL746" s="30">
        <v>303.5</v>
      </c>
      <c r="AM746" s="31">
        <v>-4.6600000000000003E-2</v>
      </c>
      <c r="AN746" s="32">
        <f t="shared" si="203"/>
        <v>0.95340000000000003</v>
      </c>
      <c r="AO746" s="28">
        <f t="shared" si="204"/>
        <v>-4.4118079770718899E-4</v>
      </c>
      <c r="AP746" s="22"/>
      <c r="AQ746" s="22"/>
      <c r="AR746" s="38"/>
      <c r="AT746" s="39">
        <f t="shared" si="205"/>
        <v>0.56211783615954103</v>
      </c>
      <c r="AV746" s="40" t="s">
        <v>751</v>
      </c>
      <c r="AW746" s="47">
        <v>2048.8000000000002</v>
      </c>
      <c r="AX746" s="48">
        <f t="shared" si="189"/>
        <v>2.0463720428434699E-2</v>
      </c>
      <c r="AY746" s="43">
        <f t="shared" si="190"/>
        <v>1.0204637204284299</v>
      </c>
      <c r="AZ746" s="49"/>
    </row>
    <row r="747" spans="1:52" ht="20.399999999999999">
      <c r="A747" s="12" t="s">
        <v>748</v>
      </c>
      <c r="B747" s="13">
        <v>1952.9</v>
      </c>
      <c r="C747" s="14">
        <v>-1.1999999999999999E-3</v>
      </c>
      <c r="D747" s="15">
        <f t="shared" si="191"/>
        <v>0.99880000000000002</v>
      </c>
      <c r="E747" s="10">
        <f t="shared" si="192"/>
        <v>0.58181829472175794</v>
      </c>
      <c r="F747" s="16"/>
      <c r="G747" s="12" t="s">
        <v>748</v>
      </c>
      <c r="H747" s="13">
        <v>735.55</v>
      </c>
      <c r="I747" s="14">
        <v>-1.46E-2</v>
      </c>
      <c r="J747" s="15">
        <f t="shared" si="193"/>
        <v>0.98540000000000005</v>
      </c>
      <c r="K747" s="10">
        <f t="shared" si="194"/>
        <v>-4.8527303558633904E-3</v>
      </c>
      <c r="L747" s="21"/>
      <c r="M747" s="12" t="s">
        <v>748</v>
      </c>
      <c r="N747" s="13">
        <v>291.7</v>
      </c>
      <c r="O747" s="14">
        <v>-1.8200000000000001E-2</v>
      </c>
      <c r="P747" s="15">
        <f t="shared" si="195"/>
        <v>0.98180000000000001</v>
      </c>
      <c r="Q747" s="10">
        <f t="shared" si="196"/>
        <v>-1.88128970623358E-4</v>
      </c>
      <c r="R747" s="21"/>
      <c r="S747" s="12" t="s">
        <v>748</v>
      </c>
      <c r="T747" s="13">
        <v>21.15</v>
      </c>
      <c r="U747" s="14">
        <v>-3.3799999999999997E-2</v>
      </c>
      <c r="V747" s="15">
        <f t="shared" si="197"/>
        <v>0.96619999999999995</v>
      </c>
      <c r="W747" s="10">
        <f t="shared" si="198"/>
        <v>-1.1831614521136901E-3</v>
      </c>
      <c r="X747" s="22"/>
      <c r="Y747" s="29" t="s">
        <v>748</v>
      </c>
      <c r="Z747" s="30">
        <v>78.75</v>
      </c>
      <c r="AA747" s="31">
        <v>-2.0500000000000001E-2</v>
      </c>
      <c r="AB747" s="32">
        <f t="shared" si="199"/>
        <v>0.97950000000000004</v>
      </c>
      <c r="AC747" s="28">
        <f t="shared" si="200"/>
        <v>-4.2997611655122998E-4</v>
      </c>
      <c r="AD747" s="22"/>
      <c r="AE747" s="29" t="s">
        <v>748</v>
      </c>
      <c r="AF747" s="30">
        <v>677.75</v>
      </c>
      <c r="AG747" s="31">
        <v>-2.8199999999999999E-2</v>
      </c>
      <c r="AH747" s="32">
        <f t="shared" si="201"/>
        <v>0.9718</v>
      </c>
      <c r="AI747" s="28">
        <f t="shared" si="202"/>
        <v>-2.6283854788631498E-4</v>
      </c>
      <c r="AJ747" s="22"/>
      <c r="AK747" s="29" t="s">
        <v>748</v>
      </c>
      <c r="AL747" s="30">
        <v>318.35000000000002</v>
      </c>
      <c r="AM747" s="31">
        <v>-1.9400000000000001E-2</v>
      </c>
      <c r="AN747" s="32">
        <f t="shared" si="203"/>
        <v>0.98060000000000003</v>
      </c>
      <c r="AO747" s="28">
        <f t="shared" si="204"/>
        <v>-1.83667542393122E-4</v>
      </c>
      <c r="AP747" s="22"/>
      <c r="AQ747" s="22"/>
      <c r="AR747" s="38"/>
      <c r="AT747" s="39">
        <f t="shared" si="205"/>
        <v>0.57471779173632698</v>
      </c>
      <c r="AV747" s="40" t="s">
        <v>752</v>
      </c>
      <c r="AW747" s="47">
        <v>2007.3</v>
      </c>
      <c r="AX747" s="48"/>
      <c r="AY747" s="43">
        <f t="shared" si="190"/>
        <v>1</v>
      </c>
      <c r="AZ747" s="49"/>
    </row>
    <row r="748" spans="1:52" ht="20.399999999999999">
      <c r="A748" s="12" t="s">
        <v>749</v>
      </c>
      <c r="B748" s="13">
        <v>1955.3</v>
      </c>
      <c r="C748" s="14">
        <v>4.1999999999999997E-3</v>
      </c>
      <c r="D748" s="15">
        <f t="shared" si="191"/>
        <v>1.0042</v>
      </c>
      <c r="E748" s="10">
        <f t="shared" si="192"/>
        <v>0.58496388822545997</v>
      </c>
      <c r="F748" s="16"/>
      <c r="G748" s="12" t="s">
        <v>749</v>
      </c>
      <c r="H748" s="13">
        <v>746.45</v>
      </c>
      <c r="I748" s="14">
        <v>-4.4999999999999997E-3</v>
      </c>
      <c r="J748" s="15">
        <f t="shared" si="193"/>
        <v>0.99550000000000005</v>
      </c>
      <c r="K748" s="10">
        <f t="shared" si="194"/>
        <v>-1.4957045617387101E-3</v>
      </c>
      <c r="L748" s="21"/>
      <c r="M748" s="12" t="s">
        <v>749</v>
      </c>
      <c r="N748" s="13">
        <v>297.10000000000002</v>
      </c>
      <c r="O748" s="14">
        <v>5.3199999999999997E-2</v>
      </c>
      <c r="P748" s="15">
        <f t="shared" si="195"/>
        <v>1.0531999999999999</v>
      </c>
      <c r="Q748" s="10">
        <f t="shared" si="196"/>
        <v>5.4991545259135404E-4</v>
      </c>
      <c r="R748" s="21"/>
      <c r="S748" s="12" t="s">
        <v>749</v>
      </c>
      <c r="T748" s="13">
        <v>21.89</v>
      </c>
      <c r="U748" s="14">
        <v>-2.4500000000000001E-2</v>
      </c>
      <c r="V748" s="15">
        <f t="shared" si="197"/>
        <v>0.97550000000000003</v>
      </c>
      <c r="W748" s="10">
        <f t="shared" si="198"/>
        <v>-8.5761702889897303E-4</v>
      </c>
      <c r="X748" s="22"/>
      <c r="Y748" s="29" t="s">
        <v>749</v>
      </c>
      <c r="Z748" s="30">
        <v>80.400000000000006</v>
      </c>
      <c r="AA748" s="31">
        <v>-1.6500000000000001E-2</v>
      </c>
      <c r="AB748" s="32">
        <f t="shared" si="199"/>
        <v>0.98350000000000004</v>
      </c>
      <c r="AC748" s="28">
        <f t="shared" si="200"/>
        <v>-3.4607833771196602E-4</v>
      </c>
      <c r="AD748" s="22"/>
      <c r="AE748" s="29" t="s">
        <v>749</v>
      </c>
      <c r="AF748" s="30">
        <v>697.45</v>
      </c>
      <c r="AG748" s="31">
        <v>-2.86E-2</v>
      </c>
      <c r="AH748" s="32">
        <f t="shared" si="201"/>
        <v>0.97140000000000004</v>
      </c>
      <c r="AI748" s="28">
        <f t="shared" si="202"/>
        <v>-2.6656675423931199E-4</v>
      </c>
      <c r="AJ748" s="22"/>
      <c r="AK748" s="29" t="s">
        <v>749</v>
      </c>
      <c r="AL748" s="30">
        <v>324.64999999999998</v>
      </c>
      <c r="AM748" s="31">
        <v>-1.26E-2</v>
      </c>
      <c r="AN748" s="32">
        <f t="shared" si="203"/>
        <v>0.98740000000000006</v>
      </c>
      <c r="AO748" s="28">
        <f t="shared" si="204"/>
        <v>-1.19289228564605E-4</v>
      </c>
      <c r="AP748" s="22"/>
      <c r="AQ748" s="22"/>
      <c r="AR748" s="38"/>
      <c r="AT748" s="39">
        <f t="shared" si="205"/>
        <v>0.58242854776689701</v>
      </c>
    </row>
    <row r="749" spans="1:52" ht="20.399999999999999">
      <c r="A749" s="12" t="s">
        <v>750</v>
      </c>
      <c r="B749" s="13">
        <v>1947.05</v>
      </c>
      <c r="C749" s="14">
        <v>-6.6E-3</v>
      </c>
      <c r="D749" s="15">
        <f t="shared" si="191"/>
        <v>0.99339999999999995</v>
      </c>
      <c r="E749" s="10">
        <f t="shared" si="192"/>
        <v>0.57867270121805603</v>
      </c>
      <c r="F749" s="16"/>
      <c r="G749" s="12" t="s">
        <v>750</v>
      </c>
      <c r="H749" s="13">
        <v>749.8</v>
      </c>
      <c r="I749" s="14">
        <v>-6.9999999999999999E-4</v>
      </c>
      <c r="J749" s="15">
        <f t="shared" si="193"/>
        <v>0.99929999999999997</v>
      </c>
      <c r="K749" s="10">
        <f t="shared" si="194"/>
        <v>-2.3266515404824501E-4</v>
      </c>
      <c r="L749" s="21"/>
      <c r="M749" s="12" t="s">
        <v>750</v>
      </c>
      <c r="N749" s="13">
        <v>282.10000000000002</v>
      </c>
      <c r="O749" s="14">
        <v>-9.2999999999999992E-3</v>
      </c>
      <c r="P749" s="15">
        <f t="shared" si="195"/>
        <v>0.99070000000000003</v>
      </c>
      <c r="Q749" s="10">
        <f t="shared" si="196"/>
        <v>-9.6131836637210403E-5</v>
      </c>
      <c r="R749" s="21"/>
      <c r="S749" s="12" t="s">
        <v>750</v>
      </c>
      <c r="T749" s="13">
        <v>22.44</v>
      </c>
      <c r="U749" s="14">
        <v>-1.4500000000000001E-2</v>
      </c>
      <c r="V749" s="15">
        <f t="shared" si="197"/>
        <v>0.98550000000000004</v>
      </c>
      <c r="W749" s="10">
        <f t="shared" si="198"/>
        <v>-5.0756926200143295E-4</v>
      </c>
      <c r="X749" s="22"/>
      <c r="Y749" s="29" t="s">
        <v>750</v>
      </c>
      <c r="Z749" s="30">
        <v>81.75</v>
      </c>
      <c r="AA749" s="31">
        <v>2.12E-2</v>
      </c>
      <c r="AB749" s="32">
        <f t="shared" si="199"/>
        <v>1.0212000000000001</v>
      </c>
      <c r="AC749" s="28">
        <f t="shared" si="200"/>
        <v>4.4465822784810102E-4</v>
      </c>
      <c r="AD749" s="22"/>
      <c r="AE749" s="29" t="s">
        <v>750</v>
      </c>
      <c r="AF749" s="30">
        <v>717.95</v>
      </c>
      <c r="AG749" s="31">
        <v>2.8500000000000001E-2</v>
      </c>
      <c r="AH749" s="32">
        <f t="shared" si="201"/>
        <v>1.0285</v>
      </c>
      <c r="AI749" s="28">
        <f t="shared" si="202"/>
        <v>2.6563470265106298E-4</v>
      </c>
      <c r="AJ749" s="22"/>
      <c r="AK749" s="29" t="s">
        <v>750</v>
      </c>
      <c r="AL749" s="30">
        <v>328.8</v>
      </c>
      <c r="AM749" s="31">
        <v>-2.87E-2</v>
      </c>
      <c r="AN749" s="32">
        <f t="shared" si="203"/>
        <v>0.97130000000000005</v>
      </c>
      <c r="AO749" s="28">
        <f t="shared" si="204"/>
        <v>-2.7171435395271099E-4</v>
      </c>
      <c r="AP749" s="22"/>
      <c r="AQ749" s="22"/>
      <c r="AR749" s="38"/>
      <c r="AT749" s="39">
        <f t="shared" si="205"/>
        <v>0.57827491354191496</v>
      </c>
    </row>
    <row r="750" spans="1:52" ht="20.399999999999999">
      <c r="A750" s="12" t="s">
        <v>751</v>
      </c>
      <c r="B750" s="13">
        <v>1959.95</v>
      </c>
      <c r="C750" s="14">
        <v>1.46E-2</v>
      </c>
      <c r="D750" s="15">
        <f t="shared" si="191"/>
        <v>1.0145999999999999</v>
      </c>
      <c r="E750" s="10">
        <f t="shared" si="192"/>
        <v>0.59102206830666304</v>
      </c>
      <c r="F750" s="16"/>
      <c r="G750" s="12" t="s">
        <v>751</v>
      </c>
      <c r="H750" s="13">
        <v>750.3</v>
      </c>
      <c r="I750" s="14">
        <v>2.07E-2</v>
      </c>
      <c r="J750" s="15">
        <f t="shared" si="193"/>
        <v>1.0206999999999999</v>
      </c>
      <c r="K750" s="10">
        <f t="shared" si="194"/>
        <v>6.8802409839980897E-3</v>
      </c>
      <c r="L750" s="21"/>
      <c r="M750" s="12" t="s">
        <v>751</v>
      </c>
      <c r="N750" s="13">
        <v>284.75</v>
      </c>
      <c r="O750" s="14">
        <v>-2.3300000000000001E-2</v>
      </c>
      <c r="P750" s="15">
        <f t="shared" si="195"/>
        <v>0.97670000000000001</v>
      </c>
      <c r="Q750" s="10">
        <f t="shared" si="196"/>
        <v>-2.40846429424409E-4</v>
      </c>
      <c r="R750" s="21"/>
      <c r="S750" s="12" t="s">
        <v>751</v>
      </c>
      <c r="T750" s="13">
        <v>22.77</v>
      </c>
      <c r="U750" s="14">
        <v>5.1000000000000004E-3</v>
      </c>
      <c r="V750" s="15">
        <f t="shared" si="197"/>
        <v>1.0051000000000001</v>
      </c>
      <c r="W750" s="10">
        <f t="shared" si="198"/>
        <v>1.78524361117745E-4</v>
      </c>
      <c r="X750" s="22"/>
      <c r="Y750" s="29" t="s">
        <v>751</v>
      </c>
      <c r="Z750" s="30">
        <v>80.05</v>
      </c>
      <c r="AA750" s="31">
        <v>1.3299999999999999E-2</v>
      </c>
      <c r="AB750" s="32">
        <f t="shared" si="199"/>
        <v>1.0133000000000001</v>
      </c>
      <c r="AC750" s="28">
        <f t="shared" si="200"/>
        <v>2.7896011464055402E-4</v>
      </c>
      <c r="AD750" s="22"/>
      <c r="AE750" s="29" t="s">
        <v>751</v>
      </c>
      <c r="AF750" s="30">
        <v>698.05</v>
      </c>
      <c r="AG750" s="31">
        <v>-2.18E-2</v>
      </c>
      <c r="AH750" s="32">
        <f t="shared" si="201"/>
        <v>0.97819999999999996</v>
      </c>
      <c r="AI750" s="28">
        <f t="shared" si="202"/>
        <v>-2.0318724623835701E-4</v>
      </c>
      <c r="AJ750" s="22"/>
      <c r="AK750" s="29" t="s">
        <v>751</v>
      </c>
      <c r="AL750" s="30">
        <v>338.5</v>
      </c>
      <c r="AM750" s="31">
        <v>3.0999999999999999E-3</v>
      </c>
      <c r="AN750" s="32">
        <f t="shared" si="203"/>
        <v>1.0031000000000001</v>
      </c>
      <c r="AO750" s="28">
        <f t="shared" si="204"/>
        <v>2.93489371865297E-5</v>
      </c>
      <c r="AP750" s="22"/>
      <c r="AQ750" s="22"/>
      <c r="AR750" s="38"/>
      <c r="AT750" s="39">
        <f t="shared" si="205"/>
        <v>0.59794510902794396</v>
      </c>
    </row>
    <row r="751" spans="1:52" ht="20.399999999999999">
      <c r="A751" s="12" t="s">
        <v>752</v>
      </c>
      <c r="B751" s="13">
        <v>1931.7</v>
      </c>
      <c r="C751" s="14">
        <v>-9.4999999999999998E-3</v>
      </c>
      <c r="D751" s="15">
        <f t="shared" si="191"/>
        <v>0.99050000000000005</v>
      </c>
      <c r="E751" s="10">
        <f t="shared" si="192"/>
        <v>0.57698340100310497</v>
      </c>
      <c r="F751" s="16"/>
      <c r="G751" s="12" t="s">
        <v>752</v>
      </c>
      <c r="H751" s="13">
        <v>735.1</v>
      </c>
      <c r="I751" s="14">
        <v>-3.8E-3</v>
      </c>
      <c r="J751" s="15">
        <f t="shared" si="193"/>
        <v>0.99619999999999997</v>
      </c>
      <c r="K751" s="10">
        <f t="shared" si="194"/>
        <v>-1.26303940769047E-3</v>
      </c>
      <c r="L751" s="21"/>
      <c r="M751" s="12" t="s">
        <v>752</v>
      </c>
      <c r="N751" s="13">
        <v>291.55</v>
      </c>
      <c r="O751" s="14">
        <v>-1.9E-2</v>
      </c>
      <c r="P751" s="15">
        <f t="shared" si="195"/>
        <v>0.98099999999999998</v>
      </c>
      <c r="Q751" s="10">
        <f t="shared" si="196"/>
        <v>-1.9639837592548399E-4</v>
      </c>
      <c r="R751" s="21"/>
      <c r="S751" s="12" t="s">
        <v>752</v>
      </c>
      <c r="T751" s="13">
        <v>22.66</v>
      </c>
      <c r="U751" s="14">
        <v>1.1000000000000001E-3</v>
      </c>
      <c r="V751" s="15">
        <f t="shared" si="197"/>
        <v>1.0011000000000001</v>
      </c>
      <c r="W751" s="10">
        <f t="shared" si="198"/>
        <v>3.8505254358729403E-5</v>
      </c>
      <c r="X751" s="22"/>
      <c r="Y751" s="29" t="s">
        <v>752</v>
      </c>
      <c r="Z751" s="30">
        <v>79</v>
      </c>
      <c r="AA751" s="31">
        <v>-1.8599999999999998E-2</v>
      </c>
      <c r="AB751" s="32">
        <f t="shared" si="199"/>
        <v>0.98140000000000005</v>
      </c>
      <c r="AC751" s="28">
        <f t="shared" si="200"/>
        <v>-3.9012467160257899E-4</v>
      </c>
      <c r="AD751" s="22"/>
      <c r="AE751" s="29" t="s">
        <v>752</v>
      </c>
      <c r="AF751" s="30">
        <v>713.6</v>
      </c>
      <c r="AG751" s="31">
        <v>-3.61E-2</v>
      </c>
      <c r="AH751" s="32">
        <f t="shared" si="201"/>
        <v>0.96389999999999998</v>
      </c>
      <c r="AI751" s="28">
        <f t="shared" si="202"/>
        <v>-3.36470623358013E-4</v>
      </c>
      <c r="AJ751" s="22"/>
      <c r="AK751" s="29" t="s">
        <v>752</v>
      </c>
      <c r="AL751" s="30">
        <v>337.45</v>
      </c>
      <c r="AM751" s="31">
        <v>1.5E-3</v>
      </c>
      <c r="AN751" s="32">
        <f t="shared" si="203"/>
        <v>1.0015000000000001</v>
      </c>
      <c r="AO751" s="28">
        <f t="shared" si="204"/>
        <v>1.4201098638643399E-5</v>
      </c>
      <c r="AP751" s="22"/>
      <c r="AQ751" s="22"/>
      <c r="AR751" s="38"/>
      <c r="AT751" s="39">
        <f t="shared" si="205"/>
        <v>0.57485007427752599</v>
      </c>
    </row>
    <row r="752" spans="1:52">
      <c r="A752" s="50"/>
      <c r="B752" s="50"/>
      <c r="C752" s="50"/>
      <c r="D752" s="50"/>
      <c r="J752" s="53"/>
      <c r="K752" s="53"/>
      <c r="P752" s="53"/>
      <c r="Q752" s="53"/>
      <c r="V752" s="53"/>
      <c r="W752" s="53"/>
      <c r="AB752" s="53"/>
      <c r="AC752" s="53"/>
      <c r="AH752" s="53"/>
      <c r="AI752" s="53"/>
      <c r="AK752" s="53"/>
      <c r="AL752" s="53"/>
      <c r="AM752" s="53"/>
      <c r="AN752" s="53"/>
      <c r="AO752" s="53"/>
    </row>
    <row r="753" spans="1:41">
      <c r="A753" s="50"/>
      <c r="B753" s="50"/>
      <c r="C753" s="51" t="s">
        <v>1047</v>
      </c>
      <c r="D753" s="52">
        <f>PRODUCT(D6:D751)</f>
        <v>1.86084570255844</v>
      </c>
      <c r="J753" s="18">
        <f>PRODUCT(J6:J751)</f>
        <v>1.82514122507428</v>
      </c>
      <c r="K753" s="54"/>
      <c r="P753" s="18">
        <f>PRODUCT(P6:P751)</f>
        <v>0.95477391353093499</v>
      </c>
      <c r="Q753" s="54"/>
      <c r="V753" s="18">
        <f>PRODUCT(V6:V751)</f>
        <v>2.2564617482198899</v>
      </c>
      <c r="W753" s="54"/>
      <c r="AB753" s="18">
        <f>PRODUCT(AB6:AB751)</f>
        <v>3.7729043750449698</v>
      </c>
      <c r="AC753" s="54"/>
      <c r="AH753" s="18">
        <f>PRODUCT(AH6:AH751)</f>
        <v>1.73055521911912</v>
      </c>
      <c r="AI753" s="54"/>
      <c r="AK753" s="53"/>
      <c r="AL753" s="53"/>
      <c r="AM753" s="53"/>
      <c r="AN753" s="18">
        <f>PRODUCT(AN6:AN751)</f>
        <v>0.95559666519070796</v>
      </c>
      <c r="AO753" s="54"/>
    </row>
    <row r="754" spans="1:41">
      <c r="A754" s="50"/>
      <c r="B754" s="50"/>
      <c r="C754" s="51" t="s">
        <v>1048</v>
      </c>
      <c r="D754" s="52">
        <f>SUM(D753,-1)</f>
        <v>0.86084570255844095</v>
      </c>
      <c r="J754" s="18">
        <f>SUM(J753,-1)</f>
        <v>0.82514122507427801</v>
      </c>
      <c r="K754" s="54"/>
      <c r="P754" s="18">
        <f>SUM(P753,-1)</f>
        <v>-4.5226086469064598E-2</v>
      </c>
      <c r="Q754" s="54"/>
      <c r="V754" s="18">
        <f>SUM(V753,-1)</f>
        <v>1.2564617482198901</v>
      </c>
      <c r="W754" s="54"/>
      <c r="AB754" s="18">
        <f>SUM(AB753,-1)</f>
        <v>2.7729043750449698</v>
      </c>
      <c r="AC754" s="54"/>
      <c r="AH754" s="18">
        <f>SUM(AH753,-1)</f>
        <v>0.73055521911912402</v>
      </c>
      <c r="AI754" s="54"/>
      <c r="AK754" s="53"/>
      <c r="AL754" s="53"/>
      <c r="AM754" s="53"/>
      <c r="AN754" s="18">
        <f>SUM(AN753,-1)</f>
        <v>-4.44033348092919E-2</v>
      </c>
      <c r="AO754" s="54"/>
    </row>
    <row r="755" spans="1:41">
      <c r="A755" s="50"/>
      <c r="B755" s="50"/>
      <c r="C755" s="51" t="s">
        <v>1049</v>
      </c>
      <c r="D755" s="52">
        <f>(1+D754/100)^(247)-1</f>
        <v>7.3077518647320296</v>
      </c>
      <c r="J755" s="18">
        <f>(1+J754/100)^(247)-1</f>
        <v>6.6120780272983204</v>
      </c>
      <c r="K755" s="54"/>
      <c r="P755" s="18">
        <f>(1+P754/100)^(247)-1</f>
        <v>-0.105717628485912</v>
      </c>
      <c r="Q755" s="54"/>
      <c r="V755" s="18">
        <f>(1+V754/100)^(247)-1</f>
        <v>20.848350164044501</v>
      </c>
      <c r="W755" s="54"/>
      <c r="AB755" s="18">
        <f>(1+AB754/100)^(247)-1</f>
        <v>858.05622563149404</v>
      </c>
      <c r="AC755" s="54"/>
      <c r="AH755" s="18">
        <f>(1+AH754/100)^(247)-1</f>
        <v>5.0370289099269199</v>
      </c>
      <c r="AI755" s="54"/>
      <c r="AK755" s="53"/>
      <c r="AL755" s="53"/>
      <c r="AM755" s="53"/>
      <c r="AN755" s="18">
        <f>(1+AN754/100)^(247)-1</f>
        <v>-0.103897606559302</v>
      </c>
      <c r="AO755" s="54"/>
    </row>
    <row r="756" spans="1:41">
      <c r="A756" s="50"/>
      <c r="B756" s="50"/>
      <c r="C756" s="50"/>
      <c r="D756" s="50"/>
    </row>
    <row r="757" spans="1:41">
      <c r="A757" s="50"/>
      <c r="B757" s="50"/>
      <c r="C757" s="51" t="s">
        <v>1050</v>
      </c>
      <c r="D757" s="52">
        <v>0.90803999999999996</v>
      </c>
    </row>
    <row r="758" spans="1:41">
      <c r="A758" s="50"/>
      <c r="B758" s="50"/>
      <c r="C758" s="51" t="s">
        <v>1051</v>
      </c>
      <c r="D758" s="52">
        <v>128.23597000000001</v>
      </c>
    </row>
    <row r="759" spans="1:41">
      <c r="A759" s="50"/>
      <c r="B759" s="50"/>
      <c r="C759" s="50"/>
      <c r="D759" s="50"/>
    </row>
  </sheetData>
  <mergeCells count="46">
    <mergeCell ref="BF4:BH4"/>
    <mergeCell ref="BF5:BH12"/>
    <mergeCell ref="AM4:AN4"/>
    <mergeCell ref="AV4:AY4"/>
    <mergeCell ref="E3:E4"/>
    <mergeCell ref="K3:K4"/>
    <mergeCell ref="Q3:Q4"/>
    <mergeCell ref="W3:W4"/>
    <mergeCell ref="AC3:AC4"/>
    <mergeCell ref="AI3:AI4"/>
    <mergeCell ref="AO3:AO4"/>
    <mergeCell ref="AE3:AF3"/>
    <mergeCell ref="AG3:AH3"/>
    <mergeCell ref="AK3:AL3"/>
    <mergeCell ref="AM3:AN3"/>
    <mergeCell ref="S4:T4"/>
    <mergeCell ref="A4:B4"/>
    <mergeCell ref="G4:H4"/>
    <mergeCell ref="I4:J4"/>
    <mergeCell ref="M4:N4"/>
    <mergeCell ref="O4:P4"/>
    <mergeCell ref="AA4:AB4"/>
    <mergeCell ref="AE4:AF4"/>
    <mergeCell ref="AG4:AH4"/>
    <mergeCell ref="AK4:AL4"/>
    <mergeCell ref="O3:P3"/>
    <mergeCell ref="S3:T3"/>
    <mergeCell ref="U3:V3"/>
    <mergeCell ref="Y3:Z3"/>
    <mergeCell ref="AA3:AB3"/>
    <mergeCell ref="U4:V4"/>
    <mergeCell ref="Y4:Z4"/>
    <mergeCell ref="A3:B3"/>
    <mergeCell ref="C3:D3"/>
    <mergeCell ref="G3:H3"/>
    <mergeCell ref="I3:J3"/>
    <mergeCell ref="M3:N3"/>
    <mergeCell ref="A1:T1"/>
    <mergeCell ref="AF1:AV1"/>
    <mergeCell ref="A2:E2"/>
    <mergeCell ref="G2:K2"/>
    <mergeCell ref="M2:Q2"/>
    <mergeCell ref="S2:W2"/>
    <mergeCell ref="Y2:AC2"/>
    <mergeCell ref="AE2:AI2"/>
    <mergeCell ref="AK2:AO2"/>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6"/>
  <sheetViews>
    <sheetView zoomScale="87" workbookViewId="0">
      <selection activeCell="D14" sqref="D14"/>
    </sheetView>
  </sheetViews>
  <sheetFormatPr defaultColWidth="9" defaultRowHeight="18"/>
  <cols>
    <col min="1" max="1" width="21.109375" style="56" customWidth="1"/>
    <col min="2" max="2" width="20.33203125" style="56" customWidth="1"/>
    <col min="3" max="3" width="23.6640625" style="56" customWidth="1"/>
    <col min="4" max="4" width="55.44140625" style="56" customWidth="1"/>
    <col min="5" max="5" width="21.109375" style="56" customWidth="1"/>
    <col min="6" max="6" width="22.77734375" style="56" customWidth="1"/>
    <col min="7" max="7" width="19.6640625" style="56" customWidth="1"/>
    <col min="8" max="16384" width="9" style="56"/>
  </cols>
  <sheetData>
    <row r="1" spans="1:7" ht="75.599999999999994" customHeight="1">
      <c r="A1" s="112" t="s">
        <v>1197</v>
      </c>
      <c r="B1" s="112" t="s">
        <v>1198</v>
      </c>
      <c r="C1" s="112" t="s">
        <v>1199</v>
      </c>
      <c r="D1" s="113" t="s">
        <v>1200</v>
      </c>
      <c r="E1" s="113" t="s">
        <v>1201</v>
      </c>
      <c r="F1" s="112" t="s">
        <v>1202</v>
      </c>
      <c r="G1" s="118" t="s">
        <v>1212</v>
      </c>
    </row>
    <row r="2" spans="1:7" ht="27" customHeight="1">
      <c r="A2" s="114">
        <v>-7.2221481286744799E-2</v>
      </c>
      <c r="B2" s="114">
        <v>0.13824400000000001</v>
      </c>
      <c r="C2" s="114">
        <v>7.4786000000000005E-2</v>
      </c>
      <c r="D2" s="114">
        <v>2.0492E-2</v>
      </c>
      <c r="E2" s="114">
        <v>9.0010000000000003E-3</v>
      </c>
      <c r="F2" s="115">
        <v>0.75439999999999996</v>
      </c>
      <c r="G2" s="116">
        <v>0.1194791744</v>
      </c>
    </row>
    <row r="3" spans="1:7" ht="28.2" customHeight="1">
      <c r="A3" s="176" t="s">
        <v>1203</v>
      </c>
      <c r="B3" s="177"/>
      <c r="C3" s="177"/>
      <c r="D3" s="177"/>
      <c r="E3" s="177"/>
      <c r="F3" s="177"/>
      <c r="G3" s="178"/>
    </row>
    <row r="4" spans="1:7" ht="39.6" customHeight="1">
      <c r="A4" s="179" t="s">
        <v>1213</v>
      </c>
      <c r="B4" s="180"/>
      <c r="C4" s="180"/>
      <c r="D4" s="180"/>
      <c r="E4" s="180"/>
      <c r="F4" s="180"/>
      <c r="G4" s="181"/>
    </row>
    <row r="5" spans="1:7" ht="33" customHeight="1">
      <c r="A5" s="182" t="s">
        <v>1204</v>
      </c>
      <c r="B5" s="111" t="s">
        <v>1205</v>
      </c>
      <c r="C5" s="111" t="s">
        <v>1206</v>
      </c>
      <c r="D5" s="184" t="s">
        <v>1207</v>
      </c>
      <c r="E5" s="185"/>
      <c r="F5" s="185"/>
      <c r="G5" s="186"/>
    </row>
    <row r="6" spans="1:7" ht="19.8" customHeight="1">
      <c r="A6" s="183"/>
      <c r="B6" s="117">
        <f>(A2-C2)/D2</f>
        <v>-7.1738962173894585</v>
      </c>
      <c r="C6" s="117">
        <f>(B2-C2)/E2</f>
        <v>7.0501055438284634</v>
      </c>
      <c r="D6" s="187"/>
      <c r="E6" s="188"/>
      <c r="F6" s="188"/>
      <c r="G6" s="189"/>
    </row>
    <row r="7" spans="1:7" ht="47.4" customHeight="1">
      <c r="A7" s="176" t="s">
        <v>1219</v>
      </c>
      <c r="B7" s="177"/>
      <c r="C7" s="177"/>
      <c r="D7" s="177"/>
      <c r="E7" s="177"/>
      <c r="F7" s="177"/>
      <c r="G7" s="190"/>
    </row>
    <row r="16" spans="1:7">
      <c r="G16"/>
    </row>
  </sheetData>
  <mergeCells count="5">
    <mergeCell ref="A3:G3"/>
    <mergeCell ref="A4:G4"/>
    <mergeCell ref="A5:A6"/>
    <mergeCell ref="D5:G6"/>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31"/>
  <sheetViews>
    <sheetView zoomScale="56" zoomScaleNormal="88" workbookViewId="0">
      <selection activeCell="H20" sqref="H20:R20"/>
    </sheetView>
  </sheetViews>
  <sheetFormatPr defaultColWidth="8.88671875" defaultRowHeight="18"/>
  <cols>
    <col min="1" max="1" width="16.44140625" style="102" customWidth="1"/>
    <col min="2" max="2" width="17.77734375" style="102" customWidth="1"/>
    <col min="3" max="3" width="20.21875" style="102" customWidth="1"/>
    <col min="4" max="4" width="17.33203125" style="102" customWidth="1"/>
    <col min="5" max="5" width="19.6640625" style="102" customWidth="1"/>
    <col min="6" max="6" width="22.5546875" style="102" customWidth="1"/>
    <col min="7" max="16384" width="8.88671875" style="102"/>
  </cols>
  <sheetData>
    <row r="1" spans="1:6">
      <c r="A1" s="191" t="s">
        <v>1158</v>
      </c>
      <c r="B1" s="191"/>
      <c r="C1" s="191"/>
      <c r="D1" s="191"/>
      <c r="E1" s="191"/>
      <c r="F1" s="191"/>
    </row>
    <row r="2" spans="1:6">
      <c r="A2" s="100" t="s">
        <v>4</v>
      </c>
      <c r="B2" s="100" t="s">
        <v>1052</v>
      </c>
      <c r="C2" s="100" t="s">
        <v>1053</v>
      </c>
      <c r="D2" s="100" t="s">
        <v>1054</v>
      </c>
      <c r="E2" s="100" t="s">
        <v>1055</v>
      </c>
      <c r="F2" s="100" t="s">
        <v>1056</v>
      </c>
    </row>
    <row r="3" spans="1:6">
      <c r="A3" s="101" t="s">
        <v>1057</v>
      </c>
      <c r="B3" s="101">
        <v>1561.5</v>
      </c>
      <c r="C3" s="101">
        <v>1564</v>
      </c>
      <c r="D3" s="101">
        <v>53000</v>
      </c>
      <c r="E3" s="101">
        <v>50000</v>
      </c>
      <c r="F3" s="101">
        <v>1562.5</v>
      </c>
    </row>
    <row r="4" spans="1:6">
      <c r="A4" s="101" t="s">
        <v>1058</v>
      </c>
      <c r="B4" s="101">
        <v>1567</v>
      </c>
      <c r="C4" s="101">
        <v>1570.5</v>
      </c>
      <c r="D4" s="101">
        <v>55000</v>
      </c>
      <c r="E4" s="101">
        <v>53000</v>
      </c>
      <c r="F4" s="101">
        <v>1568.3</v>
      </c>
    </row>
    <row r="5" spans="1:6">
      <c r="A5" s="101" t="s">
        <v>1059</v>
      </c>
      <c r="B5" s="101">
        <v>1568.5</v>
      </c>
      <c r="C5" s="101">
        <v>1572</v>
      </c>
      <c r="D5" s="101">
        <v>52000</v>
      </c>
      <c r="E5" s="101">
        <v>51000</v>
      </c>
      <c r="F5" s="101">
        <v>1570.2</v>
      </c>
    </row>
    <row r="6" spans="1:6">
      <c r="A6" s="101" t="s">
        <v>1060</v>
      </c>
      <c r="B6" s="101">
        <v>1575</v>
      </c>
      <c r="C6" s="101">
        <v>1578.5</v>
      </c>
      <c r="D6" s="101">
        <v>54000</v>
      </c>
      <c r="E6" s="101">
        <v>52000</v>
      </c>
      <c r="F6" s="101">
        <v>1583.4</v>
      </c>
    </row>
    <row r="7" spans="1:6">
      <c r="A7" s="101" t="s">
        <v>1061</v>
      </c>
      <c r="B7" s="101">
        <v>1578</v>
      </c>
      <c r="C7" s="101">
        <v>1581</v>
      </c>
      <c r="D7" s="101">
        <v>56000</v>
      </c>
      <c r="E7" s="101">
        <v>55000</v>
      </c>
      <c r="F7" s="101">
        <v>1579.1</v>
      </c>
    </row>
    <row r="8" spans="1:6">
      <c r="A8" s="101" t="s">
        <v>1062</v>
      </c>
      <c r="B8" s="101">
        <v>1579.5</v>
      </c>
      <c r="C8" s="101">
        <v>1582.5</v>
      </c>
      <c r="D8" s="101">
        <v>57000</v>
      </c>
      <c r="E8" s="101">
        <v>54000</v>
      </c>
      <c r="F8" s="101">
        <v>1580.5</v>
      </c>
    </row>
    <row r="9" spans="1:6">
      <c r="A9" s="101" t="s">
        <v>1063</v>
      </c>
      <c r="B9" s="101">
        <v>1575</v>
      </c>
      <c r="C9" s="101">
        <v>1578</v>
      </c>
      <c r="D9" s="101">
        <v>53000</v>
      </c>
      <c r="E9" s="101">
        <v>51000</v>
      </c>
      <c r="F9" s="101">
        <v>1577.6</v>
      </c>
    </row>
    <row r="10" spans="1:6">
      <c r="A10" s="101" t="s">
        <v>1064</v>
      </c>
      <c r="B10" s="101">
        <v>1572.5</v>
      </c>
      <c r="C10" s="101">
        <v>1576</v>
      </c>
      <c r="D10" s="101">
        <v>55000</v>
      </c>
      <c r="E10" s="101">
        <v>50000</v>
      </c>
      <c r="F10" s="101">
        <v>1576.4</v>
      </c>
    </row>
    <row r="11" spans="1:6">
      <c r="A11" s="101" t="s">
        <v>1065</v>
      </c>
      <c r="B11" s="101">
        <v>1577</v>
      </c>
      <c r="C11" s="101">
        <v>1580</v>
      </c>
      <c r="D11" s="101">
        <v>54000</v>
      </c>
      <c r="E11" s="101">
        <v>53000</v>
      </c>
      <c r="F11" s="101">
        <v>1579.2</v>
      </c>
    </row>
    <row r="12" spans="1:6">
      <c r="A12" s="101" t="s">
        <v>1066</v>
      </c>
      <c r="B12" s="101">
        <v>1583.5</v>
      </c>
      <c r="C12" s="101">
        <v>1586</v>
      </c>
      <c r="D12" s="101">
        <v>56000</v>
      </c>
      <c r="E12" s="101">
        <v>52000</v>
      </c>
      <c r="F12" s="101">
        <v>1585.3</v>
      </c>
    </row>
    <row r="13" spans="1:6">
      <c r="A13" s="101" t="s">
        <v>1067</v>
      </c>
      <c r="B13" s="101">
        <v>1585.5</v>
      </c>
      <c r="C13" s="101">
        <v>1588</v>
      </c>
      <c r="D13" s="101">
        <v>55000</v>
      </c>
      <c r="E13" s="101">
        <v>51000</v>
      </c>
      <c r="F13" s="101">
        <v>1588.1</v>
      </c>
    </row>
    <row r="14" spans="1:6">
      <c r="A14" s="101" t="s">
        <v>1068</v>
      </c>
      <c r="B14" s="101">
        <v>1587</v>
      </c>
      <c r="C14" s="101">
        <v>1590.5</v>
      </c>
      <c r="D14" s="101">
        <v>53000</v>
      </c>
      <c r="E14" s="101">
        <v>49000</v>
      </c>
      <c r="F14" s="101">
        <v>1590.2</v>
      </c>
    </row>
    <row r="15" spans="1:6">
      <c r="A15" s="101" t="s">
        <v>1069</v>
      </c>
      <c r="B15" s="101">
        <v>1589.5</v>
      </c>
      <c r="C15" s="101">
        <v>1592.5</v>
      </c>
      <c r="D15" s="101">
        <v>52000</v>
      </c>
      <c r="E15" s="101">
        <v>48000</v>
      </c>
      <c r="F15" s="101">
        <v>1592.5</v>
      </c>
    </row>
    <row r="16" spans="1:6">
      <c r="A16" s="101" t="s">
        <v>1070</v>
      </c>
      <c r="B16" s="101">
        <v>1591</v>
      </c>
      <c r="C16" s="101">
        <v>1594.5</v>
      </c>
      <c r="D16" s="101">
        <v>51000</v>
      </c>
      <c r="E16" s="101">
        <v>47000</v>
      </c>
      <c r="F16" s="101">
        <v>1593.8</v>
      </c>
    </row>
    <row r="17" spans="1:18">
      <c r="A17" s="101" t="s">
        <v>1071</v>
      </c>
      <c r="B17" s="101">
        <v>1592.5</v>
      </c>
      <c r="C17" s="101">
        <v>1596.5</v>
      </c>
      <c r="D17" s="101">
        <v>50000</v>
      </c>
      <c r="E17" s="101">
        <v>46000</v>
      </c>
      <c r="F17" s="101">
        <v>1595.1</v>
      </c>
    </row>
    <row r="18" spans="1:18">
      <c r="A18" s="101" t="s">
        <v>1072</v>
      </c>
      <c r="B18" s="101">
        <v>1594</v>
      </c>
      <c r="C18" s="101">
        <v>1598.5</v>
      </c>
      <c r="D18" s="101">
        <v>49000</v>
      </c>
      <c r="E18" s="101">
        <v>45000</v>
      </c>
      <c r="F18" s="101">
        <v>1598.2</v>
      </c>
    </row>
    <row r="19" spans="1:18">
      <c r="A19" s="101" t="s">
        <v>1073</v>
      </c>
      <c r="B19" s="101">
        <v>1596.5</v>
      </c>
      <c r="C19" s="101">
        <v>1600</v>
      </c>
      <c r="D19" s="101">
        <v>48000</v>
      </c>
      <c r="E19" s="101">
        <v>44000</v>
      </c>
      <c r="F19" s="101">
        <v>1602.3</v>
      </c>
    </row>
    <row r="20" spans="1:18">
      <c r="A20" s="101" t="s">
        <v>1074</v>
      </c>
      <c r="B20" s="101">
        <v>1598</v>
      </c>
      <c r="C20" s="101">
        <v>1602.5</v>
      </c>
      <c r="D20" s="101">
        <v>47000</v>
      </c>
      <c r="E20" s="101">
        <v>43000</v>
      </c>
      <c r="F20" s="101">
        <v>1604.5</v>
      </c>
      <c r="H20" s="191" t="s">
        <v>1157</v>
      </c>
      <c r="I20" s="191"/>
      <c r="J20" s="191"/>
      <c r="K20" s="191"/>
      <c r="L20" s="191"/>
      <c r="M20" s="191"/>
      <c r="N20" s="191"/>
      <c r="O20" s="191"/>
      <c r="P20" s="191"/>
      <c r="Q20" s="191"/>
      <c r="R20" s="191"/>
    </row>
    <row r="21" spans="1:18" ht="18" customHeight="1">
      <c r="A21" s="101" t="s">
        <v>1075</v>
      </c>
      <c r="B21" s="101">
        <v>1600.5</v>
      </c>
      <c r="C21" s="101">
        <v>1605</v>
      </c>
      <c r="D21" s="101">
        <v>46000</v>
      </c>
      <c r="E21" s="101">
        <v>42000</v>
      </c>
      <c r="F21" s="101">
        <v>1608.4</v>
      </c>
      <c r="H21" s="192" t="s">
        <v>1159</v>
      </c>
      <c r="I21" s="192"/>
      <c r="J21" s="192"/>
      <c r="K21" s="192"/>
      <c r="L21" s="192"/>
      <c r="M21" s="192"/>
      <c r="N21" s="192"/>
      <c r="O21" s="192"/>
      <c r="P21" s="192"/>
      <c r="Q21" s="192"/>
      <c r="R21" s="192"/>
    </row>
    <row r="22" spans="1:18">
      <c r="A22" s="101" t="s">
        <v>1076</v>
      </c>
      <c r="B22" s="101">
        <v>1603</v>
      </c>
      <c r="C22" s="101">
        <v>1607.5</v>
      </c>
      <c r="D22" s="101">
        <v>45000</v>
      </c>
      <c r="E22" s="101">
        <v>41000</v>
      </c>
      <c r="F22" s="101">
        <v>1605.2</v>
      </c>
      <c r="H22" s="192"/>
      <c r="I22" s="192"/>
      <c r="J22" s="192"/>
      <c r="K22" s="192"/>
      <c r="L22" s="192"/>
      <c r="M22" s="192"/>
      <c r="N22" s="192"/>
      <c r="O22" s="192"/>
      <c r="P22" s="192"/>
      <c r="Q22" s="192"/>
      <c r="R22" s="192"/>
    </row>
    <row r="23" spans="1:18">
      <c r="A23" s="101" t="s">
        <v>1077</v>
      </c>
      <c r="B23" s="101">
        <v>1602.5</v>
      </c>
      <c r="C23" s="101">
        <v>1606</v>
      </c>
      <c r="D23" s="101">
        <v>44000</v>
      </c>
      <c r="E23" s="101">
        <v>40000</v>
      </c>
      <c r="F23" s="101">
        <v>1603.8</v>
      </c>
      <c r="H23" s="192"/>
      <c r="I23" s="192"/>
      <c r="J23" s="192"/>
      <c r="K23" s="192"/>
      <c r="L23" s="192"/>
      <c r="M23" s="192"/>
      <c r="N23" s="192"/>
      <c r="O23" s="192"/>
      <c r="P23" s="192"/>
      <c r="Q23" s="192"/>
      <c r="R23" s="192"/>
    </row>
    <row r="24" spans="1:18">
      <c r="A24" s="101" t="s">
        <v>1078</v>
      </c>
      <c r="B24" s="101">
        <v>1601</v>
      </c>
      <c r="C24" s="101">
        <v>1604.5</v>
      </c>
      <c r="D24" s="101">
        <v>43000</v>
      </c>
      <c r="E24" s="101">
        <v>39000</v>
      </c>
      <c r="F24" s="101">
        <v>1602.9</v>
      </c>
      <c r="H24" s="192"/>
      <c r="I24" s="192"/>
      <c r="J24" s="192"/>
      <c r="K24" s="192"/>
      <c r="L24" s="192"/>
      <c r="M24" s="192"/>
      <c r="N24" s="192"/>
      <c r="O24" s="192"/>
      <c r="P24" s="192"/>
      <c r="Q24" s="192"/>
      <c r="R24" s="192"/>
    </row>
    <row r="25" spans="1:18">
      <c r="A25" s="101" t="s">
        <v>1079</v>
      </c>
      <c r="B25" s="101">
        <v>1602</v>
      </c>
      <c r="C25" s="101">
        <v>1605.5</v>
      </c>
      <c r="D25" s="101">
        <v>42000</v>
      </c>
      <c r="E25" s="101">
        <v>38000</v>
      </c>
      <c r="F25" s="101">
        <v>1606.7</v>
      </c>
      <c r="H25" s="192"/>
      <c r="I25" s="192"/>
      <c r="J25" s="192"/>
      <c r="K25" s="192"/>
      <c r="L25" s="192"/>
      <c r="M25" s="192"/>
      <c r="N25" s="192"/>
      <c r="O25" s="192"/>
      <c r="P25" s="192"/>
      <c r="Q25" s="192"/>
      <c r="R25" s="192"/>
    </row>
    <row r="26" spans="1:18">
      <c r="A26" s="101" t="s">
        <v>1080</v>
      </c>
      <c r="B26" s="101">
        <v>1604.5</v>
      </c>
      <c r="C26" s="101">
        <v>1608</v>
      </c>
      <c r="D26" s="101">
        <v>41000</v>
      </c>
      <c r="E26" s="101">
        <v>37000</v>
      </c>
      <c r="F26" s="101">
        <v>1609.5</v>
      </c>
      <c r="H26" s="192"/>
      <c r="I26" s="192"/>
      <c r="J26" s="192"/>
      <c r="K26" s="192"/>
      <c r="L26" s="192"/>
      <c r="M26" s="192"/>
      <c r="N26" s="192"/>
      <c r="O26" s="192"/>
      <c r="P26" s="192"/>
      <c r="Q26" s="192"/>
      <c r="R26" s="192"/>
    </row>
    <row r="27" spans="1:18">
      <c r="A27" s="101" t="s">
        <v>1081</v>
      </c>
      <c r="B27" s="101">
        <v>1605</v>
      </c>
      <c r="C27" s="101">
        <v>1609.5</v>
      </c>
      <c r="D27" s="101">
        <v>40000</v>
      </c>
      <c r="E27" s="101">
        <v>36000</v>
      </c>
      <c r="F27" s="101">
        <v>1611.3</v>
      </c>
      <c r="H27" s="192"/>
      <c r="I27" s="192"/>
      <c r="J27" s="192"/>
      <c r="K27" s="192"/>
      <c r="L27" s="192"/>
      <c r="M27" s="192"/>
      <c r="N27" s="192"/>
      <c r="O27" s="192"/>
      <c r="P27" s="192"/>
      <c r="Q27" s="192"/>
      <c r="R27" s="192"/>
    </row>
    <row r="28" spans="1:18">
      <c r="A28" s="101" t="s">
        <v>1082</v>
      </c>
      <c r="B28" s="101">
        <v>1603.5</v>
      </c>
      <c r="C28" s="101">
        <v>1607</v>
      </c>
      <c r="D28" s="101">
        <v>39000</v>
      </c>
      <c r="E28" s="101">
        <v>35000</v>
      </c>
      <c r="F28" s="101">
        <v>1608.9</v>
      </c>
      <c r="H28" s="192"/>
      <c r="I28" s="192"/>
      <c r="J28" s="192"/>
      <c r="K28" s="192"/>
      <c r="L28" s="192"/>
      <c r="M28" s="192"/>
      <c r="N28" s="192"/>
      <c r="O28" s="192"/>
      <c r="P28" s="192"/>
      <c r="Q28" s="192"/>
      <c r="R28" s="192"/>
    </row>
    <row r="29" spans="1:18">
      <c r="H29" s="192"/>
      <c r="I29" s="192"/>
      <c r="J29" s="192"/>
      <c r="K29" s="192"/>
      <c r="L29" s="192"/>
      <c r="M29" s="192"/>
      <c r="N29" s="192"/>
      <c r="O29" s="192"/>
      <c r="P29" s="192"/>
      <c r="Q29" s="192"/>
      <c r="R29" s="192"/>
    </row>
    <row r="30" spans="1:18">
      <c r="H30" s="103"/>
      <c r="I30" s="103"/>
      <c r="J30" s="103"/>
      <c r="K30" s="103"/>
      <c r="L30" s="103"/>
      <c r="M30" s="103"/>
      <c r="N30" s="103"/>
      <c r="O30" s="103"/>
      <c r="P30" s="103"/>
      <c r="Q30" s="103"/>
    </row>
    <row r="31" spans="1:18">
      <c r="H31" s="103"/>
      <c r="I31" s="103"/>
      <c r="J31" s="103"/>
      <c r="K31" s="103"/>
      <c r="L31" s="103"/>
      <c r="M31" s="103"/>
      <c r="N31" s="103"/>
      <c r="O31" s="103"/>
      <c r="P31" s="103"/>
      <c r="Q31" s="103"/>
    </row>
  </sheetData>
  <mergeCells count="3">
    <mergeCell ref="A1:F1"/>
    <mergeCell ref="H20:R20"/>
    <mergeCell ref="H21:R2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Part (a)</vt:lpstr>
      <vt:lpstr>Part (b)</vt:lpstr>
      <vt:lpstr>Part (c)</vt:lpstr>
      <vt:lpstr>Part (d)</vt:lpstr>
      <vt:lpstr>Part (e)</vt:lpstr>
      <vt:lpstr>Part (b1)</vt:lpstr>
      <vt:lpstr>Part (f)</vt:lpstr>
      <vt:lpstr>Part (g)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Vikhyat Bharadwaj</dc:creator>
  <cp:lastModifiedBy>Atharva Natani</cp:lastModifiedBy>
  <dcterms:created xsi:type="dcterms:W3CDTF">2024-11-12T11:30:00Z</dcterms:created>
  <dcterms:modified xsi:type="dcterms:W3CDTF">2025-05-19T15:31:26Z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4FB09CD016F0439B8C4EAE959CDFDA41_12</vt:lpwstr>
  </property>
  <property fmtid="{D5CDD505-2E9C-101B-9397-08002B2CF9AE}" pid="3" name="KSOProductBuildVer">
    <vt:lpwstr>1033-12.2.0.18911</vt:lpwstr>
  </property>
</Properties>
</file>