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7f69e9f3fea48ef/Desktop/self learn data science/machine learning algorithms/marketing analytics/"/>
    </mc:Choice>
  </mc:AlternateContent>
  <xr:revisionPtr revIDLastSave="0" documentId="8_{2D767F7E-E10E-4192-B9B3-019630E6986C}" xr6:coauthVersionLast="47" xr6:coauthVersionMax="47" xr10:uidLastSave="{00000000-0000-0000-0000-000000000000}"/>
  <bookViews>
    <workbookView xWindow="-108" yWindow="-108" windowWidth="23256" windowHeight="12456" xr2:uid="{6AAC583B-D4B0-4465-82F8-A5B7A569A1AB}"/>
  </bookViews>
  <sheets>
    <sheet name="Sheet1" sheetId="1" r:id="rId1"/>
    <sheet name="Sheet2" sheetId="2" state="hidden" r:id="rId2"/>
  </sheets>
  <definedNames>
    <definedName name="solver_adj" localSheetId="0" hidden="1">Sheet1!$M$3:$N$5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Sheet1!$M$3:$N$5</definedName>
    <definedName name="solver_lhs2" localSheetId="0" hidden="1">Sheet1!$M$3:$N$5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Sheet1!$M$13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4</definedName>
    <definedName name="solver_rhs2" localSheetId="0" hidden="1">-4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H36" i="1" s="1"/>
  <c r="D37" i="1"/>
  <c r="D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2" i="2"/>
  <c r="F19" i="1" l="1"/>
  <c r="F3" i="1"/>
  <c r="F25" i="1"/>
  <c r="H21" i="1"/>
  <c r="F33" i="1"/>
  <c r="F9" i="1"/>
  <c r="H13" i="1"/>
  <c r="F35" i="1"/>
  <c r="G7" i="1"/>
  <c r="H5" i="1"/>
  <c r="H28" i="1"/>
  <c r="H37" i="1"/>
  <c r="F11" i="1"/>
  <c r="F27" i="1"/>
  <c r="F17" i="1"/>
  <c r="G33" i="1"/>
  <c r="G23" i="1"/>
  <c r="F12" i="1"/>
  <c r="G31" i="1"/>
  <c r="F20" i="1"/>
  <c r="H29" i="1"/>
  <c r="H6" i="1"/>
  <c r="F6" i="1"/>
  <c r="G6" i="1"/>
  <c r="F10" i="1"/>
  <c r="H10" i="1"/>
  <c r="G10" i="1"/>
  <c r="H14" i="1"/>
  <c r="G14" i="1"/>
  <c r="F14" i="1"/>
  <c r="F18" i="1"/>
  <c r="H18" i="1"/>
  <c r="G18" i="1"/>
  <c r="H22" i="1"/>
  <c r="G22" i="1"/>
  <c r="F22" i="1"/>
  <c r="F26" i="1"/>
  <c r="H26" i="1"/>
  <c r="G26" i="1"/>
  <c r="H30" i="1"/>
  <c r="F30" i="1"/>
  <c r="G30" i="1"/>
  <c r="F34" i="1"/>
  <c r="G34" i="1"/>
  <c r="H34" i="1"/>
  <c r="G27" i="1"/>
  <c r="G19" i="1"/>
  <c r="G11" i="1"/>
  <c r="G3" i="1"/>
  <c r="G4" i="1"/>
  <c r="F28" i="1"/>
  <c r="G35" i="1"/>
  <c r="H20" i="1"/>
  <c r="F32" i="1"/>
  <c r="F24" i="1"/>
  <c r="F16" i="1"/>
  <c r="F8" i="1"/>
  <c r="F31" i="1"/>
  <c r="F23" i="1"/>
  <c r="F15" i="1"/>
  <c r="F7" i="1"/>
  <c r="H12" i="1"/>
  <c r="F36" i="1"/>
  <c r="F4" i="1"/>
  <c r="G15" i="1"/>
  <c r="G25" i="1"/>
  <c r="G17" i="1"/>
  <c r="G9" i="1"/>
  <c r="H4" i="1"/>
  <c r="F37" i="1"/>
  <c r="F29" i="1"/>
  <c r="F21" i="1"/>
  <c r="F13" i="1"/>
  <c r="F5" i="1"/>
  <c r="G32" i="1"/>
  <c r="G24" i="1"/>
  <c r="G16" i="1"/>
  <c r="G8" i="1"/>
  <c r="H35" i="1"/>
  <c r="H27" i="1"/>
  <c r="H19" i="1"/>
  <c r="H11" i="1"/>
  <c r="H3" i="1"/>
  <c r="H9" i="1"/>
  <c r="H17" i="1"/>
  <c r="G37" i="1"/>
  <c r="G29" i="1"/>
  <c r="G21" i="1"/>
  <c r="G13" i="1"/>
  <c r="G5" i="1"/>
  <c r="H32" i="1"/>
  <c r="H24" i="1"/>
  <c r="H16" i="1"/>
  <c r="H8" i="1"/>
  <c r="H33" i="1"/>
  <c r="G36" i="1"/>
  <c r="G28" i="1"/>
  <c r="G20" i="1"/>
  <c r="G12" i="1"/>
  <c r="H31" i="1"/>
  <c r="H23" i="1"/>
  <c r="H15" i="1"/>
  <c r="H7" i="1"/>
  <c r="H25" i="1"/>
  <c r="H2" i="1"/>
  <c r="G2" i="1"/>
  <c r="I32" i="1" l="1"/>
  <c r="J32" i="1" s="1"/>
  <c r="I36" i="1"/>
  <c r="J36" i="1" s="1"/>
  <c r="I24" i="1"/>
  <c r="J24" i="1" s="1"/>
  <c r="I19" i="1"/>
  <c r="J19" i="1" s="1"/>
  <c r="I18" i="1"/>
  <c r="J18" i="1" s="1"/>
  <c r="I6" i="1"/>
  <c r="J6" i="1" s="1"/>
  <c r="I17" i="1"/>
  <c r="J17" i="1" s="1"/>
  <c r="I37" i="1"/>
  <c r="J37" i="1" s="1"/>
  <c r="I31" i="1"/>
  <c r="J31" i="1" s="1"/>
  <c r="I12" i="1"/>
  <c r="J12" i="1" s="1"/>
  <c r="I3" i="1"/>
  <c r="J3" i="1" s="1"/>
  <c r="I5" i="1"/>
  <c r="J5" i="1" s="1"/>
  <c r="I13" i="1"/>
  <c r="J13" i="1" s="1"/>
  <c r="I8" i="1"/>
  <c r="J8" i="1" s="1"/>
  <c r="I30" i="1"/>
  <c r="J30" i="1" s="1"/>
  <c r="I10" i="1"/>
  <c r="J10" i="1" s="1"/>
  <c r="I25" i="1"/>
  <c r="J25" i="1" s="1"/>
  <c r="I21" i="1"/>
  <c r="J21" i="1" s="1"/>
  <c r="I4" i="1"/>
  <c r="J4" i="1" s="1"/>
  <c r="I16" i="1"/>
  <c r="J16" i="1" s="1"/>
  <c r="I35" i="1"/>
  <c r="J35" i="1" s="1"/>
  <c r="I29" i="1"/>
  <c r="J29" i="1" s="1"/>
  <c r="I14" i="1"/>
  <c r="J14" i="1" s="1"/>
  <c r="I27" i="1"/>
  <c r="J27" i="1" s="1"/>
  <c r="I9" i="1"/>
  <c r="J9" i="1" s="1"/>
  <c r="I7" i="1"/>
  <c r="J7" i="1" s="1"/>
  <c r="I26" i="1"/>
  <c r="J26" i="1" s="1"/>
  <c r="I11" i="1"/>
  <c r="J11" i="1" s="1"/>
  <c r="I33" i="1"/>
  <c r="J33" i="1" s="1"/>
  <c r="I15" i="1"/>
  <c r="J15" i="1" s="1"/>
  <c r="I22" i="1"/>
  <c r="J22" i="1" s="1"/>
  <c r="I20" i="1"/>
  <c r="J20" i="1" s="1"/>
  <c r="I23" i="1"/>
  <c r="J23" i="1" s="1"/>
  <c r="I28" i="1"/>
  <c r="J28" i="1" s="1"/>
  <c r="I34" i="1"/>
  <c r="J34" i="1" s="1"/>
  <c r="I2" i="1"/>
  <c r="J2" i="1" s="1"/>
  <c r="M9" i="1" l="1"/>
  <c r="M10" i="1"/>
  <c r="M8" i="1"/>
  <c r="M13" i="1" l="1"/>
</calcChain>
</file>

<file path=xl/sharedStrings.xml><?xml version="1.0" encoding="utf-8"?>
<sst xmlns="http://schemas.openxmlformats.org/spreadsheetml/2006/main" count="59" uniqueCount="52">
  <si>
    <t>Name</t>
  </si>
  <si>
    <t>Total Purchase</t>
  </si>
  <si>
    <t>Yearly Revenue</t>
  </si>
  <si>
    <t>A</t>
  </si>
  <si>
    <t>AA</t>
  </si>
  <si>
    <t>B</t>
  </si>
  <si>
    <t>BB</t>
  </si>
  <si>
    <t>C</t>
  </si>
  <si>
    <t>CC</t>
  </si>
  <si>
    <t>D</t>
  </si>
  <si>
    <t>DD</t>
  </si>
  <si>
    <t>E</t>
  </si>
  <si>
    <t>EE</t>
  </si>
  <si>
    <t>F</t>
  </si>
  <si>
    <t>FF</t>
  </si>
  <si>
    <t>G</t>
  </si>
  <si>
    <t>GG</t>
  </si>
  <si>
    <t>H</t>
  </si>
  <si>
    <t>HH</t>
  </si>
  <si>
    <t>I</t>
  </si>
  <si>
    <t>II</t>
  </si>
  <si>
    <t>J</t>
  </si>
  <si>
    <t>JJ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</si>
  <si>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</si>
  <si>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</si>
  <si>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</si>
  <si>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</si>
  <si>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</si>
  <si>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</si>
  <si>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</si>
  <si>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</si>
  <si>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</si>
  <si>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</si>
  <si>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</si>
  <si>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</si>
  <si>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</si>
  <si>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</si>
  <si>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</si>
  <si>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</si>
  <si>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normalised total purchase</t>
  </si>
  <si>
    <t>normalised  yearly revenue</t>
  </si>
  <si>
    <t>Cluster 1</t>
  </si>
  <si>
    <t>Cluster 2</t>
  </si>
  <si>
    <t>Cluster 3</t>
  </si>
  <si>
    <t>Cntroid</t>
  </si>
  <si>
    <t>minmum distance</t>
  </si>
  <si>
    <t>cluster</t>
  </si>
  <si>
    <t>distances within cluster</t>
  </si>
  <si>
    <t>cluster 1</t>
  </si>
  <si>
    <t>cluster 2</t>
  </si>
  <si>
    <t>cluster 3</t>
  </si>
  <si>
    <t>Total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</si>
</sst>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7F7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D9D9E3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D9D9E3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2" borderId="1" xfId="0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3" fillId="2" borderId="4" xfId="0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horizontal="right" vertical="center" wrapText="1"/>
    </xf>
    <xf numFmtId="0" fontId="2" fillId="3" borderId="3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wrapText="1"/>
    </xf>
    <xf numFmtId="0" fontId="0" fillId="3" borderId="3" xfId="0" applyFill="1" applyBorder="1"/>
    <xf numFmtId="0" fontId="0" fillId="0" borderId="3" xfId="0" applyBorder="1"/>
    <xf numFmtId="0" fontId="0" fillId="4" borderId="3" xfId="0" applyFill="1" applyBorder="1" applyAlignment="1">
      <alignment horizontal="center"/>
    </xf>
    <xf numFmtId="0" fontId="0" fillId="4" borderId="3" xfId="0" applyFill="1" applyBorder="1"/>
    <xf numFmtId="0" fontId="1" fillId="3" borderId="3" xfId="0" applyFont="1" applyFill="1" applyBorder="1"/>
    <xf numFmtId="0" fontId="0" fillId="5" borderId="0" xfId="0" applyFill="1" applyBorder="1"/>
    <xf numFmtId="0" fontId="3" fillId="2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wrapText="1"/>
    </xf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5A73F-06B3-4253-A001-C7A6BF91BF44}">
  <dimension ref="A1:R37"/>
  <sheetViews>
    <sheetView tabSelected="1" workbookViewId="0">
      <selection activeCell="Q10" sqref="Q10"/>
    </sheetView>
  </sheetViews>
  <sheetFormatPr defaultRowHeight="14.4" x14ac:dyDescent="0.3"/>
  <cols>
    <col min="1" max="1" width="14.6640625" customWidth="1"/>
    <col min="2" max="2" width="15.21875" customWidth="1"/>
    <col min="3" max="3" width="13.21875" customWidth="1"/>
    <col min="4" max="4" width="12.77734375" customWidth="1"/>
    <col min="5" max="5" width="14.77734375" customWidth="1"/>
    <col min="12" max="12" width="14.109375" customWidth="1"/>
    <col min="13" max="13" width="16.21875" customWidth="1"/>
    <col min="14" max="14" width="17.6640625" customWidth="1"/>
    <col min="19" max="19" width="13.21875" customWidth="1"/>
    <col min="20" max="20" width="13.109375" bestFit="1" customWidth="1"/>
    <col min="21" max="21" width="13.5546875" bestFit="1" customWidth="1"/>
  </cols>
  <sheetData>
    <row r="1" spans="1:18" ht="31.2" customHeight="1" x14ac:dyDescent="0.3">
      <c r="A1" s="14" t="s">
        <v>0</v>
      </c>
      <c r="B1" s="14" t="s">
        <v>1</v>
      </c>
      <c r="C1" s="14" t="s">
        <v>2</v>
      </c>
      <c r="D1" s="6" t="s">
        <v>39</v>
      </c>
      <c r="E1" s="6" t="s">
        <v>40</v>
      </c>
      <c r="F1" s="11" t="s">
        <v>41</v>
      </c>
      <c r="G1" s="11" t="s">
        <v>42</v>
      </c>
      <c r="H1" s="11" t="s">
        <v>43</v>
      </c>
      <c r="I1" s="6" t="s">
        <v>45</v>
      </c>
      <c r="J1" s="11" t="s">
        <v>46</v>
      </c>
      <c r="K1" s="12"/>
      <c r="L1" s="12"/>
      <c r="M1" s="12"/>
      <c r="N1" s="12"/>
      <c r="O1" s="12"/>
      <c r="P1" s="12"/>
      <c r="Q1" s="12"/>
      <c r="R1" s="12"/>
    </row>
    <row r="2" spans="1:18" ht="17.399999999999999" x14ac:dyDescent="0.3">
      <c r="A2" s="13" t="s">
        <v>3</v>
      </c>
      <c r="B2" s="8">
        <v>5000</v>
      </c>
      <c r="C2" s="8">
        <v>100000</v>
      </c>
      <c r="D2" s="8">
        <f>STANDARDIZE(B2,AVERAGE($B$2:$B$37),STDEV($B$2:$B$37))</f>
        <v>-0.88404951522023889</v>
      </c>
      <c r="E2" s="8">
        <f>STANDARDIZE(C2,AVERAGE($C$2:$C$37),STDEV($C$2:$C$37))</f>
        <v>0.55824967465707642</v>
      </c>
      <c r="F2" s="8">
        <f>SQRT((D2-$M$3)^2+(E2-$N$3)^2)</f>
        <v>0.25439078165423329</v>
      </c>
      <c r="G2" s="8">
        <f>SQRT((D2-$M$4)^2+(E2-$N$4)^2)</f>
        <v>2.1151700107540266</v>
      </c>
      <c r="H2" s="8">
        <f>SQRT((D2-$M$5)^2+(E2-$N$5)^2)</f>
        <v>2.1760015926385994</v>
      </c>
      <c r="I2" s="8">
        <f>MIN(F2:H2)</f>
        <v>0.25439078165423329</v>
      </c>
      <c r="J2" s="8" t="str">
        <f>INDEX($F$1:$H$1,MATCH(I2,F2:H2,0))</f>
        <v>Cluster 1</v>
      </c>
      <c r="L2" s="7" t="s">
        <v>44</v>
      </c>
      <c r="M2" s="7" t="s">
        <v>1</v>
      </c>
      <c r="N2" s="7" t="s">
        <v>2</v>
      </c>
    </row>
    <row r="3" spans="1:18" ht="17.399999999999999" x14ac:dyDescent="0.3">
      <c r="A3" s="13" t="s">
        <v>4</v>
      </c>
      <c r="B3" s="8">
        <v>1700</v>
      </c>
      <c r="C3" s="8">
        <v>25000</v>
      </c>
      <c r="D3" s="8">
        <f t="shared" ref="D3:D37" si="0">STANDARDIZE(B3,AVERAGE($B$2:$B$37),STDEV($B$2:$B$37))</f>
        <v>-1.2542471973075298</v>
      </c>
      <c r="E3" s="8">
        <f t="shared" ref="E3:E37" si="1">STANDARDIZE(C3,AVERAGE($C$2:$C$37),STDEV($C$2:$C$37))</f>
        <v>-1.6681522774464772</v>
      </c>
      <c r="F3" s="8">
        <f>SQRT((D3-$M$3)^2+(E3-$N$3)^2)</f>
        <v>2.3532147612364978</v>
      </c>
      <c r="G3" s="8">
        <f>SQRT((D3-$M$4)^2+(E3-$N$4)^2)</f>
        <v>3.383708733387893</v>
      </c>
      <c r="H3" s="8">
        <f>SQRT((D3-$M$5)^2+(E3-$N$5)^2)</f>
        <v>0.44178976628585837</v>
      </c>
      <c r="I3" s="8">
        <f t="shared" ref="I3:I37" si="2">MIN(F3:H3)</f>
        <v>0.44178976628585837</v>
      </c>
      <c r="J3" s="8" t="str">
        <f t="shared" ref="J3:J37" si="3">INDEX($F$1:$H$1,MATCH(I3,F3:H3,0))</f>
        <v>Cluster 3</v>
      </c>
      <c r="L3" s="7" t="s">
        <v>41</v>
      </c>
      <c r="M3" s="9">
        <v>-0.63339429378358081</v>
      </c>
      <c r="N3" s="9">
        <v>0.60168502612557151</v>
      </c>
    </row>
    <row r="4" spans="1:18" ht="17.399999999999999" x14ac:dyDescent="0.3">
      <c r="A4" s="13" t="s">
        <v>5</v>
      </c>
      <c r="B4" s="8">
        <v>6000</v>
      </c>
      <c r="C4" s="8">
        <v>85000</v>
      </c>
      <c r="D4" s="8">
        <f t="shared" si="0"/>
        <v>-0.77186839943621133</v>
      </c>
      <c r="E4" s="8">
        <f t="shared" si="1"/>
        <v>0.11296928423636569</v>
      </c>
      <c r="F4" s="8">
        <f>SQRT((D4-$M$3)^2+(E4-$N$3)^2)</f>
        <v>0.50795487428177388</v>
      </c>
      <c r="G4" s="8">
        <f>SQRT((D4-$M$4)^2+(E4-$N$4)^2)</f>
        <v>2.0673164341785264</v>
      </c>
      <c r="H4" s="8">
        <f>SQRT((D4-$M$5)^2+(E4-$N$5)^2)</f>
        <v>1.730189567920553</v>
      </c>
      <c r="I4" s="8">
        <f t="shared" si="2"/>
        <v>0.50795487428177388</v>
      </c>
      <c r="J4" s="8" t="str">
        <f t="shared" si="3"/>
        <v>Cluster 1</v>
      </c>
      <c r="L4" s="7" t="s">
        <v>42</v>
      </c>
      <c r="M4" s="10">
        <v>1.2299262529460886</v>
      </c>
      <c r="N4" s="10">
        <v>0.62931743105035798</v>
      </c>
    </row>
    <row r="5" spans="1:18" ht="17.399999999999999" x14ac:dyDescent="0.3">
      <c r="A5" s="13" t="s">
        <v>6</v>
      </c>
      <c r="B5" s="8">
        <v>2000</v>
      </c>
      <c r="C5" s="8">
        <v>20000</v>
      </c>
      <c r="D5" s="8">
        <f t="shared" si="0"/>
        <v>-1.2205928625723215</v>
      </c>
      <c r="E5" s="8">
        <f t="shared" si="1"/>
        <v>-1.8165790742533809</v>
      </c>
      <c r="F5" s="8">
        <f>SQRT((D5-$M$3)^2+(E5-$N$3)^2)</f>
        <v>2.4885343916388156</v>
      </c>
      <c r="G5" s="8">
        <f>SQRT((D5-$M$4)^2+(E5-$N$4)^2)</f>
        <v>3.462290231938705</v>
      </c>
      <c r="H5" s="8">
        <f>SQRT((D5-$M$5)^2+(E5-$N$5)^2)</f>
        <v>0.45176328857079751</v>
      </c>
      <c r="I5" s="8">
        <f t="shared" si="2"/>
        <v>0.45176328857079751</v>
      </c>
      <c r="J5" s="8" t="str">
        <f t="shared" si="3"/>
        <v>Cluster 3</v>
      </c>
      <c r="L5" s="7" t="s">
        <v>43</v>
      </c>
      <c r="M5" s="10">
        <v>-0.81546722638817482</v>
      </c>
      <c r="N5" s="10">
        <v>-1.6166708758054631</v>
      </c>
    </row>
    <row r="6" spans="1:18" ht="17.399999999999999" x14ac:dyDescent="0.3">
      <c r="A6" s="13" t="s">
        <v>7</v>
      </c>
      <c r="B6" s="8">
        <v>7000</v>
      </c>
      <c r="C6" s="8">
        <v>105000</v>
      </c>
      <c r="D6" s="8">
        <f t="shared" si="0"/>
        <v>-0.65968728365218388</v>
      </c>
      <c r="E6" s="8">
        <f t="shared" si="1"/>
        <v>0.70667647146398005</v>
      </c>
      <c r="F6" s="8">
        <f>SQRT((D6-$M$3)^2+(E6-$N$3)^2)</f>
        <v>0.10823365886118094</v>
      </c>
      <c r="G6" s="8">
        <f>SQRT((D6-$M$4)^2+(E6-$N$4)^2)</f>
        <v>1.8911963776480609</v>
      </c>
      <c r="H6" s="8">
        <f>SQRT((D6-$M$5)^2+(E6-$N$5)^2)</f>
        <v>2.3285639966775205</v>
      </c>
      <c r="I6" s="8">
        <f t="shared" si="2"/>
        <v>0.10823365886118094</v>
      </c>
      <c r="J6" s="8" t="str">
        <f t="shared" si="3"/>
        <v>Cluster 1</v>
      </c>
    </row>
    <row r="7" spans="1:18" ht="17.399999999999999" x14ac:dyDescent="0.3">
      <c r="A7" s="13" t="s">
        <v>8</v>
      </c>
      <c r="B7" s="8">
        <v>3000</v>
      </c>
      <c r="C7" s="8">
        <v>30000</v>
      </c>
      <c r="D7" s="8">
        <f t="shared" si="0"/>
        <v>-1.1084117467882939</v>
      </c>
      <c r="E7" s="8">
        <f t="shared" si="1"/>
        <v>-1.5197254806395737</v>
      </c>
      <c r="F7" s="8">
        <f>SQRT((D7-$M$3)^2+(E7-$N$3)^2)</f>
        <v>2.1739420688860678</v>
      </c>
      <c r="G7" s="8">
        <f>SQRT((D7-$M$4)^2+(E7-$N$4)^2)</f>
        <v>3.1758794116412123</v>
      </c>
      <c r="H7" s="8">
        <f>SQRT((D7-$M$5)^2+(E7-$N$5)^2)</f>
        <v>0.30856911977112395</v>
      </c>
      <c r="I7" s="8">
        <f t="shared" si="2"/>
        <v>0.30856911977112395</v>
      </c>
      <c r="J7" s="8" t="str">
        <f t="shared" si="3"/>
        <v>Cluster 3</v>
      </c>
      <c r="L7" s="7" t="s">
        <v>47</v>
      </c>
      <c r="M7" s="7"/>
    </row>
    <row r="8" spans="1:18" ht="17.399999999999999" x14ac:dyDescent="0.3">
      <c r="A8" s="13" t="s">
        <v>9</v>
      </c>
      <c r="B8" s="8">
        <v>8000</v>
      </c>
      <c r="C8" s="8">
        <v>75000</v>
      </c>
      <c r="D8" s="8">
        <f t="shared" si="0"/>
        <v>-0.54750616786815642</v>
      </c>
      <c r="E8" s="8">
        <f t="shared" si="1"/>
        <v>-0.18388430937744146</v>
      </c>
      <c r="F8" s="8">
        <f>SQRT((D8-$M$3)^2+(E8-$N$3)^2)</f>
        <v>0.79025056219904655</v>
      </c>
      <c r="G8" s="8">
        <f>SQRT((D8-$M$4)^2+(E8-$N$4)^2)</f>
        <v>1.954626071962714</v>
      </c>
      <c r="H8" s="8">
        <f>SQRT((D8-$M$5)^2+(E8-$N$5)^2)</f>
        <v>1.4576283730154844</v>
      </c>
      <c r="I8" s="8">
        <f t="shared" si="2"/>
        <v>0.79025056219904655</v>
      </c>
      <c r="J8" s="8" t="str">
        <f t="shared" si="3"/>
        <v>Cluster 1</v>
      </c>
      <c r="L8" s="7" t="s">
        <v>48</v>
      </c>
      <c r="M8" s="8">
        <f>SUMIF($J$2:$J$37,L8,$I$2:$I$37)</f>
        <v>3.803254521171922</v>
      </c>
    </row>
    <row r="9" spans="1:18" ht="17.399999999999999" x14ac:dyDescent="0.3">
      <c r="A9" s="13" t="s">
        <v>10</v>
      </c>
      <c r="B9" s="8">
        <v>4000</v>
      </c>
      <c r="C9" s="8">
        <v>20000</v>
      </c>
      <c r="D9" s="8">
        <f t="shared" si="0"/>
        <v>-0.99623063100426634</v>
      </c>
      <c r="E9" s="8">
        <f t="shared" si="1"/>
        <v>-1.8165790742533809</v>
      </c>
      <c r="F9" s="8">
        <f>SQRT((D9-$M$3)^2+(E9-$N$3)^2)</f>
        <v>2.4453325881747348</v>
      </c>
      <c r="G9" s="8">
        <f>SQRT((D9-$M$4)^2+(E9-$N$4)^2)</f>
        <v>3.3072925765067409</v>
      </c>
      <c r="H9" s="8">
        <f>SQRT((D9-$M$5)^2+(E9-$N$5)^2)</f>
        <v>0.26951566977653252</v>
      </c>
      <c r="I9" s="8">
        <f t="shared" si="2"/>
        <v>0.26951566977653252</v>
      </c>
      <c r="J9" s="8" t="str">
        <f t="shared" si="3"/>
        <v>Cluster 3</v>
      </c>
      <c r="L9" s="7" t="s">
        <v>49</v>
      </c>
      <c r="M9" s="8">
        <f t="shared" ref="M9:M11" si="4">SUMIF($J$2:$J$37,L9,$I$2:$I$37)</f>
        <v>5.7410395529677984</v>
      </c>
    </row>
    <row r="10" spans="1:18" ht="17.399999999999999" x14ac:dyDescent="0.3">
      <c r="A10" s="13" t="s">
        <v>11</v>
      </c>
      <c r="B10" s="8">
        <v>9000</v>
      </c>
      <c r="C10" s="8">
        <v>110000</v>
      </c>
      <c r="D10" s="8">
        <f t="shared" si="0"/>
        <v>-0.43532505208412886</v>
      </c>
      <c r="E10" s="8">
        <f t="shared" si="1"/>
        <v>0.85510326827088357</v>
      </c>
      <c r="F10" s="8">
        <f>SQRT((D10-$M$3)^2+(E10-$N$3)^2)</f>
        <v>0.32163990728672942</v>
      </c>
      <c r="G10" s="8">
        <f>SQRT((D10-$M$4)^2+(E10-$N$4)^2)</f>
        <v>1.6804883674676883</v>
      </c>
      <c r="H10" s="8">
        <f>SQRT((D10-$M$5)^2+(E10-$N$5)^2)</f>
        <v>2.5008349589704966</v>
      </c>
      <c r="I10" s="8">
        <f t="shared" si="2"/>
        <v>0.32163990728672942</v>
      </c>
      <c r="J10" s="8" t="str">
        <f t="shared" si="3"/>
        <v>Cluster 1</v>
      </c>
      <c r="L10" s="7" t="s">
        <v>50</v>
      </c>
      <c r="M10" s="8">
        <f t="shared" si="4"/>
        <v>4.0977542460966312</v>
      </c>
    </row>
    <row r="11" spans="1:18" ht="17.399999999999999" x14ac:dyDescent="0.3">
      <c r="A11" s="13" t="s">
        <v>12</v>
      </c>
      <c r="B11" s="8">
        <v>5000</v>
      </c>
      <c r="C11" s="8">
        <v>43000</v>
      </c>
      <c r="D11" s="8">
        <f t="shared" si="0"/>
        <v>-0.88404951522023889</v>
      </c>
      <c r="E11" s="8">
        <f t="shared" si="1"/>
        <v>-1.1338158089416244</v>
      </c>
      <c r="F11" s="8">
        <f>SQRT((D11-$M$3)^2+(E11-$N$3)^2)</f>
        <v>1.7535082516351026</v>
      </c>
      <c r="G11" s="8">
        <f>SQRT((D11-$M$4)^2+(E11-$N$4)^2)</f>
        <v>2.7527318013854964</v>
      </c>
      <c r="H11" s="8">
        <f>SQRT((D11-$M$5)^2+(E11-$N$5)^2)</f>
        <v>0.48770128761110199</v>
      </c>
      <c r="I11" s="8">
        <f t="shared" si="2"/>
        <v>0.48770128761110199</v>
      </c>
      <c r="J11" s="8" t="str">
        <f t="shared" si="3"/>
        <v>Cluster 3</v>
      </c>
    </row>
    <row r="12" spans="1:18" ht="17.399999999999999" x14ac:dyDescent="0.3">
      <c r="A12" s="13" t="s">
        <v>13</v>
      </c>
      <c r="B12" s="8">
        <v>7500</v>
      </c>
      <c r="C12" s="8">
        <v>100000</v>
      </c>
      <c r="D12" s="8">
        <f t="shared" si="0"/>
        <v>-0.60359672576017009</v>
      </c>
      <c r="E12" s="8">
        <f t="shared" si="1"/>
        <v>0.55824967465707642</v>
      </c>
      <c r="F12" s="8">
        <f>SQRT((D12-$M$3)^2+(E12-$N$3)^2)</f>
        <v>5.2673758336590021E-2</v>
      </c>
      <c r="G12" s="8">
        <f>SQRT((D12-$M$4)^2+(E12-$N$4)^2)</f>
        <v>1.8348997627779686</v>
      </c>
      <c r="H12" s="8">
        <f>SQRT((D12-$M$5)^2+(E12-$N$5)^2)</f>
        <v>2.185215895480499</v>
      </c>
      <c r="I12" s="8">
        <f t="shared" si="2"/>
        <v>5.2673758336590021E-2</v>
      </c>
      <c r="J12" s="8" t="str">
        <f t="shared" si="3"/>
        <v>Cluster 1</v>
      </c>
    </row>
    <row r="13" spans="1:18" ht="17.399999999999999" x14ac:dyDescent="0.3">
      <c r="A13" s="13" t="s">
        <v>14</v>
      </c>
      <c r="B13" s="8">
        <v>6000</v>
      </c>
      <c r="C13" s="8">
        <v>25000</v>
      </c>
      <c r="D13" s="8">
        <f t="shared" si="0"/>
        <v>-0.77186839943621133</v>
      </c>
      <c r="E13" s="8">
        <f t="shared" si="1"/>
        <v>-1.6681522774464772</v>
      </c>
      <c r="F13" s="8">
        <f>SQRT((D13-$M$3)^2+(E13-$N$3)^2)</f>
        <v>2.2740572689850018</v>
      </c>
      <c r="G13" s="8">
        <f>SQRT((D13-$M$4)^2+(E13-$N$4)^2)</f>
        <v>3.0472198627219047</v>
      </c>
      <c r="H13" s="8">
        <f>SQRT((D13-$M$5)^2+(E13-$N$5)^2)</f>
        <v>6.7462526090494634E-2</v>
      </c>
      <c r="I13" s="8">
        <f t="shared" si="2"/>
        <v>6.7462526090494634E-2</v>
      </c>
      <c r="J13" s="8" t="str">
        <f t="shared" si="3"/>
        <v>Cluster 3</v>
      </c>
      <c r="L13" s="7" t="s">
        <v>51</v>
      </c>
      <c r="M13" s="8">
        <f>SUM(M8:M10)</f>
        <v>13.642048320236352</v>
      </c>
    </row>
    <row r="14" spans="1:18" ht="17.399999999999999" x14ac:dyDescent="0.3">
      <c r="A14" s="13" t="s">
        <v>15</v>
      </c>
      <c r="B14" s="8">
        <v>6500</v>
      </c>
      <c r="C14" s="8">
        <v>105000</v>
      </c>
      <c r="D14" s="8">
        <f t="shared" si="0"/>
        <v>-0.71577784154419766</v>
      </c>
      <c r="E14" s="8">
        <f t="shared" si="1"/>
        <v>0.70667647146398005</v>
      </c>
      <c r="F14" s="8">
        <f>SQRT((D14-$M$3)^2+(E14-$N$3)^2)</f>
        <v>0.13345505811273645</v>
      </c>
      <c r="G14" s="8">
        <f>SQRT((D14-$M$4)^2+(E14-$N$4)^2)</f>
        <v>1.947241342117094</v>
      </c>
      <c r="H14" s="8">
        <f>SQRT((D14-$M$5)^2+(E14-$N$5)^2)</f>
        <v>2.3254850826256721</v>
      </c>
      <c r="I14" s="8">
        <f t="shared" si="2"/>
        <v>0.13345505811273645</v>
      </c>
      <c r="J14" s="8" t="str">
        <f t="shared" si="3"/>
        <v>Cluster 1</v>
      </c>
    </row>
    <row r="15" spans="1:18" ht="17.399999999999999" x14ac:dyDescent="0.3">
      <c r="A15" s="13" t="s">
        <v>16</v>
      </c>
      <c r="B15" s="8">
        <v>7000</v>
      </c>
      <c r="C15" s="8">
        <v>30000</v>
      </c>
      <c r="D15" s="8">
        <f t="shared" si="0"/>
        <v>-0.65968728365218388</v>
      </c>
      <c r="E15" s="8">
        <f t="shared" si="1"/>
        <v>-1.5197254806395737</v>
      </c>
      <c r="F15" s="8">
        <f>SQRT((D15-$M$3)^2+(E15-$N$3)^2)</f>
        <v>2.1215734395796395</v>
      </c>
      <c r="G15" s="8">
        <f>SQRT((D15-$M$4)^2+(E15-$N$4)^2)</f>
        <v>2.861647209909036</v>
      </c>
      <c r="H15" s="8">
        <f>SQRT((D15-$M$5)^2+(E15-$N$5)^2)</f>
        <v>0.18348242477877566</v>
      </c>
      <c r="I15" s="8">
        <f t="shared" si="2"/>
        <v>0.18348242477877566</v>
      </c>
      <c r="J15" s="8" t="str">
        <f t="shared" si="3"/>
        <v>Cluster 3</v>
      </c>
    </row>
    <row r="16" spans="1:18" ht="17.399999999999999" x14ac:dyDescent="0.3">
      <c r="A16" s="13" t="s">
        <v>17</v>
      </c>
      <c r="B16" s="8">
        <v>6000</v>
      </c>
      <c r="C16" s="8">
        <v>95000</v>
      </c>
      <c r="D16" s="8">
        <f t="shared" si="0"/>
        <v>-0.77186839943621133</v>
      </c>
      <c r="E16" s="8">
        <f t="shared" si="1"/>
        <v>0.40982287785017285</v>
      </c>
      <c r="F16" s="8">
        <f>SQRT((D16-$M$3)^2+(E16-$N$3)^2)</f>
        <v>0.23661395114647601</v>
      </c>
      <c r="G16" s="8">
        <f>SQRT((D16-$M$4)^2+(E16-$N$4)^2)</f>
        <v>2.0137923649648992</v>
      </c>
      <c r="H16" s="8">
        <f>SQRT((D16-$M$5)^2+(E16-$N$5)^2)</f>
        <v>2.0269627010176818</v>
      </c>
      <c r="I16" s="8">
        <f t="shared" si="2"/>
        <v>0.23661395114647601</v>
      </c>
      <c r="J16" s="8" t="str">
        <f t="shared" si="3"/>
        <v>Cluster 1</v>
      </c>
    </row>
    <row r="17" spans="1:10" ht="17.399999999999999" x14ac:dyDescent="0.3">
      <c r="A17" s="13" t="s">
        <v>18</v>
      </c>
      <c r="B17" s="8">
        <v>8000</v>
      </c>
      <c r="C17" s="8">
        <v>20000</v>
      </c>
      <c r="D17" s="8">
        <f t="shared" si="0"/>
        <v>-0.54750616786815642</v>
      </c>
      <c r="E17" s="8">
        <f t="shared" si="1"/>
        <v>-1.8165790742533809</v>
      </c>
      <c r="F17" s="8">
        <f>SQRT((D17-$M$3)^2+(E17-$N$3)^2)</f>
        <v>2.4197888398277416</v>
      </c>
      <c r="G17" s="8">
        <f>SQRT((D17-$M$4)^2+(E17-$N$4)^2)</f>
        <v>3.0235204191833449</v>
      </c>
      <c r="H17" s="8">
        <f>SQRT((D17-$M$5)^2+(E17-$N$5)^2)</f>
        <v>0.33431484664887501</v>
      </c>
      <c r="I17" s="8">
        <f t="shared" si="2"/>
        <v>0.33431484664887501</v>
      </c>
      <c r="J17" s="8" t="str">
        <f t="shared" si="3"/>
        <v>Cluster 3</v>
      </c>
    </row>
    <row r="18" spans="1:10" ht="17.399999999999999" x14ac:dyDescent="0.3">
      <c r="A18" s="13" t="s">
        <v>19</v>
      </c>
      <c r="B18" s="8">
        <v>6500</v>
      </c>
      <c r="C18" s="8">
        <v>110000</v>
      </c>
      <c r="D18" s="8">
        <f t="shared" si="0"/>
        <v>-0.71577784154419766</v>
      </c>
      <c r="E18" s="8">
        <f t="shared" si="1"/>
        <v>0.85510326827088357</v>
      </c>
      <c r="F18" s="8">
        <f>SQRT((D18-$M$3)^2+(E18-$N$3)^2)</f>
        <v>0.26647298998894026</v>
      </c>
      <c r="G18" s="8">
        <f>SQRT((D18-$M$4)^2+(E18-$N$4)^2)</f>
        <v>1.9587607479234515</v>
      </c>
      <c r="H18" s="8">
        <f>SQRT((D18-$M$5)^2+(E18-$N$5)^2)</f>
        <v>2.4737836188266198</v>
      </c>
      <c r="I18" s="8">
        <f t="shared" si="2"/>
        <v>0.26647298998894026</v>
      </c>
      <c r="J18" s="8" t="str">
        <f t="shared" si="3"/>
        <v>Cluster 1</v>
      </c>
    </row>
    <row r="19" spans="1:10" ht="17.399999999999999" x14ac:dyDescent="0.3">
      <c r="A19" s="13" t="s">
        <v>20</v>
      </c>
      <c r="B19" s="8">
        <v>9000</v>
      </c>
      <c r="C19" s="8">
        <v>60000</v>
      </c>
      <c r="D19" s="8">
        <f t="shared" si="0"/>
        <v>-0.43532505208412886</v>
      </c>
      <c r="E19" s="8">
        <f t="shared" si="1"/>
        <v>-0.62916469979815226</v>
      </c>
      <c r="F19" s="8">
        <f>SQRT((D19-$M$3)^2+(E19-$N$3)^2)</f>
        <v>1.2466845921538865</v>
      </c>
      <c r="G19" s="8">
        <f>SQRT((D19-$M$4)^2+(E19-$N$4)^2)</f>
        <v>2.0873042860517126</v>
      </c>
      <c r="H19" s="8">
        <f>SQRT((D19-$M$5)^2+(E19-$N$5)^2)</f>
        <v>1.0581476836137713</v>
      </c>
      <c r="I19" s="8">
        <f t="shared" si="2"/>
        <v>1.0581476836137713</v>
      </c>
      <c r="J19" s="8" t="str">
        <f t="shared" si="3"/>
        <v>Cluster 3</v>
      </c>
    </row>
    <row r="20" spans="1:10" ht="17.399999999999999" x14ac:dyDescent="0.3">
      <c r="A20" s="13" t="s">
        <v>21</v>
      </c>
      <c r="B20" s="8">
        <v>7000</v>
      </c>
      <c r="C20" s="8">
        <v>100000</v>
      </c>
      <c r="D20" s="8">
        <f t="shared" si="0"/>
        <v>-0.65968728365218388</v>
      </c>
      <c r="E20" s="8">
        <f t="shared" si="1"/>
        <v>0.55824967465707642</v>
      </c>
      <c r="F20" s="8">
        <f>SQRT((D20-$M$3)^2+(E20-$N$3)^2)</f>
        <v>5.0773527289544908E-2</v>
      </c>
      <c r="G20" s="8">
        <f>SQRT((D20-$M$4)^2+(E20-$N$4)^2)</f>
        <v>1.8909494820576793</v>
      </c>
      <c r="H20" s="8">
        <f>SQRT((D20-$M$5)^2+(E20-$N$5)^2)</f>
        <v>2.1804923277514887</v>
      </c>
      <c r="I20" s="8">
        <f t="shared" si="2"/>
        <v>5.0773527289544908E-2</v>
      </c>
      <c r="J20" s="8" t="str">
        <f t="shared" si="3"/>
        <v>Cluster 1</v>
      </c>
    </row>
    <row r="21" spans="1:10" ht="17.399999999999999" x14ac:dyDescent="0.3">
      <c r="A21" s="13" t="s">
        <v>22</v>
      </c>
      <c r="B21" s="8">
        <v>10000</v>
      </c>
      <c r="C21" s="8">
        <v>25000</v>
      </c>
      <c r="D21" s="8">
        <f t="shared" si="0"/>
        <v>-0.32314393630010135</v>
      </c>
      <c r="E21" s="8">
        <f t="shared" si="1"/>
        <v>-1.6681522774464772</v>
      </c>
      <c r="F21" s="8">
        <f>SQRT((D21-$M$3)^2+(E21-$N$3)^2)</f>
        <v>2.2909423102744984</v>
      </c>
      <c r="G21" s="8">
        <f>SQRT((D21-$M$4)^2+(E21-$N$4)^2)</f>
        <v>2.7731559772551071</v>
      </c>
      <c r="H21" s="8">
        <f>SQRT((D21-$M$5)^2+(E21-$N$5)^2)</f>
        <v>0.49500763294929978</v>
      </c>
      <c r="I21" s="8">
        <f t="shared" si="2"/>
        <v>0.49500763294929978</v>
      </c>
      <c r="J21" s="8" t="str">
        <f t="shared" si="3"/>
        <v>Cluster 3</v>
      </c>
    </row>
    <row r="22" spans="1:10" ht="17.399999999999999" x14ac:dyDescent="0.3">
      <c r="A22" s="13" t="s">
        <v>23</v>
      </c>
      <c r="B22" s="8">
        <v>7500</v>
      </c>
      <c r="C22" s="8">
        <v>105000</v>
      </c>
      <c r="D22" s="8">
        <f t="shared" si="0"/>
        <v>-0.60359672576017009</v>
      </c>
      <c r="E22" s="8">
        <f t="shared" si="1"/>
        <v>0.70667647146398005</v>
      </c>
      <c r="F22" s="8">
        <f>SQRT((D22-$M$3)^2+(E22-$N$3)^2)</f>
        <v>0.10913797988948584</v>
      </c>
      <c r="G22" s="8">
        <f>SQRT((D22-$M$4)^2+(E22-$N$4)^2)</f>
        <v>1.8351541991281244</v>
      </c>
      <c r="H22" s="8">
        <f>SQRT((D22-$M$5)^2+(E22-$N$5)^2)</f>
        <v>2.3329877850302432</v>
      </c>
      <c r="I22" s="8">
        <f t="shared" si="2"/>
        <v>0.10913797988948584</v>
      </c>
      <c r="J22" s="8" t="str">
        <f t="shared" si="3"/>
        <v>Cluster 1</v>
      </c>
    </row>
    <row r="23" spans="1:10" ht="17.399999999999999" x14ac:dyDescent="0.3">
      <c r="A23" s="13" t="s">
        <v>24</v>
      </c>
      <c r="B23" s="8">
        <v>18000</v>
      </c>
      <c r="C23" s="8">
        <v>95000</v>
      </c>
      <c r="D23" s="8">
        <f t="shared" si="0"/>
        <v>0.57430498997211865</v>
      </c>
      <c r="E23" s="8">
        <f t="shared" si="1"/>
        <v>0.40982287785017285</v>
      </c>
      <c r="F23" s="8">
        <f>SQRT((D23-$M$3)^2+(E23-$N$3)^2)</f>
        <v>1.2228444888557501</v>
      </c>
      <c r="G23" s="8">
        <f>SQRT((D23-$M$4)^2+(E23-$N$4)^2)</f>
        <v>0.69138780676848244</v>
      </c>
      <c r="H23" s="8">
        <f>SQRT((D23-$M$5)^2+(E23-$N$5)^2)</f>
        <v>2.4572634671463929</v>
      </c>
      <c r="I23" s="8">
        <f t="shared" si="2"/>
        <v>0.69138780676848244</v>
      </c>
      <c r="J23" s="8" t="str">
        <f t="shared" si="3"/>
        <v>Cluster 2</v>
      </c>
    </row>
    <row r="24" spans="1:10" ht="17.399999999999999" x14ac:dyDescent="0.3">
      <c r="A24" s="13" t="s">
        <v>25</v>
      </c>
      <c r="B24" s="8">
        <v>16000</v>
      </c>
      <c r="C24" s="8">
        <v>110000</v>
      </c>
      <c r="D24" s="8">
        <f t="shared" si="0"/>
        <v>0.34994275840406369</v>
      </c>
      <c r="E24" s="8">
        <f t="shared" si="1"/>
        <v>0.85510326827088357</v>
      </c>
      <c r="F24" s="8">
        <f>SQRT((D24-$M$3)^2+(E24-$N$3)^2)</f>
        <v>1.0154666728441197</v>
      </c>
      <c r="G24" s="8">
        <f>SQRT((D24-$M$4)^2+(E24-$N$4)^2)</f>
        <v>0.90848786175477736</v>
      </c>
      <c r="H24" s="8">
        <f>SQRT((D24-$M$5)^2+(E24-$N$5)^2)</f>
        <v>2.7327363304896068</v>
      </c>
      <c r="I24" s="8">
        <f t="shared" si="2"/>
        <v>0.90848786175477736</v>
      </c>
      <c r="J24" s="8" t="str">
        <f t="shared" si="3"/>
        <v>Cluster 2</v>
      </c>
    </row>
    <row r="25" spans="1:10" ht="17.399999999999999" x14ac:dyDescent="0.3">
      <c r="A25" s="13" t="s">
        <v>26</v>
      </c>
      <c r="B25" s="8">
        <v>12000</v>
      </c>
      <c r="C25" s="8">
        <v>100000</v>
      </c>
      <c r="D25" s="8">
        <f t="shared" si="0"/>
        <v>-9.8781704732046352E-2</v>
      </c>
      <c r="E25" s="8">
        <f t="shared" si="1"/>
        <v>0.55824967465707642</v>
      </c>
      <c r="F25" s="8">
        <f>SQRT((D25-$M$3)^2+(E25-$N$3)^2)</f>
        <v>0.53637416989409215</v>
      </c>
      <c r="G25" s="8">
        <f>SQRT((D25-$M$4)^2+(E25-$N$4)^2)</f>
        <v>1.3306071782445694</v>
      </c>
      <c r="H25" s="8">
        <f>SQRT((D25-$M$5)^2+(E25-$N$5)^2)</f>
        <v>2.289960160739875</v>
      </c>
      <c r="I25" s="8">
        <f t="shared" si="2"/>
        <v>0.53637416989409215</v>
      </c>
      <c r="J25" s="8" t="str">
        <f t="shared" si="3"/>
        <v>Cluster 1</v>
      </c>
    </row>
    <row r="26" spans="1:10" ht="17.399999999999999" x14ac:dyDescent="0.3">
      <c r="A26" s="13" t="s">
        <v>27</v>
      </c>
      <c r="B26" s="8">
        <v>11000</v>
      </c>
      <c r="C26" s="8">
        <v>105000</v>
      </c>
      <c r="D26" s="8">
        <f t="shared" si="0"/>
        <v>-0.21096282051607385</v>
      </c>
      <c r="E26" s="8">
        <f t="shared" si="1"/>
        <v>0.70667647146398005</v>
      </c>
      <c r="F26" s="8">
        <f>SQRT((D26-$M$3)^2+(E26-$N$3)^2)</f>
        <v>0.43528330223109235</v>
      </c>
      <c r="G26" s="8">
        <f>SQRT((D26-$M$4)^2+(E26-$N$4)^2)</f>
        <v>1.4429642210243347</v>
      </c>
      <c r="H26" s="8">
        <f>SQRT((D26-$M$5)^2+(E26-$N$5)^2)</f>
        <v>2.4007016625942383</v>
      </c>
      <c r="I26" s="8">
        <f t="shared" si="2"/>
        <v>0.43528330223109235</v>
      </c>
      <c r="J26" s="8" t="str">
        <f t="shared" si="3"/>
        <v>Cluster 1</v>
      </c>
    </row>
    <row r="27" spans="1:10" ht="17.399999999999999" x14ac:dyDescent="0.3">
      <c r="A27" s="13" t="s">
        <v>28</v>
      </c>
      <c r="B27" s="8">
        <v>20000</v>
      </c>
      <c r="C27" s="8">
        <v>95000</v>
      </c>
      <c r="D27" s="8">
        <f t="shared" si="0"/>
        <v>0.79866722154017367</v>
      </c>
      <c r="E27" s="8">
        <f t="shared" si="1"/>
        <v>0.40982287785017285</v>
      </c>
      <c r="F27" s="8">
        <f>SQRT((D27-$M$3)^2+(E27-$N$3)^2)</f>
        <v>1.4448568329119043</v>
      </c>
      <c r="G27" s="8">
        <f>SQRT((D27-$M$4)^2+(E27-$N$4)^2)</f>
        <v>0.4839031008928511</v>
      </c>
      <c r="H27" s="8">
        <f>SQRT((D27-$M$5)^2+(E27-$N$5)^2)</f>
        <v>2.5907734269121767</v>
      </c>
      <c r="I27" s="8">
        <f t="shared" si="2"/>
        <v>0.4839031008928511</v>
      </c>
      <c r="J27" s="8" t="str">
        <f t="shared" si="3"/>
        <v>Cluster 2</v>
      </c>
    </row>
    <row r="28" spans="1:10" ht="17.399999999999999" x14ac:dyDescent="0.3">
      <c r="A28" s="13" t="s">
        <v>29</v>
      </c>
      <c r="B28" s="8">
        <v>21000</v>
      </c>
      <c r="C28" s="8">
        <v>110000</v>
      </c>
      <c r="D28" s="8">
        <f t="shared" si="0"/>
        <v>0.91084833732420123</v>
      </c>
      <c r="E28" s="8">
        <f t="shared" si="1"/>
        <v>0.85510326827088357</v>
      </c>
      <c r="F28" s="8">
        <f>SQRT((D28-$M$3)^2+(E28-$N$3)^2)</f>
        <v>1.5648981146332517</v>
      </c>
      <c r="G28" s="8">
        <f>SQRT((D28-$M$4)^2+(E28-$N$4)^2)</f>
        <v>0.39088356389976536</v>
      </c>
      <c r="H28" s="8">
        <f>SQRT((D28-$M$5)^2+(E28-$N$5)^2)</f>
        <v>3.0149349652753599</v>
      </c>
      <c r="I28" s="8">
        <f t="shared" si="2"/>
        <v>0.39088356389976536</v>
      </c>
      <c r="J28" s="8" t="str">
        <f t="shared" si="3"/>
        <v>Cluster 2</v>
      </c>
    </row>
    <row r="29" spans="1:10" ht="17.399999999999999" x14ac:dyDescent="0.3">
      <c r="A29" s="13" t="s">
        <v>30</v>
      </c>
      <c r="B29" s="8">
        <v>22000</v>
      </c>
      <c r="C29" s="8">
        <v>100000</v>
      </c>
      <c r="D29" s="8">
        <f t="shared" si="0"/>
        <v>1.0230294531082287</v>
      </c>
      <c r="E29" s="8">
        <f t="shared" si="1"/>
        <v>0.55824967465707642</v>
      </c>
      <c r="F29" s="8">
        <f>SQRT((D29-$M$3)^2+(E29-$N$3)^2)</f>
        <v>1.6569931378929403</v>
      </c>
      <c r="G29" s="8">
        <f>SQRT((D29-$M$4)^2+(E29-$N$4)^2)</f>
        <v>0.21876222658841787</v>
      </c>
      <c r="H29" s="8">
        <f>SQRT((D29-$M$5)^2+(E29-$N$5)^2)</f>
        <v>2.8478675252447365</v>
      </c>
      <c r="I29" s="8">
        <f t="shared" si="2"/>
        <v>0.21876222658841787</v>
      </c>
      <c r="J29" s="8" t="str">
        <f t="shared" si="3"/>
        <v>Cluster 2</v>
      </c>
    </row>
    <row r="30" spans="1:10" ht="17.399999999999999" x14ac:dyDescent="0.3">
      <c r="A30" s="13" t="s">
        <v>31</v>
      </c>
      <c r="B30" s="8">
        <v>23000</v>
      </c>
      <c r="C30" s="8">
        <v>105000</v>
      </c>
      <c r="D30" s="8">
        <f t="shared" si="0"/>
        <v>1.1352105688922562</v>
      </c>
      <c r="E30" s="8">
        <f t="shared" si="1"/>
        <v>0.70667647146398005</v>
      </c>
      <c r="F30" s="8">
        <f>SQRT((D30-$M$3)^2+(E30-$N$3)^2)</f>
        <v>1.7717184776015811</v>
      </c>
      <c r="G30" s="8">
        <f>SQRT((D30-$M$4)^2+(E30-$N$4)^2)</f>
        <v>0.12229260786941214</v>
      </c>
      <c r="H30" s="8">
        <f>SQRT((D30-$M$5)^2+(E30-$N$5)^2)</f>
        <v>3.0336589717804605</v>
      </c>
      <c r="I30" s="8">
        <f t="shared" si="2"/>
        <v>0.12229260786941214</v>
      </c>
      <c r="J30" s="8" t="str">
        <f t="shared" si="3"/>
        <v>Cluster 2</v>
      </c>
    </row>
    <row r="31" spans="1:10" ht="17.399999999999999" x14ac:dyDescent="0.3">
      <c r="A31" s="13" t="s">
        <v>32</v>
      </c>
      <c r="B31" s="8">
        <v>24000</v>
      </c>
      <c r="C31" s="8">
        <v>95000</v>
      </c>
      <c r="D31" s="8">
        <f t="shared" si="0"/>
        <v>1.2473916846762838</v>
      </c>
      <c r="E31" s="8">
        <f t="shared" si="1"/>
        <v>0.40982287785017285</v>
      </c>
      <c r="F31" s="8">
        <f>SQRT((D31-$M$3)^2+(E31-$N$3)^2)</f>
        <v>1.8905467412132611</v>
      </c>
      <c r="G31" s="8">
        <f>SQRT((D31-$M$4)^2+(E31-$N$4)^2)</f>
        <v>0.22018832891429782</v>
      </c>
      <c r="H31" s="8">
        <f>SQRT((D31-$M$5)^2+(E31-$N$5)^2)</f>
        <v>2.8917233305700867</v>
      </c>
      <c r="I31" s="8">
        <f t="shared" si="2"/>
        <v>0.22018832891429782</v>
      </c>
      <c r="J31" s="8" t="str">
        <f t="shared" si="3"/>
        <v>Cluster 2</v>
      </c>
    </row>
    <row r="32" spans="1:10" ht="17.399999999999999" x14ac:dyDescent="0.3">
      <c r="A32" s="13" t="s">
        <v>33</v>
      </c>
      <c r="B32" s="8">
        <v>25000</v>
      </c>
      <c r="C32" s="8">
        <v>110000</v>
      </c>
      <c r="D32" s="8">
        <f t="shared" si="0"/>
        <v>1.3595728004603111</v>
      </c>
      <c r="E32" s="8">
        <f t="shared" si="1"/>
        <v>0.85510326827088357</v>
      </c>
      <c r="F32" s="8">
        <f>SQRT((D32-$M$3)^2+(E32-$N$3)^2)</f>
        <v>2.0090143464373176</v>
      </c>
      <c r="G32" s="8">
        <f>SQRT((D32-$M$4)^2+(E32-$N$4)^2)</f>
        <v>0.2603602726449088</v>
      </c>
      <c r="H32" s="8">
        <f>SQRT((D32-$M$5)^2+(E32-$N$5)^2)</f>
        <v>3.292486376238696</v>
      </c>
      <c r="I32" s="8">
        <f t="shared" si="2"/>
        <v>0.2603602726449088</v>
      </c>
      <c r="J32" s="8" t="str">
        <f t="shared" si="3"/>
        <v>Cluster 2</v>
      </c>
    </row>
    <row r="33" spans="1:10" ht="17.399999999999999" x14ac:dyDescent="0.3">
      <c r="A33" s="13" t="s">
        <v>34</v>
      </c>
      <c r="B33" s="8">
        <v>26000</v>
      </c>
      <c r="C33" s="8">
        <v>100000</v>
      </c>
      <c r="D33" s="8">
        <f t="shared" si="0"/>
        <v>1.4717539162443387</v>
      </c>
      <c r="E33" s="8">
        <f t="shared" si="1"/>
        <v>0.55824967465707642</v>
      </c>
      <c r="F33" s="8">
        <f>SQRT((D33-$M$3)^2+(E33-$N$3)^2)</f>
        <v>2.1055962613808337</v>
      </c>
      <c r="G33" s="8">
        <f>SQRT((D33-$M$4)^2+(E33-$N$4)^2)</f>
        <v>0.25205405121732649</v>
      </c>
      <c r="H33" s="8">
        <f>SQRT((D33-$M$5)^2+(E33-$N$5)^2)</f>
        <v>3.1562097452687552</v>
      </c>
      <c r="I33" s="8">
        <f t="shared" si="2"/>
        <v>0.25205405121732649</v>
      </c>
      <c r="J33" s="8" t="str">
        <f t="shared" si="3"/>
        <v>Cluster 2</v>
      </c>
    </row>
    <row r="34" spans="1:10" ht="17.399999999999999" x14ac:dyDescent="0.3">
      <c r="A34" s="13" t="s">
        <v>35</v>
      </c>
      <c r="B34" s="8">
        <v>27000</v>
      </c>
      <c r="C34" s="8">
        <v>105000</v>
      </c>
      <c r="D34" s="8">
        <f t="shared" si="0"/>
        <v>1.5839350320283663</v>
      </c>
      <c r="E34" s="8">
        <f t="shared" si="1"/>
        <v>0.70667647146398005</v>
      </c>
      <c r="F34" s="8">
        <f>SQRT((D34-$M$3)^2+(E34-$N$3)^2)</f>
        <v>2.2198136279201259</v>
      </c>
      <c r="G34" s="8">
        <f>SQRT((D34-$M$4)^2+(E34-$N$4)^2)</f>
        <v>0.36236257643559344</v>
      </c>
      <c r="H34" s="8">
        <f>SQRT((D34-$M$5)^2+(E34-$N$5)^2)</f>
        <v>3.3399212705928196</v>
      </c>
      <c r="I34" s="8">
        <f t="shared" si="2"/>
        <v>0.36236257643559344</v>
      </c>
      <c r="J34" s="8" t="str">
        <f t="shared" si="3"/>
        <v>Cluster 2</v>
      </c>
    </row>
    <row r="35" spans="1:10" ht="17.399999999999999" x14ac:dyDescent="0.3">
      <c r="A35" s="13" t="s">
        <v>36</v>
      </c>
      <c r="B35" s="8">
        <v>28000</v>
      </c>
      <c r="C35" s="8">
        <v>95000</v>
      </c>
      <c r="D35" s="8">
        <f t="shared" si="0"/>
        <v>1.6961161478123938</v>
      </c>
      <c r="E35" s="8">
        <f t="shared" si="1"/>
        <v>0.40982287785017285</v>
      </c>
      <c r="F35" s="8">
        <f>SQRT((D35-$M$3)^2+(E35-$N$3)^2)</f>
        <v>2.3373981221532469</v>
      </c>
      <c r="G35" s="8">
        <f>SQRT((D35-$M$4)^2+(E35-$N$4)^2)</f>
        <v>0.51527747569635296</v>
      </c>
      <c r="H35" s="8">
        <f>SQRT((D35-$M$5)^2+(E35-$N$5)^2)</f>
        <v>3.227185767687696</v>
      </c>
      <c r="I35" s="8">
        <f t="shared" si="2"/>
        <v>0.51527747569635296</v>
      </c>
      <c r="J35" s="8" t="str">
        <f t="shared" si="3"/>
        <v>Cluster 2</v>
      </c>
    </row>
    <row r="36" spans="1:10" ht="17.399999999999999" x14ac:dyDescent="0.3">
      <c r="A36" s="13" t="s">
        <v>37</v>
      </c>
      <c r="B36" s="8">
        <v>29000</v>
      </c>
      <c r="C36" s="8">
        <v>110000</v>
      </c>
      <c r="D36" s="8">
        <f t="shared" si="0"/>
        <v>1.8082972635964212</v>
      </c>
      <c r="E36" s="8">
        <f t="shared" si="1"/>
        <v>0.85510326827088357</v>
      </c>
      <c r="F36" s="8">
        <f>SQRT((D36-$M$3)^2+(E36-$N$3)^2)</f>
        <v>2.4548072158181387</v>
      </c>
      <c r="G36" s="8">
        <f>SQRT((D36-$M$4)^2+(E36-$N$4)^2)</f>
        <v>0.62088023825055083</v>
      </c>
      <c r="H36" s="8">
        <f>SQRT((D36-$M$5)^2+(E36-$N$5)^2)</f>
        <v>3.604692430461784</v>
      </c>
      <c r="I36" s="8">
        <f t="shared" si="2"/>
        <v>0.62088023825055083</v>
      </c>
      <c r="J36" s="8" t="str">
        <f t="shared" si="3"/>
        <v>Cluster 2</v>
      </c>
    </row>
    <row r="37" spans="1:10" ht="17.399999999999999" x14ac:dyDescent="0.3">
      <c r="A37" s="13" t="s">
        <v>38</v>
      </c>
      <c r="B37" s="8">
        <v>30000</v>
      </c>
      <c r="C37" s="8">
        <v>100000</v>
      </c>
      <c r="D37" s="8">
        <f t="shared" si="0"/>
        <v>1.9204783793804487</v>
      </c>
      <c r="E37" s="8">
        <f t="shared" si="1"/>
        <v>0.55824967465707642</v>
      </c>
      <c r="F37" s="8">
        <f>SQRT((D37-$M$3)^2+(E37-$N$3)^2)</f>
        <v>2.5542420129054291</v>
      </c>
      <c r="G37" s="8">
        <f>SQRT((D37-$M$4)^2+(E37-$N$4)^2)</f>
        <v>0.6941994420350619</v>
      </c>
      <c r="H37" s="8">
        <f>SQRT((D37-$M$5)^2+(E37-$N$5)^2)</f>
        <v>3.4950933833803237</v>
      </c>
      <c r="I37" s="8">
        <f t="shared" si="2"/>
        <v>0.6941994420350619</v>
      </c>
      <c r="J37" s="8" t="str">
        <f t="shared" si="3"/>
        <v>Cluster 2</v>
      </c>
    </row>
  </sheetData>
  <conditionalFormatting sqref="J2:J37">
    <cfRule type="containsText" dxfId="2" priority="2" operator="containsText" text="1">
      <formula>NOT(ISERROR(SEARCH("1",J2)))</formula>
    </cfRule>
  </conditionalFormatting>
  <conditionalFormatting sqref="J1:J37">
    <cfRule type="containsText" dxfId="0" priority="1" operator="containsText" text="2">
      <formula>NOT(ISERROR(SEARCH("2",J1)))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F3AE6-3068-406A-B6AF-2BE453111CE4}">
  <dimension ref="A1:G37"/>
  <sheetViews>
    <sheetView workbookViewId="0">
      <selection activeCell="F2" sqref="F2:G37"/>
    </sheetView>
  </sheetViews>
  <sheetFormatPr defaultRowHeight="14.4" x14ac:dyDescent="0.3"/>
  <cols>
    <col min="1" max="1" width="12" customWidth="1"/>
    <col min="2" max="2" width="11.44140625" customWidth="1"/>
  </cols>
  <sheetData>
    <row r="1" spans="1:7" ht="52.2" x14ac:dyDescent="0.3">
      <c r="A1" s="5" t="s">
        <v>1</v>
      </c>
      <c r="B1" s="5" t="s">
        <v>2</v>
      </c>
    </row>
    <row r="2" spans="1:7" ht="18" thickBot="1" x14ac:dyDescent="0.35">
      <c r="A2" s="3">
        <v>5</v>
      </c>
      <c r="B2" s="4">
        <v>100</v>
      </c>
      <c r="C2">
        <f>A2*1000</f>
        <v>5000</v>
      </c>
      <c r="D2">
        <f>B2*1000</f>
        <v>100000</v>
      </c>
      <c r="F2">
        <v>5000</v>
      </c>
      <c r="G2">
        <v>100000</v>
      </c>
    </row>
    <row r="3" spans="1:7" ht="18" thickBot="1" x14ac:dyDescent="0.35">
      <c r="A3" s="1">
        <v>1.7</v>
      </c>
      <c r="B3" s="2">
        <v>25</v>
      </c>
      <c r="C3">
        <f t="shared" ref="C3:C37" si="0">A3*1000</f>
        <v>1700</v>
      </c>
      <c r="D3">
        <f t="shared" ref="D3:D37" si="1">B3*1000</f>
        <v>25000</v>
      </c>
      <c r="F3">
        <v>1700</v>
      </c>
      <c r="G3">
        <v>25000</v>
      </c>
    </row>
    <row r="4" spans="1:7" ht="18" thickBot="1" x14ac:dyDescent="0.35">
      <c r="A4" s="1">
        <v>6</v>
      </c>
      <c r="B4" s="2">
        <v>85</v>
      </c>
      <c r="C4">
        <f t="shared" si="0"/>
        <v>6000</v>
      </c>
      <c r="D4">
        <f t="shared" si="1"/>
        <v>85000</v>
      </c>
      <c r="F4">
        <v>6000</v>
      </c>
      <c r="G4">
        <v>85000</v>
      </c>
    </row>
    <row r="5" spans="1:7" ht="18" thickBot="1" x14ac:dyDescent="0.35">
      <c r="A5" s="1">
        <v>2</v>
      </c>
      <c r="B5" s="2">
        <v>20</v>
      </c>
      <c r="C5">
        <f t="shared" si="0"/>
        <v>2000</v>
      </c>
      <c r="D5">
        <f t="shared" si="1"/>
        <v>20000</v>
      </c>
      <c r="F5">
        <v>2000</v>
      </c>
      <c r="G5">
        <v>20000</v>
      </c>
    </row>
    <row r="6" spans="1:7" ht="18" thickBot="1" x14ac:dyDescent="0.35">
      <c r="A6" s="1">
        <v>7</v>
      </c>
      <c r="B6" s="2">
        <v>105</v>
      </c>
      <c r="C6">
        <f t="shared" si="0"/>
        <v>7000</v>
      </c>
      <c r="D6">
        <f t="shared" si="1"/>
        <v>105000</v>
      </c>
      <c r="F6">
        <v>7000</v>
      </c>
      <c r="G6">
        <v>105000</v>
      </c>
    </row>
    <row r="7" spans="1:7" ht="18" thickBot="1" x14ac:dyDescent="0.35">
      <c r="A7" s="1">
        <v>3</v>
      </c>
      <c r="B7" s="2">
        <v>30</v>
      </c>
      <c r="C7">
        <f t="shared" si="0"/>
        <v>3000</v>
      </c>
      <c r="D7">
        <f t="shared" si="1"/>
        <v>30000</v>
      </c>
      <c r="F7">
        <v>3000</v>
      </c>
      <c r="G7">
        <v>30000</v>
      </c>
    </row>
    <row r="8" spans="1:7" ht="18" thickBot="1" x14ac:dyDescent="0.35">
      <c r="A8" s="1">
        <v>8</v>
      </c>
      <c r="B8" s="2">
        <v>75</v>
      </c>
      <c r="C8">
        <f t="shared" si="0"/>
        <v>8000</v>
      </c>
      <c r="D8">
        <f t="shared" si="1"/>
        <v>75000</v>
      </c>
      <c r="F8">
        <v>8000</v>
      </c>
      <c r="G8">
        <v>75000</v>
      </c>
    </row>
    <row r="9" spans="1:7" ht="18" thickBot="1" x14ac:dyDescent="0.35">
      <c r="A9" s="1">
        <v>4</v>
      </c>
      <c r="B9" s="2">
        <v>20</v>
      </c>
      <c r="C9">
        <f t="shared" si="0"/>
        <v>4000</v>
      </c>
      <c r="D9">
        <f t="shared" si="1"/>
        <v>20000</v>
      </c>
      <c r="F9">
        <v>4000</v>
      </c>
      <c r="G9">
        <v>20000</v>
      </c>
    </row>
    <row r="10" spans="1:7" ht="18" thickBot="1" x14ac:dyDescent="0.35">
      <c r="A10" s="1">
        <v>9</v>
      </c>
      <c r="B10" s="2">
        <v>110</v>
      </c>
      <c r="C10">
        <f t="shared" si="0"/>
        <v>9000</v>
      </c>
      <c r="D10">
        <f t="shared" si="1"/>
        <v>110000</v>
      </c>
      <c r="F10">
        <v>9000</v>
      </c>
      <c r="G10">
        <v>110000</v>
      </c>
    </row>
    <row r="11" spans="1:7" ht="18" thickBot="1" x14ac:dyDescent="0.35">
      <c r="A11" s="1">
        <v>5</v>
      </c>
      <c r="B11" s="2">
        <v>43</v>
      </c>
      <c r="C11">
        <f t="shared" si="0"/>
        <v>5000</v>
      </c>
      <c r="D11">
        <f t="shared" si="1"/>
        <v>43000</v>
      </c>
      <c r="F11">
        <v>5000</v>
      </c>
      <c r="G11">
        <v>43000</v>
      </c>
    </row>
    <row r="12" spans="1:7" ht="18" thickBot="1" x14ac:dyDescent="0.35">
      <c r="A12" s="1">
        <v>7.5</v>
      </c>
      <c r="B12" s="2">
        <v>100</v>
      </c>
      <c r="C12">
        <f t="shared" si="0"/>
        <v>7500</v>
      </c>
      <c r="D12">
        <f t="shared" si="1"/>
        <v>100000</v>
      </c>
      <c r="F12">
        <v>7500</v>
      </c>
      <c r="G12">
        <v>100000</v>
      </c>
    </row>
    <row r="13" spans="1:7" ht="18" thickBot="1" x14ac:dyDescent="0.35">
      <c r="A13" s="1">
        <v>6</v>
      </c>
      <c r="B13" s="2">
        <v>25</v>
      </c>
      <c r="C13">
        <f t="shared" si="0"/>
        <v>6000</v>
      </c>
      <c r="D13">
        <f t="shared" si="1"/>
        <v>25000</v>
      </c>
      <c r="F13">
        <v>6000</v>
      </c>
      <c r="G13">
        <v>25000</v>
      </c>
    </row>
    <row r="14" spans="1:7" ht="18" thickBot="1" x14ac:dyDescent="0.35">
      <c r="A14" s="1">
        <v>6.5</v>
      </c>
      <c r="B14" s="2">
        <v>105</v>
      </c>
      <c r="C14">
        <f t="shared" si="0"/>
        <v>6500</v>
      </c>
      <c r="D14">
        <f t="shared" si="1"/>
        <v>105000</v>
      </c>
      <c r="F14">
        <v>6500</v>
      </c>
      <c r="G14">
        <v>105000</v>
      </c>
    </row>
    <row r="15" spans="1:7" ht="18" thickBot="1" x14ac:dyDescent="0.35">
      <c r="A15" s="1">
        <v>7</v>
      </c>
      <c r="B15" s="2">
        <v>30</v>
      </c>
      <c r="C15">
        <f t="shared" si="0"/>
        <v>7000</v>
      </c>
      <c r="D15">
        <f t="shared" si="1"/>
        <v>30000</v>
      </c>
      <c r="F15">
        <v>7000</v>
      </c>
      <c r="G15">
        <v>30000</v>
      </c>
    </row>
    <row r="16" spans="1:7" ht="18" thickBot="1" x14ac:dyDescent="0.35">
      <c r="A16" s="1">
        <v>6</v>
      </c>
      <c r="B16" s="2">
        <v>95</v>
      </c>
      <c r="C16">
        <f t="shared" si="0"/>
        <v>6000</v>
      </c>
      <c r="D16">
        <f t="shared" si="1"/>
        <v>95000</v>
      </c>
      <c r="F16">
        <v>6000</v>
      </c>
      <c r="G16">
        <v>95000</v>
      </c>
    </row>
    <row r="17" spans="1:7" ht="18" thickBot="1" x14ac:dyDescent="0.35">
      <c r="A17" s="1">
        <v>8</v>
      </c>
      <c r="B17" s="2">
        <v>20</v>
      </c>
      <c r="C17">
        <f t="shared" si="0"/>
        <v>8000</v>
      </c>
      <c r="D17">
        <f t="shared" si="1"/>
        <v>20000</v>
      </c>
      <c r="F17">
        <v>8000</v>
      </c>
      <c r="G17">
        <v>20000</v>
      </c>
    </row>
    <row r="18" spans="1:7" ht="18" thickBot="1" x14ac:dyDescent="0.35">
      <c r="A18" s="1">
        <v>6.5</v>
      </c>
      <c r="B18" s="2">
        <v>110</v>
      </c>
      <c r="C18">
        <f t="shared" si="0"/>
        <v>6500</v>
      </c>
      <c r="D18">
        <f t="shared" si="1"/>
        <v>110000</v>
      </c>
      <c r="F18">
        <v>6500</v>
      </c>
      <c r="G18">
        <v>110000</v>
      </c>
    </row>
    <row r="19" spans="1:7" ht="18" thickBot="1" x14ac:dyDescent="0.35">
      <c r="A19" s="1">
        <v>9</v>
      </c>
      <c r="B19" s="2">
        <v>60</v>
      </c>
      <c r="C19">
        <f t="shared" si="0"/>
        <v>9000</v>
      </c>
      <c r="D19">
        <f t="shared" si="1"/>
        <v>60000</v>
      </c>
      <c r="F19">
        <v>9000</v>
      </c>
      <c r="G19">
        <v>60000</v>
      </c>
    </row>
    <row r="20" spans="1:7" ht="18" thickBot="1" x14ac:dyDescent="0.35">
      <c r="A20" s="1">
        <v>7</v>
      </c>
      <c r="B20" s="2">
        <v>100</v>
      </c>
      <c r="C20">
        <f t="shared" si="0"/>
        <v>7000</v>
      </c>
      <c r="D20">
        <f t="shared" si="1"/>
        <v>100000</v>
      </c>
      <c r="F20">
        <v>7000</v>
      </c>
      <c r="G20">
        <v>100000</v>
      </c>
    </row>
    <row r="21" spans="1:7" ht="18" thickBot="1" x14ac:dyDescent="0.35">
      <c r="A21" s="1">
        <v>10</v>
      </c>
      <c r="B21" s="2">
        <v>25</v>
      </c>
      <c r="C21">
        <f t="shared" si="0"/>
        <v>10000</v>
      </c>
      <c r="D21">
        <f t="shared" si="1"/>
        <v>25000</v>
      </c>
      <c r="F21">
        <v>10000</v>
      </c>
      <c r="G21">
        <v>25000</v>
      </c>
    </row>
    <row r="22" spans="1:7" ht="18" thickBot="1" x14ac:dyDescent="0.35">
      <c r="A22" s="1">
        <v>7.5</v>
      </c>
      <c r="B22" s="2">
        <v>105</v>
      </c>
      <c r="C22">
        <f t="shared" si="0"/>
        <v>7500</v>
      </c>
      <c r="D22">
        <f t="shared" si="1"/>
        <v>105000</v>
      </c>
      <c r="F22">
        <v>7500</v>
      </c>
      <c r="G22">
        <v>105000</v>
      </c>
    </row>
    <row r="23" spans="1:7" ht="18" thickBot="1" x14ac:dyDescent="0.35">
      <c r="A23" s="1">
        <v>18</v>
      </c>
      <c r="B23" s="2">
        <v>95</v>
      </c>
      <c r="C23">
        <f t="shared" si="0"/>
        <v>18000</v>
      </c>
      <c r="D23">
        <f t="shared" si="1"/>
        <v>95000</v>
      </c>
      <c r="F23">
        <v>18000</v>
      </c>
      <c r="G23">
        <v>95000</v>
      </c>
    </row>
    <row r="24" spans="1:7" ht="18" thickBot="1" x14ac:dyDescent="0.35">
      <c r="A24" s="1">
        <v>16</v>
      </c>
      <c r="B24" s="2">
        <v>110</v>
      </c>
      <c r="C24">
        <f t="shared" si="0"/>
        <v>16000</v>
      </c>
      <c r="D24">
        <f t="shared" si="1"/>
        <v>110000</v>
      </c>
      <c r="F24">
        <v>16000</v>
      </c>
      <c r="G24">
        <v>110000</v>
      </c>
    </row>
    <row r="25" spans="1:7" ht="18" thickBot="1" x14ac:dyDescent="0.35">
      <c r="A25" s="1">
        <v>12</v>
      </c>
      <c r="B25" s="2">
        <v>100</v>
      </c>
      <c r="C25">
        <f t="shared" si="0"/>
        <v>12000</v>
      </c>
      <c r="D25">
        <f t="shared" si="1"/>
        <v>100000</v>
      </c>
      <c r="F25">
        <v>12000</v>
      </c>
      <c r="G25">
        <v>100000</v>
      </c>
    </row>
    <row r="26" spans="1:7" ht="18" thickBot="1" x14ac:dyDescent="0.35">
      <c r="A26" s="1">
        <v>11</v>
      </c>
      <c r="B26" s="2">
        <v>105</v>
      </c>
      <c r="C26">
        <f t="shared" si="0"/>
        <v>11000</v>
      </c>
      <c r="D26">
        <f t="shared" si="1"/>
        <v>105000</v>
      </c>
      <c r="F26">
        <v>11000</v>
      </c>
      <c r="G26">
        <v>105000</v>
      </c>
    </row>
    <row r="27" spans="1:7" ht="18" thickBot="1" x14ac:dyDescent="0.35">
      <c r="A27" s="1">
        <v>20</v>
      </c>
      <c r="B27" s="2">
        <v>95</v>
      </c>
      <c r="C27">
        <f t="shared" si="0"/>
        <v>20000</v>
      </c>
      <c r="D27">
        <f t="shared" si="1"/>
        <v>95000</v>
      </c>
      <c r="F27">
        <v>20000</v>
      </c>
      <c r="G27">
        <v>95000</v>
      </c>
    </row>
    <row r="28" spans="1:7" ht="18" thickBot="1" x14ac:dyDescent="0.35">
      <c r="A28" s="1">
        <v>21</v>
      </c>
      <c r="B28" s="2">
        <v>110</v>
      </c>
      <c r="C28">
        <f t="shared" si="0"/>
        <v>21000</v>
      </c>
      <c r="D28">
        <f t="shared" si="1"/>
        <v>110000</v>
      </c>
      <c r="F28">
        <v>21000</v>
      </c>
      <c r="G28">
        <v>110000</v>
      </c>
    </row>
    <row r="29" spans="1:7" ht="18" thickBot="1" x14ac:dyDescent="0.35">
      <c r="A29" s="1">
        <v>22</v>
      </c>
      <c r="B29" s="2">
        <v>100</v>
      </c>
      <c r="C29">
        <f t="shared" si="0"/>
        <v>22000</v>
      </c>
      <c r="D29">
        <f t="shared" si="1"/>
        <v>100000</v>
      </c>
      <c r="F29">
        <v>22000</v>
      </c>
      <c r="G29">
        <v>100000</v>
      </c>
    </row>
    <row r="30" spans="1:7" ht="18" thickBot="1" x14ac:dyDescent="0.35">
      <c r="A30" s="1">
        <v>23</v>
      </c>
      <c r="B30" s="2">
        <v>105</v>
      </c>
      <c r="C30">
        <f t="shared" si="0"/>
        <v>23000</v>
      </c>
      <c r="D30">
        <f t="shared" si="1"/>
        <v>105000</v>
      </c>
      <c r="F30">
        <v>23000</v>
      </c>
      <c r="G30">
        <v>105000</v>
      </c>
    </row>
    <row r="31" spans="1:7" ht="18" thickBot="1" x14ac:dyDescent="0.35">
      <c r="A31" s="1">
        <v>24</v>
      </c>
      <c r="B31" s="2">
        <v>95</v>
      </c>
      <c r="C31">
        <f t="shared" si="0"/>
        <v>24000</v>
      </c>
      <c r="D31">
        <f t="shared" si="1"/>
        <v>95000</v>
      </c>
      <c r="F31">
        <v>24000</v>
      </c>
      <c r="G31">
        <v>95000</v>
      </c>
    </row>
    <row r="32" spans="1:7" ht="18" thickBot="1" x14ac:dyDescent="0.35">
      <c r="A32" s="1">
        <v>25</v>
      </c>
      <c r="B32" s="2">
        <v>110</v>
      </c>
      <c r="C32">
        <f t="shared" si="0"/>
        <v>25000</v>
      </c>
      <c r="D32">
        <f t="shared" si="1"/>
        <v>110000</v>
      </c>
      <c r="F32">
        <v>25000</v>
      </c>
      <c r="G32">
        <v>110000</v>
      </c>
    </row>
    <row r="33" spans="1:7" ht="18" thickBot="1" x14ac:dyDescent="0.35">
      <c r="A33" s="1">
        <v>26</v>
      </c>
      <c r="B33" s="2">
        <v>100</v>
      </c>
      <c r="C33">
        <f t="shared" si="0"/>
        <v>26000</v>
      </c>
      <c r="D33">
        <f t="shared" si="1"/>
        <v>100000</v>
      </c>
      <c r="F33">
        <v>26000</v>
      </c>
      <c r="G33">
        <v>100000</v>
      </c>
    </row>
    <row r="34" spans="1:7" ht="18" thickBot="1" x14ac:dyDescent="0.35">
      <c r="A34" s="1">
        <v>27</v>
      </c>
      <c r="B34" s="2">
        <v>105</v>
      </c>
      <c r="C34">
        <f t="shared" si="0"/>
        <v>27000</v>
      </c>
      <c r="D34">
        <f t="shared" si="1"/>
        <v>105000</v>
      </c>
      <c r="F34">
        <v>27000</v>
      </c>
      <c r="G34">
        <v>105000</v>
      </c>
    </row>
    <row r="35" spans="1:7" ht="18" thickBot="1" x14ac:dyDescent="0.35">
      <c r="A35" s="1">
        <v>28</v>
      </c>
      <c r="B35" s="2">
        <v>95</v>
      </c>
      <c r="C35">
        <f t="shared" si="0"/>
        <v>28000</v>
      </c>
      <c r="D35">
        <f t="shared" si="1"/>
        <v>95000</v>
      </c>
      <c r="F35">
        <v>28000</v>
      </c>
      <c r="G35">
        <v>95000</v>
      </c>
    </row>
    <row r="36" spans="1:7" ht="18" thickBot="1" x14ac:dyDescent="0.35">
      <c r="A36" s="1">
        <v>29</v>
      </c>
      <c r="B36" s="2">
        <v>110</v>
      </c>
      <c r="C36">
        <f t="shared" si="0"/>
        <v>29000</v>
      </c>
      <c r="D36">
        <f t="shared" si="1"/>
        <v>110000</v>
      </c>
      <c r="F36">
        <v>29000</v>
      </c>
      <c r="G36">
        <v>110000</v>
      </c>
    </row>
    <row r="37" spans="1:7" ht="18" thickBot="1" x14ac:dyDescent="0.35">
      <c r="A37" s="1">
        <v>30</v>
      </c>
      <c r="B37" s="2">
        <v>100</v>
      </c>
      <c r="C37">
        <f t="shared" si="0"/>
        <v>30000</v>
      </c>
      <c r="D37">
        <f t="shared" si="1"/>
        <v>100000</v>
      </c>
      <c r="F37">
        <v>30000</v>
      </c>
      <c r="G37">
        <v>100000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atharva berde</dc:creator>
  <cp:lastModifiedBy>atharva berde</cp:lastModifiedBy>
  <dcterms:created xsi:type="dcterms:W3CDTF">2023-10-18T10:36:01Z</dcterms:created>
  <dcterms:modified xsi:type="dcterms:W3CDTF">2023-10-18T12:03:51Z</dcterms:modified>
</cp:coreProperties>
</file>