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7f69e9f3fea48ef/Desktop/self learn data science/machine learning algorithms/multiple linear/"/>
    </mc:Choice>
  </mc:AlternateContent>
  <xr:revisionPtr revIDLastSave="0" documentId="8_{C7ED48BD-5077-4234-BAF3-C6CFF214F1F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 Description" sheetId="3" r:id="rId1"/>
    <sheet name="DAD_MD_Training" sheetId="4" r:id="rId2"/>
    <sheet name="modified training dataset" sheetId="6" r:id="rId3"/>
    <sheet name="DAD_MD_Testing" sheetId="5" r:id="rId4"/>
    <sheet name="Sheet4" sheetId="9" r:id="rId5"/>
  </sheets>
  <definedNames>
    <definedName name="_xlnm._FilterDatabase" localSheetId="1" hidden="1">DAD_MD_Training!$G$1:$G$249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02" i="9" l="1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" i="9"/>
  <c r="V20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" i="9"/>
  <c r="T20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" i="9"/>
  <c r="R3" i="9"/>
  <c r="R4" i="9"/>
  <c r="R5" i="9"/>
  <c r="R6" i="9"/>
  <c r="R7" i="9"/>
  <c r="R8" i="9"/>
  <c r="S8" i="9" s="1"/>
  <c r="R9" i="9"/>
  <c r="R10" i="9"/>
  <c r="R11" i="9"/>
  <c r="R12" i="9"/>
  <c r="R13" i="9"/>
  <c r="R14" i="9"/>
  <c r="R15" i="9"/>
  <c r="R16" i="9"/>
  <c r="S16" i="9" s="1"/>
  <c r="R17" i="9"/>
  <c r="R18" i="9"/>
  <c r="R19" i="9"/>
  <c r="R20" i="9"/>
  <c r="R21" i="9"/>
  <c r="R22" i="9"/>
  <c r="R23" i="9"/>
  <c r="R24" i="9"/>
  <c r="S24" i="9" s="1"/>
  <c r="R25" i="9"/>
  <c r="R26" i="9"/>
  <c r="R27" i="9"/>
  <c r="R28" i="9"/>
  <c r="R29" i="9"/>
  <c r="R30" i="9"/>
  <c r="R31" i="9"/>
  <c r="R32" i="9"/>
  <c r="S32" i="9" s="1"/>
  <c r="R33" i="9"/>
  <c r="R34" i="9"/>
  <c r="R35" i="9"/>
  <c r="R36" i="9"/>
  <c r="R37" i="9"/>
  <c r="R38" i="9"/>
  <c r="R39" i="9"/>
  <c r="R40" i="9"/>
  <c r="S40" i="9" s="1"/>
  <c r="R41" i="9"/>
  <c r="R42" i="9"/>
  <c r="R43" i="9"/>
  <c r="R44" i="9"/>
  <c r="R45" i="9"/>
  <c r="R46" i="9"/>
  <c r="R47" i="9"/>
  <c r="R48" i="9"/>
  <c r="S48" i="9" s="1"/>
  <c r="R49" i="9"/>
  <c r="R50" i="9"/>
  <c r="R51" i="9"/>
  <c r="R52" i="9"/>
  <c r="R53" i="9"/>
  <c r="R54" i="9"/>
  <c r="R55" i="9"/>
  <c r="R56" i="9"/>
  <c r="S56" i="9" s="1"/>
  <c r="R57" i="9"/>
  <c r="R58" i="9"/>
  <c r="R59" i="9"/>
  <c r="R60" i="9"/>
  <c r="R61" i="9"/>
  <c r="R62" i="9"/>
  <c r="R63" i="9"/>
  <c r="R64" i="9"/>
  <c r="S64" i="9" s="1"/>
  <c r="R65" i="9"/>
  <c r="R66" i="9"/>
  <c r="R67" i="9"/>
  <c r="R68" i="9"/>
  <c r="R69" i="9"/>
  <c r="R70" i="9"/>
  <c r="R71" i="9"/>
  <c r="R72" i="9"/>
  <c r="S72" i="9" s="1"/>
  <c r="R73" i="9"/>
  <c r="R74" i="9"/>
  <c r="R75" i="9"/>
  <c r="R76" i="9"/>
  <c r="R77" i="9"/>
  <c r="R78" i="9"/>
  <c r="R79" i="9"/>
  <c r="R80" i="9"/>
  <c r="S80" i="9" s="1"/>
  <c r="R81" i="9"/>
  <c r="R82" i="9"/>
  <c r="R83" i="9"/>
  <c r="R84" i="9"/>
  <c r="R85" i="9"/>
  <c r="R86" i="9"/>
  <c r="R87" i="9"/>
  <c r="R88" i="9"/>
  <c r="S88" i="9" s="1"/>
  <c r="R89" i="9"/>
  <c r="R90" i="9"/>
  <c r="R91" i="9"/>
  <c r="R92" i="9"/>
  <c r="R93" i="9"/>
  <c r="R94" i="9"/>
  <c r="R95" i="9"/>
  <c r="R96" i="9"/>
  <c r="S96" i="9" s="1"/>
  <c r="R97" i="9"/>
  <c r="R98" i="9"/>
  <c r="R99" i="9"/>
  <c r="R100" i="9"/>
  <c r="R101" i="9"/>
  <c r="R102" i="9"/>
  <c r="R103" i="9"/>
  <c r="R104" i="9"/>
  <c r="S104" i="9" s="1"/>
  <c r="R105" i="9"/>
  <c r="R106" i="9"/>
  <c r="R107" i="9"/>
  <c r="R108" i="9"/>
  <c r="R109" i="9"/>
  <c r="R110" i="9"/>
  <c r="R111" i="9"/>
  <c r="R112" i="9"/>
  <c r="S112" i="9" s="1"/>
  <c r="R113" i="9"/>
  <c r="R114" i="9"/>
  <c r="R115" i="9"/>
  <c r="R116" i="9"/>
  <c r="R117" i="9"/>
  <c r="R118" i="9"/>
  <c r="R119" i="9"/>
  <c r="R120" i="9"/>
  <c r="S120" i="9" s="1"/>
  <c r="R121" i="9"/>
  <c r="R122" i="9"/>
  <c r="R123" i="9"/>
  <c r="R124" i="9"/>
  <c r="R125" i="9"/>
  <c r="R126" i="9"/>
  <c r="R127" i="9"/>
  <c r="R128" i="9"/>
  <c r="S128" i="9" s="1"/>
  <c r="R129" i="9"/>
  <c r="R130" i="9"/>
  <c r="R131" i="9"/>
  <c r="R132" i="9"/>
  <c r="R133" i="9"/>
  <c r="R134" i="9"/>
  <c r="R135" i="9"/>
  <c r="R136" i="9"/>
  <c r="S136" i="9" s="1"/>
  <c r="R137" i="9"/>
  <c r="S137" i="9" s="1"/>
  <c r="R138" i="9"/>
  <c r="R139" i="9"/>
  <c r="R140" i="9"/>
  <c r="R141" i="9"/>
  <c r="R142" i="9"/>
  <c r="R143" i="9"/>
  <c r="R144" i="9"/>
  <c r="S144" i="9" s="1"/>
  <c r="R145" i="9"/>
  <c r="S145" i="9" s="1"/>
  <c r="R146" i="9"/>
  <c r="R147" i="9"/>
  <c r="R148" i="9"/>
  <c r="R149" i="9"/>
  <c r="R150" i="9"/>
  <c r="R151" i="9"/>
  <c r="R152" i="9"/>
  <c r="S152" i="9" s="1"/>
  <c r="R153" i="9"/>
  <c r="S153" i="9" s="1"/>
  <c r="R154" i="9"/>
  <c r="R155" i="9"/>
  <c r="R156" i="9"/>
  <c r="R157" i="9"/>
  <c r="R158" i="9"/>
  <c r="R159" i="9"/>
  <c r="R160" i="9"/>
  <c r="S160" i="9" s="1"/>
  <c r="R161" i="9"/>
  <c r="S161" i="9" s="1"/>
  <c r="R162" i="9"/>
  <c r="R163" i="9"/>
  <c r="R164" i="9"/>
  <c r="R165" i="9"/>
  <c r="R166" i="9"/>
  <c r="R167" i="9"/>
  <c r="R168" i="9"/>
  <c r="S168" i="9" s="1"/>
  <c r="R169" i="9"/>
  <c r="S169" i="9" s="1"/>
  <c r="R170" i="9"/>
  <c r="R171" i="9"/>
  <c r="R172" i="9"/>
  <c r="R173" i="9"/>
  <c r="R174" i="9"/>
  <c r="R175" i="9"/>
  <c r="R176" i="9"/>
  <c r="S176" i="9" s="1"/>
  <c r="R177" i="9"/>
  <c r="S177" i="9" s="1"/>
  <c r="R178" i="9"/>
  <c r="R179" i="9"/>
  <c r="R180" i="9"/>
  <c r="R181" i="9"/>
  <c r="R182" i="9"/>
  <c r="R183" i="9"/>
  <c r="R184" i="9"/>
  <c r="S184" i="9" s="1"/>
  <c r="R185" i="9"/>
  <c r="S185" i="9" s="1"/>
  <c r="R186" i="9"/>
  <c r="R187" i="9"/>
  <c r="R188" i="9"/>
  <c r="R189" i="9"/>
  <c r="R190" i="9"/>
  <c r="R191" i="9"/>
  <c r="R192" i="9"/>
  <c r="S192" i="9" s="1"/>
  <c r="R193" i="9"/>
  <c r="S193" i="9" s="1"/>
  <c r="R194" i="9"/>
  <c r="R195" i="9"/>
  <c r="R196" i="9"/>
  <c r="R197" i="9"/>
  <c r="R198" i="9"/>
  <c r="R199" i="9"/>
  <c r="R200" i="9"/>
  <c r="S200" i="9" s="1"/>
  <c r="R201" i="9"/>
  <c r="S201" i="9" s="1"/>
  <c r="R2" i="9"/>
  <c r="P201" i="9"/>
  <c r="G201" i="9"/>
  <c r="D201" i="9"/>
  <c r="P200" i="9"/>
  <c r="G200" i="9"/>
  <c r="D200" i="9"/>
  <c r="P199" i="9"/>
  <c r="S199" i="9" s="1"/>
  <c r="G199" i="9"/>
  <c r="D199" i="9"/>
  <c r="P198" i="9"/>
  <c r="S198" i="9" s="1"/>
  <c r="G198" i="9"/>
  <c r="D198" i="9"/>
  <c r="P197" i="9"/>
  <c r="S197" i="9" s="1"/>
  <c r="G197" i="9"/>
  <c r="D197" i="9"/>
  <c r="P196" i="9"/>
  <c r="S196" i="9" s="1"/>
  <c r="G196" i="9"/>
  <c r="D196" i="9"/>
  <c r="P195" i="9"/>
  <c r="S195" i="9" s="1"/>
  <c r="G195" i="9"/>
  <c r="D195" i="9"/>
  <c r="P194" i="9"/>
  <c r="S194" i="9" s="1"/>
  <c r="G194" i="9"/>
  <c r="D194" i="9"/>
  <c r="P193" i="9"/>
  <c r="G193" i="9"/>
  <c r="D193" i="9"/>
  <c r="P192" i="9"/>
  <c r="G192" i="9"/>
  <c r="D192" i="9"/>
  <c r="P191" i="9"/>
  <c r="S191" i="9" s="1"/>
  <c r="G191" i="9"/>
  <c r="D191" i="9"/>
  <c r="P190" i="9"/>
  <c r="S190" i="9" s="1"/>
  <c r="G190" i="9"/>
  <c r="D190" i="9"/>
  <c r="P189" i="9"/>
  <c r="S189" i="9" s="1"/>
  <c r="G189" i="9"/>
  <c r="D189" i="9"/>
  <c r="P188" i="9"/>
  <c r="S188" i="9" s="1"/>
  <c r="G188" i="9"/>
  <c r="D188" i="9"/>
  <c r="P187" i="9"/>
  <c r="S187" i="9" s="1"/>
  <c r="G187" i="9"/>
  <c r="D187" i="9"/>
  <c r="P186" i="9"/>
  <c r="S186" i="9" s="1"/>
  <c r="G186" i="9"/>
  <c r="D186" i="9"/>
  <c r="P185" i="9"/>
  <c r="G185" i="9"/>
  <c r="D185" i="9"/>
  <c r="P184" i="9"/>
  <c r="G184" i="9"/>
  <c r="D184" i="9"/>
  <c r="P183" i="9"/>
  <c r="S183" i="9" s="1"/>
  <c r="G183" i="9"/>
  <c r="D183" i="9"/>
  <c r="P182" i="9"/>
  <c r="S182" i="9" s="1"/>
  <c r="G182" i="9"/>
  <c r="D182" i="9"/>
  <c r="P181" i="9"/>
  <c r="S181" i="9" s="1"/>
  <c r="G181" i="9"/>
  <c r="D181" i="9"/>
  <c r="P180" i="9"/>
  <c r="S180" i="9" s="1"/>
  <c r="G180" i="9"/>
  <c r="D180" i="9"/>
  <c r="P179" i="9"/>
  <c r="S179" i="9" s="1"/>
  <c r="G179" i="9"/>
  <c r="D179" i="9"/>
  <c r="P178" i="9"/>
  <c r="S178" i="9" s="1"/>
  <c r="G178" i="9"/>
  <c r="D178" i="9"/>
  <c r="P177" i="9"/>
  <c r="G177" i="9"/>
  <c r="D177" i="9"/>
  <c r="P176" i="9"/>
  <c r="G176" i="9"/>
  <c r="D176" i="9"/>
  <c r="P175" i="9"/>
  <c r="S175" i="9" s="1"/>
  <c r="G175" i="9"/>
  <c r="D175" i="9"/>
  <c r="P174" i="9"/>
  <c r="S174" i="9" s="1"/>
  <c r="G174" i="9"/>
  <c r="D174" i="9"/>
  <c r="P173" i="9"/>
  <c r="S173" i="9" s="1"/>
  <c r="G173" i="9"/>
  <c r="D173" i="9"/>
  <c r="P172" i="9"/>
  <c r="S172" i="9" s="1"/>
  <c r="G172" i="9"/>
  <c r="D172" i="9"/>
  <c r="P171" i="9"/>
  <c r="S171" i="9" s="1"/>
  <c r="G171" i="9"/>
  <c r="D171" i="9"/>
  <c r="P170" i="9"/>
  <c r="S170" i="9" s="1"/>
  <c r="G170" i="9"/>
  <c r="D170" i="9"/>
  <c r="P169" i="9"/>
  <c r="G169" i="9"/>
  <c r="D169" i="9"/>
  <c r="P168" i="9"/>
  <c r="G168" i="9"/>
  <c r="D168" i="9"/>
  <c r="P167" i="9"/>
  <c r="S167" i="9" s="1"/>
  <c r="G167" i="9"/>
  <c r="D167" i="9"/>
  <c r="P166" i="9"/>
  <c r="S166" i="9" s="1"/>
  <c r="G166" i="9"/>
  <c r="D166" i="9"/>
  <c r="P165" i="9"/>
  <c r="S165" i="9" s="1"/>
  <c r="G165" i="9"/>
  <c r="D165" i="9"/>
  <c r="P164" i="9"/>
  <c r="S164" i="9" s="1"/>
  <c r="G164" i="9"/>
  <c r="D164" i="9"/>
  <c r="P163" i="9"/>
  <c r="S163" i="9" s="1"/>
  <c r="G163" i="9"/>
  <c r="D163" i="9"/>
  <c r="P162" i="9"/>
  <c r="S162" i="9" s="1"/>
  <c r="G162" i="9"/>
  <c r="D162" i="9"/>
  <c r="P161" i="9"/>
  <c r="G161" i="9"/>
  <c r="D161" i="9"/>
  <c r="P160" i="9"/>
  <c r="G160" i="9"/>
  <c r="D160" i="9"/>
  <c r="P159" i="9"/>
  <c r="S159" i="9" s="1"/>
  <c r="G159" i="9"/>
  <c r="D159" i="9"/>
  <c r="P158" i="9"/>
  <c r="S158" i="9" s="1"/>
  <c r="G158" i="9"/>
  <c r="D158" i="9"/>
  <c r="P157" i="9"/>
  <c r="S157" i="9" s="1"/>
  <c r="G157" i="9"/>
  <c r="D157" i="9"/>
  <c r="P156" i="9"/>
  <c r="S156" i="9" s="1"/>
  <c r="G156" i="9"/>
  <c r="D156" i="9"/>
  <c r="P155" i="9"/>
  <c r="S155" i="9" s="1"/>
  <c r="G155" i="9"/>
  <c r="D155" i="9"/>
  <c r="P154" i="9"/>
  <c r="S154" i="9" s="1"/>
  <c r="G154" i="9"/>
  <c r="D154" i="9"/>
  <c r="P153" i="9"/>
  <c r="G153" i="9"/>
  <c r="D153" i="9"/>
  <c r="P152" i="9"/>
  <c r="G152" i="9"/>
  <c r="D152" i="9"/>
  <c r="P151" i="9"/>
  <c r="S151" i="9" s="1"/>
  <c r="G151" i="9"/>
  <c r="D151" i="9"/>
  <c r="P150" i="9"/>
  <c r="S150" i="9" s="1"/>
  <c r="G150" i="9"/>
  <c r="D150" i="9"/>
  <c r="P149" i="9"/>
  <c r="S149" i="9" s="1"/>
  <c r="G149" i="9"/>
  <c r="D149" i="9"/>
  <c r="P148" i="9"/>
  <c r="S148" i="9" s="1"/>
  <c r="G148" i="9"/>
  <c r="D148" i="9"/>
  <c r="P147" i="9"/>
  <c r="S147" i="9" s="1"/>
  <c r="G147" i="9"/>
  <c r="D147" i="9"/>
  <c r="P146" i="9"/>
  <c r="S146" i="9" s="1"/>
  <c r="G146" i="9"/>
  <c r="D146" i="9"/>
  <c r="P145" i="9"/>
  <c r="G145" i="9"/>
  <c r="D145" i="9"/>
  <c r="P144" i="9"/>
  <c r="G144" i="9"/>
  <c r="D144" i="9"/>
  <c r="P143" i="9"/>
  <c r="S143" i="9" s="1"/>
  <c r="G143" i="9"/>
  <c r="D143" i="9"/>
  <c r="P142" i="9"/>
  <c r="S142" i="9" s="1"/>
  <c r="G142" i="9"/>
  <c r="D142" i="9"/>
  <c r="P141" i="9"/>
  <c r="S141" i="9" s="1"/>
  <c r="G141" i="9"/>
  <c r="D141" i="9"/>
  <c r="P140" i="9"/>
  <c r="S140" i="9" s="1"/>
  <c r="G140" i="9"/>
  <c r="D140" i="9"/>
  <c r="P139" i="9"/>
  <c r="S139" i="9" s="1"/>
  <c r="G139" i="9"/>
  <c r="D139" i="9"/>
  <c r="P138" i="9"/>
  <c r="S138" i="9" s="1"/>
  <c r="G138" i="9"/>
  <c r="D138" i="9"/>
  <c r="P137" i="9"/>
  <c r="G137" i="9"/>
  <c r="D137" i="9"/>
  <c r="P136" i="9"/>
  <c r="G136" i="9"/>
  <c r="D136" i="9"/>
  <c r="P135" i="9"/>
  <c r="S135" i="9" s="1"/>
  <c r="G135" i="9"/>
  <c r="D135" i="9"/>
  <c r="P134" i="9"/>
  <c r="S134" i="9" s="1"/>
  <c r="G134" i="9"/>
  <c r="D134" i="9"/>
  <c r="P133" i="9"/>
  <c r="S133" i="9" s="1"/>
  <c r="G133" i="9"/>
  <c r="D133" i="9"/>
  <c r="P132" i="9"/>
  <c r="S132" i="9" s="1"/>
  <c r="G132" i="9"/>
  <c r="D132" i="9"/>
  <c r="P131" i="9"/>
  <c r="S131" i="9" s="1"/>
  <c r="G131" i="9"/>
  <c r="D131" i="9"/>
  <c r="P130" i="9"/>
  <c r="S130" i="9" s="1"/>
  <c r="G130" i="9"/>
  <c r="D130" i="9"/>
  <c r="P129" i="9"/>
  <c r="S129" i="9" s="1"/>
  <c r="G129" i="9"/>
  <c r="D129" i="9"/>
  <c r="P128" i="9"/>
  <c r="G128" i="9"/>
  <c r="D128" i="9"/>
  <c r="P127" i="9"/>
  <c r="S127" i="9" s="1"/>
  <c r="G127" i="9"/>
  <c r="D127" i="9"/>
  <c r="P126" i="9"/>
  <c r="S126" i="9" s="1"/>
  <c r="G126" i="9"/>
  <c r="D126" i="9"/>
  <c r="P125" i="9"/>
  <c r="S125" i="9" s="1"/>
  <c r="G125" i="9"/>
  <c r="D125" i="9"/>
  <c r="P124" i="9"/>
  <c r="S124" i="9" s="1"/>
  <c r="G124" i="9"/>
  <c r="D124" i="9"/>
  <c r="P123" i="9"/>
  <c r="S123" i="9" s="1"/>
  <c r="G123" i="9"/>
  <c r="D123" i="9"/>
  <c r="P122" i="9"/>
  <c r="S122" i="9" s="1"/>
  <c r="G122" i="9"/>
  <c r="D122" i="9"/>
  <c r="P121" i="9"/>
  <c r="S121" i="9" s="1"/>
  <c r="G121" i="9"/>
  <c r="D121" i="9"/>
  <c r="P120" i="9"/>
  <c r="G120" i="9"/>
  <c r="D120" i="9"/>
  <c r="P119" i="9"/>
  <c r="S119" i="9" s="1"/>
  <c r="G119" i="9"/>
  <c r="D119" i="9"/>
  <c r="P118" i="9"/>
  <c r="S118" i="9" s="1"/>
  <c r="G118" i="9"/>
  <c r="D118" i="9"/>
  <c r="P117" i="9"/>
  <c r="S117" i="9" s="1"/>
  <c r="G117" i="9"/>
  <c r="D117" i="9"/>
  <c r="P116" i="9"/>
  <c r="S116" i="9" s="1"/>
  <c r="G116" i="9"/>
  <c r="D116" i="9"/>
  <c r="P115" i="9"/>
  <c r="S115" i="9" s="1"/>
  <c r="G115" i="9"/>
  <c r="D115" i="9"/>
  <c r="P114" i="9"/>
  <c r="S114" i="9" s="1"/>
  <c r="G114" i="9"/>
  <c r="D114" i="9"/>
  <c r="P113" i="9"/>
  <c r="S113" i="9" s="1"/>
  <c r="G113" i="9"/>
  <c r="D113" i="9"/>
  <c r="P112" i="9"/>
  <c r="G112" i="9"/>
  <c r="D112" i="9"/>
  <c r="P111" i="9"/>
  <c r="S111" i="9" s="1"/>
  <c r="G111" i="9"/>
  <c r="D111" i="9"/>
  <c r="P110" i="9"/>
  <c r="S110" i="9" s="1"/>
  <c r="G110" i="9"/>
  <c r="D110" i="9"/>
  <c r="P109" i="9"/>
  <c r="S109" i="9" s="1"/>
  <c r="G109" i="9"/>
  <c r="D109" i="9"/>
  <c r="P108" i="9"/>
  <c r="S108" i="9" s="1"/>
  <c r="G108" i="9"/>
  <c r="D108" i="9"/>
  <c r="P107" i="9"/>
  <c r="S107" i="9" s="1"/>
  <c r="G107" i="9"/>
  <c r="D107" i="9"/>
  <c r="P106" i="9"/>
  <c r="S106" i="9" s="1"/>
  <c r="G106" i="9"/>
  <c r="D106" i="9"/>
  <c r="P105" i="9"/>
  <c r="S105" i="9" s="1"/>
  <c r="G105" i="9"/>
  <c r="D105" i="9"/>
  <c r="P104" i="9"/>
  <c r="G104" i="9"/>
  <c r="D104" i="9"/>
  <c r="P103" i="9"/>
  <c r="S103" i="9" s="1"/>
  <c r="G103" i="9"/>
  <c r="D103" i="9"/>
  <c r="P102" i="9"/>
  <c r="S102" i="9" s="1"/>
  <c r="G102" i="9"/>
  <c r="D102" i="9"/>
  <c r="P101" i="9"/>
  <c r="S101" i="9" s="1"/>
  <c r="G101" i="9"/>
  <c r="D101" i="9"/>
  <c r="P100" i="9"/>
  <c r="S100" i="9" s="1"/>
  <c r="G100" i="9"/>
  <c r="D100" i="9"/>
  <c r="P99" i="9"/>
  <c r="S99" i="9" s="1"/>
  <c r="G99" i="9"/>
  <c r="D99" i="9"/>
  <c r="P98" i="9"/>
  <c r="S98" i="9" s="1"/>
  <c r="G98" i="9"/>
  <c r="D98" i="9"/>
  <c r="P97" i="9"/>
  <c r="S97" i="9" s="1"/>
  <c r="G97" i="9"/>
  <c r="D97" i="9"/>
  <c r="P96" i="9"/>
  <c r="G96" i="9"/>
  <c r="D96" i="9"/>
  <c r="P95" i="9"/>
  <c r="S95" i="9" s="1"/>
  <c r="G95" i="9"/>
  <c r="D95" i="9"/>
  <c r="P94" i="9"/>
  <c r="S94" i="9" s="1"/>
  <c r="G94" i="9"/>
  <c r="D94" i="9"/>
  <c r="P93" i="9"/>
  <c r="S93" i="9" s="1"/>
  <c r="G93" i="9"/>
  <c r="D93" i="9"/>
  <c r="P92" i="9"/>
  <c r="S92" i="9" s="1"/>
  <c r="G92" i="9"/>
  <c r="D92" i="9"/>
  <c r="P91" i="9"/>
  <c r="S91" i="9" s="1"/>
  <c r="G91" i="9"/>
  <c r="D91" i="9"/>
  <c r="P90" i="9"/>
  <c r="S90" i="9" s="1"/>
  <c r="G90" i="9"/>
  <c r="D90" i="9"/>
  <c r="P89" i="9"/>
  <c r="S89" i="9" s="1"/>
  <c r="G89" i="9"/>
  <c r="D89" i="9"/>
  <c r="P88" i="9"/>
  <c r="G88" i="9"/>
  <c r="D88" i="9"/>
  <c r="P87" i="9"/>
  <c r="S87" i="9" s="1"/>
  <c r="G87" i="9"/>
  <c r="D87" i="9"/>
  <c r="P86" i="9"/>
  <c r="S86" i="9" s="1"/>
  <c r="G86" i="9"/>
  <c r="D86" i="9"/>
  <c r="P85" i="9"/>
  <c r="S85" i="9" s="1"/>
  <c r="G85" i="9"/>
  <c r="D85" i="9"/>
  <c r="P84" i="9"/>
  <c r="S84" i="9" s="1"/>
  <c r="G84" i="9"/>
  <c r="D84" i="9"/>
  <c r="P83" i="9"/>
  <c r="S83" i="9" s="1"/>
  <c r="G83" i="9"/>
  <c r="D83" i="9"/>
  <c r="P82" i="9"/>
  <c r="S82" i="9" s="1"/>
  <c r="G82" i="9"/>
  <c r="D82" i="9"/>
  <c r="P81" i="9"/>
  <c r="S81" i="9" s="1"/>
  <c r="G81" i="9"/>
  <c r="D81" i="9"/>
  <c r="P80" i="9"/>
  <c r="G80" i="9"/>
  <c r="D80" i="9"/>
  <c r="P79" i="9"/>
  <c r="S79" i="9" s="1"/>
  <c r="G79" i="9"/>
  <c r="D79" i="9"/>
  <c r="P78" i="9"/>
  <c r="S78" i="9" s="1"/>
  <c r="G78" i="9"/>
  <c r="D78" i="9"/>
  <c r="P77" i="9"/>
  <c r="S77" i="9" s="1"/>
  <c r="G77" i="9"/>
  <c r="D77" i="9"/>
  <c r="P76" i="9"/>
  <c r="S76" i="9" s="1"/>
  <c r="G76" i="9"/>
  <c r="D76" i="9"/>
  <c r="P75" i="9"/>
  <c r="S75" i="9" s="1"/>
  <c r="G75" i="9"/>
  <c r="D75" i="9"/>
  <c r="P74" i="9"/>
  <c r="S74" i="9" s="1"/>
  <c r="G74" i="9"/>
  <c r="D74" i="9"/>
  <c r="P73" i="9"/>
  <c r="S73" i="9" s="1"/>
  <c r="G73" i="9"/>
  <c r="D73" i="9"/>
  <c r="P72" i="9"/>
  <c r="G72" i="9"/>
  <c r="D72" i="9"/>
  <c r="P71" i="9"/>
  <c r="S71" i="9" s="1"/>
  <c r="G71" i="9"/>
  <c r="D71" i="9"/>
  <c r="P70" i="9"/>
  <c r="S70" i="9" s="1"/>
  <c r="G70" i="9"/>
  <c r="D70" i="9"/>
  <c r="P69" i="9"/>
  <c r="S69" i="9" s="1"/>
  <c r="G69" i="9"/>
  <c r="D69" i="9"/>
  <c r="P68" i="9"/>
  <c r="S68" i="9" s="1"/>
  <c r="G68" i="9"/>
  <c r="D68" i="9"/>
  <c r="P67" i="9"/>
  <c r="S67" i="9" s="1"/>
  <c r="G67" i="9"/>
  <c r="D67" i="9"/>
  <c r="P66" i="9"/>
  <c r="S66" i="9" s="1"/>
  <c r="G66" i="9"/>
  <c r="D66" i="9"/>
  <c r="P65" i="9"/>
  <c r="S65" i="9" s="1"/>
  <c r="G65" i="9"/>
  <c r="D65" i="9"/>
  <c r="P64" i="9"/>
  <c r="G64" i="9"/>
  <c r="D64" i="9"/>
  <c r="P63" i="9"/>
  <c r="S63" i="9" s="1"/>
  <c r="G63" i="9"/>
  <c r="D63" i="9"/>
  <c r="P62" i="9"/>
  <c r="S62" i="9" s="1"/>
  <c r="G62" i="9"/>
  <c r="D62" i="9"/>
  <c r="P61" i="9"/>
  <c r="S61" i="9" s="1"/>
  <c r="G61" i="9"/>
  <c r="D61" i="9"/>
  <c r="P60" i="9"/>
  <c r="S60" i="9" s="1"/>
  <c r="G60" i="9"/>
  <c r="D60" i="9"/>
  <c r="P59" i="9"/>
  <c r="S59" i="9" s="1"/>
  <c r="G59" i="9"/>
  <c r="D59" i="9"/>
  <c r="P58" i="9"/>
  <c r="S58" i="9" s="1"/>
  <c r="G58" i="9"/>
  <c r="D58" i="9"/>
  <c r="P57" i="9"/>
  <c r="S57" i="9" s="1"/>
  <c r="G57" i="9"/>
  <c r="D57" i="9"/>
  <c r="P56" i="9"/>
  <c r="G56" i="9"/>
  <c r="D56" i="9"/>
  <c r="P55" i="9"/>
  <c r="S55" i="9" s="1"/>
  <c r="G55" i="9"/>
  <c r="D55" i="9"/>
  <c r="P54" i="9"/>
  <c r="S54" i="9" s="1"/>
  <c r="G54" i="9"/>
  <c r="D54" i="9"/>
  <c r="P53" i="9"/>
  <c r="S53" i="9" s="1"/>
  <c r="G53" i="9"/>
  <c r="D53" i="9"/>
  <c r="P52" i="9"/>
  <c r="S52" i="9" s="1"/>
  <c r="G52" i="9"/>
  <c r="D52" i="9"/>
  <c r="P51" i="9"/>
  <c r="S51" i="9" s="1"/>
  <c r="G51" i="9"/>
  <c r="D51" i="9"/>
  <c r="P50" i="9"/>
  <c r="S50" i="9" s="1"/>
  <c r="G50" i="9"/>
  <c r="D50" i="9"/>
  <c r="P49" i="9"/>
  <c r="S49" i="9" s="1"/>
  <c r="G49" i="9"/>
  <c r="D49" i="9"/>
  <c r="P48" i="9"/>
  <c r="G48" i="9"/>
  <c r="D48" i="9"/>
  <c r="P47" i="9"/>
  <c r="S47" i="9" s="1"/>
  <c r="G47" i="9"/>
  <c r="D47" i="9"/>
  <c r="P46" i="9"/>
  <c r="S46" i="9" s="1"/>
  <c r="G46" i="9"/>
  <c r="D46" i="9"/>
  <c r="P45" i="9"/>
  <c r="S45" i="9" s="1"/>
  <c r="G45" i="9"/>
  <c r="D45" i="9"/>
  <c r="P44" i="9"/>
  <c r="S44" i="9" s="1"/>
  <c r="G44" i="9"/>
  <c r="D44" i="9"/>
  <c r="P43" i="9"/>
  <c r="S43" i="9" s="1"/>
  <c r="G43" i="9"/>
  <c r="D43" i="9"/>
  <c r="P42" i="9"/>
  <c r="S42" i="9" s="1"/>
  <c r="G42" i="9"/>
  <c r="D42" i="9"/>
  <c r="P41" i="9"/>
  <c r="S41" i="9" s="1"/>
  <c r="G41" i="9"/>
  <c r="D41" i="9"/>
  <c r="P40" i="9"/>
  <c r="G40" i="9"/>
  <c r="D40" i="9"/>
  <c r="P39" i="9"/>
  <c r="S39" i="9" s="1"/>
  <c r="G39" i="9"/>
  <c r="D39" i="9"/>
  <c r="P38" i="9"/>
  <c r="S38" i="9" s="1"/>
  <c r="G38" i="9"/>
  <c r="D38" i="9"/>
  <c r="P37" i="9"/>
  <c r="S37" i="9" s="1"/>
  <c r="G37" i="9"/>
  <c r="D37" i="9"/>
  <c r="P36" i="9"/>
  <c r="S36" i="9" s="1"/>
  <c r="G36" i="9"/>
  <c r="D36" i="9"/>
  <c r="P35" i="9"/>
  <c r="S35" i="9" s="1"/>
  <c r="G35" i="9"/>
  <c r="D35" i="9"/>
  <c r="P34" i="9"/>
  <c r="S34" i="9" s="1"/>
  <c r="G34" i="9"/>
  <c r="D34" i="9"/>
  <c r="P33" i="9"/>
  <c r="S33" i="9" s="1"/>
  <c r="G33" i="9"/>
  <c r="D33" i="9"/>
  <c r="P32" i="9"/>
  <c r="G32" i="9"/>
  <c r="D32" i="9"/>
  <c r="P31" i="9"/>
  <c r="S31" i="9" s="1"/>
  <c r="G31" i="9"/>
  <c r="D31" i="9"/>
  <c r="P30" i="9"/>
  <c r="S30" i="9" s="1"/>
  <c r="G30" i="9"/>
  <c r="D30" i="9"/>
  <c r="P29" i="9"/>
  <c r="S29" i="9" s="1"/>
  <c r="G29" i="9"/>
  <c r="D29" i="9"/>
  <c r="P28" i="9"/>
  <c r="S28" i="9" s="1"/>
  <c r="G28" i="9"/>
  <c r="D28" i="9"/>
  <c r="P27" i="9"/>
  <c r="S27" i="9" s="1"/>
  <c r="G27" i="9"/>
  <c r="D27" i="9"/>
  <c r="P26" i="9"/>
  <c r="S26" i="9" s="1"/>
  <c r="G26" i="9"/>
  <c r="D26" i="9"/>
  <c r="P25" i="9"/>
  <c r="S25" i="9" s="1"/>
  <c r="G25" i="9"/>
  <c r="D25" i="9"/>
  <c r="P24" i="9"/>
  <c r="G24" i="9"/>
  <c r="D24" i="9"/>
  <c r="P23" i="9"/>
  <c r="S23" i="9" s="1"/>
  <c r="G23" i="9"/>
  <c r="D23" i="9"/>
  <c r="P22" i="9"/>
  <c r="S22" i="9" s="1"/>
  <c r="G22" i="9"/>
  <c r="D22" i="9"/>
  <c r="P21" i="9"/>
  <c r="S21" i="9" s="1"/>
  <c r="G21" i="9"/>
  <c r="D21" i="9"/>
  <c r="P20" i="9"/>
  <c r="S20" i="9" s="1"/>
  <c r="G20" i="9"/>
  <c r="D20" i="9"/>
  <c r="P19" i="9"/>
  <c r="S19" i="9" s="1"/>
  <c r="G19" i="9"/>
  <c r="D19" i="9"/>
  <c r="P18" i="9"/>
  <c r="S18" i="9" s="1"/>
  <c r="G18" i="9"/>
  <c r="D18" i="9"/>
  <c r="P17" i="9"/>
  <c r="S17" i="9" s="1"/>
  <c r="G17" i="9"/>
  <c r="D17" i="9"/>
  <c r="P16" i="9"/>
  <c r="G16" i="9"/>
  <c r="D16" i="9"/>
  <c r="P15" i="9"/>
  <c r="S15" i="9" s="1"/>
  <c r="G15" i="9"/>
  <c r="D15" i="9"/>
  <c r="P14" i="9"/>
  <c r="S14" i="9" s="1"/>
  <c r="G14" i="9"/>
  <c r="D14" i="9"/>
  <c r="P13" i="9"/>
  <c r="S13" i="9" s="1"/>
  <c r="G13" i="9"/>
  <c r="D13" i="9"/>
  <c r="P12" i="9"/>
  <c r="S12" i="9" s="1"/>
  <c r="G12" i="9"/>
  <c r="D12" i="9"/>
  <c r="P11" i="9"/>
  <c r="S11" i="9" s="1"/>
  <c r="G11" i="9"/>
  <c r="D11" i="9"/>
  <c r="P10" i="9"/>
  <c r="S10" i="9" s="1"/>
  <c r="G10" i="9"/>
  <c r="D10" i="9"/>
  <c r="P9" i="9"/>
  <c r="S9" i="9" s="1"/>
  <c r="G9" i="9"/>
  <c r="D9" i="9"/>
  <c r="P8" i="9"/>
  <c r="G8" i="9"/>
  <c r="D8" i="9"/>
  <c r="P7" i="9"/>
  <c r="S7" i="9" s="1"/>
  <c r="G7" i="9"/>
  <c r="D7" i="9"/>
  <c r="P6" i="9"/>
  <c r="S6" i="9" s="1"/>
  <c r="G6" i="9"/>
  <c r="D6" i="9"/>
  <c r="P5" i="9"/>
  <c r="S5" i="9" s="1"/>
  <c r="G5" i="9"/>
  <c r="D5" i="9"/>
  <c r="P4" i="9"/>
  <c r="S4" i="9" s="1"/>
  <c r="G4" i="9"/>
  <c r="D4" i="9"/>
  <c r="P3" i="9"/>
  <c r="S3" i="9" s="1"/>
  <c r="G3" i="9"/>
  <c r="D3" i="9"/>
  <c r="P2" i="9"/>
  <c r="S2" i="9" s="1"/>
  <c r="S202" i="9" s="1"/>
  <c r="G2" i="9"/>
  <c r="D2" i="9"/>
  <c r="W457" i="6"/>
  <c r="T457" i="6"/>
  <c r="W456" i="6"/>
  <c r="T456" i="6"/>
  <c r="W455" i="6"/>
  <c r="T455" i="6"/>
  <c r="W454" i="6"/>
  <c r="T454" i="6"/>
  <c r="W453" i="6"/>
  <c r="T453" i="6"/>
  <c r="W452" i="6"/>
  <c r="T452" i="6"/>
  <c r="W451" i="6"/>
  <c r="T451" i="6"/>
  <c r="W450" i="6"/>
  <c r="T450" i="6"/>
  <c r="W449" i="6"/>
  <c r="T449" i="6"/>
  <c r="W448" i="6"/>
  <c r="T448" i="6"/>
  <c r="W447" i="6"/>
  <c r="T447" i="6"/>
  <c r="W446" i="6"/>
  <c r="T446" i="6"/>
  <c r="W445" i="6"/>
  <c r="T445" i="6"/>
  <c r="W444" i="6"/>
  <c r="T444" i="6"/>
  <c r="W443" i="6"/>
  <c r="T443" i="6"/>
  <c r="W442" i="6"/>
  <c r="T442" i="6"/>
  <c r="W441" i="6"/>
  <c r="T441" i="6"/>
  <c r="W440" i="6"/>
  <c r="T440" i="6"/>
  <c r="W439" i="6"/>
  <c r="T439" i="6"/>
  <c r="W438" i="6"/>
  <c r="T438" i="6"/>
  <c r="W437" i="6"/>
  <c r="T437" i="6"/>
  <c r="W436" i="6"/>
  <c r="T436" i="6"/>
  <c r="W435" i="6"/>
  <c r="T435" i="6"/>
  <c r="W434" i="6"/>
  <c r="T434" i="6"/>
  <c r="W433" i="6"/>
  <c r="T433" i="6"/>
  <c r="W432" i="6"/>
  <c r="T432" i="6"/>
  <c r="W431" i="6"/>
  <c r="T431" i="6"/>
  <c r="W430" i="6"/>
  <c r="T430" i="6"/>
  <c r="W429" i="6"/>
  <c r="T429" i="6"/>
  <c r="W428" i="6"/>
  <c r="T428" i="6"/>
  <c r="W427" i="6"/>
  <c r="T427" i="6"/>
  <c r="W426" i="6"/>
  <c r="T426" i="6"/>
  <c r="W425" i="6"/>
  <c r="T425" i="6"/>
  <c r="W424" i="6"/>
  <c r="T424" i="6"/>
  <c r="W423" i="6"/>
  <c r="T423" i="6"/>
  <c r="W422" i="6"/>
  <c r="T422" i="6"/>
  <c r="W421" i="6"/>
  <c r="T421" i="6"/>
  <c r="W420" i="6"/>
  <c r="T420" i="6"/>
  <c r="W419" i="6"/>
  <c r="T419" i="6"/>
  <c r="W418" i="6"/>
  <c r="T418" i="6"/>
  <c r="W417" i="6"/>
  <c r="T417" i="6"/>
  <c r="W416" i="6"/>
  <c r="T416" i="6"/>
  <c r="W415" i="6"/>
  <c r="T415" i="6"/>
  <c r="W414" i="6"/>
  <c r="T414" i="6"/>
  <c r="W413" i="6"/>
  <c r="T413" i="6"/>
  <c r="W412" i="6"/>
  <c r="T412" i="6"/>
  <c r="W411" i="6"/>
  <c r="T411" i="6"/>
  <c r="W410" i="6"/>
  <c r="T410" i="6"/>
  <c r="W409" i="6"/>
  <c r="T409" i="6"/>
  <c r="W408" i="6"/>
  <c r="T408" i="6"/>
  <c r="W407" i="6"/>
  <c r="T407" i="6"/>
  <c r="W406" i="6"/>
  <c r="T406" i="6"/>
  <c r="W405" i="6"/>
  <c r="T405" i="6"/>
  <c r="W404" i="6"/>
  <c r="T404" i="6"/>
  <c r="W403" i="6"/>
  <c r="T403" i="6"/>
  <c r="W402" i="6"/>
  <c r="T402" i="6"/>
  <c r="W401" i="6"/>
  <c r="T401" i="6"/>
  <c r="W400" i="6"/>
  <c r="T400" i="6"/>
  <c r="W399" i="6"/>
  <c r="T399" i="6"/>
  <c r="W398" i="6"/>
  <c r="T398" i="6"/>
  <c r="W397" i="6"/>
  <c r="T397" i="6"/>
  <c r="W396" i="6"/>
  <c r="T396" i="6"/>
  <c r="W395" i="6"/>
  <c r="T395" i="6"/>
  <c r="W394" i="6"/>
  <c r="T394" i="6"/>
  <c r="W393" i="6"/>
  <c r="T393" i="6"/>
  <c r="W392" i="6"/>
  <c r="T392" i="6"/>
  <c r="W391" i="6"/>
  <c r="T391" i="6"/>
  <c r="W390" i="6"/>
  <c r="T390" i="6"/>
  <c r="W389" i="6"/>
  <c r="T389" i="6"/>
  <c r="W388" i="6"/>
  <c r="T388" i="6"/>
  <c r="W387" i="6"/>
  <c r="T387" i="6"/>
  <c r="W386" i="6"/>
  <c r="T386" i="6"/>
  <c r="W385" i="6"/>
  <c r="T385" i="6"/>
  <c r="W384" i="6"/>
  <c r="T384" i="6"/>
  <c r="W383" i="6"/>
  <c r="T383" i="6"/>
  <c r="W382" i="6"/>
  <c r="T382" i="6"/>
  <c r="W381" i="6"/>
  <c r="T381" i="6"/>
  <c r="W380" i="6"/>
  <c r="T380" i="6"/>
  <c r="W379" i="6"/>
  <c r="T379" i="6"/>
  <c r="W378" i="6"/>
  <c r="T378" i="6"/>
  <c r="W377" i="6"/>
  <c r="T377" i="6"/>
  <c r="W376" i="6"/>
  <c r="T376" i="6"/>
  <c r="W375" i="6"/>
  <c r="T375" i="6"/>
  <c r="W374" i="6"/>
  <c r="T374" i="6"/>
  <c r="W373" i="6"/>
  <c r="T373" i="6"/>
  <c r="W372" i="6"/>
  <c r="T372" i="6"/>
  <c r="W371" i="6"/>
  <c r="T371" i="6"/>
  <c r="W370" i="6"/>
  <c r="T370" i="6"/>
  <c r="W369" i="6"/>
  <c r="T369" i="6"/>
  <c r="W368" i="6"/>
  <c r="T368" i="6"/>
  <c r="W367" i="6"/>
  <c r="T367" i="6"/>
  <c r="W366" i="6"/>
  <c r="T366" i="6"/>
  <c r="W365" i="6"/>
  <c r="T365" i="6"/>
  <c r="W364" i="6"/>
  <c r="T364" i="6"/>
  <c r="W363" i="6"/>
  <c r="T363" i="6"/>
  <c r="W362" i="6"/>
  <c r="T362" i="6"/>
  <c r="W361" i="6"/>
  <c r="T361" i="6"/>
  <c r="W360" i="6"/>
  <c r="T360" i="6"/>
  <c r="W359" i="6"/>
  <c r="T359" i="6"/>
  <c r="W358" i="6"/>
  <c r="T358" i="6"/>
  <c r="W357" i="6"/>
  <c r="T357" i="6"/>
  <c r="W356" i="6"/>
  <c r="T356" i="6"/>
  <c r="W355" i="6"/>
  <c r="T355" i="6"/>
  <c r="W354" i="6"/>
  <c r="T354" i="6"/>
  <c r="W353" i="6"/>
  <c r="T353" i="6"/>
  <c r="W352" i="6"/>
  <c r="T352" i="6"/>
  <c r="W351" i="6"/>
  <c r="T351" i="6"/>
  <c r="W350" i="6"/>
  <c r="T350" i="6"/>
  <c r="W349" i="6"/>
  <c r="T349" i="6"/>
  <c r="W348" i="6"/>
  <c r="T348" i="6"/>
  <c r="W347" i="6"/>
  <c r="T347" i="6"/>
  <c r="W346" i="6"/>
  <c r="T346" i="6"/>
  <c r="W345" i="6"/>
  <c r="T345" i="6"/>
  <c r="W344" i="6"/>
  <c r="T344" i="6"/>
  <c r="W343" i="6"/>
  <c r="T343" i="6"/>
  <c r="W342" i="6"/>
  <c r="T342" i="6"/>
  <c r="W341" i="6"/>
  <c r="T341" i="6"/>
  <c r="W340" i="6"/>
  <c r="T340" i="6"/>
  <c r="W339" i="6"/>
  <c r="T339" i="6"/>
  <c r="W338" i="6"/>
  <c r="T338" i="6"/>
  <c r="W337" i="6"/>
  <c r="T337" i="6"/>
  <c r="W336" i="6"/>
  <c r="T336" i="6"/>
  <c r="W335" i="6"/>
  <c r="T335" i="6"/>
  <c r="W334" i="6"/>
  <c r="T334" i="6"/>
  <c r="W333" i="6"/>
  <c r="T333" i="6"/>
  <c r="W332" i="6"/>
  <c r="T332" i="6"/>
  <c r="W331" i="6"/>
  <c r="T331" i="6"/>
  <c r="W330" i="6"/>
  <c r="T330" i="6"/>
  <c r="W329" i="6"/>
  <c r="T329" i="6"/>
  <c r="W328" i="6"/>
  <c r="T328" i="6"/>
  <c r="W327" i="6"/>
  <c r="T327" i="6"/>
  <c r="W326" i="6"/>
  <c r="T326" i="6"/>
  <c r="W325" i="6"/>
  <c r="T325" i="6"/>
  <c r="W324" i="6"/>
  <c r="T324" i="6"/>
  <c r="W323" i="6"/>
  <c r="T323" i="6"/>
  <c r="W322" i="6"/>
  <c r="T322" i="6"/>
  <c r="W321" i="6"/>
  <c r="T321" i="6"/>
  <c r="W320" i="6"/>
  <c r="T320" i="6"/>
  <c r="W319" i="6"/>
  <c r="T319" i="6"/>
  <c r="W318" i="6"/>
  <c r="T318" i="6"/>
  <c r="W317" i="6"/>
  <c r="T317" i="6"/>
  <c r="W316" i="6"/>
  <c r="T316" i="6"/>
  <c r="W315" i="6"/>
  <c r="T315" i="6"/>
  <c r="W314" i="6"/>
  <c r="T314" i="6"/>
  <c r="W313" i="6"/>
  <c r="T313" i="6"/>
  <c r="W312" i="6"/>
  <c r="T312" i="6"/>
  <c r="W311" i="6"/>
  <c r="T311" i="6"/>
  <c r="W310" i="6"/>
  <c r="T310" i="6"/>
  <c r="W309" i="6"/>
  <c r="T309" i="6"/>
  <c r="W308" i="6"/>
  <c r="T308" i="6"/>
  <c r="W307" i="6"/>
  <c r="T307" i="6"/>
  <c r="W306" i="6"/>
  <c r="T306" i="6"/>
  <c r="W305" i="6"/>
  <c r="T305" i="6"/>
  <c r="W304" i="6"/>
  <c r="T304" i="6"/>
  <c r="W303" i="6"/>
  <c r="T303" i="6"/>
  <c r="W302" i="6"/>
  <c r="T302" i="6"/>
  <c r="W301" i="6"/>
  <c r="T301" i="6"/>
  <c r="W300" i="6"/>
  <c r="T300" i="6"/>
  <c r="W299" i="6"/>
  <c r="T299" i="6"/>
  <c r="W298" i="6"/>
  <c r="T298" i="6"/>
  <c r="W297" i="6"/>
  <c r="T297" i="6"/>
  <c r="W296" i="6"/>
  <c r="T296" i="6"/>
  <c r="W295" i="6"/>
  <c r="T295" i="6"/>
  <c r="W294" i="6"/>
  <c r="T294" i="6"/>
  <c r="W293" i="6"/>
  <c r="T293" i="6"/>
  <c r="W292" i="6"/>
  <c r="T292" i="6"/>
  <c r="W291" i="6"/>
  <c r="T291" i="6"/>
  <c r="W290" i="6"/>
  <c r="T290" i="6"/>
  <c r="W289" i="6"/>
  <c r="T289" i="6"/>
  <c r="W288" i="6"/>
  <c r="T288" i="6"/>
  <c r="W287" i="6"/>
  <c r="T287" i="6"/>
  <c r="W286" i="6"/>
  <c r="T286" i="6"/>
  <c r="W285" i="6"/>
  <c r="T285" i="6"/>
  <c r="W284" i="6"/>
  <c r="T284" i="6"/>
  <c r="W283" i="6"/>
  <c r="T283" i="6"/>
  <c r="W282" i="6"/>
  <c r="T282" i="6"/>
  <c r="W281" i="6"/>
  <c r="T281" i="6"/>
  <c r="W280" i="6"/>
  <c r="T280" i="6"/>
  <c r="W279" i="6"/>
  <c r="T279" i="6"/>
  <c r="W278" i="6"/>
  <c r="T278" i="6"/>
  <c r="W277" i="6"/>
  <c r="T277" i="6"/>
  <c r="W276" i="6"/>
  <c r="T276" i="6"/>
  <c r="W275" i="6"/>
  <c r="T275" i="6"/>
  <c r="W274" i="6"/>
  <c r="T274" i="6"/>
  <c r="W273" i="6"/>
  <c r="T273" i="6"/>
  <c r="W272" i="6"/>
  <c r="T272" i="6"/>
  <c r="W271" i="6"/>
  <c r="T271" i="6"/>
  <c r="W270" i="6"/>
  <c r="T270" i="6"/>
  <c r="W269" i="6"/>
  <c r="T269" i="6"/>
  <c r="W268" i="6"/>
  <c r="T268" i="6"/>
  <c r="W267" i="6"/>
  <c r="T267" i="6"/>
  <c r="W266" i="6"/>
  <c r="T266" i="6"/>
  <c r="W265" i="6"/>
  <c r="T265" i="6"/>
  <c r="W264" i="6"/>
  <c r="T264" i="6"/>
  <c r="W263" i="6"/>
  <c r="T263" i="6"/>
  <c r="W262" i="6"/>
  <c r="T262" i="6"/>
  <c r="W261" i="6"/>
  <c r="T261" i="6"/>
  <c r="W260" i="6"/>
  <c r="T260" i="6"/>
  <c r="W259" i="6"/>
  <c r="T259" i="6"/>
  <c r="W258" i="6"/>
  <c r="T258" i="6"/>
  <c r="P201" i="6" l="1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" i="6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" i="4"/>
  <c r="U49" i="5"/>
  <c r="G49" i="5"/>
  <c r="H49" i="5" s="1"/>
  <c r="E49" i="5"/>
  <c r="L49" i="5" s="1"/>
  <c r="U48" i="5"/>
  <c r="G48" i="5"/>
  <c r="H48" i="5" s="1"/>
  <c r="E48" i="5"/>
  <c r="L48" i="5" s="1"/>
  <c r="U47" i="5"/>
  <c r="G47" i="5"/>
  <c r="H47" i="5" s="1"/>
  <c r="E47" i="5"/>
  <c r="L47" i="5" s="1"/>
  <c r="U46" i="5"/>
  <c r="G46" i="5"/>
  <c r="H46" i="5" s="1"/>
  <c r="E46" i="5"/>
  <c r="L46" i="5" s="1"/>
  <c r="U45" i="5"/>
  <c r="G45" i="5"/>
  <c r="H45" i="5" s="1"/>
  <c r="E45" i="5"/>
  <c r="L45" i="5" s="1"/>
  <c r="U44" i="5"/>
  <c r="G44" i="5"/>
  <c r="H44" i="5" s="1"/>
  <c r="E44" i="5"/>
  <c r="L44" i="5" s="1"/>
  <c r="U43" i="5"/>
  <c r="G43" i="5"/>
  <c r="H43" i="5" s="1"/>
  <c r="E43" i="5"/>
  <c r="L43" i="5" s="1"/>
  <c r="U42" i="5"/>
  <c r="G42" i="5"/>
  <c r="H42" i="5" s="1"/>
  <c r="E42" i="5"/>
  <c r="L42" i="5" s="1"/>
  <c r="U41" i="5"/>
  <c r="G41" i="5"/>
  <c r="H41" i="5" s="1"/>
  <c r="E41" i="5"/>
  <c r="L41" i="5" s="1"/>
  <c r="U40" i="5"/>
  <c r="G40" i="5"/>
  <c r="H40" i="5" s="1"/>
  <c r="E40" i="5"/>
  <c r="L40" i="5" s="1"/>
  <c r="U39" i="5"/>
  <c r="H39" i="5"/>
  <c r="G39" i="5"/>
  <c r="E39" i="5"/>
  <c r="L39" i="5" s="1"/>
  <c r="U38" i="5"/>
  <c r="G38" i="5"/>
  <c r="H38" i="5" s="1"/>
  <c r="E38" i="5"/>
  <c r="L38" i="5" s="1"/>
  <c r="U37" i="5"/>
  <c r="G37" i="5"/>
  <c r="H37" i="5" s="1"/>
  <c r="E37" i="5"/>
  <c r="L37" i="5" s="1"/>
  <c r="U36" i="5"/>
  <c r="G36" i="5"/>
  <c r="H36" i="5" s="1"/>
  <c r="E36" i="5"/>
  <c r="L36" i="5" s="1"/>
  <c r="U35" i="5"/>
  <c r="H35" i="5"/>
  <c r="G35" i="5"/>
  <c r="E35" i="5"/>
  <c r="L35" i="5" s="1"/>
  <c r="U34" i="5"/>
  <c r="G34" i="5"/>
  <c r="H34" i="5" s="1"/>
  <c r="E34" i="5"/>
  <c r="L34" i="5" s="1"/>
  <c r="U33" i="5"/>
  <c r="G33" i="5"/>
  <c r="H33" i="5" s="1"/>
  <c r="E33" i="5"/>
  <c r="L33" i="5" s="1"/>
  <c r="U32" i="5"/>
  <c r="G32" i="5"/>
  <c r="H32" i="5" s="1"/>
  <c r="E32" i="5"/>
  <c r="L32" i="5" s="1"/>
  <c r="U31" i="5"/>
  <c r="H31" i="5"/>
  <c r="G31" i="5"/>
  <c r="E31" i="5"/>
  <c r="L31" i="5" s="1"/>
  <c r="U30" i="5"/>
  <c r="G30" i="5"/>
  <c r="H30" i="5" s="1"/>
  <c r="E30" i="5"/>
  <c r="L30" i="5" s="1"/>
  <c r="U29" i="5"/>
  <c r="G29" i="5"/>
  <c r="H29" i="5" s="1"/>
  <c r="E29" i="5"/>
  <c r="L29" i="5" s="1"/>
  <c r="U28" i="5"/>
  <c r="L28" i="5"/>
  <c r="G28" i="5"/>
  <c r="H28" i="5" s="1"/>
  <c r="E28" i="5"/>
  <c r="U27" i="5"/>
  <c r="H27" i="5"/>
  <c r="G27" i="5"/>
  <c r="E27" i="5"/>
  <c r="L27" i="5" s="1"/>
  <c r="U26" i="5"/>
  <c r="G26" i="5"/>
  <c r="H26" i="5" s="1"/>
  <c r="E26" i="5"/>
  <c r="L26" i="5" s="1"/>
  <c r="U25" i="5"/>
  <c r="G25" i="5"/>
  <c r="H25" i="5" s="1"/>
  <c r="E25" i="5"/>
  <c r="L25" i="5" s="1"/>
  <c r="U24" i="5"/>
  <c r="G24" i="5"/>
  <c r="H24" i="5" s="1"/>
  <c r="E24" i="5"/>
  <c r="L24" i="5" s="1"/>
  <c r="U23" i="5"/>
  <c r="H23" i="5"/>
  <c r="G23" i="5"/>
  <c r="E23" i="5"/>
  <c r="L23" i="5" s="1"/>
  <c r="U22" i="5"/>
  <c r="G22" i="5"/>
  <c r="H22" i="5" s="1"/>
  <c r="E22" i="5"/>
  <c r="L22" i="5" s="1"/>
  <c r="U21" i="5"/>
  <c r="G21" i="5"/>
  <c r="H21" i="5" s="1"/>
  <c r="E21" i="5"/>
  <c r="L21" i="5" s="1"/>
  <c r="U20" i="5"/>
  <c r="G20" i="5"/>
  <c r="H20" i="5" s="1"/>
  <c r="E20" i="5"/>
  <c r="L20" i="5" s="1"/>
  <c r="U19" i="5"/>
  <c r="G19" i="5"/>
  <c r="H19" i="5" s="1"/>
  <c r="E19" i="5"/>
  <c r="L19" i="5" s="1"/>
  <c r="U18" i="5"/>
  <c r="G18" i="5"/>
  <c r="H18" i="5" s="1"/>
  <c r="E18" i="5"/>
  <c r="L18" i="5" s="1"/>
  <c r="U17" i="5"/>
  <c r="G17" i="5"/>
  <c r="H17" i="5" s="1"/>
  <c r="E17" i="5"/>
  <c r="L17" i="5" s="1"/>
  <c r="U16" i="5"/>
  <c r="G16" i="5"/>
  <c r="H16" i="5" s="1"/>
  <c r="E16" i="5"/>
  <c r="L16" i="5" s="1"/>
  <c r="U15" i="5"/>
  <c r="H15" i="5"/>
  <c r="G15" i="5"/>
  <c r="E15" i="5"/>
  <c r="L15" i="5" s="1"/>
  <c r="U14" i="5"/>
  <c r="G14" i="5"/>
  <c r="H14" i="5" s="1"/>
  <c r="E14" i="5"/>
  <c r="L14" i="5" s="1"/>
  <c r="U13" i="5"/>
  <c r="G13" i="5"/>
  <c r="H13" i="5" s="1"/>
  <c r="E13" i="5"/>
  <c r="L13" i="5" s="1"/>
  <c r="U12" i="5"/>
  <c r="G12" i="5"/>
  <c r="H12" i="5" s="1"/>
  <c r="E12" i="5"/>
  <c r="L12" i="5" s="1"/>
  <c r="U11" i="5"/>
  <c r="G11" i="5"/>
  <c r="H11" i="5" s="1"/>
  <c r="E11" i="5"/>
  <c r="L11" i="5" s="1"/>
  <c r="U10" i="5"/>
  <c r="G10" i="5"/>
  <c r="H10" i="5" s="1"/>
  <c r="E10" i="5"/>
  <c r="L10" i="5" s="1"/>
  <c r="U9" i="5"/>
  <c r="G9" i="5"/>
  <c r="H9" i="5" s="1"/>
  <c r="E9" i="5"/>
  <c r="L9" i="5" s="1"/>
  <c r="U8" i="5"/>
  <c r="G8" i="5"/>
  <c r="H8" i="5" s="1"/>
  <c r="E8" i="5"/>
  <c r="L8" i="5" s="1"/>
  <c r="U7" i="5"/>
  <c r="H7" i="5"/>
  <c r="G7" i="5"/>
  <c r="E7" i="5"/>
  <c r="L7" i="5" s="1"/>
  <c r="U6" i="5"/>
  <c r="G6" i="5"/>
  <c r="H6" i="5" s="1"/>
  <c r="E6" i="5"/>
  <c r="L6" i="5" s="1"/>
  <c r="U5" i="5"/>
  <c r="G5" i="5"/>
  <c r="H5" i="5" s="1"/>
  <c r="E5" i="5"/>
  <c r="L5" i="5" s="1"/>
  <c r="U4" i="5"/>
  <c r="G4" i="5"/>
  <c r="H4" i="5" s="1"/>
  <c r="E4" i="5"/>
  <c r="L4" i="5" s="1"/>
  <c r="U3" i="5"/>
  <c r="G3" i="5"/>
  <c r="H3" i="5" s="1"/>
  <c r="E3" i="5"/>
  <c r="L3" i="5" s="1"/>
  <c r="U2" i="5"/>
  <c r="G2" i="5"/>
  <c r="H2" i="5" s="1"/>
  <c r="E2" i="5"/>
  <c r="L2" i="5" s="1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" i="4"/>
  <c r="S373" i="6"/>
  <c r="S299" i="6"/>
  <c r="S323" i="6"/>
  <c r="S343" i="6"/>
  <c r="C164" i="6"/>
  <c r="C164" i="9"/>
  <c r="S421" i="6"/>
  <c r="S297" i="6"/>
  <c r="C34" i="9"/>
  <c r="C34" i="6"/>
  <c r="S302" i="6"/>
  <c r="S341" i="6"/>
  <c r="S321" i="6"/>
  <c r="S383" i="6"/>
  <c r="S448" i="6"/>
  <c r="S443" i="6"/>
  <c r="S348" i="6"/>
  <c r="S331" i="6"/>
  <c r="S324" i="6"/>
  <c r="S285" i="6"/>
  <c r="C76" i="6"/>
  <c r="C76" i="9"/>
  <c r="S387" i="6"/>
  <c r="S265" i="6"/>
  <c r="S317" i="6"/>
  <c r="S425" i="6"/>
  <c r="S306" i="6"/>
  <c r="S428" i="6"/>
  <c r="S449" i="6"/>
  <c r="C8" i="6"/>
  <c r="C8" i="9"/>
  <c r="C150" i="9"/>
  <c r="C150" i="6"/>
  <c r="S411" i="6"/>
  <c r="S332" i="6"/>
  <c r="C90" i="9"/>
  <c r="C90" i="6"/>
  <c r="C165" i="6"/>
  <c r="C165" i="9"/>
  <c r="C80" i="9"/>
  <c r="C80" i="6"/>
  <c r="C199" i="9"/>
  <c r="C199" i="6"/>
  <c r="S457" i="6"/>
  <c r="C189" i="6"/>
  <c r="C189" i="9"/>
  <c r="S456" i="6"/>
  <c r="C70" i="9"/>
  <c r="C70" i="6"/>
  <c r="S426" i="6"/>
  <c r="C48" i="9"/>
  <c r="C48" i="6"/>
  <c r="C190" i="9"/>
  <c r="C190" i="6"/>
  <c r="S275" i="6"/>
  <c r="C184" i="6"/>
  <c r="C184" i="9"/>
  <c r="S278" i="6"/>
  <c r="S305" i="6"/>
  <c r="C145" i="9"/>
  <c r="C145" i="6"/>
  <c r="C117" i="9"/>
  <c r="C117" i="6"/>
  <c r="C131" i="9"/>
  <c r="C131" i="6"/>
  <c r="C82" i="9"/>
  <c r="C82" i="6"/>
  <c r="C151" i="9"/>
  <c r="C151" i="6"/>
  <c r="C86" i="9"/>
  <c r="C86" i="6"/>
  <c r="S335" i="6"/>
  <c r="S311" i="6"/>
  <c r="S446" i="6"/>
  <c r="S279" i="6"/>
  <c r="C140" i="6"/>
  <c r="C140" i="9"/>
  <c r="S399" i="6"/>
  <c r="C186" i="6"/>
  <c r="C186" i="9"/>
  <c r="C84" i="6"/>
  <c r="C84" i="9"/>
  <c r="S392" i="6"/>
  <c r="S357" i="6"/>
  <c r="S293" i="6"/>
  <c r="C170" i="9"/>
  <c r="C170" i="6"/>
  <c r="S263" i="6"/>
  <c r="S394" i="6"/>
  <c r="S433" i="6"/>
  <c r="S276" i="6"/>
  <c r="S405" i="6"/>
  <c r="C15" i="6"/>
  <c r="C15" i="9"/>
  <c r="S282" i="6"/>
  <c r="C136" i="9"/>
  <c r="C136" i="6"/>
  <c r="C56" i="9"/>
  <c r="C56" i="6"/>
  <c r="S268" i="6"/>
  <c r="S419" i="6"/>
  <c r="S310" i="6"/>
  <c r="S319" i="6"/>
  <c r="C74" i="9"/>
  <c r="C74" i="6"/>
  <c r="C200" i="6"/>
  <c r="C200" i="9"/>
  <c r="S438" i="6"/>
  <c r="S358" i="6"/>
  <c r="S334" i="6"/>
  <c r="S338" i="6"/>
  <c r="S429" i="6"/>
  <c r="S300" i="6"/>
  <c r="C78" i="9"/>
  <c r="C78" i="6"/>
  <c r="C46" i="9"/>
  <c r="C46" i="6"/>
  <c r="C161" i="9"/>
  <c r="C161" i="6"/>
  <c r="S264" i="6"/>
  <c r="S371" i="6"/>
  <c r="C144" i="6"/>
  <c r="C144" i="9"/>
  <c r="C192" i="6"/>
  <c r="C192" i="9"/>
  <c r="S273" i="6"/>
  <c r="C128" i="9"/>
  <c r="C128" i="6"/>
  <c r="C191" i="6"/>
  <c r="C191" i="9"/>
  <c r="S396" i="6"/>
  <c r="C72" i="9"/>
  <c r="C72" i="6"/>
  <c r="C115" i="9"/>
  <c r="C115" i="6"/>
  <c r="S359" i="6"/>
  <c r="C79" i="9"/>
  <c r="C79" i="6"/>
  <c r="S351" i="6"/>
  <c r="C159" i="6"/>
  <c r="C159" i="9"/>
  <c r="C96" i="6"/>
  <c r="C96" i="9"/>
  <c r="C29" i="9"/>
  <c r="C29" i="6"/>
  <c r="C122" i="9"/>
  <c r="C122" i="6"/>
  <c r="S397" i="6"/>
  <c r="C68" i="9"/>
  <c r="C68" i="6"/>
  <c r="C7" i="6"/>
  <c r="C7" i="9"/>
  <c r="C120" i="6"/>
  <c r="C120" i="9"/>
  <c r="S290" i="6"/>
  <c r="S356" i="6"/>
  <c r="C50" i="6"/>
  <c r="C50" i="9"/>
  <c r="C35" i="6"/>
  <c r="C35" i="9"/>
  <c r="C181" i="9"/>
  <c r="C181" i="6"/>
  <c r="C92" i="9"/>
  <c r="C92" i="6"/>
  <c r="C66" i="6"/>
  <c r="C66" i="9"/>
  <c r="C37" i="6"/>
  <c r="C37" i="9"/>
  <c r="S345" i="6"/>
  <c r="S424" i="6"/>
  <c r="S262" i="6"/>
  <c r="S274" i="6"/>
  <c r="S445" i="6"/>
  <c r="S408" i="6"/>
  <c r="S284" i="6"/>
  <c r="S281" i="6"/>
  <c r="C28" i="6"/>
  <c r="C28" i="9"/>
  <c r="S442" i="6"/>
  <c r="C40" i="9"/>
  <c r="C40" i="6"/>
  <c r="C53" i="6"/>
  <c r="C53" i="9"/>
  <c r="C5" i="9"/>
  <c r="C5" i="6"/>
  <c r="C166" i="9"/>
  <c r="C166" i="6"/>
  <c r="S258" i="6"/>
  <c r="C43" i="6"/>
  <c r="C43" i="9"/>
  <c r="C30" i="9"/>
  <c r="C30" i="6"/>
  <c r="S402" i="6"/>
  <c r="S437" i="6"/>
  <c r="C123" i="9"/>
  <c r="C123" i="6"/>
  <c r="C9" i="9"/>
  <c r="C9" i="6"/>
  <c r="S342" i="6"/>
  <c r="S380" i="6"/>
  <c r="C38" i="9"/>
  <c r="C38" i="6"/>
  <c r="S294" i="6"/>
  <c r="S325" i="6"/>
  <c r="C58" i="9"/>
  <c r="C58" i="6"/>
  <c r="S398" i="6"/>
  <c r="S362" i="6"/>
  <c r="S327" i="6"/>
  <c r="S377" i="6"/>
  <c r="S415" i="6"/>
  <c r="S453" i="6"/>
  <c r="S363" i="6"/>
  <c r="C171" i="6"/>
  <c r="C171" i="9"/>
  <c r="C31" i="9"/>
  <c r="C31" i="6"/>
  <c r="C116" i="6"/>
  <c r="C116" i="9"/>
  <c r="C26" i="6"/>
  <c r="C26" i="9"/>
  <c r="S283" i="6"/>
  <c r="S436" i="6"/>
  <c r="S447" i="6"/>
  <c r="S307" i="6"/>
  <c r="C138" i="9"/>
  <c r="C138" i="6"/>
  <c r="C20" i="6"/>
  <c r="C20" i="9"/>
  <c r="S328" i="6"/>
  <c r="S301" i="6"/>
  <c r="C141" i="6"/>
  <c r="C141" i="9"/>
  <c r="C167" i="6"/>
  <c r="C167" i="9"/>
  <c r="C21" i="9"/>
  <c r="C21" i="6"/>
  <c r="C12" i="6"/>
  <c r="C12" i="9"/>
  <c r="C54" i="6"/>
  <c r="C54" i="9"/>
  <c r="S315" i="6"/>
  <c r="S354" i="6"/>
  <c r="S366" i="6"/>
  <c r="S390" i="6"/>
  <c r="C62" i="6"/>
  <c r="C62" i="9"/>
  <c r="C16" i="6"/>
  <c r="C16" i="9"/>
  <c r="S372" i="6"/>
  <c r="S353" i="6"/>
  <c r="S404" i="6"/>
  <c r="C39" i="6"/>
  <c r="C39" i="9"/>
  <c r="S409" i="6"/>
  <c r="S337" i="6"/>
  <c r="S339" i="6"/>
  <c r="S367" i="6"/>
  <c r="S374" i="6"/>
  <c r="S455" i="6"/>
  <c r="S309" i="6"/>
  <c r="S385" i="6"/>
  <c r="C32" i="9"/>
  <c r="C32" i="6"/>
  <c r="C10" i="9"/>
  <c r="C10" i="6"/>
  <c r="C106" i="6"/>
  <c r="C106" i="9"/>
  <c r="C149" i="6"/>
  <c r="C149" i="9"/>
  <c r="C129" i="6"/>
  <c r="C129" i="9"/>
  <c r="C147" i="6"/>
  <c r="C147" i="9"/>
  <c r="C51" i="6"/>
  <c r="C51" i="9"/>
  <c r="S439" i="6"/>
  <c r="C157" i="6"/>
  <c r="C157" i="9"/>
  <c r="S386" i="6"/>
  <c r="C153" i="9"/>
  <c r="C153" i="6"/>
  <c r="S369" i="6"/>
  <c r="S289" i="6"/>
  <c r="C175" i="6"/>
  <c r="C175" i="9"/>
  <c r="S288" i="6"/>
  <c r="S401" i="6"/>
  <c r="S381" i="6"/>
  <c r="S318" i="6"/>
  <c r="S350" i="6"/>
  <c r="C41" i="6"/>
  <c r="C41" i="9"/>
  <c r="S414" i="6"/>
  <c r="C163" i="9"/>
  <c r="C163" i="6"/>
  <c r="C177" i="9"/>
  <c r="C177" i="6"/>
  <c r="S432" i="6"/>
  <c r="C102" i="6"/>
  <c r="C102" i="9"/>
  <c r="S382" i="6"/>
  <c r="C152" i="9"/>
  <c r="C152" i="6"/>
  <c r="S364" i="6"/>
  <c r="S352" i="6"/>
  <c r="S261" i="6"/>
  <c r="C25" i="9"/>
  <c r="C25" i="6"/>
  <c r="C172" i="9"/>
  <c r="C172" i="6"/>
  <c r="C61" i="9"/>
  <c r="C61" i="6"/>
  <c r="C119" i="6"/>
  <c r="C119" i="9"/>
  <c r="S347" i="6"/>
  <c r="C71" i="9"/>
  <c r="C71" i="6"/>
  <c r="S391" i="6"/>
  <c r="C196" i="6"/>
  <c r="C196" i="9"/>
  <c r="C187" i="6"/>
  <c r="C187" i="9"/>
  <c r="S413" i="6"/>
  <c r="C101" i="6"/>
  <c r="C101" i="9"/>
  <c r="C142" i="6"/>
  <c r="C142" i="9"/>
  <c r="S333" i="6"/>
  <c r="C17" i="6"/>
  <c r="C17" i="9"/>
  <c r="C89" i="9"/>
  <c r="C89" i="6"/>
  <c r="C73" i="9"/>
  <c r="C73" i="6"/>
  <c r="C45" i="9"/>
  <c r="C45" i="6"/>
  <c r="C94" i="6"/>
  <c r="C94" i="9"/>
  <c r="C23" i="9"/>
  <c r="C23" i="6"/>
  <c r="C183" i="9"/>
  <c r="C183" i="6"/>
  <c r="S389" i="6"/>
  <c r="C133" i="9"/>
  <c r="C133" i="6"/>
  <c r="S303" i="6"/>
  <c r="C143" i="6"/>
  <c r="C143" i="9"/>
  <c r="C59" i="6"/>
  <c r="C59" i="9"/>
  <c r="S291" i="6"/>
  <c r="S418" i="6"/>
  <c r="S423" i="6"/>
  <c r="C19" i="9"/>
  <c r="C19" i="6"/>
  <c r="S410" i="6"/>
  <c r="S422" i="6"/>
  <c r="C188" i="6"/>
  <c r="C188" i="9"/>
  <c r="C3" i="9"/>
  <c r="C3" i="6"/>
  <c r="C108" i="9"/>
  <c r="C108" i="6"/>
  <c r="S272" i="6"/>
  <c r="S376" i="6"/>
  <c r="C75" i="6"/>
  <c r="C75" i="9"/>
  <c r="S440" i="6"/>
  <c r="S375" i="6"/>
  <c r="C105" i="9"/>
  <c r="C105" i="6"/>
  <c r="S427" i="6"/>
  <c r="C55" i="6"/>
  <c r="C55" i="9"/>
  <c r="C178" i="9"/>
  <c r="C178" i="6"/>
  <c r="C88" i="9"/>
  <c r="C88" i="6"/>
  <c r="S349" i="6"/>
  <c r="S330" i="6"/>
  <c r="S320" i="6"/>
  <c r="C168" i="6"/>
  <c r="C168" i="9"/>
  <c r="S441" i="6"/>
  <c r="S271" i="6"/>
  <c r="S322" i="6"/>
  <c r="S378" i="6"/>
  <c r="S361" i="6"/>
  <c r="S259" i="6"/>
  <c r="C98" i="6"/>
  <c r="C98" i="9"/>
  <c r="C97" i="9"/>
  <c r="C97" i="6"/>
  <c r="C179" i="9"/>
  <c r="C179" i="6"/>
  <c r="C174" i="6"/>
  <c r="C174" i="9"/>
  <c r="C111" i="9"/>
  <c r="C111" i="6"/>
  <c r="C193" i="9"/>
  <c r="C193" i="6"/>
  <c r="C103" i="9"/>
  <c r="C103" i="6"/>
  <c r="S393" i="6"/>
  <c r="C107" i="9"/>
  <c r="C107" i="6"/>
  <c r="C42" i="9"/>
  <c r="C42" i="6"/>
  <c r="C11" i="6"/>
  <c r="C11" i="9"/>
  <c r="S407" i="6"/>
  <c r="C64" i="9"/>
  <c r="C64" i="6"/>
  <c r="S416" i="6"/>
  <c r="S395" i="6"/>
  <c r="S266" i="6"/>
  <c r="C124" i="6"/>
  <c r="C124" i="9"/>
  <c r="C77" i="9"/>
  <c r="C77" i="6"/>
  <c r="C36" i="6"/>
  <c r="C36" i="9"/>
  <c r="C182" i="9"/>
  <c r="C182" i="6"/>
  <c r="S454" i="6"/>
  <c r="C114" i="9"/>
  <c r="C114" i="6"/>
  <c r="C14" i="9"/>
  <c r="C14" i="6"/>
  <c r="S388" i="6"/>
  <c r="S329" i="6"/>
  <c r="S452" i="6"/>
  <c r="S286" i="6"/>
  <c r="S444" i="6"/>
  <c r="C83" i="9"/>
  <c r="C83" i="6"/>
  <c r="C113" i="9"/>
  <c r="C113" i="6"/>
  <c r="S260" i="6"/>
  <c r="C4" i="9"/>
  <c r="C4" i="6"/>
  <c r="S403" i="6"/>
  <c r="C52" i="9"/>
  <c r="C52" i="6"/>
  <c r="S431" i="6"/>
  <c r="S365" i="6"/>
  <c r="C27" i="9"/>
  <c r="C27" i="6"/>
  <c r="S420" i="6"/>
  <c r="S326" i="6"/>
  <c r="C127" i="9"/>
  <c r="C127" i="6"/>
  <c r="C110" i="9"/>
  <c r="C110" i="6"/>
  <c r="S400" i="6"/>
  <c r="C118" i="6"/>
  <c r="C118" i="9"/>
  <c r="S298" i="6"/>
  <c r="S417" i="6"/>
  <c r="C160" i="6"/>
  <c r="C160" i="9"/>
  <c r="C13" i="9"/>
  <c r="C13" i="6"/>
  <c r="C87" i="6"/>
  <c r="C87" i="9"/>
  <c r="S296" i="6"/>
  <c r="S269" i="6"/>
  <c r="S344" i="6"/>
  <c r="S292" i="6"/>
  <c r="S379" i="6"/>
  <c r="S287" i="6"/>
  <c r="S295" i="6"/>
  <c r="S308" i="6"/>
  <c r="C137" i="6"/>
  <c r="C137" i="9"/>
  <c r="S270" i="6"/>
  <c r="C109" i="9"/>
  <c r="C109" i="6"/>
  <c r="C18" i="9"/>
  <c r="C18" i="6"/>
  <c r="C158" i="6"/>
  <c r="C158" i="9"/>
  <c r="C134" i="6"/>
  <c r="C134" i="9"/>
  <c r="S280" i="6"/>
  <c r="C22" i="9"/>
  <c r="C22" i="6"/>
  <c r="C146" i="9"/>
  <c r="C146" i="6"/>
  <c r="C197" i="9"/>
  <c r="C197" i="6"/>
  <c r="C125" i="9"/>
  <c r="C125" i="6"/>
  <c r="S384" i="6"/>
  <c r="C67" i="6"/>
  <c r="C67" i="9"/>
  <c r="C2" i="9"/>
  <c r="C2" i="6"/>
  <c r="C63" i="6"/>
  <c r="C63" i="9"/>
  <c r="C112" i="6"/>
  <c r="C112" i="9"/>
  <c r="C47" i="6"/>
  <c r="C47" i="9"/>
  <c r="S346" i="6"/>
  <c r="C6" i="9"/>
  <c r="C6" i="6"/>
  <c r="C44" i="6"/>
  <c r="C44" i="9"/>
  <c r="C65" i="6"/>
  <c r="C65" i="9"/>
  <c r="C169" i="6"/>
  <c r="C169" i="9"/>
  <c r="C104" i="9"/>
  <c r="C104" i="6"/>
  <c r="C173" i="9"/>
  <c r="C173" i="6"/>
  <c r="S277" i="6"/>
  <c r="C195" i="9"/>
  <c r="C195" i="6"/>
  <c r="C95" i="6"/>
  <c r="C95" i="9"/>
  <c r="C81" i="9"/>
  <c r="C81" i="6"/>
  <c r="C135" i="9"/>
  <c r="C135" i="6"/>
  <c r="C121" i="6"/>
  <c r="C121" i="9"/>
  <c r="S355" i="6"/>
  <c r="S340" i="6"/>
  <c r="C148" i="9"/>
  <c r="C148" i="6"/>
  <c r="C33" i="6"/>
  <c r="C33" i="9"/>
  <c r="C198" i="9"/>
  <c r="C198" i="6"/>
  <c r="S360" i="6"/>
  <c r="S450" i="6"/>
  <c r="S406" i="6"/>
  <c r="C201" i="9"/>
  <c r="C201" i="6"/>
  <c r="C139" i="6"/>
  <c r="C139" i="9"/>
  <c r="C126" i="6"/>
  <c r="C126" i="9"/>
  <c r="C130" i="6"/>
  <c r="C130" i="9"/>
  <c r="C162" i="9"/>
  <c r="C162" i="6"/>
  <c r="C24" i="9"/>
  <c r="C24" i="6"/>
  <c r="C176" i="6"/>
  <c r="C176" i="9"/>
  <c r="C91" i="9"/>
  <c r="C91" i="6"/>
  <c r="S368" i="6"/>
  <c r="S451" i="6"/>
  <c r="C154" i="6"/>
  <c r="C154" i="9"/>
  <c r="C100" i="6"/>
  <c r="C100" i="9"/>
  <c r="S314" i="6"/>
  <c r="C194" i="9"/>
  <c r="C194" i="6"/>
  <c r="C69" i="6"/>
  <c r="C69" i="9"/>
  <c r="C85" i="9"/>
  <c r="C85" i="6"/>
  <c r="C93" i="9"/>
  <c r="C93" i="6"/>
  <c r="C57" i="9"/>
  <c r="C57" i="6"/>
  <c r="C180" i="9"/>
  <c r="C180" i="6"/>
  <c r="C132" i="6"/>
  <c r="C132" i="9"/>
  <c r="S304" i="6"/>
  <c r="C185" i="9"/>
  <c r="C185" i="6"/>
  <c r="S412" i="6"/>
  <c r="C99" i="9"/>
  <c r="C99" i="6"/>
  <c r="S370" i="6"/>
  <c r="C49" i="9"/>
  <c r="C49" i="6"/>
  <c r="C156" i="9"/>
  <c r="C156" i="6"/>
  <c r="C60" i="6"/>
  <c r="C60" i="9"/>
  <c r="S435" i="6"/>
  <c r="S316" i="6"/>
  <c r="S336" i="6"/>
  <c r="C155" i="9"/>
  <c r="C155" i="6"/>
  <c r="S434" i="6"/>
  <c r="S312" i="6"/>
  <c r="S430" i="6"/>
  <c r="S267" i="6"/>
  <c r="S313" i="6"/>
</calcChain>
</file>

<file path=xl/sharedStrings.xml><?xml version="1.0" encoding="utf-8"?>
<sst xmlns="http://schemas.openxmlformats.org/spreadsheetml/2006/main" count="1130" uniqueCount="99">
  <si>
    <t>SL.</t>
  </si>
  <si>
    <t>AGE</t>
  </si>
  <si>
    <t>GENDER</t>
  </si>
  <si>
    <t>MARITAL STATUS</t>
  </si>
  <si>
    <t>BODY WEIGHT</t>
  </si>
  <si>
    <t>BODY HEIGHT</t>
  </si>
  <si>
    <t>HR PULSE</t>
  </si>
  <si>
    <t>RR</t>
  </si>
  <si>
    <t>M</t>
  </si>
  <si>
    <t>MARRIED</t>
  </si>
  <si>
    <t>F</t>
  </si>
  <si>
    <t>RHD</t>
  </si>
  <si>
    <t>UNMARRIED</t>
  </si>
  <si>
    <t>ACHD</t>
  </si>
  <si>
    <t>OS-ASD</t>
  </si>
  <si>
    <t>Male</t>
  </si>
  <si>
    <t>1. Data Description sheet: Provides data dictionary</t>
  </si>
  <si>
    <t>Data Code</t>
  </si>
  <si>
    <t>Description</t>
  </si>
  <si>
    <t>This file has the following three sheets</t>
  </si>
  <si>
    <t>2. Raw data : Contains information about 248 patients</t>
  </si>
  <si>
    <t>3. Modified data: Raw data is modified data by introducing dumy variables</t>
  </si>
  <si>
    <t>Age of the patient</t>
  </si>
  <si>
    <t>Weight of the patient</t>
  </si>
  <si>
    <t>Height of the patient</t>
  </si>
  <si>
    <t>Pulse of patient at the time of admission</t>
  </si>
  <si>
    <t>Respiratory rate of patient</t>
  </si>
  <si>
    <t>Married</t>
  </si>
  <si>
    <t>Un Married</t>
  </si>
  <si>
    <t>Female</t>
  </si>
  <si>
    <t>Actual cost incurred by the hospital</t>
  </si>
  <si>
    <t>Marital Status of the patient:</t>
  </si>
  <si>
    <t>Gender code for patient:</t>
  </si>
  <si>
    <t>Codes given to the key complaints faced by the patient:</t>
  </si>
  <si>
    <t>KEY COMPLAINTS -CODE</t>
  </si>
  <si>
    <t xml:space="preserve">TOTAL COST TO HOSPITAL </t>
  </si>
  <si>
    <t>KEY COMPLAINTS CODE</t>
  </si>
  <si>
    <t>TOTAL COST TO HOSPITAL</t>
  </si>
  <si>
    <t>MALE</t>
  </si>
  <si>
    <t>Ln(Total Cost)</t>
  </si>
  <si>
    <t>FEMALE</t>
  </si>
  <si>
    <t>Others</t>
  </si>
  <si>
    <t>None</t>
  </si>
  <si>
    <t>CAD</t>
  </si>
  <si>
    <t>other</t>
  </si>
  <si>
    <t>Female*OS_ASD</t>
  </si>
  <si>
    <t>others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</si>
  <si>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</si>
  <si>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</si>
  <si>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</si>
  <si>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</si>
  <si>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</si>
  <si>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</si>
  <si>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</si>
  <si>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</si>
  <si>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</si>
  <si>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</si>
  <si>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</si>
  <si>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</si>
  <si>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</si>
  <si>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</si>
  <si>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</si>
  <si>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</si>
  <si>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</si>
  <si>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</si>
  <si>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</si>
  <si>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</si>
  <si>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</si>
  <si>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</si>
  <si>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</si>
  <si>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</si>
  <si>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</si>
  <si>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</si>
  <si>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</si>
  <si>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</si>
  <si>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</si>
  <si>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</si>
  <si>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</si>
  <si>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</si>
  <si>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</si>
  <si>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</si>
  <si>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</si>
  <si>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</si>
  <si>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</si>
  <si>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</si>
  <si>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 xml:space="preserve">Predicted TOTAL COST TO HOSPITAL </t>
  </si>
  <si>
    <t>Residuals</t>
  </si>
  <si>
    <t>PROBABILITY OUTPUT</t>
  </si>
  <si>
    <t>Percentile</t>
  </si>
  <si>
    <t>Predicted Ln(Total Cost)</t>
  </si>
  <si>
    <t>RMSE</t>
  </si>
  <si>
    <t>MAPE</t>
  </si>
  <si>
    <t xml:space="preserve">Predicted Total COst </t>
  </si>
  <si>
    <t>Total Cost</t>
  </si>
  <si>
    <t>RMSE TC</t>
  </si>
  <si>
    <t>MAPE TC</t>
  </si>
  <si>
    <t>good model</t>
  </si>
  <si>
    <t>no good</t>
  </si>
  <si>
    <t>not good, should be lesss than 10% thus we need to reomve outliers, remove less important Features to improve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</si>
</sst>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sz val="9"/>
      <name val="Comic Sans MS"/>
      <family val="4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 vertical="center" wrapText="1"/>
    </xf>
    <xf numFmtId="1" fontId="2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2" fontId="2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1" fillId="3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applyBorder="1"/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16" xfId="0" applyFill="1" applyBorder="1" applyAlignment="1"/>
    <xf numFmtId="0" fontId="5" fillId="0" borderId="17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5" fillId="0" borderId="17" xfId="0" applyFont="1" applyFill="1" applyBorder="1" applyAlignment="1">
      <alignment horizontal="centerContinuous"/>
    </xf>
    <xf numFmtId="0" fontId="0" fillId="4" borderId="0" xfId="0" applyFill="1"/>
    <xf numFmtId="0" fontId="0" fillId="4" borderId="0" xfId="0" applyFill="1" applyBorder="1" applyAlignment="1"/>
    <xf numFmtId="0" fontId="5" fillId="7" borderId="17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 wrapText="1"/>
    </xf>
    <xf numFmtId="0" fontId="0" fillId="0" borderId="0" xfId="0" applyBorder="1"/>
    <xf numFmtId="0" fontId="5" fillId="0" borderId="0" xfId="0" applyFont="1" applyFill="1" applyBorder="1" applyAlignment="1">
      <alignment horizontal="center"/>
    </xf>
    <xf numFmtId="0" fontId="0" fillId="0" borderId="18" xfId="0" applyBorder="1"/>
    <xf numFmtId="0" fontId="1" fillId="4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training dataset'!$B$2:$B$201</c:f>
              <c:numCache>
                <c:formatCode>General</c:formatCode>
                <c:ptCount val="200"/>
                <c:pt idx="0">
                  <c:v>58</c:v>
                </c:pt>
                <c:pt idx="1">
                  <c:v>59</c:v>
                </c:pt>
                <c:pt idx="2">
                  <c:v>82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61</c:v>
                </c:pt>
                <c:pt idx="10">
                  <c:v>61</c:v>
                </c:pt>
                <c:pt idx="11">
                  <c:v>45</c:v>
                </c:pt>
                <c:pt idx="12">
                  <c:v>40</c:v>
                </c:pt>
                <c:pt idx="13">
                  <c:v>64</c:v>
                </c:pt>
                <c:pt idx="14">
                  <c:v>68</c:v>
                </c:pt>
                <c:pt idx="15">
                  <c:v>78</c:v>
                </c:pt>
                <c:pt idx="16">
                  <c:v>65</c:v>
                </c:pt>
                <c:pt idx="17">
                  <c:v>59</c:v>
                </c:pt>
                <c:pt idx="18">
                  <c:v>76</c:v>
                </c:pt>
                <c:pt idx="19">
                  <c:v>47</c:v>
                </c:pt>
                <c:pt idx="20">
                  <c:v>54</c:v>
                </c:pt>
                <c:pt idx="21">
                  <c:v>62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88</c:v>
                </c:pt>
                <c:pt idx="26">
                  <c:v>15</c:v>
                </c:pt>
                <c:pt idx="27">
                  <c:v>47</c:v>
                </c:pt>
                <c:pt idx="28">
                  <c:v>70</c:v>
                </c:pt>
                <c:pt idx="29">
                  <c:v>61</c:v>
                </c:pt>
                <c:pt idx="30">
                  <c:v>46</c:v>
                </c:pt>
                <c:pt idx="31">
                  <c:v>56</c:v>
                </c:pt>
                <c:pt idx="32">
                  <c:v>61</c:v>
                </c:pt>
                <c:pt idx="33">
                  <c:v>7</c:v>
                </c:pt>
                <c:pt idx="34">
                  <c:v>70</c:v>
                </c:pt>
                <c:pt idx="35" formatCode="0.00">
                  <c:v>0.83333333333333337</c:v>
                </c:pt>
                <c:pt idx="36" formatCode="0.00">
                  <c:v>0.83333333333333337</c:v>
                </c:pt>
                <c:pt idx="37">
                  <c:v>63</c:v>
                </c:pt>
                <c:pt idx="38">
                  <c:v>55</c:v>
                </c:pt>
                <c:pt idx="39">
                  <c:v>67</c:v>
                </c:pt>
                <c:pt idx="40">
                  <c:v>62</c:v>
                </c:pt>
                <c:pt idx="41">
                  <c:v>69</c:v>
                </c:pt>
                <c:pt idx="42">
                  <c:v>67</c:v>
                </c:pt>
                <c:pt idx="43">
                  <c:v>50</c:v>
                </c:pt>
                <c:pt idx="44">
                  <c:v>3</c:v>
                </c:pt>
                <c:pt idx="45">
                  <c:v>78</c:v>
                </c:pt>
                <c:pt idx="46">
                  <c:v>39</c:v>
                </c:pt>
                <c:pt idx="47">
                  <c:v>64</c:v>
                </c:pt>
                <c:pt idx="48">
                  <c:v>53</c:v>
                </c:pt>
                <c:pt idx="49">
                  <c:v>1</c:v>
                </c:pt>
                <c:pt idx="50">
                  <c:v>55</c:v>
                </c:pt>
                <c:pt idx="51">
                  <c:v>56</c:v>
                </c:pt>
                <c:pt idx="52">
                  <c:v>71</c:v>
                </c:pt>
                <c:pt idx="53">
                  <c:v>48</c:v>
                </c:pt>
                <c:pt idx="54">
                  <c:v>53</c:v>
                </c:pt>
                <c:pt idx="55">
                  <c:v>69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5</c:v>
                </c:pt>
                <c:pt idx="66">
                  <c:v>33</c:v>
                </c:pt>
                <c:pt idx="67">
                  <c:v>21</c:v>
                </c:pt>
                <c:pt idx="68">
                  <c:v>3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33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5</c:v>
                </c:pt>
                <c:pt idx="81">
                  <c:v>51</c:v>
                </c:pt>
                <c:pt idx="82">
                  <c:v>51</c:v>
                </c:pt>
                <c:pt idx="83">
                  <c:v>62</c:v>
                </c:pt>
                <c:pt idx="84">
                  <c:v>7</c:v>
                </c:pt>
                <c:pt idx="85">
                  <c:v>19</c:v>
                </c:pt>
                <c:pt idx="86" formatCode="0.00">
                  <c:v>0.58333333333333337</c:v>
                </c:pt>
                <c:pt idx="87">
                  <c:v>42</c:v>
                </c:pt>
                <c:pt idx="88">
                  <c:v>16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65</c:v>
                </c:pt>
                <c:pt idx="94">
                  <c:v>7</c:v>
                </c:pt>
                <c:pt idx="95">
                  <c:v>70</c:v>
                </c:pt>
                <c:pt idx="96">
                  <c:v>49</c:v>
                </c:pt>
                <c:pt idx="97">
                  <c:v>2</c:v>
                </c:pt>
                <c:pt idx="98">
                  <c:v>55</c:v>
                </c:pt>
                <c:pt idx="99">
                  <c:v>1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46</c:v>
                </c:pt>
                <c:pt idx="105">
                  <c:v>45</c:v>
                </c:pt>
                <c:pt idx="106">
                  <c:v>48</c:v>
                </c:pt>
                <c:pt idx="107">
                  <c:v>41</c:v>
                </c:pt>
                <c:pt idx="108">
                  <c:v>7</c:v>
                </c:pt>
                <c:pt idx="109">
                  <c:v>4</c:v>
                </c:pt>
                <c:pt idx="110">
                  <c:v>69</c:v>
                </c:pt>
                <c:pt idx="111">
                  <c:v>6</c:v>
                </c:pt>
                <c:pt idx="112">
                  <c:v>44</c:v>
                </c:pt>
                <c:pt idx="113">
                  <c:v>9</c:v>
                </c:pt>
                <c:pt idx="114">
                  <c:v>36</c:v>
                </c:pt>
                <c:pt idx="115">
                  <c:v>37</c:v>
                </c:pt>
                <c:pt idx="116">
                  <c:v>16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51</c:v>
                </c:pt>
                <c:pt idx="121">
                  <c:v>24</c:v>
                </c:pt>
                <c:pt idx="122">
                  <c:v>8</c:v>
                </c:pt>
                <c:pt idx="123">
                  <c:v>4</c:v>
                </c:pt>
                <c:pt idx="124">
                  <c:v>46</c:v>
                </c:pt>
                <c:pt idx="125">
                  <c:v>48</c:v>
                </c:pt>
                <c:pt idx="126">
                  <c:v>8</c:v>
                </c:pt>
                <c:pt idx="127">
                  <c:v>7</c:v>
                </c:pt>
                <c:pt idx="128">
                  <c:v>16</c:v>
                </c:pt>
                <c:pt idx="129">
                  <c:v>1</c:v>
                </c:pt>
                <c:pt idx="130">
                  <c:v>14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55</c:v>
                </c:pt>
                <c:pt idx="140">
                  <c:v>1</c:v>
                </c:pt>
                <c:pt idx="141">
                  <c:v>14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</c:v>
                </c:pt>
                <c:pt idx="146">
                  <c:v>8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4</c:v>
                </c:pt>
                <c:pt idx="157" formatCode="0.00">
                  <c:v>3.287671232876712E-2</c:v>
                </c:pt>
                <c:pt idx="158">
                  <c:v>74</c:v>
                </c:pt>
                <c:pt idx="159">
                  <c:v>12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13</c:v>
                </c:pt>
                <c:pt idx="164">
                  <c:v>9</c:v>
                </c:pt>
                <c:pt idx="165">
                  <c:v>51</c:v>
                </c:pt>
                <c:pt idx="166">
                  <c:v>74</c:v>
                </c:pt>
                <c:pt idx="167">
                  <c:v>27</c:v>
                </c:pt>
                <c:pt idx="168">
                  <c:v>55</c:v>
                </c:pt>
                <c:pt idx="169">
                  <c:v>70</c:v>
                </c:pt>
                <c:pt idx="170">
                  <c:v>31</c:v>
                </c:pt>
                <c:pt idx="171">
                  <c:v>14</c:v>
                </c:pt>
                <c:pt idx="172">
                  <c:v>2</c:v>
                </c:pt>
                <c:pt idx="173">
                  <c:v>44</c:v>
                </c:pt>
                <c:pt idx="174">
                  <c:v>13</c:v>
                </c:pt>
                <c:pt idx="175">
                  <c:v>16</c:v>
                </c:pt>
                <c:pt idx="176">
                  <c:v>65</c:v>
                </c:pt>
                <c:pt idx="177">
                  <c:v>7</c:v>
                </c:pt>
                <c:pt idx="178">
                  <c:v>4</c:v>
                </c:pt>
                <c:pt idx="179">
                  <c:v>45</c:v>
                </c:pt>
                <c:pt idx="180">
                  <c:v>13</c:v>
                </c:pt>
                <c:pt idx="181">
                  <c:v>38</c:v>
                </c:pt>
                <c:pt idx="182" formatCode="0.00">
                  <c:v>0.41666666666666669</c:v>
                </c:pt>
                <c:pt idx="183">
                  <c:v>21</c:v>
                </c:pt>
                <c:pt idx="184">
                  <c:v>13</c:v>
                </c:pt>
                <c:pt idx="185">
                  <c:v>11</c:v>
                </c:pt>
                <c:pt idx="186">
                  <c:v>57</c:v>
                </c:pt>
                <c:pt idx="187">
                  <c:v>56</c:v>
                </c:pt>
                <c:pt idx="188">
                  <c:v>3</c:v>
                </c:pt>
                <c:pt idx="189">
                  <c:v>2</c:v>
                </c:pt>
                <c:pt idx="190">
                  <c:v>63</c:v>
                </c:pt>
                <c:pt idx="191">
                  <c:v>68</c:v>
                </c:pt>
                <c:pt idx="192">
                  <c:v>16</c:v>
                </c:pt>
                <c:pt idx="193">
                  <c:v>63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dataset'!$T$55:$T$254</c:f>
              <c:numCache>
                <c:formatCode>General</c:formatCode>
                <c:ptCount val="200"/>
                <c:pt idx="0">
                  <c:v>340810.2373408046</c:v>
                </c:pt>
                <c:pt idx="1">
                  <c:v>484269.74973528186</c:v>
                </c:pt>
                <c:pt idx="2">
                  <c:v>-18093.391919971735</c:v>
                </c:pt>
                <c:pt idx="3">
                  <c:v>286385.22943792789</c:v>
                </c:pt>
                <c:pt idx="4">
                  <c:v>157621.95046356012</c:v>
                </c:pt>
                <c:pt idx="5">
                  <c:v>-99554.448701731511</c:v>
                </c:pt>
                <c:pt idx="6">
                  <c:v>504447.7277954637</c:v>
                </c:pt>
                <c:pt idx="7">
                  <c:v>83664.37778201024</c:v>
                </c:pt>
                <c:pt idx="8">
                  <c:v>74777.382401370385</c:v>
                </c:pt>
                <c:pt idx="9">
                  <c:v>75891.090758418839</c:v>
                </c:pt>
                <c:pt idx="10">
                  <c:v>170244.82833965134</c:v>
                </c:pt>
                <c:pt idx="11">
                  <c:v>370763.67288010707</c:v>
                </c:pt>
                <c:pt idx="12">
                  <c:v>390727.25981229101</c:v>
                </c:pt>
                <c:pt idx="13">
                  <c:v>183895.1131733252</c:v>
                </c:pt>
                <c:pt idx="14">
                  <c:v>199813.0439556943</c:v>
                </c:pt>
                <c:pt idx="15">
                  <c:v>-154494.0326456725</c:v>
                </c:pt>
                <c:pt idx="16">
                  <c:v>179193.80604289821</c:v>
                </c:pt>
                <c:pt idx="17">
                  <c:v>82092.183327761129</c:v>
                </c:pt>
                <c:pt idx="18">
                  <c:v>114047.09587047441</c:v>
                </c:pt>
                <c:pt idx="19">
                  <c:v>-61431.210796728788</c:v>
                </c:pt>
                <c:pt idx="20">
                  <c:v>-10947.571266489336</c:v>
                </c:pt>
                <c:pt idx="21">
                  <c:v>2441.3947290892247</c:v>
                </c:pt>
                <c:pt idx="22">
                  <c:v>848.29800120880827</c:v>
                </c:pt>
                <c:pt idx="23">
                  <c:v>26969.366362485627</c:v>
                </c:pt>
                <c:pt idx="24">
                  <c:v>21394.21732671815</c:v>
                </c:pt>
                <c:pt idx="25">
                  <c:v>-78151.878368369828</c:v>
                </c:pt>
                <c:pt idx="26">
                  <c:v>27013.242555886041</c:v>
                </c:pt>
                <c:pt idx="27">
                  <c:v>-12088.594420516514</c:v>
                </c:pt>
                <c:pt idx="28">
                  <c:v>36323.697111417423</c:v>
                </c:pt>
                <c:pt idx="29">
                  <c:v>-59189.007509048737</c:v>
                </c:pt>
                <c:pt idx="30">
                  <c:v>-51019.352954409202</c:v>
                </c:pt>
                <c:pt idx="31">
                  <c:v>98986.856769741687</c:v>
                </c:pt>
                <c:pt idx="32">
                  <c:v>101841.3732490188</c:v>
                </c:pt>
                <c:pt idx="33">
                  <c:v>98393.67435224654</c:v>
                </c:pt>
                <c:pt idx="34">
                  <c:v>172162.02482929261</c:v>
                </c:pt>
                <c:pt idx="35">
                  <c:v>377696.83735994139</c:v>
                </c:pt>
                <c:pt idx="36">
                  <c:v>100067.1364853867</c:v>
                </c:pt>
                <c:pt idx="37">
                  <c:v>43108.852369404456</c:v>
                </c:pt>
                <c:pt idx="38">
                  <c:v>-136543.42861418735</c:v>
                </c:pt>
                <c:pt idx="39">
                  <c:v>-63759.128969776386</c:v>
                </c:pt>
                <c:pt idx="40">
                  <c:v>-154446.59167680846</c:v>
                </c:pt>
                <c:pt idx="41">
                  <c:v>-70946.478092325851</c:v>
                </c:pt>
                <c:pt idx="42">
                  <c:v>-113260.10346427641</c:v>
                </c:pt>
                <c:pt idx="43">
                  <c:v>46732.722652624943</c:v>
                </c:pt>
                <c:pt idx="44">
                  <c:v>-15693.307727887208</c:v>
                </c:pt>
                <c:pt idx="45">
                  <c:v>-70363.739664793364</c:v>
                </c:pt>
                <c:pt idx="46">
                  <c:v>-29580.92597752533</c:v>
                </c:pt>
                <c:pt idx="47">
                  <c:v>-27195.84254368805</c:v>
                </c:pt>
                <c:pt idx="48">
                  <c:v>-35785.942645527684</c:v>
                </c:pt>
                <c:pt idx="49">
                  <c:v>55166.789642672986</c:v>
                </c:pt>
                <c:pt idx="50">
                  <c:v>-84910.493951324839</c:v>
                </c:pt>
                <c:pt idx="51">
                  <c:v>-15216.515165362478</c:v>
                </c:pt>
                <c:pt idx="52">
                  <c:v>-175673.17910348182</c:v>
                </c:pt>
                <c:pt idx="53">
                  <c:v>7525.8654455021606</c:v>
                </c:pt>
                <c:pt idx="54">
                  <c:v>-7555.2577227549918</c:v>
                </c:pt>
                <c:pt idx="55">
                  <c:v>-58164.313801923709</c:v>
                </c:pt>
                <c:pt idx="56">
                  <c:v>-39729.188586039643</c:v>
                </c:pt>
                <c:pt idx="57">
                  <c:v>40659.464012793862</c:v>
                </c:pt>
                <c:pt idx="58">
                  <c:v>23951.146503690557</c:v>
                </c:pt>
                <c:pt idx="59">
                  <c:v>9488.9244779392029</c:v>
                </c:pt>
                <c:pt idx="60">
                  <c:v>-23040.071473905919</c:v>
                </c:pt>
                <c:pt idx="61">
                  <c:v>28034.371174446263</c:v>
                </c:pt>
                <c:pt idx="62">
                  <c:v>-18908.81412775669</c:v>
                </c:pt>
                <c:pt idx="63">
                  <c:v>-59412.092787581496</c:v>
                </c:pt>
                <c:pt idx="64">
                  <c:v>40287.961250657594</c:v>
                </c:pt>
                <c:pt idx="65">
                  <c:v>-61042.578529690101</c:v>
                </c:pt>
                <c:pt idx="66">
                  <c:v>-11684.08704488253</c:v>
                </c:pt>
                <c:pt idx="67">
                  <c:v>2080.1049933286413</c:v>
                </c:pt>
                <c:pt idx="68">
                  <c:v>-59123.890328168578</c:v>
                </c:pt>
                <c:pt idx="69">
                  <c:v>1502.3953857466258</c:v>
                </c:pt>
                <c:pt idx="70">
                  <c:v>30265.870045522985</c:v>
                </c:pt>
                <c:pt idx="71">
                  <c:v>-13951.487797172493</c:v>
                </c:pt>
                <c:pt idx="72">
                  <c:v>-23040.071473905919</c:v>
                </c:pt>
                <c:pt idx="73">
                  <c:v>28034.371174446263</c:v>
                </c:pt>
                <c:pt idx="74">
                  <c:v>-18908.81412775669</c:v>
                </c:pt>
                <c:pt idx="75">
                  <c:v>-61042.578529690101</c:v>
                </c:pt>
                <c:pt idx="76">
                  <c:v>-11684.08704488253</c:v>
                </c:pt>
                <c:pt idx="77">
                  <c:v>-59015.993650380638</c:v>
                </c:pt>
                <c:pt idx="78">
                  <c:v>1502.3953857466258</c:v>
                </c:pt>
                <c:pt idx="79">
                  <c:v>30265.870045522985</c:v>
                </c:pt>
                <c:pt idx="80">
                  <c:v>-13951.487797172493</c:v>
                </c:pt>
                <c:pt idx="81">
                  <c:v>-77429.880572060647</c:v>
                </c:pt>
                <c:pt idx="82">
                  <c:v>54145.017522229813</c:v>
                </c:pt>
                <c:pt idx="83">
                  <c:v>26688.810566482658</c:v>
                </c:pt>
                <c:pt idx="84">
                  <c:v>40243.867083255056</c:v>
                </c:pt>
                <c:pt idx="85">
                  <c:v>85472.602118249459</c:v>
                </c:pt>
                <c:pt idx="86">
                  <c:v>75199.682463516423</c:v>
                </c:pt>
                <c:pt idx="87">
                  <c:v>-78991.34225516452</c:v>
                </c:pt>
                <c:pt idx="88">
                  <c:v>17457.069982619723</c:v>
                </c:pt>
                <c:pt idx="89">
                  <c:v>-33404.436443252169</c:v>
                </c:pt>
                <c:pt idx="90">
                  <c:v>49441.757771458593</c:v>
                </c:pt>
                <c:pt idx="91">
                  <c:v>29600.536969107023</c:v>
                </c:pt>
                <c:pt idx="92">
                  <c:v>61542.591948703572</c:v>
                </c:pt>
                <c:pt idx="93">
                  <c:v>-37050.392952812486</c:v>
                </c:pt>
                <c:pt idx="94">
                  <c:v>47922.610137584212</c:v>
                </c:pt>
                <c:pt idx="95">
                  <c:v>-164209.2836245285</c:v>
                </c:pt>
                <c:pt idx="96">
                  <c:v>36827.222581428417</c:v>
                </c:pt>
                <c:pt idx="97">
                  <c:v>-24219.839410833316</c:v>
                </c:pt>
                <c:pt idx="98">
                  <c:v>-37019.7950116875</c:v>
                </c:pt>
                <c:pt idx="99">
                  <c:v>42780.998173129366</c:v>
                </c:pt>
                <c:pt idx="100">
                  <c:v>22704.965432602097</c:v>
                </c:pt>
                <c:pt idx="101">
                  <c:v>-4412.9142260032531</c:v>
                </c:pt>
                <c:pt idx="102">
                  <c:v>39434.710296343954</c:v>
                </c:pt>
                <c:pt idx="103">
                  <c:v>-9190.1271545565105</c:v>
                </c:pt>
                <c:pt idx="104">
                  <c:v>-87552.403134016553</c:v>
                </c:pt>
                <c:pt idx="105">
                  <c:v>-75107.708149513899</c:v>
                </c:pt>
                <c:pt idx="106">
                  <c:v>-47443.756330494376</c:v>
                </c:pt>
                <c:pt idx="107">
                  <c:v>33929.512894196523</c:v>
                </c:pt>
                <c:pt idx="108">
                  <c:v>-15577.822041276639</c:v>
                </c:pt>
                <c:pt idx="109">
                  <c:v>2095.2407857934595</c:v>
                </c:pt>
                <c:pt idx="110">
                  <c:v>4017.5916222436354</c:v>
                </c:pt>
                <c:pt idx="111">
                  <c:v>76591.378215329198</c:v>
                </c:pt>
                <c:pt idx="112">
                  <c:v>-25829.177941400412</c:v>
                </c:pt>
                <c:pt idx="113">
                  <c:v>4234.8739144513966</c:v>
                </c:pt>
                <c:pt idx="114">
                  <c:v>-84636.337821829249</c:v>
                </c:pt>
                <c:pt idx="115">
                  <c:v>-16517.43221228008</c:v>
                </c:pt>
                <c:pt idx="116">
                  <c:v>176936.74524413847</c:v>
                </c:pt>
                <c:pt idx="117">
                  <c:v>-71529.017779750488</c:v>
                </c:pt>
                <c:pt idx="118">
                  <c:v>-62684.903546543734</c:v>
                </c:pt>
                <c:pt idx="119">
                  <c:v>797.34054628066951</c:v>
                </c:pt>
                <c:pt idx="120">
                  <c:v>-156856.79839607113</c:v>
                </c:pt>
                <c:pt idx="121">
                  <c:v>453.11906912786071</c:v>
                </c:pt>
                <c:pt idx="122">
                  <c:v>1096.8530550176802</c:v>
                </c:pt>
                <c:pt idx="123">
                  <c:v>40817.974375736987</c:v>
                </c:pt>
                <c:pt idx="124">
                  <c:v>-50696.643799260666</c:v>
                </c:pt>
                <c:pt idx="125">
                  <c:v>-37023.476018084242</c:v>
                </c:pt>
                <c:pt idx="126">
                  <c:v>-31863.918039254291</c:v>
                </c:pt>
                <c:pt idx="127">
                  <c:v>28483.635376719234</c:v>
                </c:pt>
                <c:pt idx="128">
                  <c:v>-78814.504650889197</c:v>
                </c:pt>
                <c:pt idx="129">
                  <c:v>18706.865948731313</c:v>
                </c:pt>
                <c:pt idx="130">
                  <c:v>-137023.15705511952</c:v>
                </c:pt>
                <c:pt idx="131">
                  <c:v>24717.836665725801</c:v>
                </c:pt>
                <c:pt idx="132">
                  <c:v>5338.3528992604988</c:v>
                </c:pt>
                <c:pt idx="133">
                  <c:v>-31432.588856000977</c:v>
                </c:pt>
                <c:pt idx="134">
                  <c:v>-81878.225468848308</c:v>
                </c:pt>
                <c:pt idx="135">
                  <c:v>-18955.93972673986</c:v>
                </c:pt>
                <c:pt idx="136">
                  <c:v>-22315.00847845283</c:v>
                </c:pt>
                <c:pt idx="137">
                  <c:v>-36925.26427382321</c:v>
                </c:pt>
                <c:pt idx="138">
                  <c:v>-75322.90888825625</c:v>
                </c:pt>
                <c:pt idx="139">
                  <c:v>-153940.98025417168</c:v>
                </c:pt>
                <c:pt idx="140">
                  <c:v>-74265.734395175474</c:v>
                </c:pt>
                <c:pt idx="141">
                  <c:v>-5088.0318847476155</c:v>
                </c:pt>
                <c:pt idx="142">
                  <c:v>-18148.873628542089</c:v>
                </c:pt>
                <c:pt idx="143">
                  <c:v>-25675.398424749088</c:v>
                </c:pt>
                <c:pt idx="144">
                  <c:v>-82589.884642324439</c:v>
                </c:pt>
                <c:pt idx="145">
                  <c:v>-13893.470095575351</c:v>
                </c:pt>
                <c:pt idx="146">
                  <c:v>-28780.460827510833</c:v>
                </c:pt>
                <c:pt idx="147">
                  <c:v>-34274.460919601683</c:v>
                </c:pt>
                <c:pt idx="148">
                  <c:v>-22038.579110841325</c:v>
                </c:pt>
                <c:pt idx="149">
                  <c:v>-96409.230407180585</c:v>
                </c:pt>
                <c:pt idx="150">
                  <c:v>-26111.278364885598</c:v>
                </c:pt>
                <c:pt idx="151">
                  <c:v>-4244.7709869263635</c:v>
                </c:pt>
                <c:pt idx="152">
                  <c:v>-53779.743066938332</c:v>
                </c:pt>
                <c:pt idx="153">
                  <c:v>-87960.722137027624</c:v>
                </c:pt>
                <c:pt idx="154">
                  <c:v>-112313.63585215088</c:v>
                </c:pt>
                <c:pt idx="155">
                  <c:v>11550.629337018618</c:v>
                </c:pt>
                <c:pt idx="156">
                  <c:v>-24888.842333787645</c:v>
                </c:pt>
                <c:pt idx="157">
                  <c:v>-123028.92116305188</c:v>
                </c:pt>
                <c:pt idx="158">
                  <c:v>-245961.89869723108</c:v>
                </c:pt>
                <c:pt idx="159">
                  <c:v>-106767.14595211166</c:v>
                </c:pt>
                <c:pt idx="160">
                  <c:v>-121675.4373244099</c:v>
                </c:pt>
                <c:pt idx="161">
                  <c:v>88974.876412007608</c:v>
                </c:pt>
                <c:pt idx="162">
                  <c:v>111605.97240983446</c:v>
                </c:pt>
                <c:pt idx="163">
                  <c:v>-8597.4558326984406</c:v>
                </c:pt>
                <c:pt idx="164">
                  <c:v>16291.08510952747</c:v>
                </c:pt>
                <c:pt idx="165">
                  <c:v>-141199.48245679963</c:v>
                </c:pt>
                <c:pt idx="166">
                  <c:v>-132989.48438006575</c:v>
                </c:pt>
                <c:pt idx="167">
                  <c:v>-53622.880315885181</c:v>
                </c:pt>
                <c:pt idx="168">
                  <c:v>-24130.585928665299</c:v>
                </c:pt>
                <c:pt idx="169">
                  <c:v>-151495.72419785918</c:v>
                </c:pt>
                <c:pt idx="170">
                  <c:v>65355.518720579334</c:v>
                </c:pt>
                <c:pt idx="171">
                  <c:v>46145.006432184862</c:v>
                </c:pt>
                <c:pt idx="172">
                  <c:v>-30528.634006103384</c:v>
                </c:pt>
                <c:pt idx="173">
                  <c:v>-78629.763825974893</c:v>
                </c:pt>
                <c:pt idx="174">
                  <c:v>-30053.537143586349</c:v>
                </c:pt>
                <c:pt idx="175">
                  <c:v>-7017.3815015100117</c:v>
                </c:pt>
                <c:pt idx="176">
                  <c:v>-12750.617613908573</c:v>
                </c:pt>
                <c:pt idx="177">
                  <c:v>-85793.230911868624</c:v>
                </c:pt>
                <c:pt idx="178">
                  <c:v>28148.466195089626</c:v>
                </c:pt>
                <c:pt idx="179">
                  <c:v>-116732.6926155852</c:v>
                </c:pt>
                <c:pt idx="180">
                  <c:v>50064.212230082834</c:v>
                </c:pt>
                <c:pt idx="181">
                  <c:v>-34769.020747969917</c:v>
                </c:pt>
                <c:pt idx="182">
                  <c:v>83177.223521408043</c:v>
                </c:pt>
                <c:pt idx="183">
                  <c:v>-31078.157980751945</c:v>
                </c:pt>
                <c:pt idx="184">
                  <c:v>-41548.824228719313</c:v>
                </c:pt>
                <c:pt idx="185">
                  <c:v>-2562.0251015400572</c:v>
                </c:pt>
                <c:pt idx="186">
                  <c:v>-96519.242891688889</c:v>
                </c:pt>
                <c:pt idx="187">
                  <c:v>-128321.49972701393</c:v>
                </c:pt>
                <c:pt idx="188">
                  <c:v>-2025.8675760658225</c:v>
                </c:pt>
                <c:pt idx="189">
                  <c:v>27391.356622592488</c:v>
                </c:pt>
                <c:pt idx="190">
                  <c:v>-22841.433684189804</c:v>
                </c:pt>
                <c:pt idx="191">
                  <c:v>-179035.53726394713</c:v>
                </c:pt>
                <c:pt idx="192">
                  <c:v>4835.3285340288421</c:v>
                </c:pt>
                <c:pt idx="193">
                  <c:v>-135065.44161142723</c:v>
                </c:pt>
                <c:pt idx="194">
                  <c:v>2648.3365353914705</c:v>
                </c:pt>
                <c:pt idx="195">
                  <c:v>610.20843431621324</c:v>
                </c:pt>
                <c:pt idx="196">
                  <c:v>84460.360592302255</c:v>
                </c:pt>
                <c:pt idx="197">
                  <c:v>42431.331465923256</c:v>
                </c:pt>
                <c:pt idx="198">
                  <c:v>-77045.896993966162</c:v>
                </c:pt>
                <c:pt idx="199">
                  <c:v>13947.255247821886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F-4A07-A5EF-B57AA151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0096"/>
        <c:axId val="153620240"/>
      </c:scatterChart>
      <c:valAx>
        <c:axId val="18005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20240"/>
        <c:crosses val="autoZero"/>
        <c:crossBetween val="midCat"/>
      </c:valAx>
      <c:valAx>
        <c:axId val="15362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50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BODY 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training dataset'!$K$2:$K$201</c:f>
              <c:numCache>
                <c:formatCode>0</c:formatCode>
                <c:ptCount val="200"/>
                <c:pt idx="0">
                  <c:v>49.2</c:v>
                </c:pt>
                <c:pt idx="1">
                  <c:v>41</c:v>
                </c:pt>
                <c:pt idx="2">
                  <c:v>46.6</c:v>
                </c:pt>
                <c:pt idx="3">
                  <c:v>80</c:v>
                </c:pt>
                <c:pt idx="4">
                  <c:v>58</c:v>
                </c:pt>
                <c:pt idx="5">
                  <c:v>45</c:v>
                </c:pt>
                <c:pt idx="6">
                  <c:v>60</c:v>
                </c:pt>
                <c:pt idx="7">
                  <c:v>43.8</c:v>
                </c:pt>
                <c:pt idx="8">
                  <c:v>72</c:v>
                </c:pt>
                <c:pt idx="9">
                  <c:v>76.599999999999994</c:v>
                </c:pt>
                <c:pt idx="10">
                  <c:v>64</c:v>
                </c:pt>
                <c:pt idx="11">
                  <c:v>50</c:v>
                </c:pt>
                <c:pt idx="12">
                  <c:v>71.400000000000006</c:v>
                </c:pt>
                <c:pt idx="13">
                  <c:v>56</c:v>
                </c:pt>
                <c:pt idx="14">
                  <c:v>51</c:v>
                </c:pt>
                <c:pt idx="15">
                  <c:v>70</c:v>
                </c:pt>
                <c:pt idx="16">
                  <c:v>65</c:v>
                </c:pt>
                <c:pt idx="17">
                  <c:v>47</c:v>
                </c:pt>
                <c:pt idx="18">
                  <c:v>67.2</c:v>
                </c:pt>
                <c:pt idx="19">
                  <c:v>59</c:v>
                </c:pt>
                <c:pt idx="20">
                  <c:v>51</c:v>
                </c:pt>
                <c:pt idx="21">
                  <c:v>74</c:v>
                </c:pt>
                <c:pt idx="22">
                  <c:v>72.5</c:v>
                </c:pt>
                <c:pt idx="23">
                  <c:v>60</c:v>
                </c:pt>
                <c:pt idx="24">
                  <c:v>53</c:v>
                </c:pt>
                <c:pt idx="25">
                  <c:v>62.2</c:v>
                </c:pt>
                <c:pt idx="26">
                  <c:v>43.6</c:v>
                </c:pt>
                <c:pt idx="27">
                  <c:v>73.099999999999994</c:v>
                </c:pt>
                <c:pt idx="28">
                  <c:v>68</c:v>
                </c:pt>
                <c:pt idx="29">
                  <c:v>60</c:v>
                </c:pt>
                <c:pt idx="30">
                  <c:v>53</c:v>
                </c:pt>
                <c:pt idx="31">
                  <c:v>61</c:v>
                </c:pt>
                <c:pt idx="32">
                  <c:v>65</c:v>
                </c:pt>
                <c:pt idx="33">
                  <c:v>7</c:v>
                </c:pt>
                <c:pt idx="34">
                  <c:v>60</c:v>
                </c:pt>
                <c:pt idx="35">
                  <c:v>6</c:v>
                </c:pt>
                <c:pt idx="36">
                  <c:v>78</c:v>
                </c:pt>
                <c:pt idx="37">
                  <c:v>59</c:v>
                </c:pt>
                <c:pt idx="38">
                  <c:v>76</c:v>
                </c:pt>
                <c:pt idx="39">
                  <c:v>57</c:v>
                </c:pt>
                <c:pt idx="40">
                  <c:v>72</c:v>
                </c:pt>
                <c:pt idx="41">
                  <c:v>73</c:v>
                </c:pt>
                <c:pt idx="42">
                  <c:v>59</c:v>
                </c:pt>
                <c:pt idx="43">
                  <c:v>65</c:v>
                </c:pt>
                <c:pt idx="44">
                  <c:v>10</c:v>
                </c:pt>
                <c:pt idx="45">
                  <c:v>48</c:v>
                </c:pt>
                <c:pt idx="46">
                  <c:v>77</c:v>
                </c:pt>
                <c:pt idx="47">
                  <c:v>68</c:v>
                </c:pt>
                <c:pt idx="48">
                  <c:v>55</c:v>
                </c:pt>
                <c:pt idx="49">
                  <c:v>5</c:v>
                </c:pt>
                <c:pt idx="50">
                  <c:v>78</c:v>
                </c:pt>
                <c:pt idx="51">
                  <c:v>56</c:v>
                </c:pt>
                <c:pt idx="52">
                  <c:v>56</c:v>
                </c:pt>
                <c:pt idx="53">
                  <c:v>64</c:v>
                </c:pt>
                <c:pt idx="54">
                  <c:v>59</c:v>
                </c:pt>
                <c:pt idx="55">
                  <c:v>56</c:v>
                </c:pt>
                <c:pt idx="56">
                  <c:v>47</c:v>
                </c:pt>
                <c:pt idx="57">
                  <c:v>6</c:v>
                </c:pt>
                <c:pt idx="58">
                  <c:v>32</c:v>
                </c:pt>
                <c:pt idx="59">
                  <c:v>23</c:v>
                </c:pt>
                <c:pt idx="60">
                  <c:v>49</c:v>
                </c:pt>
                <c:pt idx="61">
                  <c:v>19</c:v>
                </c:pt>
                <c:pt idx="62">
                  <c:v>22</c:v>
                </c:pt>
                <c:pt idx="63">
                  <c:v>35</c:v>
                </c:pt>
                <c:pt idx="64">
                  <c:v>26</c:v>
                </c:pt>
                <c:pt idx="65">
                  <c:v>15</c:v>
                </c:pt>
                <c:pt idx="66">
                  <c:v>63</c:v>
                </c:pt>
                <c:pt idx="67">
                  <c:v>51</c:v>
                </c:pt>
                <c:pt idx="68">
                  <c:v>13</c:v>
                </c:pt>
                <c:pt idx="69">
                  <c:v>25</c:v>
                </c:pt>
                <c:pt idx="70">
                  <c:v>27</c:v>
                </c:pt>
                <c:pt idx="71">
                  <c:v>15</c:v>
                </c:pt>
                <c:pt idx="72">
                  <c:v>49</c:v>
                </c:pt>
                <c:pt idx="73">
                  <c:v>19</c:v>
                </c:pt>
                <c:pt idx="74">
                  <c:v>22</c:v>
                </c:pt>
                <c:pt idx="75">
                  <c:v>15</c:v>
                </c:pt>
                <c:pt idx="76">
                  <c:v>63</c:v>
                </c:pt>
                <c:pt idx="77">
                  <c:v>13</c:v>
                </c:pt>
                <c:pt idx="78">
                  <c:v>25</c:v>
                </c:pt>
                <c:pt idx="79">
                  <c:v>27</c:v>
                </c:pt>
                <c:pt idx="80">
                  <c:v>15</c:v>
                </c:pt>
                <c:pt idx="81">
                  <c:v>55.6</c:v>
                </c:pt>
                <c:pt idx="82">
                  <c:v>58</c:v>
                </c:pt>
                <c:pt idx="83">
                  <c:v>44.7</c:v>
                </c:pt>
                <c:pt idx="84">
                  <c:v>20</c:v>
                </c:pt>
                <c:pt idx="85">
                  <c:v>50</c:v>
                </c:pt>
                <c:pt idx="86">
                  <c:v>5.8</c:v>
                </c:pt>
                <c:pt idx="87">
                  <c:v>45</c:v>
                </c:pt>
                <c:pt idx="88">
                  <c:v>31</c:v>
                </c:pt>
                <c:pt idx="89">
                  <c:v>9</c:v>
                </c:pt>
                <c:pt idx="90">
                  <c:v>11.9</c:v>
                </c:pt>
                <c:pt idx="91">
                  <c:v>13</c:v>
                </c:pt>
                <c:pt idx="92">
                  <c:v>5.7</c:v>
                </c:pt>
                <c:pt idx="93">
                  <c:v>43</c:v>
                </c:pt>
                <c:pt idx="94">
                  <c:v>14</c:v>
                </c:pt>
                <c:pt idx="95">
                  <c:v>58</c:v>
                </c:pt>
                <c:pt idx="96">
                  <c:v>56</c:v>
                </c:pt>
                <c:pt idx="97">
                  <c:v>8.4</c:v>
                </c:pt>
                <c:pt idx="98">
                  <c:v>59</c:v>
                </c:pt>
                <c:pt idx="99">
                  <c:v>11.1</c:v>
                </c:pt>
                <c:pt idx="100">
                  <c:v>9.4</c:v>
                </c:pt>
                <c:pt idx="101">
                  <c:v>16.600000000000001</c:v>
                </c:pt>
                <c:pt idx="102">
                  <c:v>10</c:v>
                </c:pt>
                <c:pt idx="103">
                  <c:v>13.3</c:v>
                </c:pt>
                <c:pt idx="104">
                  <c:v>53.5</c:v>
                </c:pt>
                <c:pt idx="105">
                  <c:v>41</c:v>
                </c:pt>
                <c:pt idx="106">
                  <c:v>42</c:v>
                </c:pt>
                <c:pt idx="107">
                  <c:v>63.6</c:v>
                </c:pt>
                <c:pt idx="108">
                  <c:v>15.8</c:v>
                </c:pt>
                <c:pt idx="109">
                  <c:v>10.5</c:v>
                </c:pt>
                <c:pt idx="110">
                  <c:v>60</c:v>
                </c:pt>
                <c:pt idx="111">
                  <c:v>17.8</c:v>
                </c:pt>
                <c:pt idx="112">
                  <c:v>60</c:v>
                </c:pt>
                <c:pt idx="113">
                  <c:v>4.9000000000000004</c:v>
                </c:pt>
                <c:pt idx="114">
                  <c:v>50</c:v>
                </c:pt>
                <c:pt idx="115">
                  <c:v>46</c:v>
                </c:pt>
                <c:pt idx="116">
                  <c:v>41</c:v>
                </c:pt>
                <c:pt idx="117">
                  <c:v>3.3</c:v>
                </c:pt>
                <c:pt idx="118">
                  <c:v>15.4</c:v>
                </c:pt>
                <c:pt idx="119">
                  <c:v>10</c:v>
                </c:pt>
                <c:pt idx="120">
                  <c:v>64</c:v>
                </c:pt>
                <c:pt idx="121">
                  <c:v>43</c:v>
                </c:pt>
                <c:pt idx="122">
                  <c:v>17.8</c:v>
                </c:pt>
                <c:pt idx="123">
                  <c:v>14.9</c:v>
                </c:pt>
                <c:pt idx="124">
                  <c:v>43.4</c:v>
                </c:pt>
                <c:pt idx="125">
                  <c:v>60.3</c:v>
                </c:pt>
                <c:pt idx="126">
                  <c:v>18</c:v>
                </c:pt>
                <c:pt idx="127">
                  <c:v>19.3</c:v>
                </c:pt>
                <c:pt idx="128">
                  <c:v>39.700000000000003</c:v>
                </c:pt>
                <c:pt idx="129">
                  <c:v>9.6</c:v>
                </c:pt>
                <c:pt idx="130">
                  <c:v>36</c:v>
                </c:pt>
                <c:pt idx="131">
                  <c:v>40.799999999999997</c:v>
                </c:pt>
                <c:pt idx="132">
                  <c:v>45</c:v>
                </c:pt>
                <c:pt idx="133">
                  <c:v>32.4</c:v>
                </c:pt>
                <c:pt idx="134">
                  <c:v>7.4</c:v>
                </c:pt>
                <c:pt idx="135">
                  <c:v>16.399999999999999</c:v>
                </c:pt>
                <c:pt idx="136">
                  <c:v>15</c:v>
                </c:pt>
                <c:pt idx="137">
                  <c:v>21.3</c:v>
                </c:pt>
                <c:pt idx="138">
                  <c:v>16.3</c:v>
                </c:pt>
                <c:pt idx="139">
                  <c:v>60</c:v>
                </c:pt>
                <c:pt idx="140">
                  <c:v>8</c:v>
                </c:pt>
                <c:pt idx="141">
                  <c:v>37</c:v>
                </c:pt>
                <c:pt idx="142">
                  <c:v>18</c:v>
                </c:pt>
                <c:pt idx="143">
                  <c:v>22</c:v>
                </c:pt>
                <c:pt idx="144">
                  <c:v>18.399999999999999</c:v>
                </c:pt>
                <c:pt idx="145">
                  <c:v>6.8</c:v>
                </c:pt>
                <c:pt idx="146">
                  <c:v>24</c:v>
                </c:pt>
                <c:pt idx="147">
                  <c:v>22.5</c:v>
                </c:pt>
                <c:pt idx="148">
                  <c:v>18.5</c:v>
                </c:pt>
                <c:pt idx="149">
                  <c:v>14.3</c:v>
                </c:pt>
                <c:pt idx="150">
                  <c:v>17.3</c:v>
                </c:pt>
                <c:pt idx="151">
                  <c:v>10.8</c:v>
                </c:pt>
                <c:pt idx="152">
                  <c:v>11.2</c:v>
                </c:pt>
                <c:pt idx="153">
                  <c:v>12.5</c:v>
                </c:pt>
                <c:pt idx="154">
                  <c:v>8.8000000000000007</c:v>
                </c:pt>
                <c:pt idx="155">
                  <c:v>15</c:v>
                </c:pt>
                <c:pt idx="156">
                  <c:v>13.4</c:v>
                </c:pt>
                <c:pt idx="157">
                  <c:v>2.02</c:v>
                </c:pt>
                <c:pt idx="158">
                  <c:v>64.3</c:v>
                </c:pt>
                <c:pt idx="159">
                  <c:v>23.5</c:v>
                </c:pt>
                <c:pt idx="160">
                  <c:v>17.5</c:v>
                </c:pt>
                <c:pt idx="161">
                  <c:v>15</c:v>
                </c:pt>
                <c:pt idx="162">
                  <c:v>13</c:v>
                </c:pt>
                <c:pt idx="163">
                  <c:v>31</c:v>
                </c:pt>
                <c:pt idx="164">
                  <c:v>20</c:v>
                </c:pt>
                <c:pt idx="165">
                  <c:v>47</c:v>
                </c:pt>
                <c:pt idx="166">
                  <c:v>57.1</c:v>
                </c:pt>
                <c:pt idx="167">
                  <c:v>60</c:v>
                </c:pt>
                <c:pt idx="168">
                  <c:v>64.900000000000006</c:v>
                </c:pt>
                <c:pt idx="169">
                  <c:v>54.7</c:v>
                </c:pt>
                <c:pt idx="170">
                  <c:v>44</c:v>
                </c:pt>
                <c:pt idx="171">
                  <c:v>20</c:v>
                </c:pt>
                <c:pt idx="172">
                  <c:v>9.4</c:v>
                </c:pt>
                <c:pt idx="173">
                  <c:v>67.400000000000006</c:v>
                </c:pt>
                <c:pt idx="174">
                  <c:v>29</c:v>
                </c:pt>
                <c:pt idx="175">
                  <c:v>36.4</c:v>
                </c:pt>
                <c:pt idx="176">
                  <c:v>62</c:v>
                </c:pt>
                <c:pt idx="177">
                  <c:v>14.6</c:v>
                </c:pt>
                <c:pt idx="178">
                  <c:v>10.4</c:v>
                </c:pt>
                <c:pt idx="179">
                  <c:v>55</c:v>
                </c:pt>
                <c:pt idx="180">
                  <c:v>22</c:v>
                </c:pt>
                <c:pt idx="181">
                  <c:v>56</c:v>
                </c:pt>
                <c:pt idx="182">
                  <c:v>4.7</c:v>
                </c:pt>
                <c:pt idx="183">
                  <c:v>36.700000000000003</c:v>
                </c:pt>
                <c:pt idx="184">
                  <c:v>25.1</c:v>
                </c:pt>
                <c:pt idx="185">
                  <c:v>33.4</c:v>
                </c:pt>
                <c:pt idx="186">
                  <c:v>81.599999999999994</c:v>
                </c:pt>
                <c:pt idx="187">
                  <c:v>85</c:v>
                </c:pt>
                <c:pt idx="188">
                  <c:v>12.5</c:v>
                </c:pt>
                <c:pt idx="189">
                  <c:v>11</c:v>
                </c:pt>
                <c:pt idx="190">
                  <c:v>62</c:v>
                </c:pt>
                <c:pt idx="191">
                  <c:v>64.3</c:v>
                </c:pt>
                <c:pt idx="192">
                  <c:v>42.5</c:v>
                </c:pt>
                <c:pt idx="193">
                  <c:v>53.6</c:v>
                </c:pt>
                <c:pt idx="194">
                  <c:v>13.1</c:v>
                </c:pt>
                <c:pt idx="195">
                  <c:v>8.6</c:v>
                </c:pt>
                <c:pt idx="196">
                  <c:v>6</c:v>
                </c:pt>
                <c:pt idx="197">
                  <c:v>11</c:v>
                </c:pt>
                <c:pt idx="198">
                  <c:v>16</c:v>
                </c:pt>
                <c:pt idx="199">
                  <c:v>9</c:v>
                </c:pt>
              </c:numCache>
            </c:numRef>
          </c:xVal>
          <c:yVal>
            <c:numRef>
              <c:f>'modified training dataset'!$T$55:$T$254</c:f>
              <c:numCache>
                <c:formatCode>General</c:formatCode>
                <c:ptCount val="200"/>
                <c:pt idx="0">
                  <c:v>340810.2373408046</c:v>
                </c:pt>
                <c:pt idx="1">
                  <c:v>484269.74973528186</c:v>
                </c:pt>
                <c:pt idx="2">
                  <c:v>-18093.391919971735</c:v>
                </c:pt>
                <c:pt idx="3">
                  <c:v>286385.22943792789</c:v>
                </c:pt>
                <c:pt idx="4">
                  <c:v>157621.95046356012</c:v>
                </c:pt>
                <c:pt idx="5">
                  <c:v>-99554.448701731511</c:v>
                </c:pt>
                <c:pt idx="6">
                  <c:v>504447.7277954637</c:v>
                </c:pt>
                <c:pt idx="7">
                  <c:v>83664.37778201024</c:v>
                </c:pt>
                <c:pt idx="8">
                  <c:v>74777.382401370385</c:v>
                </c:pt>
                <c:pt idx="9">
                  <c:v>75891.090758418839</c:v>
                </c:pt>
                <c:pt idx="10">
                  <c:v>170244.82833965134</c:v>
                </c:pt>
                <c:pt idx="11">
                  <c:v>370763.67288010707</c:v>
                </c:pt>
                <c:pt idx="12">
                  <c:v>390727.25981229101</c:v>
                </c:pt>
                <c:pt idx="13">
                  <c:v>183895.1131733252</c:v>
                </c:pt>
                <c:pt idx="14">
                  <c:v>199813.0439556943</c:v>
                </c:pt>
                <c:pt idx="15">
                  <c:v>-154494.0326456725</c:v>
                </c:pt>
                <c:pt idx="16">
                  <c:v>179193.80604289821</c:v>
                </c:pt>
                <c:pt idx="17">
                  <c:v>82092.183327761129</c:v>
                </c:pt>
                <c:pt idx="18">
                  <c:v>114047.09587047441</c:v>
                </c:pt>
                <c:pt idx="19">
                  <c:v>-61431.210796728788</c:v>
                </c:pt>
                <c:pt idx="20">
                  <c:v>-10947.571266489336</c:v>
                </c:pt>
                <c:pt idx="21">
                  <c:v>2441.3947290892247</c:v>
                </c:pt>
                <c:pt idx="22">
                  <c:v>848.29800120880827</c:v>
                </c:pt>
                <c:pt idx="23">
                  <c:v>26969.366362485627</c:v>
                </c:pt>
                <c:pt idx="24">
                  <c:v>21394.21732671815</c:v>
                </c:pt>
                <c:pt idx="25">
                  <c:v>-78151.878368369828</c:v>
                </c:pt>
                <c:pt idx="26">
                  <c:v>27013.242555886041</c:v>
                </c:pt>
                <c:pt idx="27">
                  <c:v>-12088.594420516514</c:v>
                </c:pt>
                <c:pt idx="28">
                  <c:v>36323.697111417423</c:v>
                </c:pt>
                <c:pt idx="29">
                  <c:v>-59189.007509048737</c:v>
                </c:pt>
                <c:pt idx="30">
                  <c:v>-51019.352954409202</c:v>
                </c:pt>
                <c:pt idx="31">
                  <c:v>98986.856769741687</c:v>
                </c:pt>
                <c:pt idx="32">
                  <c:v>101841.3732490188</c:v>
                </c:pt>
                <c:pt idx="33">
                  <c:v>98393.67435224654</c:v>
                </c:pt>
                <c:pt idx="34">
                  <c:v>172162.02482929261</c:v>
                </c:pt>
                <c:pt idx="35">
                  <c:v>377696.83735994139</c:v>
                </c:pt>
                <c:pt idx="36">
                  <c:v>100067.1364853867</c:v>
                </c:pt>
                <c:pt idx="37">
                  <c:v>43108.852369404456</c:v>
                </c:pt>
                <c:pt idx="38">
                  <c:v>-136543.42861418735</c:v>
                </c:pt>
                <c:pt idx="39">
                  <c:v>-63759.128969776386</c:v>
                </c:pt>
                <c:pt idx="40">
                  <c:v>-154446.59167680846</c:v>
                </c:pt>
                <c:pt idx="41">
                  <c:v>-70946.478092325851</c:v>
                </c:pt>
                <c:pt idx="42">
                  <c:v>-113260.10346427641</c:v>
                </c:pt>
                <c:pt idx="43">
                  <c:v>46732.722652624943</c:v>
                </c:pt>
                <c:pt idx="44">
                  <c:v>-15693.307727887208</c:v>
                </c:pt>
                <c:pt idx="45">
                  <c:v>-70363.739664793364</c:v>
                </c:pt>
                <c:pt idx="46">
                  <c:v>-29580.92597752533</c:v>
                </c:pt>
                <c:pt idx="47">
                  <c:v>-27195.84254368805</c:v>
                </c:pt>
                <c:pt idx="48">
                  <c:v>-35785.942645527684</c:v>
                </c:pt>
                <c:pt idx="49">
                  <c:v>55166.789642672986</c:v>
                </c:pt>
                <c:pt idx="50">
                  <c:v>-84910.493951324839</c:v>
                </c:pt>
                <c:pt idx="51">
                  <c:v>-15216.515165362478</c:v>
                </c:pt>
                <c:pt idx="52">
                  <c:v>-175673.17910348182</c:v>
                </c:pt>
                <c:pt idx="53">
                  <c:v>7525.8654455021606</c:v>
                </c:pt>
                <c:pt idx="54">
                  <c:v>-7555.2577227549918</c:v>
                </c:pt>
                <c:pt idx="55">
                  <c:v>-58164.313801923709</c:v>
                </c:pt>
                <c:pt idx="56">
                  <c:v>-39729.188586039643</c:v>
                </c:pt>
                <c:pt idx="57">
                  <c:v>40659.464012793862</c:v>
                </c:pt>
                <c:pt idx="58">
                  <c:v>23951.146503690557</c:v>
                </c:pt>
                <c:pt idx="59">
                  <c:v>9488.9244779392029</c:v>
                </c:pt>
                <c:pt idx="60">
                  <c:v>-23040.071473905919</c:v>
                </c:pt>
                <c:pt idx="61">
                  <c:v>28034.371174446263</c:v>
                </c:pt>
                <c:pt idx="62">
                  <c:v>-18908.81412775669</c:v>
                </c:pt>
                <c:pt idx="63">
                  <c:v>-59412.092787581496</c:v>
                </c:pt>
                <c:pt idx="64">
                  <c:v>40287.961250657594</c:v>
                </c:pt>
                <c:pt idx="65">
                  <c:v>-61042.578529690101</c:v>
                </c:pt>
                <c:pt idx="66">
                  <c:v>-11684.08704488253</c:v>
                </c:pt>
                <c:pt idx="67">
                  <c:v>2080.1049933286413</c:v>
                </c:pt>
                <c:pt idx="68">
                  <c:v>-59123.890328168578</c:v>
                </c:pt>
                <c:pt idx="69">
                  <c:v>1502.3953857466258</c:v>
                </c:pt>
                <c:pt idx="70">
                  <c:v>30265.870045522985</c:v>
                </c:pt>
                <c:pt idx="71">
                  <c:v>-13951.487797172493</c:v>
                </c:pt>
                <c:pt idx="72">
                  <c:v>-23040.071473905919</c:v>
                </c:pt>
                <c:pt idx="73">
                  <c:v>28034.371174446263</c:v>
                </c:pt>
                <c:pt idx="74">
                  <c:v>-18908.81412775669</c:v>
                </c:pt>
                <c:pt idx="75">
                  <c:v>-61042.578529690101</c:v>
                </c:pt>
                <c:pt idx="76">
                  <c:v>-11684.08704488253</c:v>
                </c:pt>
                <c:pt idx="77">
                  <c:v>-59015.993650380638</c:v>
                </c:pt>
                <c:pt idx="78">
                  <c:v>1502.3953857466258</c:v>
                </c:pt>
                <c:pt idx="79">
                  <c:v>30265.870045522985</c:v>
                </c:pt>
                <c:pt idx="80">
                  <c:v>-13951.487797172493</c:v>
                </c:pt>
                <c:pt idx="81">
                  <c:v>-77429.880572060647</c:v>
                </c:pt>
                <c:pt idx="82">
                  <c:v>54145.017522229813</c:v>
                </c:pt>
                <c:pt idx="83">
                  <c:v>26688.810566482658</c:v>
                </c:pt>
                <c:pt idx="84">
                  <c:v>40243.867083255056</c:v>
                </c:pt>
                <c:pt idx="85">
                  <c:v>85472.602118249459</c:v>
                </c:pt>
                <c:pt idx="86">
                  <c:v>75199.682463516423</c:v>
                </c:pt>
                <c:pt idx="87">
                  <c:v>-78991.34225516452</c:v>
                </c:pt>
                <c:pt idx="88">
                  <c:v>17457.069982619723</c:v>
                </c:pt>
                <c:pt idx="89">
                  <c:v>-33404.436443252169</c:v>
                </c:pt>
                <c:pt idx="90">
                  <c:v>49441.757771458593</c:v>
                </c:pt>
                <c:pt idx="91">
                  <c:v>29600.536969107023</c:v>
                </c:pt>
                <c:pt idx="92">
                  <c:v>61542.591948703572</c:v>
                </c:pt>
                <c:pt idx="93">
                  <c:v>-37050.392952812486</c:v>
                </c:pt>
                <c:pt idx="94">
                  <c:v>47922.610137584212</c:v>
                </c:pt>
                <c:pt idx="95">
                  <c:v>-164209.2836245285</c:v>
                </c:pt>
                <c:pt idx="96">
                  <c:v>36827.222581428417</c:v>
                </c:pt>
                <c:pt idx="97">
                  <c:v>-24219.839410833316</c:v>
                </c:pt>
                <c:pt idx="98">
                  <c:v>-37019.7950116875</c:v>
                </c:pt>
                <c:pt idx="99">
                  <c:v>42780.998173129366</c:v>
                </c:pt>
                <c:pt idx="100">
                  <c:v>22704.965432602097</c:v>
                </c:pt>
                <c:pt idx="101">
                  <c:v>-4412.9142260032531</c:v>
                </c:pt>
                <c:pt idx="102">
                  <c:v>39434.710296343954</c:v>
                </c:pt>
                <c:pt idx="103">
                  <c:v>-9190.1271545565105</c:v>
                </c:pt>
                <c:pt idx="104">
                  <c:v>-87552.403134016553</c:v>
                </c:pt>
                <c:pt idx="105">
                  <c:v>-75107.708149513899</c:v>
                </c:pt>
                <c:pt idx="106">
                  <c:v>-47443.756330494376</c:v>
                </c:pt>
                <c:pt idx="107">
                  <c:v>33929.512894196523</c:v>
                </c:pt>
                <c:pt idx="108">
                  <c:v>-15577.822041276639</c:v>
                </c:pt>
                <c:pt idx="109">
                  <c:v>2095.2407857934595</c:v>
                </c:pt>
                <c:pt idx="110">
                  <c:v>4017.5916222436354</c:v>
                </c:pt>
                <c:pt idx="111">
                  <c:v>76591.378215329198</c:v>
                </c:pt>
                <c:pt idx="112">
                  <c:v>-25829.177941400412</c:v>
                </c:pt>
                <c:pt idx="113">
                  <c:v>4234.8739144513966</c:v>
                </c:pt>
                <c:pt idx="114">
                  <c:v>-84636.337821829249</c:v>
                </c:pt>
                <c:pt idx="115">
                  <c:v>-16517.43221228008</c:v>
                </c:pt>
                <c:pt idx="116">
                  <c:v>176936.74524413847</c:v>
                </c:pt>
                <c:pt idx="117">
                  <c:v>-71529.017779750488</c:v>
                </c:pt>
                <c:pt idx="118">
                  <c:v>-62684.903546543734</c:v>
                </c:pt>
                <c:pt idx="119">
                  <c:v>797.34054628066951</c:v>
                </c:pt>
                <c:pt idx="120">
                  <c:v>-156856.79839607113</c:v>
                </c:pt>
                <c:pt idx="121">
                  <c:v>453.11906912786071</c:v>
                </c:pt>
                <c:pt idx="122">
                  <c:v>1096.8530550176802</c:v>
                </c:pt>
                <c:pt idx="123">
                  <c:v>40817.974375736987</c:v>
                </c:pt>
                <c:pt idx="124">
                  <c:v>-50696.643799260666</c:v>
                </c:pt>
                <c:pt idx="125">
                  <c:v>-37023.476018084242</c:v>
                </c:pt>
                <c:pt idx="126">
                  <c:v>-31863.918039254291</c:v>
                </c:pt>
                <c:pt idx="127">
                  <c:v>28483.635376719234</c:v>
                </c:pt>
                <c:pt idx="128">
                  <c:v>-78814.504650889197</c:v>
                </c:pt>
                <c:pt idx="129">
                  <c:v>18706.865948731313</c:v>
                </c:pt>
                <c:pt idx="130">
                  <c:v>-137023.15705511952</c:v>
                </c:pt>
                <c:pt idx="131">
                  <c:v>24717.836665725801</c:v>
                </c:pt>
                <c:pt idx="132">
                  <c:v>5338.3528992604988</c:v>
                </c:pt>
                <c:pt idx="133">
                  <c:v>-31432.588856000977</c:v>
                </c:pt>
                <c:pt idx="134">
                  <c:v>-81878.225468848308</c:v>
                </c:pt>
                <c:pt idx="135">
                  <c:v>-18955.93972673986</c:v>
                </c:pt>
                <c:pt idx="136">
                  <c:v>-22315.00847845283</c:v>
                </c:pt>
                <c:pt idx="137">
                  <c:v>-36925.26427382321</c:v>
                </c:pt>
                <c:pt idx="138">
                  <c:v>-75322.90888825625</c:v>
                </c:pt>
                <c:pt idx="139">
                  <c:v>-153940.98025417168</c:v>
                </c:pt>
                <c:pt idx="140">
                  <c:v>-74265.734395175474</c:v>
                </c:pt>
                <c:pt idx="141">
                  <c:v>-5088.0318847476155</c:v>
                </c:pt>
                <c:pt idx="142">
                  <c:v>-18148.873628542089</c:v>
                </c:pt>
                <c:pt idx="143">
                  <c:v>-25675.398424749088</c:v>
                </c:pt>
                <c:pt idx="144">
                  <c:v>-82589.884642324439</c:v>
                </c:pt>
                <c:pt idx="145">
                  <c:v>-13893.470095575351</c:v>
                </c:pt>
                <c:pt idx="146">
                  <c:v>-28780.460827510833</c:v>
                </c:pt>
                <c:pt idx="147">
                  <c:v>-34274.460919601683</c:v>
                </c:pt>
                <c:pt idx="148">
                  <c:v>-22038.579110841325</c:v>
                </c:pt>
                <c:pt idx="149">
                  <c:v>-96409.230407180585</c:v>
                </c:pt>
                <c:pt idx="150">
                  <c:v>-26111.278364885598</c:v>
                </c:pt>
                <c:pt idx="151">
                  <c:v>-4244.7709869263635</c:v>
                </c:pt>
                <c:pt idx="152">
                  <c:v>-53779.743066938332</c:v>
                </c:pt>
                <c:pt idx="153">
                  <c:v>-87960.722137027624</c:v>
                </c:pt>
                <c:pt idx="154">
                  <c:v>-112313.63585215088</c:v>
                </c:pt>
                <c:pt idx="155">
                  <c:v>11550.629337018618</c:v>
                </c:pt>
                <c:pt idx="156">
                  <c:v>-24888.842333787645</c:v>
                </c:pt>
                <c:pt idx="157">
                  <c:v>-123028.92116305188</c:v>
                </c:pt>
                <c:pt idx="158">
                  <c:v>-245961.89869723108</c:v>
                </c:pt>
                <c:pt idx="159">
                  <c:v>-106767.14595211166</c:v>
                </c:pt>
                <c:pt idx="160">
                  <c:v>-121675.4373244099</c:v>
                </c:pt>
                <c:pt idx="161">
                  <c:v>88974.876412007608</c:v>
                </c:pt>
                <c:pt idx="162">
                  <c:v>111605.97240983446</c:v>
                </c:pt>
                <c:pt idx="163">
                  <c:v>-8597.4558326984406</c:v>
                </c:pt>
                <c:pt idx="164">
                  <c:v>16291.08510952747</c:v>
                </c:pt>
                <c:pt idx="165">
                  <c:v>-141199.48245679963</c:v>
                </c:pt>
                <c:pt idx="166">
                  <c:v>-132989.48438006575</c:v>
                </c:pt>
                <c:pt idx="167">
                  <c:v>-53622.880315885181</c:v>
                </c:pt>
                <c:pt idx="168">
                  <c:v>-24130.585928665299</c:v>
                </c:pt>
                <c:pt idx="169">
                  <c:v>-151495.72419785918</c:v>
                </c:pt>
                <c:pt idx="170">
                  <c:v>65355.518720579334</c:v>
                </c:pt>
                <c:pt idx="171">
                  <c:v>46145.006432184862</c:v>
                </c:pt>
                <c:pt idx="172">
                  <c:v>-30528.634006103384</c:v>
                </c:pt>
                <c:pt idx="173">
                  <c:v>-78629.763825974893</c:v>
                </c:pt>
                <c:pt idx="174">
                  <c:v>-30053.537143586349</c:v>
                </c:pt>
                <c:pt idx="175">
                  <c:v>-7017.3815015100117</c:v>
                </c:pt>
                <c:pt idx="176">
                  <c:v>-12750.617613908573</c:v>
                </c:pt>
                <c:pt idx="177">
                  <c:v>-85793.230911868624</c:v>
                </c:pt>
                <c:pt idx="178">
                  <c:v>28148.466195089626</c:v>
                </c:pt>
                <c:pt idx="179">
                  <c:v>-116732.6926155852</c:v>
                </c:pt>
                <c:pt idx="180">
                  <c:v>50064.212230082834</c:v>
                </c:pt>
                <c:pt idx="181">
                  <c:v>-34769.020747969917</c:v>
                </c:pt>
                <c:pt idx="182">
                  <c:v>83177.223521408043</c:v>
                </c:pt>
                <c:pt idx="183">
                  <c:v>-31078.157980751945</c:v>
                </c:pt>
                <c:pt idx="184">
                  <c:v>-41548.824228719313</c:v>
                </c:pt>
                <c:pt idx="185">
                  <c:v>-2562.0251015400572</c:v>
                </c:pt>
                <c:pt idx="186">
                  <c:v>-96519.242891688889</c:v>
                </c:pt>
                <c:pt idx="187">
                  <c:v>-128321.49972701393</c:v>
                </c:pt>
                <c:pt idx="188">
                  <c:v>-2025.8675760658225</c:v>
                </c:pt>
                <c:pt idx="189">
                  <c:v>27391.356622592488</c:v>
                </c:pt>
                <c:pt idx="190">
                  <c:v>-22841.433684189804</c:v>
                </c:pt>
                <c:pt idx="191">
                  <c:v>-179035.53726394713</c:v>
                </c:pt>
                <c:pt idx="192">
                  <c:v>4835.3285340288421</c:v>
                </c:pt>
                <c:pt idx="193">
                  <c:v>-135065.44161142723</c:v>
                </c:pt>
                <c:pt idx="194">
                  <c:v>2648.3365353914705</c:v>
                </c:pt>
                <c:pt idx="195">
                  <c:v>610.20843431621324</c:v>
                </c:pt>
                <c:pt idx="196">
                  <c:v>84460.360592302255</c:v>
                </c:pt>
                <c:pt idx="197">
                  <c:v>42431.331465923256</c:v>
                </c:pt>
                <c:pt idx="198">
                  <c:v>-77045.896993966162</c:v>
                </c:pt>
                <c:pt idx="199">
                  <c:v>13947.255247821886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C-46A0-855D-C1CD8401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5200"/>
        <c:axId val="153608720"/>
      </c:scatterChart>
      <c:valAx>
        <c:axId val="18005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 WEIGHT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3608720"/>
        <c:crosses val="autoZero"/>
        <c:crossBetween val="midCat"/>
      </c:valAx>
      <c:valAx>
        <c:axId val="15360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55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BODY HEIGHT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training dataset'!$L$2:$L$201</c:f>
              <c:numCache>
                <c:formatCode>General</c:formatCode>
                <c:ptCount val="200"/>
                <c:pt idx="0">
                  <c:v>160</c:v>
                </c:pt>
                <c:pt idx="1">
                  <c:v>155</c:v>
                </c:pt>
                <c:pt idx="2">
                  <c:v>164</c:v>
                </c:pt>
                <c:pt idx="3">
                  <c:v>173</c:v>
                </c:pt>
                <c:pt idx="4">
                  <c:v>175</c:v>
                </c:pt>
                <c:pt idx="5">
                  <c:v>140</c:v>
                </c:pt>
                <c:pt idx="6">
                  <c:v>170</c:v>
                </c:pt>
                <c:pt idx="7">
                  <c:v>164</c:v>
                </c:pt>
                <c:pt idx="8">
                  <c:v>174</c:v>
                </c:pt>
                <c:pt idx="9">
                  <c:v>175</c:v>
                </c:pt>
                <c:pt idx="10">
                  <c:v>170</c:v>
                </c:pt>
                <c:pt idx="11">
                  <c:v>151</c:v>
                </c:pt>
                <c:pt idx="12">
                  <c:v>165</c:v>
                </c:pt>
                <c:pt idx="13">
                  <c:v>168</c:v>
                </c:pt>
                <c:pt idx="14">
                  <c:v>123</c:v>
                </c:pt>
                <c:pt idx="15">
                  <c:v>154</c:v>
                </c:pt>
                <c:pt idx="16">
                  <c:v>140</c:v>
                </c:pt>
                <c:pt idx="17">
                  <c:v>150</c:v>
                </c:pt>
                <c:pt idx="18">
                  <c:v>172</c:v>
                </c:pt>
                <c:pt idx="19">
                  <c:v>160</c:v>
                </c:pt>
                <c:pt idx="20">
                  <c:v>147</c:v>
                </c:pt>
                <c:pt idx="21">
                  <c:v>160</c:v>
                </c:pt>
                <c:pt idx="22">
                  <c:v>172</c:v>
                </c:pt>
                <c:pt idx="23">
                  <c:v>158</c:v>
                </c:pt>
                <c:pt idx="24">
                  <c:v>155</c:v>
                </c:pt>
                <c:pt idx="25">
                  <c:v>162</c:v>
                </c:pt>
                <c:pt idx="26">
                  <c:v>170</c:v>
                </c:pt>
                <c:pt idx="27">
                  <c:v>171</c:v>
                </c:pt>
                <c:pt idx="28">
                  <c:v>163</c:v>
                </c:pt>
                <c:pt idx="29">
                  <c:v>169</c:v>
                </c:pt>
                <c:pt idx="30">
                  <c:v>159</c:v>
                </c:pt>
                <c:pt idx="31">
                  <c:v>163</c:v>
                </c:pt>
                <c:pt idx="32">
                  <c:v>170</c:v>
                </c:pt>
                <c:pt idx="33">
                  <c:v>68</c:v>
                </c:pt>
                <c:pt idx="34">
                  <c:v>160</c:v>
                </c:pt>
                <c:pt idx="35">
                  <c:v>68</c:v>
                </c:pt>
                <c:pt idx="36">
                  <c:v>173</c:v>
                </c:pt>
                <c:pt idx="37">
                  <c:v>162</c:v>
                </c:pt>
                <c:pt idx="38">
                  <c:v>155</c:v>
                </c:pt>
                <c:pt idx="39">
                  <c:v>167</c:v>
                </c:pt>
                <c:pt idx="40">
                  <c:v>172</c:v>
                </c:pt>
                <c:pt idx="41">
                  <c:v>160</c:v>
                </c:pt>
                <c:pt idx="42">
                  <c:v>138</c:v>
                </c:pt>
                <c:pt idx="43">
                  <c:v>155</c:v>
                </c:pt>
                <c:pt idx="44">
                  <c:v>85</c:v>
                </c:pt>
                <c:pt idx="45">
                  <c:v>158</c:v>
                </c:pt>
                <c:pt idx="46">
                  <c:v>153</c:v>
                </c:pt>
                <c:pt idx="47">
                  <c:v>162</c:v>
                </c:pt>
                <c:pt idx="48">
                  <c:v>156</c:v>
                </c:pt>
                <c:pt idx="49">
                  <c:v>66</c:v>
                </c:pt>
                <c:pt idx="50">
                  <c:v>163</c:v>
                </c:pt>
                <c:pt idx="51">
                  <c:v>162</c:v>
                </c:pt>
                <c:pt idx="52">
                  <c:v>160</c:v>
                </c:pt>
                <c:pt idx="53">
                  <c:v>158</c:v>
                </c:pt>
                <c:pt idx="54">
                  <c:v>159</c:v>
                </c:pt>
                <c:pt idx="55">
                  <c:v>166</c:v>
                </c:pt>
                <c:pt idx="56">
                  <c:v>170</c:v>
                </c:pt>
                <c:pt idx="57">
                  <c:v>64</c:v>
                </c:pt>
                <c:pt idx="58">
                  <c:v>149</c:v>
                </c:pt>
                <c:pt idx="59">
                  <c:v>137</c:v>
                </c:pt>
                <c:pt idx="60">
                  <c:v>149</c:v>
                </c:pt>
                <c:pt idx="61">
                  <c:v>107</c:v>
                </c:pt>
                <c:pt idx="62">
                  <c:v>133</c:v>
                </c:pt>
                <c:pt idx="63">
                  <c:v>140</c:v>
                </c:pt>
                <c:pt idx="64">
                  <c:v>140</c:v>
                </c:pt>
                <c:pt idx="65">
                  <c:v>105</c:v>
                </c:pt>
                <c:pt idx="66">
                  <c:v>147</c:v>
                </c:pt>
                <c:pt idx="67">
                  <c:v>153</c:v>
                </c:pt>
                <c:pt idx="68">
                  <c:v>85</c:v>
                </c:pt>
                <c:pt idx="69">
                  <c:v>134</c:v>
                </c:pt>
                <c:pt idx="70">
                  <c:v>144</c:v>
                </c:pt>
                <c:pt idx="71">
                  <c:v>117</c:v>
                </c:pt>
                <c:pt idx="72">
                  <c:v>149</c:v>
                </c:pt>
                <c:pt idx="73">
                  <c:v>107</c:v>
                </c:pt>
                <c:pt idx="74">
                  <c:v>133</c:v>
                </c:pt>
                <c:pt idx="75">
                  <c:v>105</c:v>
                </c:pt>
                <c:pt idx="76">
                  <c:v>147</c:v>
                </c:pt>
                <c:pt idx="77">
                  <c:v>84</c:v>
                </c:pt>
                <c:pt idx="78">
                  <c:v>134</c:v>
                </c:pt>
                <c:pt idx="79">
                  <c:v>144</c:v>
                </c:pt>
                <c:pt idx="80">
                  <c:v>117</c:v>
                </c:pt>
                <c:pt idx="81">
                  <c:v>148</c:v>
                </c:pt>
                <c:pt idx="82">
                  <c:v>153</c:v>
                </c:pt>
                <c:pt idx="83">
                  <c:v>155</c:v>
                </c:pt>
                <c:pt idx="84">
                  <c:v>114</c:v>
                </c:pt>
                <c:pt idx="85">
                  <c:v>156</c:v>
                </c:pt>
                <c:pt idx="86">
                  <c:v>57</c:v>
                </c:pt>
                <c:pt idx="87">
                  <c:v>172</c:v>
                </c:pt>
                <c:pt idx="88">
                  <c:v>150</c:v>
                </c:pt>
                <c:pt idx="89">
                  <c:v>81</c:v>
                </c:pt>
                <c:pt idx="90">
                  <c:v>86</c:v>
                </c:pt>
                <c:pt idx="91">
                  <c:v>85</c:v>
                </c:pt>
                <c:pt idx="92">
                  <c:v>65</c:v>
                </c:pt>
                <c:pt idx="93">
                  <c:v>155</c:v>
                </c:pt>
                <c:pt idx="94">
                  <c:v>112</c:v>
                </c:pt>
                <c:pt idx="95">
                  <c:v>171</c:v>
                </c:pt>
                <c:pt idx="96">
                  <c:v>155</c:v>
                </c:pt>
                <c:pt idx="97">
                  <c:v>80</c:v>
                </c:pt>
                <c:pt idx="98">
                  <c:v>171</c:v>
                </c:pt>
                <c:pt idx="99">
                  <c:v>76</c:v>
                </c:pt>
                <c:pt idx="100">
                  <c:v>81</c:v>
                </c:pt>
                <c:pt idx="101">
                  <c:v>128</c:v>
                </c:pt>
                <c:pt idx="102">
                  <c:v>74</c:v>
                </c:pt>
                <c:pt idx="103">
                  <c:v>88</c:v>
                </c:pt>
                <c:pt idx="104">
                  <c:v>167</c:v>
                </c:pt>
                <c:pt idx="105">
                  <c:v>152</c:v>
                </c:pt>
                <c:pt idx="106">
                  <c:v>154</c:v>
                </c:pt>
                <c:pt idx="107">
                  <c:v>162</c:v>
                </c:pt>
                <c:pt idx="108">
                  <c:v>106</c:v>
                </c:pt>
                <c:pt idx="109">
                  <c:v>93</c:v>
                </c:pt>
                <c:pt idx="110">
                  <c:v>185</c:v>
                </c:pt>
                <c:pt idx="111">
                  <c:v>115</c:v>
                </c:pt>
                <c:pt idx="112">
                  <c:v>157</c:v>
                </c:pt>
                <c:pt idx="113">
                  <c:v>71</c:v>
                </c:pt>
                <c:pt idx="114">
                  <c:v>168</c:v>
                </c:pt>
                <c:pt idx="115">
                  <c:v>62</c:v>
                </c:pt>
                <c:pt idx="116">
                  <c:v>162</c:v>
                </c:pt>
                <c:pt idx="117">
                  <c:v>22</c:v>
                </c:pt>
                <c:pt idx="118">
                  <c:v>98</c:v>
                </c:pt>
                <c:pt idx="119">
                  <c:v>85</c:v>
                </c:pt>
                <c:pt idx="120">
                  <c:v>168</c:v>
                </c:pt>
                <c:pt idx="121">
                  <c:v>159</c:v>
                </c:pt>
                <c:pt idx="122">
                  <c:v>117</c:v>
                </c:pt>
                <c:pt idx="123">
                  <c:v>99</c:v>
                </c:pt>
                <c:pt idx="124">
                  <c:v>147</c:v>
                </c:pt>
                <c:pt idx="125">
                  <c:v>155</c:v>
                </c:pt>
                <c:pt idx="126">
                  <c:v>118</c:v>
                </c:pt>
                <c:pt idx="127">
                  <c:v>115</c:v>
                </c:pt>
                <c:pt idx="128">
                  <c:v>160</c:v>
                </c:pt>
                <c:pt idx="129">
                  <c:v>29</c:v>
                </c:pt>
                <c:pt idx="130">
                  <c:v>160</c:v>
                </c:pt>
                <c:pt idx="131">
                  <c:v>154</c:v>
                </c:pt>
                <c:pt idx="132">
                  <c:v>163</c:v>
                </c:pt>
                <c:pt idx="133">
                  <c:v>151</c:v>
                </c:pt>
                <c:pt idx="134">
                  <c:v>77</c:v>
                </c:pt>
                <c:pt idx="135">
                  <c:v>105</c:v>
                </c:pt>
                <c:pt idx="136">
                  <c:v>105</c:v>
                </c:pt>
                <c:pt idx="137">
                  <c:v>127</c:v>
                </c:pt>
                <c:pt idx="138">
                  <c:v>120</c:v>
                </c:pt>
                <c:pt idx="139">
                  <c:v>160</c:v>
                </c:pt>
                <c:pt idx="140">
                  <c:v>72</c:v>
                </c:pt>
                <c:pt idx="141">
                  <c:v>155</c:v>
                </c:pt>
                <c:pt idx="142">
                  <c:v>120</c:v>
                </c:pt>
                <c:pt idx="143">
                  <c:v>130</c:v>
                </c:pt>
                <c:pt idx="144">
                  <c:v>112</c:v>
                </c:pt>
                <c:pt idx="145">
                  <c:v>68</c:v>
                </c:pt>
                <c:pt idx="146">
                  <c:v>126</c:v>
                </c:pt>
                <c:pt idx="147">
                  <c:v>129</c:v>
                </c:pt>
                <c:pt idx="148">
                  <c:v>111</c:v>
                </c:pt>
                <c:pt idx="149">
                  <c:v>109</c:v>
                </c:pt>
                <c:pt idx="150">
                  <c:v>114</c:v>
                </c:pt>
                <c:pt idx="151">
                  <c:v>91</c:v>
                </c:pt>
                <c:pt idx="152">
                  <c:v>98</c:v>
                </c:pt>
                <c:pt idx="153">
                  <c:v>93</c:v>
                </c:pt>
                <c:pt idx="154">
                  <c:v>78</c:v>
                </c:pt>
                <c:pt idx="155">
                  <c:v>99</c:v>
                </c:pt>
                <c:pt idx="156">
                  <c:v>27</c:v>
                </c:pt>
                <c:pt idx="157">
                  <c:v>45</c:v>
                </c:pt>
                <c:pt idx="158">
                  <c:v>155</c:v>
                </c:pt>
                <c:pt idx="159">
                  <c:v>130</c:v>
                </c:pt>
                <c:pt idx="160">
                  <c:v>114</c:v>
                </c:pt>
                <c:pt idx="161">
                  <c:v>105</c:v>
                </c:pt>
                <c:pt idx="162">
                  <c:v>39</c:v>
                </c:pt>
                <c:pt idx="163">
                  <c:v>145</c:v>
                </c:pt>
                <c:pt idx="164">
                  <c:v>50</c:v>
                </c:pt>
                <c:pt idx="165">
                  <c:v>152</c:v>
                </c:pt>
                <c:pt idx="166">
                  <c:v>157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155</c:v>
                </c:pt>
                <c:pt idx="171">
                  <c:v>122</c:v>
                </c:pt>
                <c:pt idx="172">
                  <c:v>74</c:v>
                </c:pt>
                <c:pt idx="173">
                  <c:v>172</c:v>
                </c:pt>
                <c:pt idx="174">
                  <c:v>147</c:v>
                </c:pt>
                <c:pt idx="175">
                  <c:v>148</c:v>
                </c:pt>
                <c:pt idx="176">
                  <c:v>160</c:v>
                </c:pt>
                <c:pt idx="177">
                  <c:v>19</c:v>
                </c:pt>
                <c:pt idx="178">
                  <c:v>87</c:v>
                </c:pt>
                <c:pt idx="179">
                  <c:v>156</c:v>
                </c:pt>
                <c:pt idx="180">
                  <c:v>139</c:v>
                </c:pt>
                <c:pt idx="181">
                  <c:v>150</c:v>
                </c:pt>
                <c:pt idx="182">
                  <c:v>66</c:v>
                </c:pt>
                <c:pt idx="183">
                  <c:v>154</c:v>
                </c:pt>
                <c:pt idx="184">
                  <c:v>130</c:v>
                </c:pt>
                <c:pt idx="185">
                  <c:v>165</c:v>
                </c:pt>
                <c:pt idx="186">
                  <c:v>165</c:v>
                </c:pt>
                <c:pt idx="187">
                  <c:v>173</c:v>
                </c:pt>
                <c:pt idx="188">
                  <c:v>88</c:v>
                </c:pt>
                <c:pt idx="189">
                  <c:v>83</c:v>
                </c:pt>
                <c:pt idx="190">
                  <c:v>172</c:v>
                </c:pt>
                <c:pt idx="191">
                  <c:v>154</c:v>
                </c:pt>
                <c:pt idx="192">
                  <c:v>163</c:v>
                </c:pt>
                <c:pt idx="193">
                  <c:v>157</c:v>
                </c:pt>
                <c:pt idx="194">
                  <c:v>53</c:v>
                </c:pt>
                <c:pt idx="195">
                  <c:v>80</c:v>
                </c:pt>
                <c:pt idx="196">
                  <c:v>72</c:v>
                </c:pt>
                <c:pt idx="197">
                  <c:v>78</c:v>
                </c:pt>
                <c:pt idx="198">
                  <c:v>110</c:v>
                </c:pt>
                <c:pt idx="199">
                  <c:v>29</c:v>
                </c:pt>
              </c:numCache>
            </c:numRef>
          </c:xVal>
          <c:yVal>
            <c:numRef>
              <c:f>'modified training dataset'!$T$55:$T$254</c:f>
              <c:numCache>
                <c:formatCode>General</c:formatCode>
                <c:ptCount val="200"/>
                <c:pt idx="0">
                  <c:v>340810.2373408046</c:v>
                </c:pt>
                <c:pt idx="1">
                  <c:v>484269.74973528186</c:v>
                </c:pt>
                <c:pt idx="2">
                  <c:v>-18093.391919971735</c:v>
                </c:pt>
                <c:pt idx="3">
                  <c:v>286385.22943792789</c:v>
                </c:pt>
                <c:pt idx="4">
                  <c:v>157621.95046356012</c:v>
                </c:pt>
                <c:pt idx="5">
                  <c:v>-99554.448701731511</c:v>
                </c:pt>
                <c:pt idx="6">
                  <c:v>504447.7277954637</c:v>
                </c:pt>
                <c:pt idx="7">
                  <c:v>83664.37778201024</c:v>
                </c:pt>
                <c:pt idx="8">
                  <c:v>74777.382401370385</c:v>
                </c:pt>
                <c:pt idx="9">
                  <c:v>75891.090758418839</c:v>
                </c:pt>
                <c:pt idx="10">
                  <c:v>170244.82833965134</c:v>
                </c:pt>
                <c:pt idx="11">
                  <c:v>370763.67288010707</c:v>
                </c:pt>
                <c:pt idx="12">
                  <c:v>390727.25981229101</c:v>
                </c:pt>
                <c:pt idx="13">
                  <c:v>183895.1131733252</c:v>
                </c:pt>
                <c:pt idx="14">
                  <c:v>199813.0439556943</c:v>
                </c:pt>
                <c:pt idx="15">
                  <c:v>-154494.0326456725</c:v>
                </c:pt>
                <c:pt idx="16">
                  <c:v>179193.80604289821</c:v>
                </c:pt>
                <c:pt idx="17">
                  <c:v>82092.183327761129</c:v>
                </c:pt>
                <c:pt idx="18">
                  <c:v>114047.09587047441</c:v>
                </c:pt>
                <c:pt idx="19">
                  <c:v>-61431.210796728788</c:v>
                </c:pt>
                <c:pt idx="20">
                  <c:v>-10947.571266489336</c:v>
                </c:pt>
                <c:pt idx="21">
                  <c:v>2441.3947290892247</c:v>
                </c:pt>
                <c:pt idx="22">
                  <c:v>848.29800120880827</c:v>
                </c:pt>
                <c:pt idx="23">
                  <c:v>26969.366362485627</c:v>
                </c:pt>
                <c:pt idx="24">
                  <c:v>21394.21732671815</c:v>
                </c:pt>
                <c:pt idx="25">
                  <c:v>-78151.878368369828</c:v>
                </c:pt>
                <c:pt idx="26">
                  <c:v>27013.242555886041</c:v>
                </c:pt>
                <c:pt idx="27">
                  <c:v>-12088.594420516514</c:v>
                </c:pt>
                <c:pt idx="28">
                  <c:v>36323.697111417423</c:v>
                </c:pt>
                <c:pt idx="29">
                  <c:v>-59189.007509048737</c:v>
                </c:pt>
                <c:pt idx="30">
                  <c:v>-51019.352954409202</c:v>
                </c:pt>
                <c:pt idx="31">
                  <c:v>98986.856769741687</c:v>
                </c:pt>
                <c:pt idx="32">
                  <c:v>101841.3732490188</c:v>
                </c:pt>
                <c:pt idx="33">
                  <c:v>98393.67435224654</c:v>
                </c:pt>
                <c:pt idx="34">
                  <c:v>172162.02482929261</c:v>
                </c:pt>
                <c:pt idx="35">
                  <c:v>377696.83735994139</c:v>
                </c:pt>
                <c:pt idx="36">
                  <c:v>100067.1364853867</c:v>
                </c:pt>
                <c:pt idx="37">
                  <c:v>43108.852369404456</c:v>
                </c:pt>
                <c:pt idx="38">
                  <c:v>-136543.42861418735</c:v>
                </c:pt>
                <c:pt idx="39">
                  <c:v>-63759.128969776386</c:v>
                </c:pt>
                <c:pt idx="40">
                  <c:v>-154446.59167680846</c:v>
                </c:pt>
                <c:pt idx="41">
                  <c:v>-70946.478092325851</c:v>
                </c:pt>
                <c:pt idx="42">
                  <c:v>-113260.10346427641</c:v>
                </c:pt>
                <c:pt idx="43">
                  <c:v>46732.722652624943</c:v>
                </c:pt>
                <c:pt idx="44">
                  <c:v>-15693.307727887208</c:v>
                </c:pt>
                <c:pt idx="45">
                  <c:v>-70363.739664793364</c:v>
                </c:pt>
                <c:pt idx="46">
                  <c:v>-29580.92597752533</c:v>
                </c:pt>
                <c:pt idx="47">
                  <c:v>-27195.84254368805</c:v>
                </c:pt>
                <c:pt idx="48">
                  <c:v>-35785.942645527684</c:v>
                </c:pt>
                <c:pt idx="49">
                  <c:v>55166.789642672986</c:v>
                </c:pt>
                <c:pt idx="50">
                  <c:v>-84910.493951324839</c:v>
                </c:pt>
                <c:pt idx="51">
                  <c:v>-15216.515165362478</c:v>
                </c:pt>
                <c:pt idx="52">
                  <c:v>-175673.17910348182</c:v>
                </c:pt>
                <c:pt idx="53">
                  <c:v>7525.8654455021606</c:v>
                </c:pt>
                <c:pt idx="54">
                  <c:v>-7555.2577227549918</c:v>
                </c:pt>
                <c:pt idx="55">
                  <c:v>-58164.313801923709</c:v>
                </c:pt>
                <c:pt idx="56">
                  <c:v>-39729.188586039643</c:v>
                </c:pt>
                <c:pt idx="57">
                  <c:v>40659.464012793862</c:v>
                </c:pt>
                <c:pt idx="58">
                  <c:v>23951.146503690557</c:v>
                </c:pt>
                <c:pt idx="59">
                  <c:v>9488.9244779392029</c:v>
                </c:pt>
                <c:pt idx="60">
                  <c:v>-23040.071473905919</c:v>
                </c:pt>
                <c:pt idx="61">
                  <c:v>28034.371174446263</c:v>
                </c:pt>
                <c:pt idx="62">
                  <c:v>-18908.81412775669</c:v>
                </c:pt>
                <c:pt idx="63">
                  <c:v>-59412.092787581496</c:v>
                </c:pt>
                <c:pt idx="64">
                  <c:v>40287.961250657594</c:v>
                </c:pt>
                <c:pt idx="65">
                  <c:v>-61042.578529690101</c:v>
                </c:pt>
                <c:pt idx="66">
                  <c:v>-11684.08704488253</c:v>
                </c:pt>
                <c:pt idx="67">
                  <c:v>2080.1049933286413</c:v>
                </c:pt>
                <c:pt idx="68">
                  <c:v>-59123.890328168578</c:v>
                </c:pt>
                <c:pt idx="69">
                  <c:v>1502.3953857466258</c:v>
                </c:pt>
                <c:pt idx="70">
                  <c:v>30265.870045522985</c:v>
                </c:pt>
                <c:pt idx="71">
                  <c:v>-13951.487797172493</c:v>
                </c:pt>
                <c:pt idx="72">
                  <c:v>-23040.071473905919</c:v>
                </c:pt>
                <c:pt idx="73">
                  <c:v>28034.371174446263</c:v>
                </c:pt>
                <c:pt idx="74">
                  <c:v>-18908.81412775669</c:v>
                </c:pt>
                <c:pt idx="75">
                  <c:v>-61042.578529690101</c:v>
                </c:pt>
                <c:pt idx="76">
                  <c:v>-11684.08704488253</c:v>
                </c:pt>
                <c:pt idx="77">
                  <c:v>-59015.993650380638</c:v>
                </c:pt>
                <c:pt idx="78">
                  <c:v>1502.3953857466258</c:v>
                </c:pt>
                <c:pt idx="79">
                  <c:v>30265.870045522985</c:v>
                </c:pt>
                <c:pt idx="80">
                  <c:v>-13951.487797172493</c:v>
                </c:pt>
                <c:pt idx="81">
                  <c:v>-77429.880572060647</c:v>
                </c:pt>
                <c:pt idx="82">
                  <c:v>54145.017522229813</c:v>
                </c:pt>
                <c:pt idx="83">
                  <c:v>26688.810566482658</c:v>
                </c:pt>
                <c:pt idx="84">
                  <c:v>40243.867083255056</c:v>
                </c:pt>
                <c:pt idx="85">
                  <c:v>85472.602118249459</c:v>
                </c:pt>
                <c:pt idx="86">
                  <c:v>75199.682463516423</c:v>
                </c:pt>
                <c:pt idx="87">
                  <c:v>-78991.34225516452</c:v>
                </c:pt>
                <c:pt idx="88">
                  <c:v>17457.069982619723</c:v>
                </c:pt>
                <c:pt idx="89">
                  <c:v>-33404.436443252169</c:v>
                </c:pt>
                <c:pt idx="90">
                  <c:v>49441.757771458593</c:v>
                </c:pt>
                <c:pt idx="91">
                  <c:v>29600.536969107023</c:v>
                </c:pt>
                <c:pt idx="92">
                  <c:v>61542.591948703572</c:v>
                </c:pt>
                <c:pt idx="93">
                  <c:v>-37050.392952812486</c:v>
                </c:pt>
                <c:pt idx="94">
                  <c:v>47922.610137584212</c:v>
                </c:pt>
                <c:pt idx="95">
                  <c:v>-164209.2836245285</c:v>
                </c:pt>
                <c:pt idx="96">
                  <c:v>36827.222581428417</c:v>
                </c:pt>
                <c:pt idx="97">
                  <c:v>-24219.839410833316</c:v>
                </c:pt>
                <c:pt idx="98">
                  <c:v>-37019.7950116875</c:v>
                </c:pt>
                <c:pt idx="99">
                  <c:v>42780.998173129366</c:v>
                </c:pt>
                <c:pt idx="100">
                  <c:v>22704.965432602097</c:v>
                </c:pt>
                <c:pt idx="101">
                  <c:v>-4412.9142260032531</c:v>
                </c:pt>
                <c:pt idx="102">
                  <c:v>39434.710296343954</c:v>
                </c:pt>
                <c:pt idx="103">
                  <c:v>-9190.1271545565105</c:v>
                </c:pt>
                <c:pt idx="104">
                  <c:v>-87552.403134016553</c:v>
                </c:pt>
                <c:pt idx="105">
                  <c:v>-75107.708149513899</c:v>
                </c:pt>
                <c:pt idx="106">
                  <c:v>-47443.756330494376</c:v>
                </c:pt>
                <c:pt idx="107">
                  <c:v>33929.512894196523</c:v>
                </c:pt>
                <c:pt idx="108">
                  <c:v>-15577.822041276639</c:v>
                </c:pt>
                <c:pt idx="109">
                  <c:v>2095.2407857934595</c:v>
                </c:pt>
                <c:pt idx="110">
                  <c:v>4017.5916222436354</c:v>
                </c:pt>
                <c:pt idx="111">
                  <c:v>76591.378215329198</c:v>
                </c:pt>
                <c:pt idx="112">
                  <c:v>-25829.177941400412</c:v>
                </c:pt>
                <c:pt idx="113">
                  <c:v>4234.8739144513966</c:v>
                </c:pt>
                <c:pt idx="114">
                  <c:v>-84636.337821829249</c:v>
                </c:pt>
                <c:pt idx="115">
                  <c:v>-16517.43221228008</c:v>
                </c:pt>
                <c:pt idx="116">
                  <c:v>176936.74524413847</c:v>
                </c:pt>
                <c:pt idx="117">
                  <c:v>-71529.017779750488</c:v>
                </c:pt>
                <c:pt idx="118">
                  <c:v>-62684.903546543734</c:v>
                </c:pt>
                <c:pt idx="119">
                  <c:v>797.34054628066951</c:v>
                </c:pt>
                <c:pt idx="120">
                  <c:v>-156856.79839607113</c:v>
                </c:pt>
                <c:pt idx="121">
                  <c:v>453.11906912786071</c:v>
                </c:pt>
                <c:pt idx="122">
                  <c:v>1096.8530550176802</c:v>
                </c:pt>
                <c:pt idx="123">
                  <c:v>40817.974375736987</c:v>
                </c:pt>
                <c:pt idx="124">
                  <c:v>-50696.643799260666</c:v>
                </c:pt>
                <c:pt idx="125">
                  <c:v>-37023.476018084242</c:v>
                </c:pt>
                <c:pt idx="126">
                  <c:v>-31863.918039254291</c:v>
                </c:pt>
                <c:pt idx="127">
                  <c:v>28483.635376719234</c:v>
                </c:pt>
                <c:pt idx="128">
                  <c:v>-78814.504650889197</c:v>
                </c:pt>
                <c:pt idx="129">
                  <c:v>18706.865948731313</c:v>
                </c:pt>
                <c:pt idx="130">
                  <c:v>-137023.15705511952</c:v>
                </c:pt>
                <c:pt idx="131">
                  <c:v>24717.836665725801</c:v>
                </c:pt>
                <c:pt idx="132">
                  <c:v>5338.3528992604988</c:v>
                </c:pt>
                <c:pt idx="133">
                  <c:v>-31432.588856000977</c:v>
                </c:pt>
                <c:pt idx="134">
                  <c:v>-81878.225468848308</c:v>
                </c:pt>
                <c:pt idx="135">
                  <c:v>-18955.93972673986</c:v>
                </c:pt>
                <c:pt idx="136">
                  <c:v>-22315.00847845283</c:v>
                </c:pt>
                <c:pt idx="137">
                  <c:v>-36925.26427382321</c:v>
                </c:pt>
                <c:pt idx="138">
                  <c:v>-75322.90888825625</c:v>
                </c:pt>
                <c:pt idx="139">
                  <c:v>-153940.98025417168</c:v>
                </c:pt>
                <c:pt idx="140">
                  <c:v>-74265.734395175474</c:v>
                </c:pt>
                <c:pt idx="141">
                  <c:v>-5088.0318847476155</c:v>
                </c:pt>
                <c:pt idx="142">
                  <c:v>-18148.873628542089</c:v>
                </c:pt>
                <c:pt idx="143">
                  <c:v>-25675.398424749088</c:v>
                </c:pt>
                <c:pt idx="144">
                  <c:v>-82589.884642324439</c:v>
                </c:pt>
                <c:pt idx="145">
                  <c:v>-13893.470095575351</c:v>
                </c:pt>
                <c:pt idx="146">
                  <c:v>-28780.460827510833</c:v>
                </c:pt>
                <c:pt idx="147">
                  <c:v>-34274.460919601683</c:v>
                </c:pt>
                <c:pt idx="148">
                  <c:v>-22038.579110841325</c:v>
                </c:pt>
                <c:pt idx="149">
                  <c:v>-96409.230407180585</c:v>
                </c:pt>
                <c:pt idx="150">
                  <c:v>-26111.278364885598</c:v>
                </c:pt>
                <c:pt idx="151">
                  <c:v>-4244.7709869263635</c:v>
                </c:pt>
                <c:pt idx="152">
                  <c:v>-53779.743066938332</c:v>
                </c:pt>
                <c:pt idx="153">
                  <c:v>-87960.722137027624</c:v>
                </c:pt>
                <c:pt idx="154">
                  <c:v>-112313.63585215088</c:v>
                </c:pt>
                <c:pt idx="155">
                  <c:v>11550.629337018618</c:v>
                </c:pt>
                <c:pt idx="156">
                  <c:v>-24888.842333787645</c:v>
                </c:pt>
                <c:pt idx="157">
                  <c:v>-123028.92116305188</c:v>
                </c:pt>
                <c:pt idx="158">
                  <c:v>-245961.89869723108</c:v>
                </c:pt>
                <c:pt idx="159">
                  <c:v>-106767.14595211166</c:v>
                </c:pt>
                <c:pt idx="160">
                  <c:v>-121675.4373244099</c:v>
                </c:pt>
                <c:pt idx="161">
                  <c:v>88974.876412007608</c:v>
                </c:pt>
                <c:pt idx="162">
                  <c:v>111605.97240983446</c:v>
                </c:pt>
                <c:pt idx="163">
                  <c:v>-8597.4558326984406</c:v>
                </c:pt>
                <c:pt idx="164">
                  <c:v>16291.08510952747</c:v>
                </c:pt>
                <c:pt idx="165">
                  <c:v>-141199.48245679963</c:v>
                </c:pt>
                <c:pt idx="166">
                  <c:v>-132989.48438006575</c:v>
                </c:pt>
                <c:pt idx="167">
                  <c:v>-53622.880315885181</c:v>
                </c:pt>
                <c:pt idx="168">
                  <c:v>-24130.585928665299</c:v>
                </c:pt>
                <c:pt idx="169">
                  <c:v>-151495.72419785918</c:v>
                </c:pt>
                <c:pt idx="170">
                  <c:v>65355.518720579334</c:v>
                </c:pt>
                <c:pt idx="171">
                  <c:v>46145.006432184862</c:v>
                </c:pt>
                <c:pt idx="172">
                  <c:v>-30528.634006103384</c:v>
                </c:pt>
                <c:pt idx="173">
                  <c:v>-78629.763825974893</c:v>
                </c:pt>
                <c:pt idx="174">
                  <c:v>-30053.537143586349</c:v>
                </c:pt>
                <c:pt idx="175">
                  <c:v>-7017.3815015100117</c:v>
                </c:pt>
                <c:pt idx="176">
                  <c:v>-12750.617613908573</c:v>
                </c:pt>
                <c:pt idx="177">
                  <c:v>-85793.230911868624</c:v>
                </c:pt>
                <c:pt idx="178">
                  <c:v>28148.466195089626</c:v>
                </c:pt>
                <c:pt idx="179">
                  <c:v>-116732.6926155852</c:v>
                </c:pt>
                <c:pt idx="180">
                  <c:v>50064.212230082834</c:v>
                </c:pt>
                <c:pt idx="181">
                  <c:v>-34769.020747969917</c:v>
                </c:pt>
                <c:pt idx="182">
                  <c:v>83177.223521408043</c:v>
                </c:pt>
                <c:pt idx="183">
                  <c:v>-31078.157980751945</c:v>
                </c:pt>
                <c:pt idx="184">
                  <c:v>-41548.824228719313</c:v>
                </c:pt>
                <c:pt idx="185">
                  <c:v>-2562.0251015400572</c:v>
                </c:pt>
                <c:pt idx="186">
                  <c:v>-96519.242891688889</c:v>
                </c:pt>
                <c:pt idx="187">
                  <c:v>-128321.49972701393</c:v>
                </c:pt>
                <c:pt idx="188">
                  <c:v>-2025.8675760658225</c:v>
                </c:pt>
                <c:pt idx="189">
                  <c:v>27391.356622592488</c:v>
                </c:pt>
                <c:pt idx="190">
                  <c:v>-22841.433684189804</c:v>
                </c:pt>
                <c:pt idx="191">
                  <c:v>-179035.53726394713</c:v>
                </c:pt>
                <c:pt idx="192">
                  <c:v>4835.3285340288421</c:v>
                </c:pt>
                <c:pt idx="193">
                  <c:v>-135065.44161142723</c:v>
                </c:pt>
                <c:pt idx="194">
                  <c:v>2648.3365353914705</c:v>
                </c:pt>
                <c:pt idx="195">
                  <c:v>610.20843431621324</c:v>
                </c:pt>
                <c:pt idx="196">
                  <c:v>84460.360592302255</c:v>
                </c:pt>
                <c:pt idx="197">
                  <c:v>42431.331465923256</c:v>
                </c:pt>
                <c:pt idx="198">
                  <c:v>-77045.896993966162</c:v>
                </c:pt>
                <c:pt idx="199">
                  <c:v>13947.255247821886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9-4FF5-9C97-365B328E3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63552"/>
        <c:axId val="153604880"/>
      </c:scatterChart>
      <c:valAx>
        <c:axId val="1800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04880"/>
        <c:crosses val="autoZero"/>
        <c:crossBetween val="midCat"/>
      </c:valAx>
      <c:valAx>
        <c:axId val="15360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63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HR PULSE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training dataset'!$M$2:$M$201</c:f>
              <c:numCache>
                <c:formatCode>General</c:formatCode>
                <c:ptCount val="200"/>
                <c:pt idx="0">
                  <c:v>118</c:v>
                </c:pt>
                <c:pt idx="1">
                  <c:v>78</c:v>
                </c:pt>
                <c:pt idx="2">
                  <c:v>100</c:v>
                </c:pt>
                <c:pt idx="3">
                  <c:v>122</c:v>
                </c:pt>
                <c:pt idx="4">
                  <c:v>72</c:v>
                </c:pt>
                <c:pt idx="5">
                  <c:v>130</c:v>
                </c:pt>
                <c:pt idx="6">
                  <c:v>108</c:v>
                </c:pt>
                <c:pt idx="7">
                  <c:v>60</c:v>
                </c:pt>
                <c:pt idx="8">
                  <c:v>95</c:v>
                </c:pt>
                <c:pt idx="9">
                  <c:v>66</c:v>
                </c:pt>
                <c:pt idx="10">
                  <c:v>99</c:v>
                </c:pt>
                <c:pt idx="11">
                  <c:v>60</c:v>
                </c:pt>
                <c:pt idx="12">
                  <c:v>100</c:v>
                </c:pt>
                <c:pt idx="13">
                  <c:v>105</c:v>
                </c:pt>
                <c:pt idx="14">
                  <c:v>66</c:v>
                </c:pt>
                <c:pt idx="15">
                  <c:v>63</c:v>
                </c:pt>
                <c:pt idx="16">
                  <c:v>93</c:v>
                </c:pt>
                <c:pt idx="17">
                  <c:v>60</c:v>
                </c:pt>
                <c:pt idx="18">
                  <c:v>80</c:v>
                </c:pt>
                <c:pt idx="19">
                  <c:v>80</c:v>
                </c:pt>
                <c:pt idx="20">
                  <c:v>110</c:v>
                </c:pt>
                <c:pt idx="21">
                  <c:v>60</c:v>
                </c:pt>
                <c:pt idx="22">
                  <c:v>104</c:v>
                </c:pt>
                <c:pt idx="23">
                  <c:v>81</c:v>
                </c:pt>
                <c:pt idx="24">
                  <c:v>85</c:v>
                </c:pt>
                <c:pt idx="25">
                  <c:v>92</c:v>
                </c:pt>
                <c:pt idx="26">
                  <c:v>134</c:v>
                </c:pt>
                <c:pt idx="27">
                  <c:v>87</c:v>
                </c:pt>
                <c:pt idx="28">
                  <c:v>78</c:v>
                </c:pt>
                <c:pt idx="29">
                  <c:v>60</c:v>
                </c:pt>
                <c:pt idx="30">
                  <c:v>96</c:v>
                </c:pt>
                <c:pt idx="31">
                  <c:v>73</c:v>
                </c:pt>
                <c:pt idx="32">
                  <c:v>76</c:v>
                </c:pt>
                <c:pt idx="33">
                  <c:v>155</c:v>
                </c:pt>
                <c:pt idx="34">
                  <c:v>43</c:v>
                </c:pt>
                <c:pt idx="35">
                  <c:v>120</c:v>
                </c:pt>
                <c:pt idx="36">
                  <c:v>82</c:v>
                </c:pt>
                <c:pt idx="37">
                  <c:v>76</c:v>
                </c:pt>
                <c:pt idx="38">
                  <c:v>72</c:v>
                </c:pt>
                <c:pt idx="39">
                  <c:v>90</c:v>
                </c:pt>
                <c:pt idx="40">
                  <c:v>63</c:v>
                </c:pt>
                <c:pt idx="41">
                  <c:v>67</c:v>
                </c:pt>
                <c:pt idx="42">
                  <c:v>88</c:v>
                </c:pt>
                <c:pt idx="43">
                  <c:v>59</c:v>
                </c:pt>
                <c:pt idx="44">
                  <c:v>120</c:v>
                </c:pt>
                <c:pt idx="45">
                  <c:v>88</c:v>
                </c:pt>
                <c:pt idx="46">
                  <c:v>86</c:v>
                </c:pt>
                <c:pt idx="47">
                  <c:v>60</c:v>
                </c:pt>
                <c:pt idx="48">
                  <c:v>80</c:v>
                </c:pt>
                <c:pt idx="49">
                  <c:v>100</c:v>
                </c:pt>
                <c:pt idx="50">
                  <c:v>100</c:v>
                </c:pt>
                <c:pt idx="51">
                  <c:v>82</c:v>
                </c:pt>
                <c:pt idx="52">
                  <c:v>72</c:v>
                </c:pt>
                <c:pt idx="53">
                  <c:v>74</c:v>
                </c:pt>
                <c:pt idx="54">
                  <c:v>68</c:v>
                </c:pt>
                <c:pt idx="55">
                  <c:v>84</c:v>
                </c:pt>
                <c:pt idx="56">
                  <c:v>78</c:v>
                </c:pt>
                <c:pt idx="57">
                  <c:v>96</c:v>
                </c:pt>
                <c:pt idx="58">
                  <c:v>82</c:v>
                </c:pt>
                <c:pt idx="59">
                  <c:v>90</c:v>
                </c:pt>
                <c:pt idx="60">
                  <c:v>111</c:v>
                </c:pt>
                <c:pt idx="61">
                  <c:v>100</c:v>
                </c:pt>
                <c:pt idx="62">
                  <c:v>90</c:v>
                </c:pt>
                <c:pt idx="63">
                  <c:v>102</c:v>
                </c:pt>
                <c:pt idx="64">
                  <c:v>90</c:v>
                </c:pt>
                <c:pt idx="65">
                  <c:v>115</c:v>
                </c:pt>
                <c:pt idx="66">
                  <c:v>68</c:v>
                </c:pt>
                <c:pt idx="67">
                  <c:v>74</c:v>
                </c:pt>
                <c:pt idx="68">
                  <c:v>120</c:v>
                </c:pt>
                <c:pt idx="69">
                  <c:v>92</c:v>
                </c:pt>
                <c:pt idx="70">
                  <c:v>72</c:v>
                </c:pt>
                <c:pt idx="71">
                  <c:v>80</c:v>
                </c:pt>
                <c:pt idx="72">
                  <c:v>111</c:v>
                </c:pt>
                <c:pt idx="73">
                  <c:v>100</c:v>
                </c:pt>
                <c:pt idx="74">
                  <c:v>90</c:v>
                </c:pt>
                <c:pt idx="75">
                  <c:v>115</c:v>
                </c:pt>
                <c:pt idx="76">
                  <c:v>68</c:v>
                </c:pt>
                <c:pt idx="77">
                  <c:v>120</c:v>
                </c:pt>
                <c:pt idx="78">
                  <c:v>92</c:v>
                </c:pt>
                <c:pt idx="79">
                  <c:v>72</c:v>
                </c:pt>
                <c:pt idx="80">
                  <c:v>80</c:v>
                </c:pt>
                <c:pt idx="81">
                  <c:v>69</c:v>
                </c:pt>
                <c:pt idx="82">
                  <c:v>90</c:v>
                </c:pt>
                <c:pt idx="83">
                  <c:v>87</c:v>
                </c:pt>
                <c:pt idx="84">
                  <c:v>132</c:v>
                </c:pt>
                <c:pt idx="85">
                  <c:v>72</c:v>
                </c:pt>
                <c:pt idx="86">
                  <c:v>150</c:v>
                </c:pt>
                <c:pt idx="87">
                  <c:v>127</c:v>
                </c:pt>
                <c:pt idx="88">
                  <c:v>72</c:v>
                </c:pt>
                <c:pt idx="89">
                  <c:v>99</c:v>
                </c:pt>
                <c:pt idx="90">
                  <c:v>104</c:v>
                </c:pt>
                <c:pt idx="91">
                  <c:v>140</c:v>
                </c:pt>
                <c:pt idx="92">
                  <c:v>116</c:v>
                </c:pt>
                <c:pt idx="93">
                  <c:v>101</c:v>
                </c:pt>
                <c:pt idx="94">
                  <c:v>80</c:v>
                </c:pt>
                <c:pt idx="95">
                  <c:v>68</c:v>
                </c:pt>
                <c:pt idx="96">
                  <c:v>84</c:v>
                </c:pt>
                <c:pt idx="97">
                  <c:v>112</c:v>
                </c:pt>
                <c:pt idx="98">
                  <c:v>84</c:v>
                </c:pt>
                <c:pt idx="99">
                  <c:v>102</c:v>
                </c:pt>
                <c:pt idx="100">
                  <c:v>119</c:v>
                </c:pt>
                <c:pt idx="101">
                  <c:v>82</c:v>
                </c:pt>
                <c:pt idx="102">
                  <c:v>98</c:v>
                </c:pt>
                <c:pt idx="103">
                  <c:v>120</c:v>
                </c:pt>
                <c:pt idx="104">
                  <c:v>110</c:v>
                </c:pt>
                <c:pt idx="105">
                  <c:v>88</c:v>
                </c:pt>
                <c:pt idx="106">
                  <c:v>76</c:v>
                </c:pt>
                <c:pt idx="107">
                  <c:v>62</c:v>
                </c:pt>
                <c:pt idx="108">
                  <c:v>90</c:v>
                </c:pt>
                <c:pt idx="109">
                  <c:v>104</c:v>
                </c:pt>
                <c:pt idx="110">
                  <c:v>90</c:v>
                </c:pt>
                <c:pt idx="111">
                  <c:v>75</c:v>
                </c:pt>
                <c:pt idx="112">
                  <c:v>86</c:v>
                </c:pt>
                <c:pt idx="113">
                  <c:v>104</c:v>
                </c:pt>
                <c:pt idx="114">
                  <c:v>60</c:v>
                </c:pt>
                <c:pt idx="115">
                  <c:v>96</c:v>
                </c:pt>
                <c:pt idx="116">
                  <c:v>74</c:v>
                </c:pt>
                <c:pt idx="117">
                  <c:v>140</c:v>
                </c:pt>
                <c:pt idx="118">
                  <c:v>123</c:v>
                </c:pt>
                <c:pt idx="119">
                  <c:v>116</c:v>
                </c:pt>
                <c:pt idx="120">
                  <c:v>80</c:v>
                </c:pt>
                <c:pt idx="121">
                  <c:v>68</c:v>
                </c:pt>
                <c:pt idx="122">
                  <c:v>83</c:v>
                </c:pt>
                <c:pt idx="123">
                  <c:v>102</c:v>
                </c:pt>
                <c:pt idx="124">
                  <c:v>97</c:v>
                </c:pt>
                <c:pt idx="125">
                  <c:v>60</c:v>
                </c:pt>
                <c:pt idx="126">
                  <c:v>106</c:v>
                </c:pt>
                <c:pt idx="127">
                  <c:v>80</c:v>
                </c:pt>
                <c:pt idx="128">
                  <c:v>120</c:v>
                </c:pt>
                <c:pt idx="129">
                  <c:v>92</c:v>
                </c:pt>
                <c:pt idx="130">
                  <c:v>125</c:v>
                </c:pt>
                <c:pt idx="131">
                  <c:v>84</c:v>
                </c:pt>
                <c:pt idx="132">
                  <c:v>85</c:v>
                </c:pt>
                <c:pt idx="133">
                  <c:v>102</c:v>
                </c:pt>
                <c:pt idx="134">
                  <c:v>126</c:v>
                </c:pt>
                <c:pt idx="135">
                  <c:v>110</c:v>
                </c:pt>
                <c:pt idx="136">
                  <c:v>124</c:v>
                </c:pt>
                <c:pt idx="137">
                  <c:v>110</c:v>
                </c:pt>
                <c:pt idx="138">
                  <c:v>98</c:v>
                </c:pt>
                <c:pt idx="139">
                  <c:v>92</c:v>
                </c:pt>
                <c:pt idx="140">
                  <c:v>120</c:v>
                </c:pt>
                <c:pt idx="141">
                  <c:v>84</c:v>
                </c:pt>
                <c:pt idx="142">
                  <c:v>82</c:v>
                </c:pt>
                <c:pt idx="143">
                  <c:v>98</c:v>
                </c:pt>
                <c:pt idx="144">
                  <c:v>100</c:v>
                </c:pt>
                <c:pt idx="145">
                  <c:v>112</c:v>
                </c:pt>
                <c:pt idx="146">
                  <c:v>100</c:v>
                </c:pt>
                <c:pt idx="147">
                  <c:v>108</c:v>
                </c:pt>
                <c:pt idx="148">
                  <c:v>90</c:v>
                </c:pt>
                <c:pt idx="149">
                  <c:v>101</c:v>
                </c:pt>
                <c:pt idx="150">
                  <c:v>88</c:v>
                </c:pt>
                <c:pt idx="151">
                  <c:v>102</c:v>
                </c:pt>
                <c:pt idx="152">
                  <c:v>128</c:v>
                </c:pt>
                <c:pt idx="153">
                  <c:v>104</c:v>
                </c:pt>
                <c:pt idx="154">
                  <c:v>100</c:v>
                </c:pt>
                <c:pt idx="155">
                  <c:v>80</c:v>
                </c:pt>
                <c:pt idx="156">
                  <c:v>120</c:v>
                </c:pt>
                <c:pt idx="157">
                  <c:v>120</c:v>
                </c:pt>
                <c:pt idx="158">
                  <c:v>102</c:v>
                </c:pt>
                <c:pt idx="159">
                  <c:v>90</c:v>
                </c:pt>
                <c:pt idx="160">
                  <c:v>102</c:v>
                </c:pt>
                <c:pt idx="161">
                  <c:v>110</c:v>
                </c:pt>
                <c:pt idx="162">
                  <c:v>80</c:v>
                </c:pt>
                <c:pt idx="163">
                  <c:v>100</c:v>
                </c:pt>
                <c:pt idx="164">
                  <c:v>90</c:v>
                </c:pt>
                <c:pt idx="165">
                  <c:v>67</c:v>
                </c:pt>
                <c:pt idx="166">
                  <c:v>94</c:v>
                </c:pt>
                <c:pt idx="167">
                  <c:v>68</c:v>
                </c:pt>
                <c:pt idx="168">
                  <c:v>74</c:v>
                </c:pt>
                <c:pt idx="169">
                  <c:v>68</c:v>
                </c:pt>
                <c:pt idx="170">
                  <c:v>80</c:v>
                </c:pt>
                <c:pt idx="171">
                  <c:v>76</c:v>
                </c:pt>
                <c:pt idx="172">
                  <c:v>110</c:v>
                </c:pt>
                <c:pt idx="173">
                  <c:v>78</c:v>
                </c:pt>
                <c:pt idx="174">
                  <c:v>112</c:v>
                </c:pt>
                <c:pt idx="175">
                  <c:v>78</c:v>
                </c:pt>
                <c:pt idx="176">
                  <c:v>41</c:v>
                </c:pt>
                <c:pt idx="177">
                  <c:v>96</c:v>
                </c:pt>
                <c:pt idx="178">
                  <c:v>120</c:v>
                </c:pt>
                <c:pt idx="179">
                  <c:v>72</c:v>
                </c:pt>
                <c:pt idx="180">
                  <c:v>80</c:v>
                </c:pt>
                <c:pt idx="181">
                  <c:v>68</c:v>
                </c:pt>
                <c:pt idx="182">
                  <c:v>100</c:v>
                </c:pt>
                <c:pt idx="183">
                  <c:v>76</c:v>
                </c:pt>
                <c:pt idx="184">
                  <c:v>118</c:v>
                </c:pt>
                <c:pt idx="185">
                  <c:v>88</c:v>
                </c:pt>
                <c:pt idx="186">
                  <c:v>68</c:v>
                </c:pt>
                <c:pt idx="187">
                  <c:v>100</c:v>
                </c:pt>
                <c:pt idx="188">
                  <c:v>110</c:v>
                </c:pt>
                <c:pt idx="189">
                  <c:v>96</c:v>
                </c:pt>
                <c:pt idx="190">
                  <c:v>98</c:v>
                </c:pt>
                <c:pt idx="191">
                  <c:v>80</c:v>
                </c:pt>
                <c:pt idx="192">
                  <c:v>84</c:v>
                </c:pt>
                <c:pt idx="193">
                  <c:v>76</c:v>
                </c:pt>
                <c:pt idx="194">
                  <c:v>88</c:v>
                </c:pt>
                <c:pt idx="195">
                  <c:v>100</c:v>
                </c:pt>
                <c:pt idx="196">
                  <c:v>92</c:v>
                </c:pt>
                <c:pt idx="197">
                  <c:v>126</c:v>
                </c:pt>
                <c:pt idx="198">
                  <c:v>126</c:v>
                </c:pt>
                <c:pt idx="199">
                  <c:v>103</c:v>
                </c:pt>
              </c:numCache>
            </c:numRef>
          </c:xVal>
          <c:yVal>
            <c:numRef>
              <c:f>'modified training dataset'!$T$55:$T$254</c:f>
              <c:numCache>
                <c:formatCode>General</c:formatCode>
                <c:ptCount val="200"/>
                <c:pt idx="0">
                  <c:v>340810.2373408046</c:v>
                </c:pt>
                <c:pt idx="1">
                  <c:v>484269.74973528186</c:v>
                </c:pt>
                <c:pt idx="2">
                  <c:v>-18093.391919971735</c:v>
                </c:pt>
                <c:pt idx="3">
                  <c:v>286385.22943792789</c:v>
                </c:pt>
                <c:pt idx="4">
                  <c:v>157621.95046356012</c:v>
                </c:pt>
                <c:pt idx="5">
                  <c:v>-99554.448701731511</c:v>
                </c:pt>
                <c:pt idx="6">
                  <c:v>504447.7277954637</c:v>
                </c:pt>
                <c:pt idx="7">
                  <c:v>83664.37778201024</c:v>
                </c:pt>
                <c:pt idx="8">
                  <c:v>74777.382401370385</c:v>
                </c:pt>
                <c:pt idx="9">
                  <c:v>75891.090758418839</c:v>
                </c:pt>
                <c:pt idx="10">
                  <c:v>170244.82833965134</c:v>
                </c:pt>
                <c:pt idx="11">
                  <c:v>370763.67288010707</c:v>
                </c:pt>
                <c:pt idx="12">
                  <c:v>390727.25981229101</c:v>
                </c:pt>
                <c:pt idx="13">
                  <c:v>183895.1131733252</c:v>
                </c:pt>
                <c:pt idx="14">
                  <c:v>199813.0439556943</c:v>
                </c:pt>
                <c:pt idx="15">
                  <c:v>-154494.0326456725</c:v>
                </c:pt>
                <c:pt idx="16">
                  <c:v>179193.80604289821</c:v>
                </c:pt>
                <c:pt idx="17">
                  <c:v>82092.183327761129</c:v>
                </c:pt>
                <c:pt idx="18">
                  <c:v>114047.09587047441</c:v>
                </c:pt>
                <c:pt idx="19">
                  <c:v>-61431.210796728788</c:v>
                </c:pt>
                <c:pt idx="20">
                  <c:v>-10947.571266489336</c:v>
                </c:pt>
                <c:pt idx="21">
                  <c:v>2441.3947290892247</c:v>
                </c:pt>
                <c:pt idx="22">
                  <c:v>848.29800120880827</c:v>
                </c:pt>
                <c:pt idx="23">
                  <c:v>26969.366362485627</c:v>
                </c:pt>
                <c:pt idx="24">
                  <c:v>21394.21732671815</c:v>
                </c:pt>
                <c:pt idx="25">
                  <c:v>-78151.878368369828</c:v>
                </c:pt>
                <c:pt idx="26">
                  <c:v>27013.242555886041</c:v>
                </c:pt>
                <c:pt idx="27">
                  <c:v>-12088.594420516514</c:v>
                </c:pt>
                <c:pt idx="28">
                  <c:v>36323.697111417423</c:v>
                </c:pt>
                <c:pt idx="29">
                  <c:v>-59189.007509048737</c:v>
                </c:pt>
                <c:pt idx="30">
                  <c:v>-51019.352954409202</c:v>
                </c:pt>
                <c:pt idx="31">
                  <c:v>98986.856769741687</c:v>
                </c:pt>
                <c:pt idx="32">
                  <c:v>101841.3732490188</c:v>
                </c:pt>
                <c:pt idx="33">
                  <c:v>98393.67435224654</c:v>
                </c:pt>
                <c:pt idx="34">
                  <c:v>172162.02482929261</c:v>
                </c:pt>
                <c:pt idx="35">
                  <c:v>377696.83735994139</c:v>
                </c:pt>
                <c:pt idx="36">
                  <c:v>100067.1364853867</c:v>
                </c:pt>
                <c:pt idx="37">
                  <c:v>43108.852369404456</c:v>
                </c:pt>
                <c:pt idx="38">
                  <c:v>-136543.42861418735</c:v>
                </c:pt>
                <c:pt idx="39">
                  <c:v>-63759.128969776386</c:v>
                </c:pt>
                <c:pt idx="40">
                  <c:v>-154446.59167680846</c:v>
                </c:pt>
                <c:pt idx="41">
                  <c:v>-70946.478092325851</c:v>
                </c:pt>
                <c:pt idx="42">
                  <c:v>-113260.10346427641</c:v>
                </c:pt>
                <c:pt idx="43">
                  <c:v>46732.722652624943</c:v>
                </c:pt>
                <c:pt idx="44">
                  <c:v>-15693.307727887208</c:v>
                </c:pt>
                <c:pt idx="45">
                  <c:v>-70363.739664793364</c:v>
                </c:pt>
                <c:pt idx="46">
                  <c:v>-29580.92597752533</c:v>
                </c:pt>
                <c:pt idx="47">
                  <c:v>-27195.84254368805</c:v>
                </c:pt>
                <c:pt idx="48">
                  <c:v>-35785.942645527684</c:v>
                </c:pt>
                <c:pt idx="49">
                  <c:v>55166.789642672986</c:v>
                </c:pt>
                <c:pt idx="50">
                  <c:v>-84910.493951324839</c:v>
                </c:pt>
                <c:pt idx="51">
                  <c:v>-15216.515165362478</c:v>
                </c:pt>
                <c:pt idx="52">
                  <c:v>-175673.17910348182</c:v>
                </c:pt>
                <c:pt idx="53">
                  <c:v>7525.8654455021606</c:v>
                </c:pt>
                <c:pt idx="54">
                  <c:v>-7555.2577227549918</c:v>
                </c:pt>
                <c:pt idx="55">
                  <c:v>-58164.313801923709</c:v>
                </c:pt>
                <c:pt idx="56">
                  <c:v>-39729.188586039643</c:v>
                </c:pt>
                <c:pt idx="57">
                  <c:v>40659.464012793862</c:v>
                </c:pt>
                <c:pt idx="58">
                  <c:v>23951.146503690557</c:v>
                </c:pt>
                <c:pt idx="59">
                  <c:v>9488.9244779392029</c:v>
                </c:pt>
                <c:pt idx="60">
                  <c:v>-23040.071473905919</c:v>
                </c:pt>
                <c:pt idx="61">
                  <c:v>28034.371174446263</c:v>
                </c:pt>
                <c:pt idx="62">
                  <c:v>-18908.81412775669</c:v>
                </c:pt>
                <c:pt idx="63">
                  <c:v>-59412.092787581496</c:v>
                </c:pt>
                <c:pt idx="64">
                  <c:v>40287.961250657594</c:v>
                </c:pt>
                <c:pt idx="65">
                  <c:v>-61042.578529690101</c:v>
                </c:pt>
                <c:pt idx="66">
                  <c:v>-11684.08704488253</c:v>
                </c:pt>
                <c:pt idx="67">
                  <c:v>2080.1049933286413</c:v>
                </c:pt>
                <c:pt idx="68">
                  <c:v>-59123.890328168578</c:v>
                </c:pt>
                <c:pt idx="69">
                  <c:v>1502.3953857466258</c:v>
                </c:pt>
                <c:pt idx="70">
                  <c:v>30265.870045522985</c:v>
                </c:pt>
                <c:pt idx="71">
                  <c:v>-13951.487797172493</c:v>
                </c:pt>
                <c:pt idx="72">
                  <c:v>-23040.071473905919</c:v>
                </c:pt>
                <c:pt idx="73">
                  <c:v>28034.371174446263</c:v>
                </c:pt>
                <c:pt idx="74">
                  <c:v>-18908.81412775669</c:v>
                </c:pt>
                <c:pt idx="75">
                  <c:v>-61042.578529690101</c:v>
                </c:pt>
                <c:pt idx="76">
                  <c:v>-11684.08704488253</c:v>
                </c:pt>
                <c:pt idx="77">
                  <c:v>-59015.993650380638</c:v>
                </c:pt>
                <c:pt idx="78">
                  <c:v>1502.3953857466258</c:v>
                </c:pt>
                <c:pt idx="79">
                  <c:v>30265.870045522985</c:v>
                </c:pt>
                <c:pt idx="80">
                  <c:v>-13951.487797172493</c:v>
                </c:pt>
                <c:pt idx="81">
                  <c:v>-77429.880572060647</c:v>
                </c:pt>
                <c:pt idx="82">
                  <c:v>54145.017522229813</c:v>
                </c:pt>
                <c:pt idx="83">
                  <c:v>26688.810566482658</c:v>
                </c:pt>
                <c:pt idx="84">
                  <c:v>40243.867083255056</c:v>
                </c:pt>
                <c:pt idx="85">
                  <c:v>85472.602118249459</c:v>
                </c:pt>
                <c:pt idx="86">
                  <c:v>75199.682463516423</c:v>
                </c:pt>
                <c:pt idx="87">
                  <c:v>-78991.34225516452</c:v>
                </c:pt>
                <c:pt idx="88">
                  <c:v>17457.069982619723</c:v>
                </c:pt>
                <c:pt idx="89">
                  <c:v>-33404.436443252169</c:v>
                </c:pt>
                <c:pt idx="90">
                  <c:v>49441.757771458593</c:v>
                </c:pt>
                <c:pt idx="91">
                  <c:v>29600.536969107023</c:v>
                </c:pt>
                <c:pt idx="92">
                  <c:v>61542.591948703572</c:v>
                </c:pt>
                <c:pt idx="93">
                  <c:v>-37050.392952812486</c:v>
                </c:pt>
                <c:pt idx="94">
                  <c:v>47922.610137584212</c:v>
                </c:pt>
                <c:pt idx="95">
                  <c:v>-164209.2836245285</c:v>
                </c:pt>
                <c:pt idx="96">
                  <c:v>36827.222581428417</c:v>
                </c:pt>
                <c:pt idx="97">
                  <c:v>-24219.839410833316</c:v>
                </c:pt>
                <c:pt idx="98">
                  <c:v>-37019.7950116875</c:v>
                </c:pt>
                <c:pt idx="99">
                  <c:v>42780.998173129366</c:v>
                </c:pt>
                <c:pt idx="100">
                  <c:v>22704.965432602097</c:v>
                </c:pt>
                <c:pt idx="101">
                  <c:v>-4412.9142260032531</c:v>
                </c:pt>
                <c:pt idx="102">
                  <c:v>39434.710296343954</c:v>
                </c:pt>
                <c:pt idx="103">
                  <c:v>-9190.1271545565105</c:v>
                </c:pt>
                <c:pt idx="104">
                  <c:v>-87552.403134016553</c:v>
                </c:pt>
                <c:pt idx="105">
                  <c:v>-75107.708149513899</c:v>
                </c:pt>
                <c:pt idx="106">
                  <c:v>-47443.756330494376</c:v>
                </c:pt>
                <c:pt idx="107">
                  <c:v>33929.512894196523</c:v>
                </c:pt>
                <c:pt idx="108">
                  <c:v>-15577.822041276639</c:v>
                </c:pt>
                <c:pt idx="109">
                  <c:v>2095.2407857934595</c:v>
                </c:pt>
                <c:pt idx="110">
                  <c:v>4017.5916222436354</c:v>
                </c:pt>
                <c:pt idx="111">
                  <c:v>76591.378215329198</c:v>
                </c:pt>
                <c:pt idx="112">
                  <c:v>-25829.177941400412</c:v>
                </c:pt>
                <c:pt idx="113">
                  <c:v>4234.8739144513966</c:v>
                </c:pt>
                <c:pt idx="114">
                  <c:v>-84636.337821829249</c:v>
                </c:pt>
                <c:pt idx="115">
                  <c:v>-16517.43221228008</c:v>
                </c:pt>
                <c:pt idx="116">
                  <c:v>176936.74524413847</c:v>
                </c:pt>
                <c:pt idx="117">
                  <c:v>-71529.017779750488</c:v>
                </c:pt>
                <c:pt idx="118">
                  <c:v>-62684.903546543734</c:v>
                </c:pt>
                <c:pt idx="119">
                  <c:v>797.34054628066951</c:v>
                </c:pt>
                <c:pt idx="120">
                  <c:v>-156856.79839607113</c:v>
                </c:pt>
                <c:pt idx="121">
                  <c:v>453.11906912786071</c:v>
                </c:pt>
                <c:pt idx="122">
                  <c:v>1096.8530550176802</c:v>
                </c:pt>
                <c:pt idx="123">
                  <c:v>40817.974375736987</c:v>
                </c:pt>
                <c:pt idx="124">
                  <c:v>-50696.643799260666</c:v>
                </c:pt>
                <c:pt idx="125">
                  <c:v>-37023.476018084242</c:v>
                </c:pt>
                <c:pt idx="126">
                  <c:v>-31863.918039254291</c:v>
                </c:pt>
                <c:pt idx="127">
                  <c:v>28483.635376719234</c:v>
                </c:pt>
                <c:pt idx="128">
                  <c:v>-78814.504650889197</c:v>
                </c:pt>
                <c:pt idx="129">
                  <c:v>18706.865948731313</c:v>
                </c:pt>
                <c:pt idx="130">
                  <c:v>-137023.15705511952</c:v>
                </c:pt>
                <c:pt idx="131">
                  <c:v>24717.836665725801</c:v>
                </c:pt>
                <c:pt idx="132">
                  <c:v>5338.3528992604988</c:v>
                </c:pt>
                <c:pt idx="133">
                  <c:v>-31432.588856000977</c:v>
                </c:pt>
                <c:pt idx="134">
                  <c:v>-81878.225468848308</c:v>
                </c:pt>
                <c:pt idx="135">
                  <c:v>-18955.93972673986</c:v>
                </c:pt>
                <c:pt idx="136">
                  <c:v>-22315.00847845283</c:v>
                </c:pt>
                <c:pt idx="137">
                  <c:v>-36925.26427382321</c:v>
                </c:pt>
                <c:pt idx="138">
                  <c:v>-75322.90888825625</c:v>
                </c:pt>
                <c:pt idx="139">
                  <c:v>-153940.98025417168</c:v>
                </c:pt>
                <c:pt idx="140">
                  <c:v>-74265.734395175474</c:v>
                </c:pt>
                <c:pt idx="141">
                  <c:v>-5088.0318847476155</c:v>
                </c:pt>
                <c:pt idx="142">
                  <c:v>-18148.873628542089</c:v>
                </c:pt>
                <c:pt idx="143">
                  <c:v>-25675.398424749088</c:v>
                </c:pt>
                <c:pt idx="144">
                  <c:v>-82589.884642324439</c:v>
                </c:pt>
                <c:pt idx="145">
                  <c:v>-13893.470095575351</c:v>
                </c:pt>
                <c:pt idx="146">
                  <c:v>-28780.460827510833</c:v>
                </c:pt>
                <c:pt idx="147">
                  <c:v>-34274.460919601683</c:v>
                </c:pt>
                <c:pt idx="148">
                  <c:v>-22038.579110841325</c:v>
                </c:pt>
                <c:pt idx="149">
                  <c:v>-96409.230407180585</c:v>
                </c:pt>
                <c:pt idx="150">
                  <c:v>-26111.278364885598</c:v>
                </c:pt>
                <c:pt idx="151">
                  <c:v>-4244.7709869263635</c:v>
                </c:pt>
                <c:pt idx="152">
                  <c:v>-53779.743066938332</c:v>
                </c:pt>
                <c:pt idx="153">
                  <c:v>-87960.722137027624</c:v>
                </c:pt>
                <c:pt idx="154">
                  <c:v>-112313.63585215088</c:v>
                </c:pt>
                <c:pt idx="155">
                  <c:v>11550.629337018618</c:v>
                </c:pt>
                <c:pt idx="156">
                  <c:v>-24888.842333787645</c:v>
                </c:pt>
                <c:pt idx="157">
                  <c:v>-123028.92116305188</c:v>
                </c:pt>
                <c:pt idx="158">
                  <c:v>-245961.89869723108</c:v>
                </c:pt>
                <c:pt idx="159">
                  <c:v>-106767.14595211166</c:v>
                </c:pt>
                <c:pt idx="160">
                  <c:v>-121675.4373244099</c:v>
                </c:pt>
                <c:pt idx="161">
                  <c:v>88974.876412007608</c:v>
                </c:pt>
                <c:pt idx="162">
                  <c:v>111605.97240983446</c:v>
                </c:pt>
                <c:pt idx="163">
                  <c:v>-8597.4558326984406</c:v>
                </c:pt>
                <c:pt idx="164">
                  <c:v>16291.08510952747</c:v>
                </c:pt>
                <c:pt idx="165">
                  <c:v>-141199.48245679963</c:v>
                </c:pt>
                <c:pt idx="166">
                  <c:v>-132989.48438006575</c:v>
                </c:pt>
                <c:pt idx="167">
                  <c:v>-53622.880315885181</c:v>
                </c:pt>
                <c:pt idx="168">
                  <c:v>-24130.585928665299</c:v>
                </c:pt>
                <c:pt idx="169">
                  <c:v>-151495.72419785918</c:v>
                </c:pt>
                <c:pt idx="170">
                  <c:v>65355.518720579334</c:v>
                </c:pt>
                <c:pt idx="171">
                  <c:v>46145.006432184862</c:v>
                </c:pt>
                <c:pt idx="172">
                  <c:v>-30528.634006103384</c:v>
                </c:pt>
                <c:pt idx="173">
                  <c:v>-78629.763825974893</c:v>
                </c:pt>
                <c:pt idx="174">
                  <c:v>-30053.537143586349</c:v>
                </c:pt>
                <c:pt idx="175">
                  <c:v>-7017.3815015100117</c:v>
                </c:pt>
                <c:pt idx="176">
                  <c:v>-12750.617613908573</c:v>
                </c:pt>
                <c:pt idx="177">
                  <c:v>-85793.230911868624</c:v>
                </c:pt>
                <c:pt idx="178">
                  <c:v>28148.466195089626</c:v>
                </c:pt>
                <c:pt idx="179">
                  <c:v>-116732.6926155852</c:v>
                </c:pt>
                <c:pt idx="180">
                  <c:v>50064.212230082834</c:v>
                </c:pt>
                <c:pt idx="181">
                  <c:v>-34769.020747969917</c:v>
                </c:pt>
                <c:pt idx="182">
                  <c:v>83177.223521408043</c:v>
                </c:pt>
                <c:pt idx="183">
                  <c:v>-31078.157980751945</c:v>
                </c:pt>
                <c:pt idx="184">
                  <c:v>-41548.824228719313</c:v>
                </c:pt>
                <c:pt idx="185">
                  <c:v>-2562.0251015400572</c:v>
                </c:pt>
                <c:pt idx="186">
                  <c:v>-96519.242891688889</c:v>
                </c:pt>
                <c:pt idx="187">
                  <c:v>-128321.49972701393</c:v>
                </c:pt>
                <c:pt idx="188">
                  <c:v>-2025.8675760658225</c:v>
                </c:pt>
                <c:pt idx="189">
                  <c:v>27391.356622592488</c:v>
                </c:pt>
                <c:pt idx="190">
                  <c:v>-22841.433684189804</c:v>
                </c:pt>
                <c:pt idx="191">
                  <c:v>-179035.53726394713</c:v>
                </c:pt>
                <c:pt idx="192">
                  <c:v>4835.3285340288421</c:v>
                </c:pt>
                <c:pt idx="193">
                  <c:v>-135065.44161142723</c:v>
                </c:pt>
                <c:pt idx="194">
                  <c:v>2648.3365353914705</c:v>
                </c:pt>
                <c:pt idx="195">
                  <c:v>610.20843431621324</c:v>
                </c:pt>
                <c:pt idx="196">
                  <c:v>84460.360592302255</c:v>
                </c:pt>
                <c:pt idx="197">
                  <c:v>42431.331465923256</c:v>
                </c:pt>
                <c:pt idx="198">
                  <c:v>-77045.896993966162</c:v>
                </c:pt>
                <c:pt idx="199">
                  <c:v>13947.255247821886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B-4DC4-8A1D-A88684BF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63552"/>
        <c:axId val="153594320"/>
      </c:scatterChart>
      <c:valAx>
        <c:axId val="1800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HR PULSE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594320"/>
        <c:crosses val="autoZero"/>
        <c:crossBetween val="midCat"/>
      </c:valAx>
      <c:valAx>
        <c:axId val="15359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63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training dataset'!$N$2:$N$201</c:f>
              <c:numCache>
                <c:formatCode>General</c:formatCode>
                <c:ptCount val="200"/>
                <c:pt idx="0">
                  <c:v>32</c:v>
                </c:pt>
                <c:pt idx="1">
                  <c:v>28</c:v>
                </c:pt>
                <c:pt idx="2">
                  <c:v>20</c:v>
                </c:pt>
                <c:pt idx="3">
                  <c:v>24</c:v>
                </c:pt>
                <c:pt idx="4">
                  <c:v>18</c:v>
                </c:pt>
                <c:pt idx="5">
                  <c:v>42</c:v>
                </c:pt>
                <c:pt idx="6">
                  <c:v>24</c:v>
                </c:pt>
                <c:pt idx="7">
                  <c:v>22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19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20</c:v>
                </c:pt>
                <c:pt idx="16">
                  <c:v>18</c:v>
                </c:pt>
                <c:pt idx="17">
                  <c:v>24</c:v>
                </c:pt>
                <c:pt idx="18">
                  <c:v>20</c:v>
                </c:pt>
                <c:pt idx="19">
                  <c:v>20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18</c:v>
                </c:pt>
                <c:pt idx="24">
                  <c:v>30</c:v>
                </c:pt>
                <c:pt idx="25">
                  <c:v>22</c:v>
                </c:pt>
                <c:pt idx="26">
                  <c:v>40</c:v>
                </c:pt>
                <c:pt idx="27">
                  <c:v>22</c:v>
                </c:pt>
                <c:pt idx="28">
                  <c:v>20</c:v>
                </c:pt>
                <c:pt idx="29">
                  <c:v>24</c:v>
                </c:pt>
                <c:pt idx="30">
                  <c:v>20</c:v>
                </c:pt>
                <c:pt idx="31">
                  <c:v>24</c:v>
                </c:pt>
                <c:pt idx="32">
                  <c:v>26</c:v>
                </c:pt>
                <c:pt idx="33">
                  <c:v>30</c:v>
                </c:pt>
                <c:pt idx="34">
                  <c:v>13</c:v>
                </c:pt>
                <c:pt idx="35">
                  <c:v>22</c:v>
                </c:pt>
                <c:pt idx="36">
                  <c:v>24</c:v>
                </c:pt>
                <c:pt idx="37">
                  <c:v>15</c:v>
                </c:pt>
                <c:pt idx="38">
                  <c:v>28</c:v>
                </c:pt>
                <c:pt idx="39">
                  <c:v>24</c:v>
                </c:pt>
                <c:pt idx="40">
                  <c:v>26</c:v>
                </c:pt>
                <c:pt idx="41">
                  <c:v>29</c:v>
                </c:pt>
                <c:pt idx="42">
                  <c:v>28</c:v>
                </c:pt>
                <c:pt idx="43">
                  <c:v>20</c:v>
                </c:pt>
                <c:pt idx="44">
                  <c:v>24</c:v>
                </c:pt>
                <c:pt idx="45">
                  <c:v>20</c:v>
                </c:pt>
                <c:pt idx="46">
                  <c:v>26</c:v>
                </c:pt>
                <c:pt idx="47">
                  <c:v>24</c:v>
                </c:pt>
                <c:pt idx="48">
                  <c:v>20</c:v>
                </c:pt>
                <c:pt idx="49">
                  <c:v>24</c:v>
                </c:pt>
                <c:pt idx="50">
                  <c:v>22</c:v>
                </c:pt>
                <c:pt idx="51">
                  <c:v>24</c:v>
                </c:pt>
                <c:pt idx="52">
                  <c:v>20</c:v>
                </c:pt>
                <c:pt idx="53">
                  <c:v>22</c:v>
                </c:pt>
                <c:pt idx="54">
                  <c:v>16</c:v>
                </c:pt>
                <c:pt idx="55">
                  <c:v>24</c:v>
                </c:pt>
                <c:pt idx="56">
                  <c:v>24</c:v>
                </c:pt>
                <c:pt idx="57">
                  <c:v>26</c:v>
                </c:pt>
                <c:pt idx="58">
                  <c:v>24</c:v>
                </c:pt>
                <c:pt idx="59">
                  <c:v>22</c:v>
                </c:pt>
                <c:pt idx="60">
                  <c:v>26</c:v>
                </c:pt>
                <c:pt idx="61">
                  <c:v>26</c:v>
                </c:pt>
                <c:pt idx="62">
                  <c:v>32</c:v>
                </c:pt>
                <c:pt idx="63">
                  <c:v>26</c:v>
                </c:pt>
                <c:pt idx="64">
                  <c:v>20</c:v>
                </c:pt>
                <c:pt idx="65">
                  <c:v>26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22</c:v>
                </c:pt>
                <c:pt idx="71">
                  <c:v>24</c:v>
                </c:pt>
                <c:pt idx="72">
                  <c:v>26</c:v>
                </c:pt>
                <c:pt idx="73">
                  <c:v>26</c:v>
                </c:pt>
                <c:pt idx="74">
                  <c:v>32</c:v>
                </c:pt>
                <c:pt idx="75">
                  <c:v>26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22</c:v>
                </c:pt>
                <c:pt idx="80">
                  <c:v>24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26</c:v>
                </c:pt>
                <c:pt idx="85">
                  <c:v>22</c:v>
                </c:pt>
                <c:pt idx="86">
                  <c:v>28</c:v>
                </c:pt>
                <c:pt idx="87">
                  <c:v>23</c:v>
                </c:pt>
                <c:pt idx="88">
                  <c:v>22</c:v>
                </c:pt>
                <c:pt idx="89">
                  <c:v>20</c:v>
                </c:pt>
                <c:pt idx="90">
                  <c:v>24</c:v>
                </c:pt>
                <c:pt idx="91">
                  <c:v>24</c:v>
                </c:pt>
                <c:pt idx="92">
                  <c:v>34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24</c:v>
                </c:pt>
                <c:pt idx="97">
                  <c:v>30</c:v>
                </c:pt>
                <c:pt idx="98">
                  <c:v>20</c:v>
                </c:pt>
                <c:pt idx="99">
                  <c:v>28</c:v>
                </c:pt>
                <c:pt idx="100">
                  <c:v>32</c:v>
                </c:pt>
                <c:pt idx="101">
                  <c:v>28</c:v>
                </c:pt>
                <c:pt idx="102">
                  <c:v>24</c:v>
                </c:pt>
                <c:pt idx="103">
                  <c:v>22</c:v>
                </c:pt>
                <c:pt idx="104">
                  <c:v>24</c:v>
                </c:pt>
                <c:pt idx="105">
                  <c:v>20</c:v>
                </c:pt>
                <c:pt idx="106">
                  <c:v>24</c:v>
                </c:pt>
                <c:pt idx="107">
                  <c:v>22</c:v>
                </c:pt>
                <c:pt idx="108">
                  <c:v>22</c:v>
                </c:pt>
                <c:pt idx="109">
                  <c:v>24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24</c:v>
                </c:pt>
                <c:pt idx="114">
                  <c:v>24</c:v>
                </c:pt>
                <c:pt idx="115">
                  <c:v>20</c:v>
                </c:pt>
                <c:pt idx="116">
                  <c:v>24</c:v>
                </c:pt>
                <c:pt idx="117">
                  <c:v>30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22</c:v>
                </c:pt>
                <c:pt idx="122">
                  <c:v>24</c:v>
                </c:pt>
                <c:pt idx="123">
                  <c:v>24</c:v>
                </c:pt>
                <c:pt idx="124">
                  <c:v>22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26</c:v>
                </c:pt>
                <c:pt idx="131">
                  <c:v>20</c:v>
                </c:pt>
                <c:pt idx="132">
                  <c:v>20</c:v>
                </c:pt>
                <c:pt idx="133">
                  <c:v>24</c:v>
                </c:pt>
                <c:pt idx="134">
                  <c:v>30</c:v>
                </c:pt>
                <c:pt idx="135">
                  <c:v>20</c:v>
                </c:pt>
                <c:pt idx="136">
                  <c:v>26</c:v>
                </c:pt>
                <c:pt idx="137">
                  <c:v>24</c:v>
                </c:pt>
                <c:pt idx="138">
                  <c:v>24</c:v>
                </c:pt>
                <c:pt idx="139">
                  <c:v>20</c:v>
                </c:pt>
                <c:pt idx="140">
                  <c:v>24</c:v>
                </c:pt>
                <c:pt idx="141">
                  <c:v>22</c:v>
                </c:pt>
                <c:pt idx="142">
                  <c:v>24</c:v>
                </c:pt>
                <c:pt idx="143">
                  <c:v>24</c:v>
                </c:pt>
                <c:pt idx="144">
                  <c:v>30</c:v>
                </c:pt>
                <c:pt idx="145">
                  <c:v>24</c:v>
                </c:pt>
                <c:pt idx="146">
                  <c:v>24</c:v>
                </c:pt>
                <c:pt idx="147">
                  <c:v>28</c:v>
                </c:pt>
                <c:pt idx="148">
                  <c:v>28</c:v>
                </c:pt>
                <c:pt idx="149">
                  <c:v>22</c:v>
                </c:pt>
                <c:pt idx="150">
                  <c:v>24</c:v>
                </c:pt>
                <c:pt idx="151">
                  <c:v>20</c:v>
                </c:pt>
                <c:pt idx="152">
                  <c:v>24</c:v>
                </c:pt>
                <c:pt idx="153">
                  <c:v>22</c:v>
                </c:pt>
                <c:pt idx="154">
                  <c:v>30</c:v>
                </c:pt>
                <c:pt idx="155">
                  <c:v>20</c:v>
                </c:pt>
                <c:pt idx="156">
                  <c:v>24</c:v>
                </c:pt>
                <c:pt idx="157">
                  <c:v>32</c:v>
                </c:pt>
                <c:pt idx="158">
                  <c:v>24</c:v>
                </c:pt>
                <c:pt idx="159">
                  <c:v>22</c:v>
                </c:pt>
                <c:pt idx="160">
                  <c:v>28</c:v>
                </c:pt>
                <c:pt idx="161">
                  <c:v>32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12</c:v>
                </c:pt>
                <c:pt idx="166">
                  <c:v>20</c:v>
                </c:pt>
                <c:pt idx="167">
                  <c:v>25</c:v>
                </c:pt>
                <c:pt idx="168">
                  <c:v>18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24</c:v>
                </c:pt>
                <c:pt idx="173">
                  <c:v>24</c:v>
                </c:pt>
                <c:pt idx="174">
                  <c:v>22</c:v>
                </c:pt>
                <c:pt idx="175">
                  <c:v>26</c:v>
                </c:pt>
                <c:pt idx="176">
                  <c:v>32</c:v>
                </c:pt>
                <c:pt idx="177">
                  <c:v>24</c:v>
                </c:pt>
                <c:pt idx="178">
                  <c:v>28</c:v>
                </c:pt>
                <c:pt idx="179">
                  <c:v>20</c:v>
                </c:pt>
                <c:pt idx="180">
                  <c:v>18</c:v>
                </c:pt>
                <c:pt idx="181">
                  <c:v>24</c:v>
                </c:pt>
                <c:pt idx="182">
                  <c:v>24</c:v>
                </c:pt>
                <c:pt idx="183">
                  <c:v>20</c:v>
                </c:pt>
                <c:pt idx="184">
                  <c:v>22</c:v>
                </c:pt>
                <c:pt idx="185">
                  <c:v>24</c:v>
                </c:pt>
                <c:pt idx="186">
                  <c:v>20</c:v>
                </c:pt>
                <c:pt idx="187">
                  <c:v>20</c:v>
                </c:pt>
                <c:pt idx="188">
                  <c:v>24</c:v>
                </c:pt>
                <c:pt idx="189">
                  <c:v>28</c:v>
                </c:pt>
                <c:pt idx="190">
                  <c:v>20</c:v>
                </c:pt>
                <c:pt idx="191">
                  <c:v>20</c:v>
                </c:pt>
                <c:pt idx="192">
                  <c:v>24</c:v>
                </c:pt>
                <c:pt idx="193">
                  <c:v>15</c:v>
                </c:pt>
                <c:pt idx="194">
                  <c:v>18</c:v>
                </c:pt>
                <c:pt idx="195">
                  <c:v>18</c:v>
                </c:pt>
                <c:pt idx="196">
                  <c:v>24</c:v>
                </c:pt>
                <c:pt idx="197">
                  <c:v>24</c:v>
                </c:pt>
                <c:pt idx="198">
                  <c:v>26</c:v>
                </c:pt>
                <c:pt idx="199">
                  <c:v>26</c:v>
                </c:pt>
              </c:numCache>
            </c:numRef>
          </c:xVal>
          <c:yVal>
            <c:numRef>
              <c:f>'modified training dataset'!$T$55:$T$254</c:f>
              <c:numCache>
                <c:formatCode>General</c:formatCode>
                <c:ptCount val="200"/>
                <c:pt idx="0">
                  <c:v>340810.2373408046</c:v>
                </c:pt>
                <c:pt idx="1">
                  <c:v>484269.74973528186</c:v>
                </c:pt>
                <c:pt idx="2">
                  <c:v>-18093.391919971735</c:v>
                </c:pt>
                <c:pt idx="3">
                  <c:v>286385.22943792789</c:v>
                </c:pt>
                <c:pt idx="4">
                  <c:v>157621.95046356012</c:v>
                </c:pt>
                <c:pt idx="5">
                  <c:v>-99554.448701731511</c:v>
                </c:pt>
                <c:pt idx="6">
                  <c:v>504447.7277954637</c:v>
                </c:pt>
                <c:pt idx="7">
                  <c:v>83664.37778201024</c:v>
                </c:pt>
                <c:pt idx="8">
                  <c:v>74777.382401370385</c:v>
                </c:pt>
                <c:pt idx="9">
                  <c:v>75891.090758418839</c:v>
                </c:pt>
                <c:pt idx="10">
                  <c:v>170244.82833965134</c:v>
                </c:pt>
                <c:pt idx="11">
                  <c:v>370763.67288010707</c:v>
                </c:pt>
                <c:pt idx="12">
                  <c:v>390727.25981229101</c:v>
                </c:pt>
                <c:pt idx="13">
                  <c:v>183895.1131733252</c:v>
                </c:pt>
                <c:pt idx="14">
                  <c:v>199813.0439556943</c:v>
                </c:pt>
                <c:pt idx="15">
                  <c:v>-154494.0326456725</c:v>
                </c:pt>
                <c:pt idx="16">
                  <c:v>179193.80604289821</c:v>
                </c:pt>
                <c:pt idx="17">
                  <c:v>82092.183327761129</c:v>
                </c:pt>
                <c:pt idx="18">
                  <c:v>114047.09587047441</c:v>
                </c:pt>
                <c:pt idx="19">
                  <c:v>-61431.210796728788</c:v>
                </c:pt>
                <c:pt idx="20">
                  <c:v>-10947.571266489336</c:v>
                </c:pt>
                <c:pt idx="21">
                  <c:v>2441.3947290892247</c:v>
                </c:pt>
                <c:pt idx="22">
                  <c:v>848.29800120880827</c:v>
                </c:pt>
                <c:pt idx="23">
                  <c:v>26969.366362485627</c:v>
                </c:pt>
                <c:pt idx="24">
                  <c:v>21394.21732671815</c:v>
                </c:pt>
                <c:pt idx="25">
                  <c:v>-78151.878368369828</c:v>
                </c:pt>
                <c:pt idx="26">
                  <c:v>27013.242555886041</c:v>
                </c:pt>
                <c:pt idx="27">
                  <c:v>-12088.594420516514</c:v>
                </c:pt>
                <c:pt idx="28">
                  <c:v>36323.697111417423</c:v>
                </c:pt>
                <c:pt idx="29">
                  <c:v>-59189.007509048737</c:v>
                </c:pt>
                <c:pt idx="30">
                  <c:v>-51019.352954409202</c:v>
                </c:pt>
                <c:pt idx="31">
                  <c:v>98986.856769741687</c:v>
                </c:pt>
                <c:pt idx="32">
                  <c:v>101841.3732490188</c:v>
                </c:pt>
                <c:pt idx="33">
                  <c:v>98393.67435224654</c:v>
                </c:pt>
                <c:pt idx="34">
                  <c:v>172162.02482929261</c:v>
                </c:pt>
                <c:pt idx="35">
                  <c:v>377696.83735994139</c:v>
                </c:pt>
                <c:pt idx="36">
                  <c:v>100067.1364853867</c:v>
                </c:pt>
                <c:pt idx="37">
                  <c:v>43108.852369404456</c:v>
                </c:pt>
                <c:pt idx="38">
                  <c:v>-136543.42861418735</c:v>
                </c:pt>
                <c:pt idx="39">
                  <c:v>-63759.128969776386</c:v>
                </c:pt>
                <c:pt idx="40">
                  <c:v>-154446.59167680846</c:v>
                </c:pt>
                <c:pt idx="41">
                  <c:v>-70946.478092325851</c:v>
                </c:pt>
                <c:pt idx="42">
                  <c:v>-113260.10346427641</c:v>
                </c:pt>
                <c:pt idx="43">
                  <c:v>46732.722652624943</c:v>
                </c:pt>
                <c:pt idx="44">
                  <c:v>-15693.307727887208</c:v>
                </c:pt>
                <c:pt idx="45">
                  <c:v>-70363.739664793364</c:v>
                </c:pt>
                <c:pt idx="46">
                  <c:v>-29580.92597752533</c:v>
                </c:pt>
                <c:pt idx="47">
                  <c:v>-27195.84254368805</c:v>
                </c:pt>
                <c:pt idx="48">
                  <c:v>-35785.942645527684</c:v>
                </c:pt>
                <c:pt idx="49">
                  <c:v>55166.789642672986</c:v>
                </c:pt>
                <c:pt idx="50">
                  <c:v>-84910.493951324839</c:v>
                </c:pt>
                <c:pt idx="51">
                  <c:v>-15216.515165362478</c:v>
                </c:pt>
                <c:pt idx="52">
                  <c:v>-175673.17910348182</c:v>
                </c:pt>
                <c:pt idx="53">
                  <c:v>7525.8654455021606</c:v>
                </c:pt>
                <c:pt idx="54">
                  <c:v>-7555.2577227549918</c:v>
                </c:pt>
                <c:pt idx="55">
                  <c:v>-58164.313801923709</c:v>
                </c:pt>
                <c:pt idx="56">
                  <c:v>-39729.188586039643</c:v>
                </c:pt>
                <c:pt idx="57">
                  <c:v>40659.464012793862</c:v>
                </c:pt>
                <c:pt idx="58">
                  <c:v>23951.146503690557</c:v>
                </c:pt>
                <c:pt idx="59">
                  <c:v>9488.9244779392029</c:v>
                </c:pt>
                <c:pt idx="60">
                  <c:v>-23040.071473905919</c:v>
                </c:pt>
                <c:pt idx="61">
                  <c:v>28034.371174446263</c:v>
                </c:pt>
                <c:pt idx="62">
                  <c:v>-18908.81412775669</c:v>
                </c:pt>
                <c:pt idx="63">
                  <c:v>-59412.092787581496</c:v>
                </c:pt>
                <c:pt idx="64">
                  <c:v>40287.961250657594</c:v>
                </c:pt>
                <c:pt idx="65">
                  <c:v>-61042.578529690101</c:v>
                </c:pt>
                <c:pt idx="66">
                  <c:v>-11684.08704488253</c:v>
                </c:pt>
                <c:pt idx="67">
                  <c:v>2080.1049933286413</c:v>
                </c:pt>
                <c:pt idx="68">
                  <c:v>-59123.890328168578</c:v>
                </c:pt>
                <c:pt idx="69">
                  <c:v>1502.3953857466258</c:v>
                </c:pt>
                <c:pt idx="70">
                  <c:v>30265.870045522985</c:v>
                </c:pt>
                <c:pt idx="71">
                  <c:v>-13951.487797172493</c:v>
                </c:pt>
                <c:pt idx="72">
                  <c:v>-23040.071473905919</c:v>
                </c:pt>
                <c:pt idx="73">
                  <c:v>28034.371174446263</c:v>
                </c:pt>
                <c:pt idx="74">
                  <c:v>-18908.81412775669</c:v>
                </c:pt>
                <c:pt idx="75">
                  <c:v>-61042.578529690101</c:v>
                </c:pt>
                <c:pt idx="76">
                  <c:v>-11684.08704488253</c:v>
                </c:pt>
                <c:pt idx="77">
                  <c:v>-59015.993650380638</c:v>
                </c:pt>
                <c:pt idx="78">
                  <c:v>1502.3953857466258</c:v>
                </c:pt>
                <c:pt idx="79">
                  <c:v>30265.870045522985</c:v>
                </c:pt>
                <c:pt idx="80">
                  <c:v>-13951.487797172493</c:v>
                </c:pt>
                <c:pt idx="81">
                  <c:v>-77429.880572060647</c:v>
                </c:pt>
                <c:pt idx="82">
                  <c:v>54145.017522229813</c:v>
                </c:pt>
                <c:pt idx="83">
                  <c:v>26688.810566482658</c:v>
                </c:pt>
                <c:pt idx="84">
                  <c:v>40243.867083255056</c:v>
                </c:pt>
                <c:pt idx="85">
                  <c:v>85472.602118249459</c:v>
                </c:pt>
                <c:pt idx="86">
                  <c:v>75199.682463516423</c:v>
                </c:pt>
                <c:pt idx="87">
                  <c:v>-78991.34225516452</c:v>
                </c:pt>
                <c:pt idx="88">
                  <c:v>17457.069982619723</c:v>
                </c:pt>
                <c:pt idx="89">
                  <c:v>-33404.436443252169</c:v>
                </c:pt>
                <c:pt idx="90">
                  <c:v>49441.757771458593</c:v>
                </c:pt>
                <c:pt idx="91">
                  <c:v>29600.536969107023</c:v>
                </c:pt>
                <c:pt idx="92">
                  <c:v>61542.591948703572</c:v>
                </c:pt>
                <c:pt idx="93">
                  <c:v>-37050.392952812486</c:v>
                </c:pt>
                <c:pt idx="94">
                  <c:v>47922.610137584212</c:v>
                </c:pt>
                <c:pt idx="95">
                  <c:v>-164209.2836245285</c:v>
                </c:pt>
                <c:pt idx="96">
                  <c:v>36827.222581428417</c:v>
                </c:pt>
                <c:pt idx="97">
                  <c:v>-24219.839410833316</c:v>
                </c:pt>
                <c:pt idx="98">
                  <c:v>-37019.7950116875</c:v>
                </c:pt>
                <c:pt idx="99">
                  <c:v>42780.998173129366</c:v>
                </c:pt>
                <c:pt idx="100">
                  <c:v>22704.965432602097</c:v>
                </c:pt>
                <c:pt idx="101">
                  <c:v>-4412.9142260032531</c:v>
                </c:pt>
                <c:pt idx="102">
                  <c:v>39434.710296343954</c:v>
                </c:pt>
                <c:pt idx="103">
                  <c:v>-9190.1271545565105</c:v>
                </c:pt>
                <c:pt idx="104">
                  <c:v>-87552.403134016553</c:v>
                </c:pt>
                <c:pt idx="105">
                  <c:v>-75107.708149513899</c:v>
                </c:pt>
                <c:pt idx="106">
                  <c:v>-47443.756330494376</c:v>
                </c:pt>
                <c:pt idx="107">
                  <c:v>33929.512894196523</c:v>
                </c:pt>
                <c:pt idx="108">
                  <c:v>-15577.822041276639</c:v>
                </c:pt>
                <c:pt idx="109">
                  <c:v>2095.2407857934595</c:v>
                </c:pt>
                <c:pt idx="110">
                  <c:v>4017.5916222436354</c:v>
                </c:pt>
                <c:pt idx="111">
                  <c:v>76591.378215329198</c:v>
                </c:pt>
                <c:pt idx="112">
                  <c:v>-25829.177941400412</c:v>
                </c:pt>
                <c:pt idx="113">
                  <c:v>4234.8739144513966</c:v>
                </c:pt>
                <c:pt idx="114">
                  <c:v>-84636.337821829249</c:v>
                </c:pt>
                <c:pt idx="115">
                  <c:v>-16517.43221228008</c:v>
                </c:pt>
                <c:pt idx="116">
                  <c:v>176936.74524413847</c:v>
                </c:pt>
                <c:pt idx="117">
                  <c:v>-71529.017779750488</c:v>
                </c:pt>
                <c:pt idx="118">
                  <c:v>-62684.903546543734</c:v>
                </c:pt>
                <c:pt idx="119">
                  <c:v>797.34054628066951</c:v>
                </c:pt>
                <c:pt idx="120">
                  <c:v>-156856.79839607113</c:v>
                </c:pt>
                <c:pt idx="121">
                  <c:v>453.11906912786071</c:v>
                </c:pt>
                <c:pt idx="122">
                  <c:v>1096.8530550176802</c:v>
                </c:pt>
                <c:pt idx="123">
                  <c:v>40817.974375736987</c:v>
                </c:pt>
                <c:pt idx="124">
                  <c:v>-50696.643799260666</c:v>
                </c:pt>
                <c:pt idx="125">
                  <c:v>-37023.476018084242</c:v>
                </c:pt>
                <c:pt idx="126">
                  <c:v>-31863.918039254291</c:v>
                </c:pt>
                <c:pt idx="127">
                  <c:v>28483.635376719234</c:v>
                </c:pt>
                <c:pt idx="128">
                  <c:v>-78814.504650889197</c:v>
                </c:pt>
                <c:pt idx="129">
                  <c:v>18706.865948731313</c:v>
                </c:pt>
                <c:pt idx="130">
                  <c:v>-137023.15705511952</c:v>
                </c:pt>
                <c:pt idx="131">
                  <c:v>24717.836665725801</c:v>
                </c:pt>
                <c:pt idx="132">
                  <c:v>5338.3528992604988</c:v>
                </c:pt>
                <c:pt idx="133">
                  <c:v>-31432.588856000977</c:v>
                </c:pt>
                <c:pt idx="134">
                  <c:v>-81878.225468848308</c:v>
                </c:pt>
                <c:pt idx="135">
                  <c:v>-18955.93972673986</c:v>
                </c:pt>
                <c:pt idx="136">
                  <c:v>-22315.00847845283</c:v>
                </c:pt>
                <c:pt idx="137">
                  <c:v>-36925.26427382321</c:v>
                </c:pt>
                <c:pt idx="138">
                  <c:v>-75322.90888825625</c:v>
                </c:pt>
                <c:pt idx="139">
                  <c:v>-153940.98025417168</c:v>
                </c:pt>
                <c:pt idx="140">
                  <c:v>-74265.734395175474</c:v>
                </c:pt>
                <c:pt idx="141">
                  <c:v>-5088.0318847476155</c:v>
                </c:pt>
                <c:pt idx="142">
                  <c:v>-18148.873628542089</c:v>
                </c:pt>
                <c:pt idx="143">
                  <c:v>-25675.398424749088</c:v>
                </c:pt>
                <c:pt idx="144">
                  <c:v>-82589.884642324439</c:v>
                </c:pt>
                <c:pt idx="145">
                  <c:v>-13893.470095575351</c:v>
                </c:pt>
                <c:pt idx="146">
                  <c:v>-28780.460827510833</c:v>
                </c:pt>
                <c:pt idx="147">
                  <c:v>-34274.460919601683</c:v>
                </c:pt>
                <c:pt idx="148">
                  <c:v>-22038.579110841325</c:v>
                </c:pt>
                <c:pt idx="149">
                  <c:v>-96409.230407180585</c:v>
                </c:pt>
                <c:pt idx="150">
                  <c:v>-26111.278364885598</c:v>
                </c:pt>
                <c:pt idx="151">
                  <c:v>-4244.7709869263635</c:v>
                </c:pt>
                <c:pt idx="152">
                  <c:v>-53779.743066938332</c:v>
                </c:pt>
                <c:pt idx="153">
                  <c:v>-87960.722137027624</c:v>
                </c:pt>
                <c:pt idx="154">
                  <c:v>-112313.63585215088</c:v>
                </c:pt>
                <c:pt idx="155">
                  <c:v>11550.629337018618</c:v>
                </c:pt>
                <c:pt idx="156">
                  <c:v>-24888.842333787645</c:v>
                </c:pt>
                <c:pt idx="157">
                  <c:v>-123028.92116305188</c:v>
                </c:pt>
                <c:pt idx="158">
                  <c:v>-245961.89869723108</c:v>
                </c:pt>
                <c:pt idx="159">
                  <c:v>-106767.14595211166</c:v>
                </c:pt>
                <c:pt idx="160">
                  <c:v>-121675.4373244099</c:v>
                </c:pt>
                <c:pt idx="161">
                  <c:v>88974.876412007608</c:v>
                </c:pt>
                <c:pt idx="162">
                  <c:v>111605.97240983446</c:v>
                </c:pt>
                <c:pt idx="163">
                  <c:v>-8597.4558326984406</c:v>
                </c:pt>
                <c:pt idx="164">
                  <c:v>16291.08510952747</c:v>
                </c:pt>
                <c:pt idx="165">
                  <c:v>-141199.48245679963</c:v>
                </c:pt>
                <c:pt idx="166">
                  <c:v>-132989.48438006575</c:v>
                </c:pt>
                <c:pt idx="167">
                  <c:v>-53622.880315885181</c:v>
                </c:pt>
                <c:pt idx="168">
                  <c:v>-24130.585928665299</c:v>
                </c:pt>
                <c:pt idx="169">
                  <c:v>-151495.72419785918</c:v>
                </c:pt>
                <c:pt idx="170">
                  <c:v>65355.518720579334</c:v>
                </c:pt>
                <c:pt idx="171">
                  <c:v>46145.006432184862</c:v>
                </c:pt>
                <c:pt idx="172">
                  <c:v>-30528.634006103384</c:v>
                </c:pt>
                <c:pt idx="173">
                  <c:v>-78629.763825974893</c:v>
                </c:pt>
                <c:pt idx="174">
                  <c:v>-30053.537143586349</c:v>
                </c:pt>
                <c:pt idx="175">
                  <c:v>-7017.3815015100117</c:v>
                </c:pt>
                <c:pt idx="176">
                  <c:v>-12750.617613908573</c:v>
                </c:pt>
                <c:pt idx="177">
                  <c:v>-85793.230911868624</c:v>
                </c:pt>
                <c:pt idx="178">
                  <c:v>28148.466195089626</c:v>
                </c:pt>
                <c:pt idx="179">
                  <c:v>-116732.6926155852</c:v>
                </c:pt>
                <c:pt idx="180">
                  <c:v>50064.212230082834</c:v>
                </c:pt>
                <c:pt idx="181">
                  <c:v>-34769.020747969917</c:v>
                </c:pt>
                <c:pt idx="182">
                  <c:v>83177.223521408043</c:v>
                </c:pt>
                <c:pt idx="183">
                  <c:v>-31078.157980751945</c:v>
                </c:pt>
                <c:pt idx="184">
                  <c:v>-41548.824228719313</c:v>
                </c:pt>
                <c:pt idx="185">
                  <c:v>-2562.0251015400572</c:v>
                </c:pt>
                <c:pt idx="186">
                  <c:v>-96519.242891688889</c:v>
                </c:pt>
                <c:pt idx="187">
                  <c:v>-128321.49972701393</c:v>
                </c:pt>
                <c:pt idx="188">
                  <c:v>-2025.8675760658225</c:v>
                </c:pt>
                <c:pt idx="189">
                  <c:v>27391.356622592488</c:v>
                </c:pt>
                <c:pt idx="190">
                  <c:v>-22841.433684189804</c:v>
                </c:pt>
                <c:pt idx="191">
                  <c:v>-179035.53726394713</c:v>
                </c:pt>
                <c:pt idx="192">
                  <c:v>4835.3285340288421</c:v>
                </c:pt>
                <c:pt idx="193">
                  <c:v>-135065.44161142723</c:v>
                </c:pt>
                <c:pt idx="194">
                  <c:v>2648.3365353914705</c:v>
                </c:pt>
                <c:pt idx="195">
                  <c:v>610.20843431621324</c:v>
                </c:pt>
                <c:pt idx="196">
                  <c:v>84460.360592302255</c:v>
                </c:pt>
                <c:pt idx="197">
                  <c:v>42431.331465923256</c:v>
                </c:pt>
                <c:pt idx="198">
                  <c:v>-77045.896993966162</c:v>
                </c:pt>
                <c:pt idx="199">
                  <c:v>13947.255247821886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B-476D-A9A2-BDF41F05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2320"/>
        <c:axId val="153605360"/>
      </c:scatterChart>
      <c:valAx>
        <c:axId val="1800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05360"/>
        <c:crosses val="autoZero"/>
        <c:crossBetween val="midCat"/>
      </c:valAx>
      <c:valAx>
        <c:axId val="15360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92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COST TO HOSPITAL </c:v>
          </c:tx>
          <c:spPr>
            <a:ln w="19050">
              <a:noFill/>
            </a:ln>
          </c:spPr>
          <c:xVal>
            <c:numRef>
              <c:f>'modified training dataset'!$B$2:$B$201</c:f>
              <c:numCache>
                <c:formatCode>General</c:formatCode>
                <c:ptCount val="200"/>
                <c:pt idx="0">
                  <c:v>58</c:v>
                </c:pt>
                <c:pt idx="1">
                  <c:v>59</c:v>
                </c:pt>
                <c:pt idx="2">
                  <c:v>82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61</c:v>
                </c:pt>
                <c:pt idx="10">
                  <c:v>61</c:v>
                </c:pt>
                <c:pt idx="11">
                  <c:v>45</c:v>
                </c:pt>
                <c:pt idx="12">
                  <c:v>40</c:v>
                </c:pt>
                <c:pt idx="13">
                  <c:v>64</c:v>
                </c:pt>
                <c:pt idx="14">
                  <c:v>68</c:v>
                </c:pt>
                <c:pt idx="15">
                  <c:v>78</c:v>
                </c:pt>
                <c:pt idx="16">
                  <c:v>65</c:v>
                </c:pt>
                <c:pt idx="17">
                  <c:v>59</c:v>
                </c:pt>
                <c:pt idx="18">
                  <c:v>76</c:v>
                </c:pt>
                <c:pt idx="19">
                  <c:v>47</c:v>
                </c:pt>
                <c:pt idx="20">
                  <c:v>54</c:v>
                </c:pt>
                <c:pt idx="21">
                  <c:v>62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88</c:v>
                </c:pt>
                <c:pt idx="26">
                  <c:v>15</c:v>
                </c:pt>
                <c:pt idx="27">
                  <c:v>47</c:v>
                </c:pt>
                <c:pt idx="28">
                  <c:v>70</c:v>
                </c:pt>
                <c:pt idx="29">
                  <c:v>61</c:v>
                </c:pt>
                <c:pt idx="30">
                  <c:v>46</c:v>
                </c:pt>
                <c:pt idx="31">
                  <c:v>56</c:v>
                </c:pt>
                <c:pt idx="32">
                  <c:v>61</c:v>
                </c:pt>
                <c:pt idx="33">
                  <c:v>7</c:v>
                </c:pt>
                <c:pt idx="34">
                  <c:v>70</c:v>
                </c:pt>
                <c:pt idx="35" formatCode="0.00">
                  <c:v>0.83333333333333337</c:v>
                </c:pt>
                <c:pt idx="36" formatCode="0.00">
                  <c:v>0.83333333333333337</c:v>
                </c:pt>
                <c:pt idx="37">
                  <c:v>63</c:v>
                </c:pt>
                <c:pt idx="38">
                  <c:v>55</c:v>
                </c:pt>
                <c:pt idx="39">
                  <c:v>67</c:v>
                </c:pt>
                <c:pt idx="40">
                  <c:v>62</c:v>
                </c:pt>
                <c:pt idx="41">
                  <c:v>69</c:v>
                </c:pt>
                <c:pt idx="42">
                  <c:v>67</c:v>
                </c:pt>
                <c:pt idx="43">
                  <c:v>50</c:v>
                </c:pt>
                <c:pt idx="44">
                  <c:v>3</c:v>
                </c:pt>
                <c:pt idx="45">
                  <c:v>78</c:v>
                </c:pt>
                <c:pt idx="46">
                  <c:v>39</c:v>
                </c:pt>
                <c:pt idx="47">
                  <c:v>64</c:v>
                </c:pt>
                <c:pt idx="48">
                  <c:v>53</c:v>
                </c:pt>
                <c:pt idx="49">
                  <c:v>1</c:v>
                </c:pt>
                <c:pt idx="50">
                  <c:v>55</c:v>
                </c:pt>
                <c:pt idx="51">
                  <c:v>56</c:v>
                </c:pt>
                <c:pt idx="52">
                  <c:v>71</c:v>
                </c:pt>
                <c:pt idx="53">
                  <c:v>48</c:v>
                </c:pt>
                <c:pt idx="54">
                  <c:v>53</c:v>
                </c:pt>
                <c:pt idx="55">
                  <c:v>69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5</c:v>
                </c:pt>
                <c:pt idx="66">
                  <c:v>33</c:v>
                </c:pt>
                <c:pt idx="67">
                  <c:v>21</c:v>
                </c:pt>
                <c:pt idx="68">
                  <c:v>3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33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5</c:v>
                </c:pt>
                <c:pt idx="81">
                  <c:v>51</c:v>
                </c:pt>
                <c:pt idx="82">
                  <c:v>51</c:v>
                </c:pt>
                <c:pt idx="83">
                  <c:v>62</c:v>
                </c:pt>
                <c:pt idx="84">
                  <c:v>7</c:v>
                </c:pt>
                <c:pt idx="85">
                  <c:v>19</c:v>
                </c:pt>
                <c:pt idx="86" formatCode="0.00">
                  <c:v>0.58333333333333337</c:v>
                </c:pt>
                <c:pt idx="87">
                  <c:v>42</c:v>
                </c:pt>
                <c:pt idx="88">
                  <c:v>16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65</c:v>
                </c:pt>
                <c:pt idx="94">
                  <c:v>7</c:v>
                </c:pt>
                <c:pt idx="95">
                  <c:v>70</c:v>
                </c:pt>
                <c:pt idx="96">
                  <c:v>49</c:v>
                </c:pt>
                <c:pt idx="97">
                  <c:v>2</c:v>
                </c:pt>
                <c:pt idx="98">
                  <c:v>55</c:v>
                </c:pt>
                <c:pt idx="99">
                  <c:v>1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46</c:v>
                </c:pt>
                <c:pt idx="105">
                  <c:v>45</c:v>
                </c:pt>
                <c:pt idx="106">
                  <c:v>48</c:v>
                </c:pt>
                <c:pt idx="107">
                  <c:v>41</c:v>
                </c:pt>
                <c:pt idx="108">
                  <c:v>7</c:v>
                </c:pt>
                <c:pt idx="109">
                  <c:v>4</c:v>
                </c:pt>
                <c:pt idx="110">
                  <c:v>69</c:v>
                </c:pt>
                <c:pt idx="111">
                  <c:v>6</c:v>
                </c:pt>
                <c:pt idx="112">
                  <c:v>44</c:v>
                </c:pt>
                <c:pt idx="113">
                  <c:v>9</c:v>
                </c:pt>
                <c:pt idx="114">
                  <c:v>36</c:v>
                </c:pt>
                <c:pt idx="115">
                  <c:v>37</c:v>
                </c:pt>
                <c:pt idx="116">
                  <c:v>16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51</c:v>
                </c:pt>
                <c:pt idx="121">
                  <c:v>24</c:v>
                </c:pt>
                <c:pt idx="122">
                  <c:v>8</c:v>
                </c:pt>
                <c:pt idx="123">
                  <c:v>4</c:v>
                </c:pt>
                <c:pt idx="124">
                  <c:v>46</c:v>
                </c:pt>
                <c:pt idx="125">
                  <c:v>48</c:v>
                </c:pt>
                <c:pt idx="126">
                  <c:v>8</c:v>
                </c:pt>
                <c:pt idx="127">
                  <c:v>7</c:v>
                </c:pt>
                <c:pt idx="128">
                  <c:v>16</c:v>
                </c:pt>
                <c:pt idx="129">
                  <c:v>1</c:v>
                </c:pt>
                <c:pt idx="130">
                  <c:v>14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55</c:v>
                </c:pt>
                <c:pt idx="140">
                  <c:v>1</c:v>
                </c:pt>
                <c:pt idx="141">
                  <c:v>14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</c:v>
                </c:pt>
                <c:pt idx="146">
                  <c:v>8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4</c:v>
                </c:pt>
                <c:pt idx="157" formatCode="0.00">
                  <c:v>3.287671232876712E-2</c:v>
                </c:pt>
                <c:pt idx="158">
                  <c:v>74</c:v>
                </c:pt>
                <c:pt idx="159">
                  <c:v>12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13</c:v>
                </c:pt>
                <c:pt idx="164">
                  <c:v>9</c:v>
                </c:pt>
                <c:pt idx="165">
                  <c:v>51</c:v>
                </c:pt>
                <c:pt idx="166">
                  <c:v>74</c:v>
                </c:pt>
                <c:pt idx="167">
                  <c:v>27</c:v>
                </c:pt>
                <c:pt idx="168">
                  <c:v>55</c:v>
                </c:pt>
                <c:pt idx="169">
                  <c:v>70</c:v>
                </c:pt>
                <c:pt idx="170">
                  <c:v>31</c:v>
                </c:pt>
                <c:pt idx="171">
                  <c:v>14</c:v>
                </c:pt>
                <c:pt idx="172">
                  <c:v>2</c:v>
                </c:pt>
                <c:pt idx="173">
                  <c:v>44</c:v>
                </c:pt>
                <c:pt idx="174">
                  <c:v>13</c:v>
                </c:pt>
                <c:pt idx="175">
                  <c:v>16</c:v>
                </c:pt>
                <c:pt idx="176">
                  <c:v>65</c:v>
                </c:pt>
                <c:pt idx="177">
                  <c:v>7</c:v>
                </c:pt>
                <c:pt idx="178">
                  <c:v>4</c:v>
                </c:pt>
                <c:pt idx="179">
                  <c:v>45</c:v>
                </c:pt>
                <c:pt idx="180">
                  <c:v>13</c:v>
                </c:pt>
                <c:pt idx="181">
                  <c:v>38</c:v>
                </c:pt>
                <c:pt idx="182" formatCode="0.00">
                  <c:v>0.41666666666666669</c:v>
                </c:pt>
                <c:pt idx="183">
                  <c:v>21</c:v>
                </c:pt>
                <c:pt idx="184">
                  <c:v>13</c:v>
                </c:pt>
                <c:pt idx="185">
                  <c:v>11</c:v>
                </c:pt>
                <c:pt idx="186">
                  <c:v>57</c:v>
                </c:pt>
                <c:pt idx="187">
                  <c:v>56</c:v>
                </c:pt>
                <c:pt idx="188">
                  <c:v>3</c:v>
                </c:pt>
                <c:pt idx="189">
                  <c:v>2</c:v>
                </c:pt>
                <c:pt idx="190">
                  <c:v>63</c:v>
                </c:pt>
                <c:pt idx="191">
                  <c:v>68</c:v>
                </c:pt>
                <c:pt idx="192">
                  <c:v>16</c:v>
                </c:pt>
                <c:pt idx="193">
                  <c:v>63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dataset'!$O$2:$O$201</c:f>
              <c:numCache>
                <c:formatCode>General</c:formatCode>
                <c:ptCount val="200"/>
                <c:pt idx="0">
                  <c:v>660293</c:v>
                </c:pt>
                <c:pt idx="1">
                  <c:v>809130</c:v>
                </c:pt>
                <c:pt idx="2">
                  <c:v>362231</c:v>
                </c:pt>
                <c:pt idx="3">
                  <c:v>629990</c:v>
                </c:pt>
                <c:pt idx="4">
                  <c:v>444876</c:v>
                </c:pt>
                <c:pt idx="5">
                  <c:v>372357</c:v>
                </c:pt>
                <c:pt idx="6">
                  <c:v>887350</c:v>
                </c:pt>
                <c:pt idx="7">
                  <c:v>389827</c:v>
                </c:pt>
                <c:pt idx="8">
                  <c:v>437529.07</c:v>
                </c:pt>
                <c:pt idx="9">
                  <c:v>364222</c:v>
                </c:pt>
                <c:pt idx="10">
                  <c:v>514524</c:v>
                </c:pt>
                <c:pt idx="11">
                  <c:v>539976</c:v>
                </c:pt>
                <c:pt idx="12">
                  <c:v>711616</c:v>
                </c:pt>
                <c:pt idx="13">
                  <c:v>420040</c:v>
                </c:pt>
                <c:pt idx="14">
                  <c:v>495968.7</c:v>
                </c:pt>
                <c:pt idx="15">
                  <c:v>157763</c:v>
                </c:pt>
                <c:pt idx="16">
                  <c:v>501897</c:v>
                </c:pt>
                <c:pt idx="17">
                  <c:v>343984</c:v>
                </c:pt>
                <c:pt idx="18">
                  <c:v>449395</c:v>
                </c:pt>
                <c:pt idx="19">
                  <c:v>214716</c:v>
                </c:pt>
                <c:pt idx="20">
                  <c:v>341109</c:v>
                </c:pt>
                <c:pt idx="21">
                  <c:v>288960</c:v>
                </c:pt>
                <c:pt idx="22">
                  <c:v>348687</c:v>
                </c:pt>
                <c:pt idx="23">
                  <c:v>345590</c:v>
                </c:pt>
                <c:pt idx="24">
                  <c:v>361738</c:v>
                </c:pt>
                <c:pt idx="25">
                  <c:v>305193</c:v>
                </c:pt>
                <c:pt idx="26">
                  <c:v>404644</c:v>
                </c:pt>
                <c:pt idx="27">
                  <c:v>278213.73</c:v>
                </c:pt>
                <c:pt idx="28">
                  <c:v>355276</c:v>
                </c:pt>
                <c:pt idx="29">
                  <c:v>229289</c:v>
                </c:pt>
                <c:pt idx="30">
                  <c:v>247473</c:v>
                </c:pt>
                <c:pt idx="31">
                  <c:v>395163</c:v>
                </c:pt>
                <c:pt idx="32">
                  <c:v>418429</c:v>
                </c:pt>
                <c:pt idx="33">
                  <c:v>359280</c:v>
                </c:pt>
                <c:pt idx="34">
                  <c:v>349318</c:v>
                </c:pt>
                <c:pt idx="35">
                  <c:v>551809</c:v>
                </c:pt>
                <c:pt idx="36">
                  <c:v>293127</c:v>
                </c:pt>
                <c:pt idx="37">
                  <c:v>260036</c:v>
                </c:pt>
                <c:pt idx="38">
                  <c:v>163765</c:v>
                </c:pt>
                <c:pt idx="39">
                  <c:v>162364</c:v>
                </c:pt>
                <c:pt idx="40">
                  <c:v>144037.23000000001</c:v>
                </c:pt>
                <c:pt idx="41">
                  <c:v>183204</c:v>
                </c:pt>
                <c:pt idx="42">
                  <c:v>164962</c:v>
                </c:pt>
                <c:pt idx="43">
                  <c:v>178100</c:v>
                </c:pt>
                <c:pt idx="44">
                  <c:v>169726.43</c:v>
                </c:pt>
                <c:pt idx="45">
                  <c:v>164719</c:v>
                </c:pt>
                <c:pt idx="46">
                  <c:v>133130</c:v>
                </c:pt>
                <c:pt idx="47">
                  <c:v>146308.6</c:v>
                </c:pt>
                <c:pt idx="48">
                  <c:v>134497.65</c:v>
                </c:pt>
                <c:pt idx="49">
                  <c:v>206500.95</c:v>
                </c:pt>
                <c:pt idx="50">
                  <c:v>120131</c:v>
                </c:pt>
                <c:pt idx="51">
                  <c:v>176340.75</c:v>
                </c:pt>
                <c:pt idx="52">
                  <c:v>138923</c:v>
                </c:pt>
                <c:pt idx="53">
                  <c:v>162957.32</c:v>
                </c:pt>
                <c:pt idx="54">
                  <c:v>133009</c:v>
                </c:pt>
                <c:pt idx="55">
                  <c:v>163483</c:v>
                </c:pt>
                <c:pt idx="56">
                  <c:v>131837</c:v>
                </c:pt>
                <c:pt idx="57">
                  <c:v>163372</c:v>
                </c:pt>
                <c:pt idx="58">
                  <c:v>128104.37</c:v>
                </c:pt>
                <c:pt idx="59">
                  <c:v>115908</c:v>
                </c:pt>
                <c:pt idx="60">
                  <c:v>129474.64</c:v>
                </c:pt>
                <c:pt idx="61">
                  <c:v>152184</c:v>
                </c:pt>
                <c:pt idx="62">
                  <c:v>122892</c:v>
                </c:pt>
                <c:pt idx="63">
                  <c:v>124804</c:v>
                </c:pt>
                <c:pt idx="64">
                  <c:v>142552</c:v>
                </c:pt>
                <c:pt idx="65">
                  <c:v>128196</c:v>
                </c:pt>
                <c:pt idx="66">
                  <c:v>109085.84</c:v>
                </c:pt>
                <c:pt idx="67">
                  <c:v>109452</c:v>
                </c:pt>
                <c:pt idx="68">
                  <c:v>125643</c:v>
                </c:pt>
                <c:pt idx="69">
                  <c:v>120064</c:v>
                </c:pt>
                <c:pt idx="70">
                  <c:v>114580</c:v>
                </c:pt>
                <c:pt idx="71">
                  <c:v>119935.36</c:v>
                </c:pt>
                <c:pt idx="72">
                  <c:v>129474.64</c:v>
                </c:pt>
                <c:pt idx="73">
                  <c:v>152184</c:v>
                </c:pt>
                <c:pt idx="74">
                  <c:v>122892</c:v>
                </c:pt>
                <c:pt idx="75">
                  <c:v>128196</c:v>
                </c:pt>
                <c:pt idx="76">
                  <c:v>109085.84</c:v>
                </c:pt>
                <c:pt idx="77">
                  <c:v>125643</c:v>
                </c:pt>
                <c:pt idx="78">
                  <c:v>120064</c:v>
                </c:pt>
                <c:pt idx="79">
                  <c:v>114580</c:v>
                </c:pt>
                <c:pt idx="80">
                  <c:v>119935.36</c:v>
                </c:pt>
                <c:pt idx="81">
                  <c:v>199268</c:v>
                </c:pt>
                <c:pt idx="82">
                  <c:v>341011</c:v>
                </c:pt>
                <c:pt idx="83">
                  <c:v>334955</c:v>
                </c:pt>
                <c:pt idx="84">
                  <c:v>258138</c:v>
                </c:pt>
                <c:pt idx="85">
                  <c:v>275888</c:v>
                </c:pt>
                <c:pt idx="86">
                  <c:v>308817</c:v>
                </c:pt>
                <c:pt idx="87">
                  <c:v>294615.90000000002</c:v>
                </c:pt>
                <c:pt idx="88">
                  <c:v>156576.85</c:v>
                </c:pt>
                <c:pt idx="89">
                  <c:v>109575.6</c:v>
                </c:pt>
                <c:pt idx="90">
                  <c:v>209292</c:v>
                </c:pt>
                <c:pt idx="91">
                  <c:v>195136</c:v>
                </c:pt>
                <c:pt idx="92">
                  <c:v>265243</c:v>
                </c:pt>
                <c:pt idx="93">
                  <c:v>201219</c:v>
                </c:pt>
                <c:pt idx="94">
                  <c:v>179720</c:v>
                </c:pt>
                <c:pt idx="95">
                  <c:v>143278.83000000002</c:v>
                </c:pt>
                <c:pt idx="96">
                  <c:v>214679</c:v>
                </c:pt>
                <c:pt idx="97">
                  <c:v>165000</c:v>
                </c:pt>
                <c:pt idx="98">
                  <c:v>262582</c:v>
                </c:pt>
                <c:pt idx="99">
                  <c:v>208535.71</c:v>
                </c:pt>
                <c:pt idx="100">
                  <c:v>179613.25</c:v>
                </c:pt>
                <c:pt idx="101">
                  <c:v>151156.52000000002</c:v>
                </c:pt>
                <c:pt idx="102">
                  <c:v>189701.55</c:v>
                </c:pt>
                <c:pt idx="103">
                  <c:v>169951</c:v>
                </c:pt>
                <c:pt idx="104">
                  <c:v>220519</c:v>
                </c:pt>
                <c:pt idx="105">
                  <c:v>139723</c:v>
                </c:pt>
                <c:pt idx="106">
                  <c:v>119685.64</c:v>
                </c:pt>
                <c:pt idx="107">
                  <c:v>253471</c:v>
                </c:pt>
                <c:pt idx="108">
                  <c:v>129684</c:v>
                </c:pt>
                <c:pt idx="109">
                  <c:v>167122</c:v>
                </c:pt>
                <c:pt idx="110">
                  <c:v>276458</c:v>
                </c:pt>
                <c:pt idx="111">
                  <c:v>150337</c:v>
                </c:pt>
                <c:pt idx="112">
                  <c:v>138093.02000000002</c:v>
                </c:pt>
                <c:pt idx="113">
                  <c:v>178398</c:v>
                </c:pt>
                <c:pt idx="114">
                  <c:v>180870</c:v>
                </c:pt>
                <c:pt idx="115">
                  <c:v>182651</c:v>
                </c:pt>
                <c:pt idx="116">
                  <c:v>323960</c:v>
                </c:pt>
                <c:pt idx="117">
                  <c:v>159327.38</c:v>
                </c:pt>
                <c:pt idx="118">
                  <c:v>131430</c:v>
                </c:pt>
                <c:pt idx="119">
                  <c:v>180415.66999999998</c:v>
                </c:pt>
                <c:pt idx="120">
                  <c:v>139067</c:v>
                </c:pt>
                <c:pt idx="121">
                  <c:v>197865</c:v>
                </c:pt>
                <c:pt idx="122">
                  <c:v>144900.29999999999</c:v>
                </c:pt>
                <c:pt idx="123">
                  <c:v>202633.9</c:v>
                </c:pt>
                <c:pt idx="124">
                  <c:v>232676</c:v>
                </c:pt>
                <c:pt idx="125">
                  <c:v>127899</c:v>
                </c:pt>
                <c:pt idx="126">
                  <c:v>145362</c:v>
                </c:pt>
                <c:pt idx="127">
                  <c:v>165335.52000000002</c:v>
                </c:pt>
                <c:pt idx="128">
                  <c:v>233266</c:v>
                </c:pt>
                <c:pt idx="129">
                  <c:v>153445</c:v>
                </c:pt>
                <c:pt idx="130">
                  <c:v>135216</c:v>
                </c:pt>
                <c:pt idx="131">
                  <c:v>117185</c:v>
                </c:pt>
                <c:pt idx="132">
                  <c:v>108989</c:v>
                </c:pt>
                <c:pt idx="133">
                  <c:v>148652</c:v>
                </c:pt>
                <c:pt idx="134">
                  <c:v>79302</c:v>
                </c:pt>
                <c:pt idx="135">
                  <c:v>147132</c:v>
                </c:pt>
                <c:pt idx="136">
                  <c:v>131738.27000000002</c:v>
                </c:pt>
                <c:pt idx="137">
                  <c:v>146355</c:v>
                </c:pt>
                <c:pt idx="138">
                  <c:v>97060.800000000003</c:v>
                </c:pt>
                <c:pt idx="139">
                  <c:v>84002.5</c:v>
                </c:pt>
                <c:pt idx="140">
                  <c:v>106070</c:v>
                </c:pt>
                <c:pt idx="141">
                  <c:v>123187.9</c:v>
                </c:pt>
                <c:pt idx="142">
                  <c:v>120367.81</c:v>
                </c:pt>
                <c:pt idx="143">
                  <c:v>140372</c:v>
                </c:pt>
                <c:pt idx="144">
                  <c:v>102852</c:v>
                </c:pt>
                <c:pt idx="145">
                  <c:v>154669</c:v>
                </c:pt>
                <c:pt idx="146">
                  <c:v>115935.54000000001</c:v>
                </c:pt>
                <c:pt idx="147">
                  <c:v>113706.2</c:v>
                </c:pt>
                <c:pt idx="148">
                  <c:v>138769.38</c:v>
                </c:pt>
                <c:pt idx="149">
                  <c:v>61340</c:v>
                </c:pt>
                <c:pt idx="150">
                  <c:v>72374</c:v>
                </c:pt>
                <c:pt idx="151">
                  <c:v>143773.58000000002</c:v>
                </c:pt>
                <c:pt idx="152">
                  <c:v>142326.04</c:v>
                </c:pt>
                <c:pt idx="153">
                  <c:v>140545</c:v>
                </c:pt>
                <c:pt idx="154">
                  <c:v>57140.85</c:v>
                </c:pt>
                <c:pt idx="155">
                  <c:v>131727</c:v>
                </c:pt>
                <c:pt idx="156">
                  <c:v>132226</c:v>
                </c:pt>
                <c:pt idx="157">
                  <c:v>77241</c:v>
                </c:pt>
                <c:pt idx="158">
                  <c:v>55885.7</c:v>
                </c:pt>
                <c:pt idx="159">
                  <c:v>49700</c:v>
                </c:pt>
                <c:pt idx="160">
                  <c:v>155352</c:v>
                </c:pt>
                <c:pt idx="161">
                  <c:v>288614.2</c:v>
                </c:pt>
                <c:pt idx="162">
                  <c:v>239570.4</c:v>
                </c:pt>
                <c:pt idx="163">
                  <c:v>170302</c:v>
                </c:pt>
                <c:pt idx="164">
                  <c:v>141232.16999999998</c:v>
                </c:pt>
                <c:pt idx="165">
                  <c:v>102537.85</c:v>
                </c:pt>
                <c:pt idx="166">
                  <c:v>219126.24</c:v>
                </c:pt>
                <c:pt idx="167">
                  <c:v>204852.36</c:v>
                </c:pt>
                <c:pt idx="168">
                  <c:v>253368</c:v>
                </c:pt>
                <c:pt idx="169">
                  <c:v>162271</c:v>
                </c:pt>
                <c:pt idx="170">
                  <c:v>293271</c:v>
                </c:pt>
                <c:pt idx="171">
                  <c:v>162957</c:v>
                </c:pt>
                <c:pt idx="172">
                  <c:v>137273</c:v>
                </c:pt>
                <c:pt idx="173">
                  <c:v>199677</c:v>
                </c:pt>
                <c:pt idx="174">
                  <c:v>161017</c:v>
                </c:pt>
                <c:pt idx="175">
                  <c:v>199790</c:v>
                </c:pt>
                <c:pt idx="176">
                  <c:v>159882</c:v>
                </c:pt>
                <c:pt idx="177">
                  <c:v>64929</c:v>
                </c:pt>
                <c:pt idx="178">
                  <c:v>180728</c:v>
                </c:pt>
                <c:pt idx="179">
                  <c:v>144134</c:v>
                </c:pt>
                <c:pt idx="180">
                  <c:v>160250</c:v>
                </c:pt>
                <c:pt idx="181">
                  <c:v>193543</c:v>
                </c:pt>
                <c:pt idx="182">
                  <c:v>233376</c:v>
                </c:pt>
                <c:pt idx="183">
                  <c:v>166709</c:v>
                </c:pt>
                <c:pt idx="184">
                  <c:v>133873</c:v>
                </c:pt>
                <c:pt idx="185">
                  <c:v>133087</c:v>
                </c:pt>
                <c:pt idx="186">
                  <c:v>178428</c:v>
                </c:pt>
                <c:pt idx="187">
                  <c:v>191102</c:v>
                </c:pt>
                <c:pt idx="188">
                  <c:v>168670</c:v>
                </c:pt>
                <c:pt idx="189">
                  <c:v>163914</c:v>
                </c:pt>
                <c:pt idx="190">
                  <c:v>241130</c:v>
                </c:pt>
                <c:pt idx="191">
                  <c:v>138535</c:v>
                </c:pt>
                <c:pt idx="192">
                  <c:v>119348</c:v>
                </c:pt>
                <c:pt idx="193">
                  <c:v>154354</c:v>
                </c:pt>
                <c:pt idx="194">
                  <c:v>119877</c:v>
                </c:pt>
                <c:pt idx="195">
                  <c:v>135019</c:v>
                </c:pt>
                <c:pt idx="196">
                  <c:v>176383</c:v>
                </c:pt>
                <c:pt idx="197">
                  <c:v>233522</c:v>
                </c:pt>
                <c:pt idx="198">
                  <c:v>132585</c:v>
                </c:pt>
                <c:pt idx="199">
                  <c:v>170654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A-4066-BC5C-DEF6637A52AD}"/>
            </c:ext>
          </c:extLst>
        </c:ser>
        <c:ser>
          <c:idx val="1"/>
          <c:order val="1"/>
          <c:tx>
            <c:v>Predicted TOTAL COST TO HOSPITAL </c:v>
          </c:tx>
          <c:spPr>
            <a:ln w="19050">
              <a:noFill/>
            </a:ln>
          </c:spPr>
          <c:xVal>
            <c:numRef>
              <c:f>'modified training dataset'!$B$2:$B$201</c:f>
              <c:numCache>
                <c:formatCode>General</c:formatCode>
                <c:ptCount val="200"/>
                <c:pt idx="0">
                  <c:v>58</c:v>
                </c:pt>
                <c:pt idx="1">
                  <c:v>59</c:v>
                </c:pt>
                <c:pt idx="2">
                  <c:v>82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61</c:v>
                </c:pt>
                <c:pt idx="10">
                  <c:v>61</c:v>
                </c:pt>
                <c:pt idx="11">
                  <c:v>45</c:v>
                </c:pt>
                <c:pt idx="12">
                  <c:v>40</c:v>
                </c:pt>
                <c:pt idx="13">
                  <c:v>64</c:v>
                </c:pt>
                <c:pt idx="14">
                  <c:v>68</c:v>
                </c:pt>
                <c:pt idx="15">
                  <c:v>78</c:v>
                </c:pt>
                <c:pt idx="16">
                  <c:v>65</c:v>
                </c:pt>
                <c:pt idx="17">
                  <c:v>59</c:v>
                </c:pt>
                <c:pt idx="18">
                  <c:v>76</c:v>
                </c:pt>
                <c:pt idx="19">
                  <c:v>47</c:v>
                </c:pt>
                <c:pt idx="20">
                  <c:v>54</c:v>
                </c:pt>
                <c:pt idx="21">
                  <c:v>62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88</c:v>
                </c:pt>
                <c:pt idx="26">
                  <c:v>15</c:v>
                </c:pt>
                <c:pt idx="27">
                  <c:v>47</c:v>
                </c:pt>
                <c:pt idx="28">
                  <c:v>70</c:v>
                </c:pt>
                <c:pt idx="29">
                  <c:v>61</c:v>
                </c:pt>
                <c:pt idx="30">
                  <c:v>46</c:v>
                </c:pt>
                <c:pt idx="31">
                  <c:v>56</c:v>
                </c:pt>
                <c:pt idx="32">
                  <c:v>61</c:v>
                </c:pt>
                <c:pt idx="33">
                  <c:v>7</c:v>
                </c:pt>
                <c:pt idx="34">
                  <c:v>70</c:v>
                </c:pt>
                <c:pt idx="35" formatCode="0.00">
                  <c:v>0.83333333333333337</c:v>
                </c:pt>
                <c:pt idx="36" formatCode="0.00">
                  <c:v>0.83333333333333337</c:v>
                </c:pt>
                <c:pt idx="37">
                  <c:v>63</c:v>
                </c:pt>
                <c:pt idx="38">
                  <c:v>55</c:v>
                </c:pt>
                <c:pt idx="39">
                  <c:v>67</c:v>
                </c:pt>
                <c:pt idx="40">
                  <c:v>62</c:v>
                </c:pt>
                <c:pt idx="41">
                  <c:v>69</c:v>
                </c:pt>
                <c:pt idx="42">
                  <c:v>67</c:v>
                </c:pt>
                <c:pt idx="43">
                  <c:v>50</c:v>
                </c:pt>
                <c:pt idx="44">
                  <c:v>3</c:v>
                </c:pt>
                <c:pt idx="45">
                  <c:v>78</c:v>
                </c:pt>
                <c:pt idx="46">
                  <c:v>39</c:v>
                </c:pt>
                <c:pt idx="47">
                  <c:v>64</c:v>
                </c:pt>
                <c:pt idx="48">
                  <c:v>53</c:v>
                </c:pt>
                <c:pt idx="49">
                  <c:v>1</c:v>
                </c:pt>
                <c:pt idx="50">
                  <c:v>55</c:v>
                </c:pt>
                <c:pt idx="51">
                  <c:v>56</c:v>
                </c:pt>
                <c:pt idx="52">
                  <c:v>71</c:v>
                </c:pt>
                <c:pt idx="53">
                  <c:v>48</c:v>
                </c:pt>
                <c:pt idx="54">
                  <c:v>53</c:v>
                </c:pt>
                <c:pt idx="55">
                  <c:v>69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5</c:v>
                </c:pt>
                <c:pt idx="66">
                  <c:v>33</c:v>
                </c:pt>
                <c:pt idx="67">
                  <c:v>21</c:v>
                </c:pt>
                <c:pt idx="68">
                  <c:v>3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33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5</c:v>
                </c:pt>
                <c:pt idx="81">
                  <c:v>51</c:v>
                </c:pt>
                <c:pt idx="82">
                  <c:v>51</c:v>
                </c:pt>
                <c:pt idx="83">
                  <c:v>62</c:v>
                </c:pt>
                <c:pt idx="84">
                  <c:v>7</c:v>
                </c:pt>
                <c:pt idx="85">
                  <c:v>19</c:v>
                </c:pt>
                <c:pt idx="86" formatCode="0.00">
                  <c:v>0.58333333333333337</c:v>
                </c:pt>
                <c:pt idx="87">
                  <c:v>42</c:v>
                </c:pt>
                <c:pt idx="88">
                  <c:v>16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65</c:v>
                </c:pt>
                <c:pt idx="94">
                  <c:v>7</c:v>
                </c:pt>
                <c:pt idx="95">
                  <c:v>70</c:v>
                </c:pt>
                <c:pt idx="96">
                  <c:v>49</c:v>
                </c:pt>
                <c:pt idx="97">
                  <c:v>2</c:v>
                </c:pt>
                <c:pt idx="98">
                  <c:v>55</c:v>
                </c:pt>
                <c:pt idx="99">
                  <c:v>1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46</c:v>
                </c:pt>
                <c:pt idx="105">
                  <c:v>45</c:v>
                </c:pt>
                <c:pt idx="106">
                  <c:v>48</c:v>
                </c:pt>
                <c:pt idx="107">
                  <c:v>41</c:v>
                </c:pt>
                <c:pt idx="108">
                  <c:v>7</c:v>
                </c:pt>
                <c:pt idx="109">
                  <c:v>4</c:v>
                </c:pt>
                <c:pt idx="110">
                  <c:v>69</c:v>
                </c:pt>
                <c:pt idx="111">
                  <c:v>6</c:v>
                </c:pt>
                <c:pt idx="112">
                  <c:v>44</c:v>
                </c:pt>
                <c:pt idx="113">
                  <c:v>9</c:v>
                </c:pt>
                <c:pt idx="114">
                  <c:v>36</c:v>
                </c:pt>
                <c:pt idx="115">
                  <c:v>37</c:v>
                </c:pt>
                <c:pt idx="116">
                  <c:v>16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51</c:v>
                </c:pt>
                <c:pt idx="121">
                  <c:v>24</c:v>
                </c:pt>
                <c:pt idx="122">
                  <c:v>8</c:v>
                </c:pt>
                <c:pt idx="123">
                  <c:v>4</c:v>
                </c:pt>
                <c:pt idx="124">
                  <c:v>46</c:v>
                </c:pt>
                <c:pt idx="125">
                  <c:v>48</c:v>
                </c:pt>
                <c:pt idx="126">
                  <c:v>8</c:v>
                </c:pt>
                <c:pt idx="127">
                  <c:v>7</c:v>
                </c:pt>
                <c:pt idx="128">
                  <c:v>16</c:v>
                </c:pt>
                <c:pt idx="129">
                  <c:v>1</c:v>
                </c:pt>
                <c:pt idx="130">
                  <c:v>14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55</c:v>
                </c:pt>
                <c:pt idx="140">
                  <c:v>1</c:v>
                </c:pt>
                <c:pt idx="141">
                  <c:v>14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</c:v>
                </c:pt>
                <c:pt idx="146">
                  <c:v>8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4</c:v>
                </c:pt>
                <c:pt idx="157" formatCode="0.00">
                  <c:v>3.287671232876712E-2</c:v>
                </c:pt>
                <c:pt idx="158">
                  <c:v>74</c:v>
                </c:pt>
                <c:pt idx="159">
                  <c:v>12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13</c:v>
                </c:pt>
                <c:pt idx="164">
                  <c:v>9</c:v>
                </c:pt>
                <c:pt idx="165">
                  <c:v>51</c:v>
                </c:pt>
                <c:pt idx="166">
                  <c:v>74</c:v>
                </c:pt>
                <c:pt idx="167">
                  <c:v>27</c:v>
                </c:pt>
                <c:pt idx="168">
                  <c:v>55</c:v>
                </c:pt>
                <c:pt idx="169">
                  <c:v>70</c:v>
                </c:pt>
                <c:pt idx="170">
                  <c:v>31</c:v>
                </c:pt>
                <c:pt idx="171">
                  <c:v>14</c:v>
                </c:pt>
                <c:pt idx="172">
                  <c:v>2</c:v>
                </c:pt>
                <c:pt idx="173">
                  <c:v>44</c:v>
                </c:pt>
                <c:pt idx="174">
                  <c:v>13</c:v>
                </c:pt>
                <c:pt idx="175">
                  <c:v>16</c:v>
                </c:pt>
                <c:pt idx="176">
                  <c:v>65</c:v>
                </c:pt>
                <c:pt idx="177">
                  <c:v>7</c:v>
                </c:pt>
                <c:pt idx="178">
                  <c:v>4</c:v>
                </c:pt>
                <c:pt idx="179">
                  <c:v>45</c:v>
                </c:pt>
                <c:pt idx="180">
                  <c:v>13</c:v>
                </c:pt>
                <c:pt idx="181">
                  <c:v>38</c:v>
                </c:pt>
                <c:pt idx="182" formatCode="0.00">
                  <c:v>0.41666666666666669</c:v>
                </c:pt>
                <c:pt idx="183">
                  <c:v>21</c:v>
                </c:pt>
                <c:pt idx="184">
                  <c:v>13</c:v>
                </c:pt>
                <c:pt idx="185">
                  <c:v>11</c:v>
                </c:pt>
                <c:pt idx="186">
                  <c:v>57</c:v>
                </c:pt>
                <c:pt idx="187">
                  <c:v>56</c:v>
                </c:pt>
                <c:pt idx="188">
                  <c:v>3</c:v>
                </c:pt>
                <c:pt idx="189">
                  <c:v>2</c:v>
                </c:pt>
                <c:pt idx="190">
                  <c:v>63</c:v>
                </c:pt>
                <c:pt idx="191">
                  <c:v>68</c:v>
                </c:pt>
                <c:pt idx="192">
                  <c:v>16</c:v>
                </c:pt>
                <c:pt idx="193">
                  <c:v>63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dataset'!$S$55:$S$254</c:f>
              <c:numCache>
                <c:formatCode>General</c:formatCode>
                <c:ptCount val="200"/>
                <c:pt idx="0">
                  <c:v>319482.7626591954</c:v>
                </c:pt>
                <c:pt idx="1">
                  <c:v>324860.25026471814</c:v>
                </c:pt>
                <c:pt idx="2">
                  <c:v>380324.39191997173</c:v>
                </c:pt>
                <c:pt idx="3">
                  <c:v>343604.77056207211</c:v>
                </c:pt>
                <c:pt idx="4">
                  <c:v>287254.04953643988</c:v>
                </c:pt>
                <c:pt idx="5">
                  <c:v>471911.44870173151</c:v>
                </c:pt>
                <c:pt idx="6">
                  <c:v>382902.2722045363</c:v>
                </c:pt>
                <c:pt idx="7">
                  <c:v>306162.62221798976</c:v>
                </c:pt>
                <c:pt idx="8">
                  <c:v>362751.68759862962</c:v>
                </c:pt>
                <c:pt idx="9">
                  <c:v>288330.90924158116</c:v>
                </c:pt>
                <c:pt idx="10">
                  <c:v>344279.17166034866</c:v>
                </c:pt>
                <c:pt idx="11">
                  <c:v>169212.32711989296</c:v>
                </c:pt>
                <c:pt idx="12">
                  <c:v>320888.74018770899</c:v>
                </c:pt>
                <c:pt idx="13">
                  <c:v>236144.8868266748</c:v>
                </c:pt>
                <c:pt idx="14">
                  <c:v>296155.65604430571</c:v>
                </c:pt>
                <c:pt idx="15">
                  <c:v>312257.0326456725</c:v>
                </c:pt>
                <c:pt idx="16">
                  <c:v>322703.19395710179</c:v>
                </c:pt>
                <c:pt idx="17">
                  <c:v>261891.81667223887</c:v>
                </c:pt>
                <c:pt idx="18">
                  <c:v>335347.90412952559</c:v>
                </c:pt>
                <c:pt idx="19">
                  <c:v>276147.21079672879</c:v>
                </c:pt>
                <c:pt idx="20">
                  <c:v>352056.57126648934</c:v>
                </c:pt>
                <c:pt idx="21">
                  <c:v>286518.60527091078</c:v>
                </c:pt>
                <c:pt idx="22">
                  <c:v>347838.70199879119</c:v>
                </c:pt>
                <c:pt idx="23">
                  <c:v>318620.63363751437</c:v>
                </c:pt>
                <c:pt idx="24">
                  <c:v>340343.78267328185</c:v>
                </c:pt>
                <c:pt idx="25">
                  <c:v>383344.87836836983</c:v>
                </c:pt>
                <c:pt idx="26">
                  <c:v>377630.75744411396</c:v>
                </c:pt>
                <c:pt idx="27">
                  <c:v>290302.3244205165</c:v>
                </c:pt>
                <c:pt idx="28">
                  <c:v>318952.30288858258</c:v>
                </c:pt>
                <c:pt idx="29">
                  <c:v>288478.00750904874</c:v>
                </c:pt>
                <c:pt idx="30">
                  <c:v>298492.3529544092</c:v>
                </c:pt>
                <c:pt idx="31">
                  <c:v>296176.14323025831</c:v>
                </c:pt>
                <c:pt idx="32">
                  <c:v>316587.6267509812</c:v>
                </c:pt>
                <c:pt idx="33">
                  <c:v>260886.32564775346</c:v>
                </c:pt>
                <c:pt idx="34">
                  <c:v>177155.97517070739</c:v>
                </c:pt>
                <c:pt idx="35">
                  <c:v>174112.16264005861</c:v>
                </c:pt>
                <c:pt idx="36">
                  <c:v>193059.8635146133</c:v>
                </c:pt>
                <c:pt idx="37">
                  <c:v>216927.14763059554</c:v>
                </c:pt>
                <c:pt idx="38">
                  <c:v>300308.42861418735</c:v>
                </c:pt>
                <c:pt idx="39">
                  <c:v>226123.12896977639</c:v>
                </c:pt>
                <c:pt idx="40">
                  <c:v>298483.82167680847</c:v>
                </c:pt>
                <c:pt idx="41">
                  <c:v>254150.47809232585</c:v>
                </c:pt>
                <c:pt idx="42">
                  <c:v>278222.10346427641</c:v>
                </c:pt>
                <c:pt idx="43">
                  <c:v>131367.27734737506</c:v>
                </c:pt>
                <c:pt idx="44">
                  <c:v>185419.7377278872</c:v>
                </c:pt>
                <c:pt idx="45">
                  <c:v>235082.73966479336</c:v>
                </c:pt>
                <c:pt idx="46">
                  <c:v>162710.92597752533</c:v>
                </c:pt>
                <c:pt idx="47">
                  <c:v>173504.44254368806</c:v>
                </c:pt>
                <c:pt idx="48">
                  <c:v>170283.59264552768</c:v>
                </c:pt>
                <c:pt idx="49">
                  <c:v>151334.16035732703</c:v>
                </c:pt>
                <c:pt idx="50">
                  <c:v>205041.49395132484</c:v>
                </c:pt>
                <c:pt idx="51">
                  <c:v>191557.26516536248</c:v>
                </c:pt>
                <c:pt idx="52">
                  <c:v>314596.17910348182</c:v>
                </c:pt>
                <c:pt idx="53">
                  <c:v>155431.45455449785</c:v>
                </c:pt>
                <c:pt idx="54">
                  <c:v>140564.25772275499</c:v>
                </c:pt>
                <c:pt idx="55">
                  <c:v>221647.31380192371</c:v>
                </c:pt>
                <c:pt idx="56">
                  <c:v>171566.18858603964</c:v>
                </c:pt>
                <c:pt idx="57">
                  <c:v>122712.53598720614</c:v>
                </c:pt>
                <c:pt idx="58">
                  <c:v>104153.22349630944</c:v>
                </c:pt>
                <c:pt idx="59">
                  <c:v>106419.0755220608</c:v>
                </c:pt>
                <c:pt idx="60">
                  <c:v>152514.71147390592</c:v>
                </c:pt>
                <c:pt idx="61">
                  <c:v>124149.62882555374</c:v>
                </c:pt>
                <c:pt idx="62">
                  <c:v>141800.81412775669</c:v>
                </c:pt>
                <c:pt idx="63">
                  <c:v>184216.0927875815</c:v>
                </c:pt>
                <c:pt idx="64">
                  <c:v>102264.03874934241</c:v>
                </c:pt>
                <c:pt idx="65">
                  <c:v>189238.5785296901</c:v>
                </c:pt>
                <c:pt idx="66">
                  <c:v>120769.92704488253</c:v>
                </c:pt>
                <c:pt idx="67">
                  <c:v>107371.89500667136</c:v>
                </c:pt>
                <c:pt idx="68">
                  <c:v>184766.89032816858</c:v>
                </c:pt>
                <c:pt idx="69">
                  <c:v>118561.60461425337</c:v>
                </c:pt>
                <c:pt idx="70">
                  <c:v>84314.129954477015</c:v>
                </c:pt>
                <c:pt idx="71">
                  <c:v>133886.84779717249</c:v>
                </c:pt>
                <c:pt idx="72">
                  <c:v>152514.71147390592</c:v>
                </c:pt>
                <c:pt idx="73">
                  <c:v>124149.62882555374</c:v>
                </c:pt>
                <c:pt idx="74">
                  <c:v>141800.81412775669</c:v>
                </c:pt>
                <c:pt idx="75">
                  <c:v>189238.5785296901</c:v>
                </c:pt>
                <c:pt idx="76">
                  <c:v>120769.92704488253</c:v>
                </c:pt>
                <c:pt idx="77">
                  <c:v>184658.99365038064</c:v>
                </c:pt>
                <c:pt idx="78">
                  <c:v>118561.60461425337</c:v>
                </c:pt>
                <c:pt idx="79">
                  <c:v>84314.129954477015</c:v>
                </c:pt>
                <c:pt idx="80">
                  <c:v>133886.84779717249</c:v>
                </c:pt>
                <c:pt idx="81">
                  <c:v>276697.88057206065</c:v>
                </c:pt>
                <c:pt idx="82">
                  <c:v>286865.98247777019</c:v>
                </c:pt>
                <c:pt idx="83">
                  <c:v>308266.18943351734</c:v>
                </c:pt>
                <c:pt idx="84">
                  <c:v>217894.13291674494</c:v>
                </c:pt>
                <c:pt idx="85">
                  <c:v>190415.39788175054</c:v>
                </c:pt>
                <c:pt idx="86">
                  <c:v>233617.31753648358</c:v>
                </c:pt>
                <c:pt idx="87">
                  <c:v>373607.24225516454</c:v>
                </c:pt>
                <c:pt idx="88">
                  <c:v>139119.78001738028</c:v>
                </c:pt>
                <c:pt idx="89">
                  <c:v>142980.03644325217</c:v>
                </c:pt>
                <c:pt idx="90">
                  <c:v>159850.24222854141</c:v>
                </c:pt>
                <c:pt idx="91">
                  <c:v>165535.46303089298</c:v>
                </c:pt>
                <c:pt idx="92">
                  <c:v>203700.40805129643</c:v>
                </c:pt>
                <c:pt idx="93">
                  <c:v>238269.39295281249</c:v>
                </c:pt>
                <c:pt idx="94">
                  <c:v>131797.38986241579</c:v>
                </c:pt>
                <c:pt idx="95">
                  <c:v>307488.11362452852</c:v>
                </c:pt>
                <c:pt idx="96">
                  <c:v>177851.77741857158</c:v>
                </c:pt>
                <c:pt idx="97">
                  <c:v>189219.83941083332</c:v>
                </c:pt>
                <c:pt idx="98">
                  <c:v>299601.7950116875</c:v>
                </c:pt>
                <c:pt idx="99">
                  <c:v>165754.71182687063</c:v>
                </c:pt>
                <c:pt idx="100">
                  <c:v>156908.2845673979</c:v>
                </c:pt>
                <c:pt idx="101">
                  <c:v>155569.43422600327</c:v>
                </c:pt>
                <c:pt idx="102">
                  <c:v>150266.83970365603</c:v>
                </c:pt>
                <c:pt idx="103">
                  <c:v>179141.12715455651</c:v>
                </c:pt>
                <c:pt idx="104">
                  <c:v>308071.40313401655</c:v>
                </c:pt>
                <c:pt idx="105">
                  <c:v>214830.7081495139</c:v>
                </c:pt>
                <c:pt idx="106">
                  <c:v>167129.39633049438</c:v>
                </c:pt>
                <c:pt idx="107">
                  <c:v>219541.48710580348</c:v>
                </c:pt>
                <c:pt idx="108">
                  <c:v>145261.82204127664</c:v>
                </c:pt>
                <c:pt idx="109">
                  <c:v>165026.75921420654</c:v>
                </c:pt>
                <c:pt idx="110">
                  <c:v>272440.40837775636</c:v>
                </c:pt>
                <c:pt idx="111">
                  <c:v>73745.621784670802</c:v>
                </c:pt>
                <c:pt idx="112">
                  <c:v>163922.19794140043</c:v>
                </c:pt>
                <c:pt idx="113">
                  <c:v>174163.1260855486</c:v>
                </c:pt>
                <c:pt idx="114">
                  <c:v>265506.33782182925</c:v>
                </c:pt>
                <c:pt idx="115">
                  <c:v>199168.43221228008</c:v>
                </c:pt>
                <c:pt idx="116">
                  <c:v>147023.25475586153</c:v>
                </c:pt>
                <c:pt idx="117">
                  <c:v>230856.39777975049</c:v>
                </c:pt>
                <c:pt idx="118">
                  <c:v>194114.90354654373</c:v>
                </c:pt>
                <c:pt idx="119">
                  <c:v>179618.32945371931</c:v>
                </c:pt>
                <c:pt idx="120">
                  <c:v>295923.79839607113</c:v>
                </c:pt>
                <c:pt idx="121">
                  <c:v>197411.88093087214</c:v>
                </c:pt>
                <c:pt idx="122">
                  <c:v>143803.44694498231</c:v>
                </c:pt>
                <c:pt idx="123">
                  <c:v>161815.92562426301</c:v>
                </c:pt>
                <c:pt idx="124">
                  <c:v>283372.64379926067</c:v>
                </c:pt>
                <c:pt idx="125">
                  <c:v>164922.47601808424</c:v>
                </c:pt>
                <c:pt idx="126">
                  <c:v>177225.91803925429</c:v>
                </c:pt>
                <c:pt idx="127">
                  <c:v>136851.88462328078</c:v>
                </c:pt>
                <c:pt idx="128">
                  <c:v>312080.5046508892</c:v>
                </c:pt>
                <c:pt idx="129">
                  <c:v>134738.13405126869</c:v>
                </c:pt>
                <c:pt idx="130">
                  <c:v>272239.15705511952</c:v>
                </c:pt>
                <c:pt idx="131">
                  <c:v>92467.163334274199</c:v>
                </c:pt>
                <c:pt idx="132">
                  <c:v>103650.6471007395</c:v>
                </c:pt>
                <c:pt idx="133">
                  <c:v>180084.58885600098</c:v>
                </c:pt>
                <c:pt idx="134">
                  <c:v>161180.22546884831</c:v>
                </c:pt>
                <c:pt idx="135">
                  <c:v>166087.93972673986</c:v>
                </c:pt>
                <c:pt idx="136">
                  <c:v>154053.27847845285</c:v>
                </c:pt>
                <c:pt idx="137">
                  <c:v>183280.26427382321</c:v>
                </c:pt>
                <c:pt idx="138">
                  <c:v>172383.70888825625</c:v>
                </c:pt>
                <c:pt idx="139">
                  <c:v>237943.48025417168</c:v>
                </c:pt>
                <c:pt idx="140">
                  <c:v>180335.73439517547</c:v>
                </c:pt>
                <c:pt idx="141">
                  <c:v>128275.93188474761</c:v>
                </c:pt>
                <c:pt idx="142">
                  <c:v>138516.68362854209</c:v>
                </c:pt>
                <c:pt idx="143">
                  <c:v>166047.39842474909</c:v>
                </c:pt>
                <c:pt idx="144">
                  <c:v>185441.88464232444</c:v>
                </c:pt>
                <c:pt idx="145">
                  <c:v>168562.47009557535</c:v>
                </c:pt>
                <c:pt idx="146">
                  <c:v>144716.00082751084</c:v>
                </c:pt>
                <c:pt idx="147">
                  <c:v>147980.66091960168</c:v>
                </c:pt>
                <c:pt idx="148">
                  <c:v>160807.95911084133</c:v>
                </c:pt>
                <c:pt idx="149">
                  <c:v>157749.23040718058</c:v>
                </c:pt>
                <c:pt idx="150">
                  <c:v>98485.278364885598</c:v>
                </c:pt>
                <c:pt idx="151">
                  <c:v>148018.35098692638</c:v>
                </c:pt>
                <c:pt idx="152">
                  <c:v>196105.78306693834</c:v>
                </c:pt>
                <c:pt idx="153">
                  <c:v>228505.72213702762</c:v>
                </c:pt>
                <c:pt idx="154">
                  <c:v>169454.48585215089</c:v>
                </c:pt>
                <c:pt idx="155">
                  <c:v>120176.37066298138</c:v>
                </c:pt>
                <c:pt idx="156">
                  <c:v>157114.84233378764</c:v>
                </c:pt>
                <c:pt idx="157">
                  <c:v>200269.92116305188</c:v>
                </c:pt>
                <c:pt idx="158">
                  <c:v>301847.59869723109</c:v>
                </c:pt>
                <c:pt idx="159">
                  <c:v>156467.14595211166</c:v>
                </c:pt>
                <c:pt idx="160">
                  <c:v>277027.4373244099</c:v>
                </c:pt>
                <c:pt idx="161">
                  <c:v>199639.3235879924</c:v>
                </c:pt>
                <c:pt idx="162">
                  <c:v>127964.42759016553</c:v>
                </c:pt>
                <c:pt idx="163">
                  <c:v>178899.45583269844</c:v>
                </c:pt>
                <c:pt idx="164">
                  <c:v>124941.08489047251</c:v>
                </c:pt>
                <c:pt idx="165">
                  <c:v>243737.33245679963</c:v>
                </c:pt>
                <c:pt idx="166">
                  <c:v>352115.72438006575</c:v>
                </c:pt>
                <c:pt idx="167">
                  <c:v>258475.24031588517</c:v>
                </c:pt>
                <c:pt idx="168">
                  <c:v>277498.5859286653</c:v>
                </c:pt>
                <c:pt idx="169">
                  <c:v>313766.72419785918</c:v>
                </c:pt>
                <c:pt idx="170">
                  <c:v>227915.48127942067</c:v>
                </c:pt>
                <c:pt idx="171">
                  <c:v>116811.99356781514</c:v>
                </c:pt>
                <c:pt idx="172">
                  <c:v>167801.63400610338</c:v>
                </c:pt>
                <c:pt idx="173">
                  <c:v>278306.76382597489</c:v>
                </c:pt>
                <c:pt idx="174">
                  <c:v>191070.53714358635</c:v>
                </c:pt>
                <c:pt idx="175">
                  <c:v>206807.38150151001</c:v>
                </c:pt>
                <c:pt idx="176">
                  <c:v>172632.61761390857</c:v>
                </c:pt>
                <c:pt idx="177">
                  <c:v>150722.23091186862</c:v>
                </c:pt>
                <c:pt idx="178">
                  <c:v>152579.53380491037</c:v>
                </c:pt>
                <c:pt idx="179">
                  <c:v>260866.6926155852</c:v>
                </c:pt>
                <c:pt idx="180">
                  <c:v>110185.78776991717</c:v>
                </c:pt>
                <c:pt idx="181">
                  <c:v>228312.02074796992</c:v>
                </c:pt>
                <c:pt idx="182">
                  <c:v>150198.77647859196</c:v>
                </c:pt>
                <c:pt idx="183">
                  <c:v>197787.15798075194</c:v>
                </c:pt>
                <c:pt idx="184">
                  <c:v>175421.82422871931</c:v>
                </c:pt>
                <c:pt idx="185">
                  <c:v>135649.02510154006</c:v>
                </c:pt>
                <c:pt idx="186">
                  <c:v>274947.24289168889</c:v>
                </c:pt>
                <c:pt idx="187">
                  <c:v>319423.49972701393</c:v>
                </c:pt>
                <c:pt idx="188">
                  <c:v>170695.86757606582</c:v>
                </c:pt>
                <c:pt idx="189">
                  <c:v>136522.64337740751</c:v>
                </c:pt>
                <c:pt idx="190">
                  <c:v>263971.4336841898</c:v>
                </c:pt>
                <c:pt idx="191">
                  <c:v>317570.53726394713</c:v>
                </c:pt>
                <c:pt idx="192">
                  <c:v>114512.67146597116</c:v>
                </c:pt>
                <c:pt idx="193">
                  <c:v>289419.44161142723</c:v>
                </c:pt>
                <c:pt idx="194">
                  <c:v>117228.66346460853</c:v>
                </c:pt>
                <c:pt idx="195">
                  <c:v>134408.79156568379</c:v>
                </c:pt>
                <c:pt idx="196">
                  <c:v>91922.639407697745</c:v>
                </c:pt>
                <c:pt idx="197">
                  <c:v>191090.66853407674</c:v>
                </c:pt>
                <c:pt idx="198">
                  <c:v>209630.89699396616</c:v>
                </c:pt>
                <c:pt idx="199">
                  <c:v>156706.74475217811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A-4066-BC5C-DEF6637A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84896"/>
        <c:axId val="153607280"/>
      </c:scatterChart>
      <c:valAx>
        <c:axId val="1800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07280"/>
        <c:crosses val="autoZero"/>
        <c:crossBetween val="midCat"/>
      </c:valAx>
      <c:valAx>
        <c:axId val="15360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TO HOSPITAL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84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COST TO HOSPITAL </c:v>
          </c:tx>
          <c:spPr>
            <a:ln w="19050">
              <a:noFill/>
            </a:ln>
          </c:spPr>
          <c:xVal>
            <c:numRef>
              <c:f>'modified training dataset'!$C$2:$C$201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dataset'!$O$2:$O$201</c:f>
              <c:numCache>
                <c:formatCode>General</c:formatCode>
                <c:ptCount val="200"/>
                <c:pt idx="0">
                  <c:v>660293</c:v>
                </c:pt>
                <c:pt idx="1">
                  <c:v>809130</c:v>
                </c:pt>
                <c:pt idx="2">
                  <c:v>362231</c:v>
                </c:pt>
                <c:pt idx="3">
                  <c:v>629990</c:v>
                </c:pt>
                <c:pt idx="4">
                  <c:v>444876</c:v>
                </c:pt>
                <c:pt idx="5">
                  <c:v>372357</c:v>
                </c:pt>
                <c:pt idx="6">
                  <c:v>887350</c:v>
                </c:pt>
                <c:pt idx="7">
                  <c:v>389827</c:v>
                </c:pt>
                <c:pt idx="8">
                  <c:v>437529.07</c:v>
                </c:pt>
                <c:pt idx="9">
                  <c:v>364222</c:v>
                </c:pt>
                <c:pt idx="10">
                  <c:v>514524</c:v>
                </c:pt>
                <c:pt idx="11">
                  <c:v>539976</c:v>
                </c:pt>
                <c:pt idx="12">
                  <c:v>711616</c:v>
                </c:pt>
                <c:pt idx="13">
                  <c:v>420040</c:v>
                </c:pt>
                <c:pt idx="14">
                  <c:v>495968.7</c:v>
                </c:pt>
                <c:pt idx="15">
                  <c:v>157763</c:v>
                </c:pt>
                <c:pt idx="16">
                  <c:v>501897</c:v>
                </c:pt>
                <c:pt idx="17">
                  <c:v>343984</c:v>
                </c:pt>
                <c:pt idx="18">
                  <c:v>449395</c:v>
                </c:pt>
                <c:pt idx="19">
                  <c:v>214716</c:v>
                </c:pt>
                <c:pt idx="20">
                  <c:v>341109</c:v>
                </c:pt>
                <c:pt idx="21">
                  <c:v>288960</c:v>
                </c:pt>
                <c:pt idx="22">
                  <c:v>348687</c:v>
                </c:pt>
                <c:pt idx="23">
                  <c:v>345590</c:v>
                </c:pt>
                <c:pt idx="24">
                  <c:v>361738</c:v>
                </c:pt>
                <c:pt idx="25">
                  <c:v>305193</c:v>
                </c:pt>
                <c:pt idx="26">
                  <c:v>404644</c:v>
                </c:pt>
                <c:pt idx="27">
                  <c:v>278213.73</c:v>
                </c:pt>
                <c:pt idx="28">
                  <c:v>355276</c:v>
                </c:pt>
                <c:pt idx="29">
                  <c:v>229289</c:v>
                </c:pt>
                <c:pt idx="30">
                  <c:v>247473</c:v>
                </c:pt>
                <c:pt idx="31">
                  <c:v>395163</c:v>
                </c:pt>
                <c:pt idx="32">
                  <c:v>418429</c:v>
                </c:pt>
                <c:pt idx="33">
                  <c:v>359280</c:v>
                </c:pt>
                <c:pt idx="34">
                  <c:v>349318</c:v>
                </c:pt>
                <c:pt idx="35">
                  <c:v>551809</c:v>
                </c:pt>
                <c:pt idx="36">
                  <c:v>293127</c:v>
                </c:pt>
                <c:pt idx="37">
                  <c:v>260036</c:v>
                </c:pt>
                <c:pt idx="38">
                  <c:v>163765</c:v>
                </c:pt>
                <c:pt idx="39">
                  <c:v>162364</c:v>
                </c:pt>
                <c:pt idx="40">
                  <c:v>144037.23000000001</c:v>
                </c:pt>
                <c:pt idx="41">
                  <c:v>183204</c:v>
                </c:pt>
                <c:pt idx="42">
                  <c:v>164962</c:v>
                </c:pt>
                <c:pt idx="43">
                  <c:v>178100</c:v>
                </c:pt>
                <c:pt idx="44">
                  <c:v>169726.43</c:v>
                </c:pt>
                <c:pt idx="45">
                  <c:v>164719</c:v>
                </c:pt>
                <c:pt idx="46">
                  <c:v>133130</c:v>
                </c:pt>
                <c:pt idx="47">
                  <c:v>146308.6</c:v>
                </c:pt>
                <c:pt idx="48">
                  <c:v>134497.65</c:v>
                </c:pt>
                <c:pt idx="49">
                  <c:v>206500.95</c:v>
                </c:pt>
                <c:pt idx="50">
                  <c:v>120131</c:v>
                </c:pt>
                <c:pt idx="51">
                  <c:v>176340.75</c:v>
                </c:pt>
                <c:pt idx="52">
                  <c:v>138923</c:v>
                </c:pt>
                <c:pt idx="53">
                  <c:v>162957.32</c:v>
                </c:pt>
                <c:pt idx="54">
                  <c:v>133009</c:v>
                </c:pt>
                <c:pt idx="55">
                  <c:v>163483</c:v>
                </c:pt>
                <c:pt idx="56">
                  <c:v>131837</c:v>
                </c:pt>
                <c:pt idx="57">
                  <c:v>163372</c:v>
                </c:pt>
                <c:pt idx="58">
                  <c:v>128104.37</c:v>
                </c:pt>
                <c:pt idx="59">
                  <c:v>115908</c:v>
                </c:pt>
                <c:pt idx="60">
                  <c:v>129474.64</c:v>
                </c:pt>
                <c:pt idx="61">
                  <c:v>152184</c:v>
                </c:pt>
                <c:pt idx="62">
                  <c:v>122892</c:v>
                </c:pt>
                <c:pt idx="63">
                  <c:v>124804</c:v>
                </c:pt>
                <c:pt idx="64">
                  <c:v>142552</c:v>
                </c:pt>
                <c:pt idx="65">
                  <c:v>128196</c:v>
                </c:pt>
                <c:pt idx="66">
                  <c:v>109085.84</c:v>
                </c:pt>
                <c:pt idx="67">
                  <c:v>109452</c:v>
                </c:pt>
                <c:pt idx="68">
                  <c:v>125643</c:v>
                </c:pt>
                <c:pt idx="69">
                  <c:v>120064</c:v>
                </c:pt>
                <c:pt idx="70">
                  <c:v>114580</c:v>
                </c:pt>
                <c:pt idx="71">
                  <c:v>119935.36</c:v>
                </c:pt>
                <c:pt idx="72">
                  <c:v>129474.64</c:v>
                </c:pt>
                <c:pt idx="73">
                  <c:v>152184</c:v>
                </c:pt>
                <c:pt idx="74">
                  <c:v>122892</c:v>
                </c:pt>
                <c:pt idx="75">
                  <c:v>128196</c:v>
                </c:pt>
                <c:pt idx="76">
                  <c:v>109085.84</c:v>
                </c:pt>
                <c:pt idx="77">
                  <c:v>125643</c:v>
                </c:pt>
                <c:pt idx="78">
                  <c:v>120064</c:v>
                </c:pt>
                <c:pt idx="79">
                  <c:v>114580</c:v>
                </c:pt>
                <c:pt idx="80">
                  <c:v>119935.36</c:v>
                </c:pt>
                <c:pt idx="81">
                  <c:v>199268</c:v>
                </c:pt>
                <c:pt idx="82">
                  <c:v>341011</c:v>
                </c:pt>
                <c:pt idx="83">
                  <c:v>334955</c:v>
                </c:pt>
                <c:pt idx="84">
                  <c:v>258138</c:v>
                </c:pt>
                <c:pt idx="85">
                  <c:v>275888</c:v>
                </c:pt>
                <c:pt idx="86">
                  <c:v>308817</c:v>
                </c:pt>
                <c:pt idx="87">
                  <c:v>294615.90000000002</c:v>
                </c:pt>
                <c:pt idx="88">
                  <c:v>156576.85</c:v>
                </c:pt>
                <c:pt idx="89">
                  <c:v>109575.6</c:v>
                </c:pt>
                <c:pt idx="90">
                  <c:v>209292</c:v>
                </c:pt>
                <c:pt idx="91">
                  <c:v>195136</c:v>
                </c:pt>
                <c:pt idx="92">
                  <c:v>265243</c:v>
                </c:pt>
                <c:pt idx="93">
                  <c:v>201219</c:v>
                </c:pt>
                <c:pt idx="94">
                  <c:v>179720</c:v>
                </c:pt>
                <c:pt idx="95">
                  <c:v>143278.83000000002</c:v>
                </c:pt>
                <c:pt idx="96">
                  <c:v>214679</c:v>
                </c:pt>
                <c:pt idx="97">
                  <c:v>165000</c:v>
                </c:pt>
                <c:pt idx="98">
                  <c:v>262582</c:v>
                </c:pt>
                <c:pt idx="99">
                  <c:v>208535.71</c:v>
                </c:pt>
                <c:pt idx="100">
                  <c:v>179613.25</c:v>
                </c:pt>
                <c:pt idx="101">
                  <c:v>151156.52000000002</c:v>
                </c:pt>
                <c:pt idx="102">
                  <c:v>189701.55</c:v>
                </c:pt>
                <c:pt idx="103">
                  <c:v>169951</c:v>
                </c:pt>
                <c:pt idx="104">
                  <c:v>220519</c:v>
                </c:pt>
                <c:pt idx="105">
                  <c:v>139723</c:v>
                </c:pt>
                <c:pt idx="106">
                  <c:v>119685.64</c:v>
                </c:pt>
                <c:pt idx="107">
                  <c:v>253471</c:v>
                </c:pt>
                <c:pt idx="108">
                  <c:v>129684</c:v>
                </c:pt>
                <c:pt idx="109">
                  <c:v>167122</c:v>
                </c:pt>
                <c:pt idx="110">
                  <c:v>276458</c:v>
                </c:pt>
                <c:pt idx="111">
                  <c:v>150337</c:v>
                </c:pt>
                <c:pt idx="112">
                  <c:v>138093.02000000002</c:v>
                </c:pt>
                <c:pt idx="113">
                  <c:v>178398</c:v>
                </c:pt>
                <c:pt idx="114">
                  <c:v>180870</c:v>
                </c:pt>
                <c:pt idx="115">
                  <c:v>182651</c:v>
                </c:pt>
                <c:pt idx="116">
                  <c:v>323960</c:v>
                </c:pt>
                <c:pt idx="117">
                  <c:v>159327.38</c:v>
                </c:pt>
                <c:pt idx="118">
                  <c:v>131430</c:v>
                </c:pt>
                <c:pt idx="119">
                  <c:v>180415.66999999998</c:v>
                </c:pt>
                <c:pt idx="120">
                  <c:v>139067</c:v>
                </c:pt>
                <c:pt idx="121">
                  <c:v>197865</c:v>
                </c:pt>
                <c:pt idx="122">
                  <c:v>144900.29999999999</c:v>
                </c:pt>
                <c:pt idx="123">
                  <c:v>202633.9</c:v>
                </c:pt>
                <c:pt idx="124">
                  <c:v>232676</c:v>
                </c:pt>
                <c:pt idx="125">
                  <c:v>127899</c:v>
                </c:pt>
                <c:pt idx="126">
                  <c:v>145362</c:v>
                </c:pt>
                <c:pt idx="127">
                  <c:v>165335.52000000002</c:v>
                </c:pt>
                <c:pt idx="128">
                  <c:v>233266</c:v>
                </c:pt>
                <c:pt idx="129">
                  <c:v>153445</c:v>
                </c:pt>
                <c:pt idx="130">
                  <c:v>135216</c:v>
                </c:pt>
                <c:pt idx="131">
                  <c:v>117185</c:v>
                </c:pt>
                <c:pt idx="132">
                  <c:v>108989</c:v>
                </c:pt>
                <c:pt idx="133">
                  <c:v>148652</c:v>
                </c:pt>
                <c:pt idx="134">
                  <c:v>79302</c:v>
                </c:pt>
                <c:pt idx="135">
                  <c:v>147132</c:v>
                </c:pt>
                <c:pt idx="136">
                  <c:v>131738.27000000002</c:v>
                </c:pt>
                <c:pt idx="137">
                  <c:v>146355</c:v>
                </c:pt>
                <c:pt idx="138">
                  <c:v>97060.800000000003</c:v>
                </c:pt>
                <c:pt idx="139">
                  <c:v>84002.5</c:v>
                </c:pt>
                <c:pt idx="140">
                  <c:v>106070</c:v>
                </c:pt>
                <c:pt idx="141">
                  <c:v>123187.9</c:v>
                </c:pt>
                <c:pt idx="142">
                  <c:v>120367.81</c:v>
                </c:pt>
                <c:pt idx="143">
                  <c:v>140372</c:v>
                </c:pt>
                <c:pt idx="144">
                  <c:v>102852</c:v>
                </c:pt>
                <c:pt idx="145">
                  <c:v>154669</c:v>
                </c:pt>
                <c:pt idx="146">
                  <c:v>115935.54000000001</c:v>
                </c:pt>
                <c:pt idx="147">
                  <c:v>113706.2</c:v>
                </c:pt>
                <c:pt idx="148">
                  <c:v>138769.38</c:v>
                </c:pt>
                <c:pt idx="149">
                  <c:v>61340</c:v>
                </c:pt>
                <c:pt idx="150">
                  <c:v>72374</c:v>
                </c:pt>
                <c:pt idx="151">
                  <c:v>143773.58000000002</c:v>
                </c:pt>
                <c:pt idx="152">
                  <c:v>142326.04</c:v>
                </c:pt>
                <c:pt idx="153">
                  <c:v>140545</c:v>
                </c:pt>
                <c:pt idx="154">
                  <c:v>57140.85</c:v>
                </c:pt>
                <c:pt idx="155">
                  <c:v>131727</c:v>
                </c:pt>
                <c:pt idx="156">
                  <c:v>132226</c:v>
                </c:pt>
                <c:pt idx="157">
                  <c:v>77241</c:v>
                </c:pt>
                <c:pt idx="158">
                  <c:v>55885.7</c:v>
                </c:pt>
                <c:pt idx="159">
                  <c:v>49700</c:v>
                </c:pt>
                <c:pt idx="160">
                  <c:v>155352</c:v>
                </c:pt>
                <c:pt idx="161">
                  <c:v>288614.2</c:v>
                </c:pt>
                <c:pt idx="162">
                  <c:v>239570.4</c:v>
                </c:pt>
                <c:pt idx="163">
                  <c:v>170302</c:v>
                </c:pt>
                <c:pt idx="164">
                  <c:v>141232.16999999998</c:v>
                </c:pt>
                <c:pt idx="165">
                  <c:v>102537.85</c:v>
                </c:pt>
                <c:pt idx="166">
                  <c:v>219126.24</c:v>
                </c:pt>
                <c:pt idx="167">
                  <c:v>204852.36</c:v>
                </c:pt>
                <c:pt idx="168">
                  <c:v>253368</c:v>
                </c:pt>
                <c:pt idx="169">
                  <c:v>162271</c:v>
                </c:pt>
                <c:pt idx="170">
                  <c:v>293271</c:v>
                </c:pt>
                <c:pt idx="171">
                  <c:v>162957</c:v>
                </c:pt>
                <c:pt idx="172">
                  <c:v>137273</c:v>
                </c:pt>
                <c:pt idx="173">
                  <c:v>199677</c:v>
                </c:pt>
                <c:pt idx="174">
                  <c:v>161017</c:v>
                </c:pt>
                <c:pt idx="175">
                  <c:v>199790</c:v>
                </c:pt>
                <c:pt idx="176">
                  <c:v>159882</c:v>
                </c:pt>
                <c:pt idx="177">
                  <c:v>64929</c:v>
                </c:pt>
                <c:pt idx="178">
                  <c:v>180728</c:v>
                </c:pt>
                <c:pt idx="179">
                  <c:v>144134</c:v>
                </c:pt>
                <c:pt idx="180">
                  <c:v>160250</c:v>
                </c:pt>
                <c:pt idx="181">
                  <c:v>193543</c:v>
                </c:pt>
                <c:pt idx="182">
                  <c:v>233376</c:v>
                </c:pt>
                <c:pt idx="183">
                  <c:v>166709</c:v>
                </c:pt>
                <c:pt idx="184">
                  <c:v>133873</c:v>
                </c:pt>
                <c:pt idx="185">
                  <c:v>133087</c:v>
                </c:pt>
                <c:pt idx="186">
                  <c:v>178428</c:v>
                </c:pt>
                <c:pt idx="187">
                  <c:v>191102</c:v>
                </c:pt>
                <c:pt idx="188">
                  <c:v>168670</c:v>
                </c:pt>
                <c:pt idx="189">
                  <c:v>163914</c:v>
                </c:pt>
                <c:pt idx="190">
                  <c:v>241130</c:v>
                </c:pt>
                <c:pt idx="191">
                  <c:v>138535</c:v>
                </c:pt>
                <c:pt idx="192">
                  <c:v>119348</c:v>
                </c:pt>
                <c:pt idx="193">
                  <c:v>154354</c:v>
                </c:pt>
                <c:pt idx="194">
                  <c:v>119877</c:v>
                </c:pt>
                <c:pt idx="195">
                  <c:v>135019</c:v>
                </c:pt>
                <c:pt idx="196">
                  <c:v>176383</c:v>
                </c:pt>
                <c:pt idx="197">
                  <c:v>233522</c:v>
                </c:pt>
                <c:pt idx="198">
                  <c:v>132585</c:v>
                </c:pt>
                <c:pt idx="199">
                  <c:v>170654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4-4BCD-ADA1-E5D4455A3D79}"/>
            </c:ext>
          </c:extLst>
        </c:ser>
        <c:ser>
          <c:idx val="1"/>
          <c:order val="1"/>
          <c:tx>
            <c:v>Predicted TOTAL COST TO HOSPITAL </c:v>
          </c:tx>
          <c:spPr>
            <a:ln w="19050">
              <a:noFill/>
            </a:ln>
          </c:spPr>
          <c:xVal>
            <c:numRef>
              <c:f>'modified training dataset'!$C$2:$C$201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dataset'!$S$55:$S$254</c:f>
              <c:numCache>
                <c:formatCode>General</c:formatCode>
                <c:ptCount val="200"/>
                <c:pt idx="0">
                  <c:v>319482.7626591954</c:v>
                </c:pt>
                <c:pt idx="1">
                  <c:v>324860.25026471814</c:v>
                </c:pt>
                <c:pt idx="2">
                  <c:v>380324.39191997173</c:v>
                </c:pt>
                <c:pt idx="3">
                  <c:v>343604.77056207211</c:v>
                </c:pt>
                <c:pt idx="4">
                  <c:v>287254.04953643988</c:v>
                </c:pt>
                <c:pt idx="5">
                  <c:v>471911.44870173151</c:v>
                </c:pt>
                <c:pt idx="6">
                  <c:v>382902.2722045363</c:v>
                </c:pt>
                <c:pt idx="7">
                  <c:v>306162.62221798976</c:v>
                </c:pt>
                <c:pt idx="8">
                  <c:v>362751.68759862962</c:v>
                </c:pt>
                <c:pt idx="9">
                  <c:v>288330.90924158116</c:v>
                </c:pt>
                <c:pt idx="10">
                  <c:v>344279.17166034866</c:v>
                </c:pt>
                <c:pt idx="11">
                  <c:v>169212.32711989296</c:v>
                </c:pt>
                <c:pt idx="12">
                  <c:v>320888.74018770899</c:v>
                </c:pt>
                <c:pt idx="13">
                  <c:v>236144.8868266748</c:v>
                </c:pt>
                <c:pt idx="14">
                  <c:v>296155.65604430571</c:v>
                </c:pt>
                <c:pt idx="15">
                  <c:v>312257.0326456725</c:v>
                </c:pt>
                <c:pt idx="16">
                  <c:v>322703.19395710179</c:v>
                </c:pt>
                <c:pt idx="17">
                  <c:v>261891.81667223887</c:v>
                </c:pt>
                <c:pt idx="18">
                  <c:v>335347.90412952559</c:v>
                </c:pt>
                <c:pt idx="19">
                  <c:v>276147.21079672879</c:v>
                </c:pt>
                <c:pt idx="20">
                  <c:v>352056.57126648934</c:v>
                </c:pt>
                <c:pt idx="21">
                  <c:v>286518.60527091078</c:v>
                </c:pt>
                <c:pt idx="22">
                  <c:v>347838.70199879119</c:v>
                </c:pt>
                <c:pt idx="23">
                  <c:v>318620.63363751437</c:v>
                </c:pt>
                <c:pt idx="24">
                  <c:v>340343.78267328185</c:v>
                </c:pt>
                <c:pt idx="25">
                  <c:v>383344.87836836983</c:v>
                </c:pt>
                <c:pt idx="26">
                  <c:v>377630.75744411396</c:v>
                </c:pt>
                <c:pt idx="27">
                  <c:v>290302.3244205165</c:v>
                </c:pt>
                <c:pt idx="28">
                  <c:v>318952.30288858258</c:v>
                </c:pt>
                <c:pt idx="29">
                  <c:v>288478.00750904874</c:v>
                </c:pt>
                <c:pt idx="30">
                  <c:v>298492.3529544092</c:v>
                </c:pt>
                <c:pt idx="31">
                  <c:v>296176.14323025831</c:v>
                </c:pt>
                <c:pt idx="32">
                  <c:v>316587.6267509812</c:v>
                </c:pt>
                <c:pt idx="33">
                  <c:v>260886.32564775346</c:v>
                </c:pt>
                <c:pt idx="34">
                  <c:v>177155.97517070739</c:v>
                </c:pt>
                <c:pt idx="35">
                  <c:v>174112.16264005861</c:v>
                </c:pt>
                <c:pt idx="36">
                  <c:v>193059.8635146133</c:v>
                </c:pt>
                <c:pt idx="37">
                  <c:v>216927.14763059554</c:v>
                </c:pt>
                <c:pt idx="38">
                  <c:v>300308.42861418735</c:v>
                </c:pt>
                <c:pt idx="39">
                  <c:v>226123.12896977639</c:v>
                </c:pt>
                <c:pt idx="40">
                  <c:v>298483.82167680847</c:v>
                </c:pt>
                <c:pt idx="41">
                  <c:v>254150.47809232585</c:v>
                </c:pt>
                <c:pt idx="42">
                  <c:v>278222.10346427641</c:v>
                </c:pt>
                <c:pt idx="43">
                  <c:v>131367.27734737506</c:v>
                </c:pt>
                <c:pt idx="44">
                  <c:v>185419.7377278872</c:v>
                </c:pt>
                <c:pt idx="45">
                  <c:v>235082.73966479336</c:v>
                </c:pt>
                <c:pt idx="46">
                  <c:v>162710.92597752533</c:v>
                </c:pt>
                <c:pt idx="47">
                  <c:v>173504.44254368806</c:v>
                </c:pt>
                <c:pt idx="48">
                  <c:v>170283.59264552768</c:v>
                </c:pt>
                <c:pt idx="49">
                  <c:v>151334.16035732703</c:v>
                </c:pt>
                <c:pt idx="50">
                  <c:v>205041.49395132484</c:v>
                </c:pt>
                <c:pt idx="51">
                  <c:v>191557.26516536248</c:v>
                </c:pt>
                <c:pt idx="52">
                  <c:v>314596.17910348182</c:v>
                </c:pt>
                <c:pt idx="53">
                  <c:v>155431.45455449785</c:v>
                </c:pt>
                <c:pt idx="54">
                  <c:v>140564.25772275499</c:v>
                </c:pt>
                <c:pt idx="55">
                  <c:v>221647.31380192371</c:v>
                </c:pt>
                <c:pt idx="56">
                  <c:v>171566.18858603964</c:v>
                </c:pt>
                <c:pt idx="57">
                  <c:v>122712.53598720614</c:v>
                </c:pt>
                <c:pt idx="58">
                  <c:v>104153.22349630944</c:v>
                </c:pt>
                <c:pt idx="59">
                  <c:v>106419.0755220608</c:v>
                </c:pt>
                <c:pt idx="60">
                  <c:v>152514.71147390592</c:v>
                </c:pt>
                <c:pt idx="61">
                  <c:v>124149.62882555374</c:v>
                </c:pt>
                <c:pt idx="62">
                  <c:v>141800.81412775669</c:v>
                </c:pt>
                <c:pt idx="63">
                  <c:v>184216.0927875815</c:v>
                </c:pt>
                <c:pt idx="64">
                  <c:v>102264.03874934241</c:v>
                </c:pt>
                <c:pt idx="65">
                  <c:v>189238.5785296901</c:v>
                </c:pt>
                <c:pt idx="66">
                  <c:v>120769.92704488253</c:v>
                </c:pt>
                <c:pt idx="67">
                  <c:v>107371.89500667136</c:v>
                </c:pt>
                <c:pt idx="68">
                  <c:v>184766.89032816858</c:v>
                </c:pt>
                <c:pt idx="69">
                  <c:v>118561.60461425337</c:v>
                </c:pt>
                <c:pt idx="70">
                  <c:v>84314.129954477015</c:v>
                </c:pt>
                <c:pt idx="71">
                  <c:v>133886.84779717249</c:v>
                </c:pt>
                <c:pt idx="72">
                  <c:v>152514.71147390592</c:v>
                </c:pt>
                <c:pt idx="73">
                  <c:v>124149.62882555374</c:v>
                </c:pt>
                <c:pt idx="74">
                  <c:v>141800.81412775669</c:v>
                </c:pt>
                <c:pt idx="75">
                  <c:v>189238.5785296901</c:v>
                </c:pt>
                <c:pt idx="76">
                  <c:v>120769.92704488253</c:v>
                </c:pt>
                <c:pt idx="77">
                  <c:v>184658.99365038064</c:v>
                </c:pt>
                <c:pt idx="78">
                  <c:v>118561.60461425337</c:v>
                </c:pt>
                <c:pt idx="79">
                  <c:v>84314.129954477015</c:v>
                </c:pt>
                <c:pt idx="80">
                  <c:v>133886.84779717249</c:v>
                </c:pt>
                <c:pt idx="81">
                  <c:v>276697.88057206065</c:v>
                </c:pt>
                <c:pt idx="82">
                  <c:v>286865.98247777019</c:v>
                </c:pt>
                <c:pt idx="83">
                  <c:v>308266.18943351734</c:v>
                </c:pt>
                <c:pt idx="84">
                  <c:v>217894.13291674494</c:v>
                </c:pt>
                <c:pt idx="85">
                  <c:v>190415.39788175054</c:v>
                </c:pt>
                <c:pt idx="86">
                  <c:v>233617.31753648358</c:v>
                </c:pt>
                <c:pt idx="87">
                  <c:v>373607.24225516454</c:v>
                </c:pt>
                <c:pt idx="88">
                  <c:v>139119.78001738028</c:v>
                </c:pt>
                <c:pt idx="89">
                  <c:v>142980.03644325217</c:v>
                </c:pt>
                <c:pt idx="90">
                  <c:v>159850.24222854141</c:v>
                </c:pt>
                <c:pt idx="91">
                  <c:v>165535.46303089298</c:v>
                </c:pt>
                <c:pt idx="92">
                  <c:v>203700.40805129643</c:v>
                </c:pt>
                <c:pt idx="93">
                  <c:v>238269.39295281249</c:v>
                </c:pt>
                <c:pt idx="94">
                  <c:v>131797.38986241579</c:v>
                </c:pt>
                <c:pt idx="95">
                  <c:v>307488.11362452852</c:v>
                </c:pt>
                <c:pt idx="96">
                  <c:v>177851.77741857158</c:v>
                </c:pt>
                <c:pt idx="97">
                  <c:v>189219.83941083332</c:v>
                </c:pt>
                <c:pt idx="98">
                  <c:v>299601.7950116875</c:v>
                </c:pt>
                <c:pt idx="99">
                  <c:v>165754.71182687063</c:v>
                </c:pt>
                <c:pt idx="100">
                  <c:v>156908.2845673979</c:v>
                </c:pt>
                <c:pt idx="101">
                  <c:v>155569.43422600327</c:v>
                </c:pt>
                <c:pt idx="102">
                  <c:v>150266.83970365603</c:v>
                </c:pt>
                <c:pt idx="103">
                  <c:v>179141.12715455651</c:v>
                </c:pt>
                <c:pt idx="104">
                  <c:v>308071.40313401655</c:v>
                </c:pt>
                <c:pt idx="105">
                  <c:v>214830.7081495139</c:v>
                </c:pt>
                <c:pt idx="106">
                  <c:v>167129.39633049438</c:v>
                </c:pt>
                <c:pt idx="107">
                  <c:v>219541.48710580348</c:v>
                </c:pt>
                <c:pt idx="108">
                  <c:v>145261.82204127664</c:v>
                </c:pt>
                <c:pt idx="109">
                  <c:v>165026.75921420654</c:v>
                </c:pt>
                <c:pt idx="110">
                  <c:v>272440.40837775636</c:v>
                </c:pt>
                <c:pt idx="111">
                  <c:v>73745.621784670802</c:v>
                </c:pt>
                <c:pt idx="112">
                  <c:v>163922.19794140043</c:v>
                </c:pt>
                <c:pt idx="113">
                  <c:v>174163.1260855486</c:v>
                </c:pt>
                <c:pt idx="114">
                  <c:v>265506.33782182925</c:v>
                </c:pt>
                <c:pt idx="115">
                  <c:v>199168.43221228008</c:v>
                </c:pt>
                <c:pt idx="116">
                  <c:v>147023.25475586153</c:v>
                </c:pt>
                <c:pt idx="117">
                  <c:v>230856.39777975049</c:v>
                </c:pt>
                <c:pt idx="118">
                  <c:v>194114.90354654373</c:v>
                </c:pt>
                <c:pt idx="119">
                  <c:v>179618.32945371931</c:v>
                </c:pt>
                <c:pt idx="120">
                  <c:v>295923.79839607113</c:v>
                </c:pt>
                <c:pt idx="121">
                  <c:v>197411.88093087214</c:v>
                </c:pt>
                <c:pt idx="122">
                  <c:v>143803.44694498231</c:v>
                </c:pt>
                <c:pt idx="123">
                  <c:v>161815.92562426301</c:v>
                </c:pt>
                <c:pt idx="124">
                  <c:v>283372.64379926067</c:v>
                </c:pt>
                <c:pt idx="125">
                  <c:v>164922.47601808424</c:v>
                </c:pt>
                <c:pt idx="126">
                  <c:v>177225.91803925429</c:v>
                </c:pt>
                <c:pt idx="127">
                  <c:v>136851.88462328078</c:v>
                </c:pt>
                <c:pt idx="128">
                  <c:v>312080.5046508892</c:v>
                </c:pt>
                <c:pt idx="129">
                  <c:v>134738.13405126869</c:v>
                </c:pt>
                <c:pt idx="130">
                  <c:v>272239.15705511952</c:v>
                </c:pt>
                <c:pt idx="131">
                  <c:v>92467.163334274199</c:v>
                </c:pt>
                <c:pt idx="132">
                  <c:v>103650.6471007395</c:v>
                </c:pt>
                <c:pt idx="133">
                  <c:v>180084.58885600098</c:v>
                </c:pt>
                <c:pt idx="134">
                  <c:v>161180.22546884831</c:v>
                </c:pt>
                <c:pt idx="135">
                  <c:v>166087.93972673986</c:v>
                </c:pt>
                <c:pt idx="136">
                  <c:v>154053.27847845285</c:v>
                </c:pt>
                <c:pt idx="137">
                  <c:v>183280.26427382321</c:v>
                </c:pt>
                <c:pt idx="138">
                  <c:v>172383.70888825625</c:v>
                </c:pt>
                <c:pt idx="139">
                  <c:v>237943.48025417168</c:v>
                </c:pt>
                <c:pt idx="140">
                  <c:v>180335.73439517547</c:v>
                </c:pt>
                <c:pt idx="141">
                  <c:v>128275.93188474761</c:v>
                </c:pt>
                <c:pt idx="142">
                  <c:v>138516.68362854209</c:v>
                </c:pt>
                <c:pt idx="143">
                  <c:v>166047.39842474909</c:v>
                </c:pt>
                <c:pt idx="144">
                  <c:v>185441.88464232444</c:v>
                </c:pt>
                <c:pt idx="145">
                  <c:v>168562.47009557535</c:v>
                </c:pt>
                <c:pt idx="146">
                  <c:v>144716.00082751084</c:v>
                </c:pt>
                <c:pt idx="147">
                  <c:v>147980.66091960168</c:v>
                </c:pt>
                <c:pt idx="148">
                  <c:v>160807.95911084133</c:v>
                </c:pt>
                <c:pt idx="149">
                  <c:v>157749.23040718058</c:v>
                </c:pt>
                <c:pt idx="150">
                  <c:v>98485.278364885598</c:v>
                </c:pt>
                <c:pt idx="151">
                  <c:v>148018.35098692638</c:v>
                </c:pt>
                <c:pt idx="152">
                  <c:v>196105.78306693834</c:v>
                </c:pt>
                <c:pt idx="153">
                  <c:v>228505.72213702762</c:v>
                </c:pt>
                <c:pt idx="154">
                  <c:v>169454.48585215089</c:v>
                </c:pt>
                <c:pt idx="155">
                  <c:v>120176.37066298138</c:v>
                </c:pt>
                <c:pt idx="156">
                  <c:v>157114.84233378764</c:v>
                </c:pt>
                <c:pt idx="157">
                  <c:v>200269.92116305188</c:v>
                </c:pt>
                <c:pt idx="158">
                  <c:v>301847.59869723109</c:v>
                </c:pt>
                <c:pt idx="159">
                  <c:v>156467.14595211166</c:v>
                </c:pt>
                <c:pt idx="160">
                  <c:v>277027.4373244099</c:v>
                </c:pt>
                <c:pt idx="161">
                  <c:v>199639.3235879924</c:v>
                </c:pt>
                <c:pt idx="162">
                  <c:v>127964.42759016553</c:v>
                </c:pt>
                <c:pt idx="163">
                  <c:v>178899.45583269844</c:v>
                </c:pt>
                <c:pt idx="164">
                  <c:v>124941.08489047251</c:v>
                </c:pt>
                <c:pt idx="165">
                  <c:v>243737.33245679963</c:v>
                </c:pt>
                <c:pt idx="166">
                  <c:v>352115.72438006575</c:v>
                </c:pt>
                <c:pt idx="167">
                  <c:v>258475.24031588517</c:v>
                </c:pt>
                <c:pt idx="168">
                  <c:v>277498.5859286653</c:v>
                </c:pt>
                <c:pt idx="169">
                  <c:v>313766.72419785918</c:v>
                </c:pt>
                <c:pt idx="170">
                  <c:v>227915.48127942067</c:v>
                </c:pt>
                <c:pt idx="171">
                  <c:v>116811.99356781514</c:v>
                </c:pt>
                <c:pt idx="172">
                  <c:v>167801.63400610338</c:v>
                </c:pt>
                <c:pt idx="173">
                  <c:v>278306.76382597489</c:v>
                </c:pt>
                <c:pt idx="174">
                  <c:v>191070.53714358635</c:v>
                </c:pt>
                <c:pt idx="175">
                  <c:v>206807.38150151001</c:v>
                </c:pt>
                <c:pt idx="176">
                  <c:v>172632.61761390857</c:v>
                </c:pt>
                <c:pt idx="177">
                  <c:v>150722.23091186862</c:v>
                </c:pt>
                <c:pt idx="178">
                  <c:v>152579.53380491037</c:v>
                </c:pt>
                <c:pt idx="179">
                  <c:v>260866.6926155852</c:v>
                </c:pt>
                <c:pt idx="180">
                  <c:v>110185.78776991717</c:v>
                </c:pt>
                <c:pt idx="181">
                  <c:v>228312.02074796992</c:v>
                </c:pt>
                <c:pt idx="182">
                  <c:v>150198.77647859196</c:v>
                </c:pt>
                <c:pt idx="183">
                  <c:v>197787.15798075194</c:v>
                </c:pt>
                <c:pt idx="184">
                  <c:v>175421.82422871931</c:v>
                </c:pt>
                <c:pt idx="185">
                  <c:v>135649.02510154006</c:v>
                </c:pt>
                <c:pt idx="186">
                  <c:v>274947.24289168889</c:v>
                </c:pt>
                <c:pt idx="187">
                  <c:v>319423.49972701393</c:v>
                </c:pt>
                <c:pt idx="188">
                  <c:v>170695.86757606582</c:v>
                </c:pt>
                <c:pt idx="189">
                  <c:v>136522.64337740751</c:v>
                </c:pt>
                <c:pt idx="190">
                  <c:v>263971.4336841898</c:v>
                </c:pt>
                <c:pt idx="191">
                  <c:v>317570.53726394713</c:v>
                </c:pt>
                <c:pt idx="192">
                  <c:v>114512.67146597116</c:v>
                </c:pt>
                <c:pt idx="193">
                  <c:v>289419.44161142723</c:v>
                </c:pt>
                <c:pt idx="194">
                  <c:v>117228.66346460853</c:v>
                </c:pt>
                <c:pt idx="195">
                  <c:v>134408.79156568379</c:v>
                </c:pt>
                <c:pt idx="196">
                  <c:v>91922.639407697745</c:v>
                </c:pt>
                <c:pt idx="197">
                  <c:v>191090.66853407674</c:v>
                </c:pt>
                <c:pt idx="198">
                  <c:v>209630.89699396616</c:v>
                </c:pt>
                <c:pt idx="199">
                  <c:v>156706.74475217811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4-4BCD-ADA1-E5D4455A3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68656"/>
        <c:axId val="153611120"/>
      </c:scatterChart>
      <c:valAx>
        <c:axId val="18006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FEMALE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11120"/>
        <c:crosses val="autoZero"/>
        <c:crossBetween val="midCat"/>
      </c:valAx>
      <c:valAx>
        <c:axId val="15361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TO HOSPITAL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68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MARRIED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COST TO HOSPITAL </c:v>
          </c:tx>
          <c:spPr>
            <a:ln w="19050">
              <a:noFill/>
            </a:ln>
          </c:spPr>
          <c:xVal>
            <c:numRef>
              <c:f>'modified training dataset'!$D$2:$D$201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dataset'!$O$2:$O$201</c:f>
              <c:numCache>
                <c:formatCode>General</c:formatCode>
                <c:ptCount val="200"/>
                <c:pt idx="0">
                  <c:v>660293</c:v>
                </c:pt>
                <c:pt idx="1">
                  <c:v>809130</c:v>
                </c:pt>
                <c:pt idx="2">
                  <c:v>362231</c:v>
                </c:pt>
                <c:pt idx="3">
                  <c:v>629990</c:v>
                </c:pt>
                <c:pt idx="4">
                  <c:v>444876</c:v>
                </c:pt>
                <c:pt idx="5">
                  <c:v>372357</c:v>
                </c:pt>
                <c:pt idx="6">
                  <c:v>887350</c:v>
                </c:pt>
                <c:pt idx="7">
                  <c:v>389827</c:v>
                </c:pt>
                <c:pt idx="8">
                  <c:v>437529.07</c:v>
                </c:pt>
                <c:pt idx="9">
                  <c:v>364222</c:v>
                </c:pt>
                <c:pt idx="10">
                  <c:v>514524</c:v>
                </c:pt>
                <c:pt idx="11">
                  <c:v>539976</c:v>
                </c:pt>
                <c:pt idx="12">
                  <c:v>711616</c:v>
                </c:pt>
                <c:pt idx="13">
                  <c:v>420040</c:v>
                </c:pt>
                <c:pt idx="14">
                  <c:v>495968.7</c:v>
                </c:pt>
                <c:pt idx="15">
                  <c:v>157763</c:v>
                </c:pt>
                <c:pt idx="16">
                  <c:v>501897</c:v>
                </c:pt>
                <c:pt idx="17">
                  <c:v>343984</c:v>
                </c:pt>
                <c:pt idx="18">
                  <c:v>449395</c:v>
                </c:pt>
                <c:pt idx="19">
                  <c:v>214716</c:v>
                </c:pt>
                <c:pt idx="20">
                  <c:v>341109</c:v>
                </c:pt>
                <c:pt idx="21">
                  <c:v>288960</c:v>
                </c:pt>
                <c:pt idx="22">
                  <c:v>348687</c:v>
                </c:pt>
                <c:pt idx="23">
                  <c:v>345590</c:v>
                </c:pt>
                <c:pt idx="24">
                  <c:v>361738</c:v>
                </c:pt>
                <c:pt idx="25">
                  <c:v>305193</c:v>
                </c:pt>
                <c:pt idx="26">
                  <c:v>404644</c:v>
                </c:pt>
                <c:pt idx="27">
                  <c:v>278213.73</c:v>
                </c:pt>
                <c:pt idx="28">
                  <c:v>355276</c:v>
                </c:pt>
                <c:pt idx="29">
                  <c:v>229289</c:v>
                </c:pt>
                <c:pt idx="30">
                  <c:v>247473</c:v>
                </c:pt>
                <c:pt idx="31">
                  <c:v>395163</c:v>
                </c:pt>
                <c:pt idx="32">
                  <c:v>418429</c:v>
                </c:pt>
                <c:pt idx="33">
                  <c:v>359280</c:v>
                </c:pt>
                <c:pt idx="34">
                  <c:v>349318</c:v>
                </c:pt>
                <c:pt idx="35">
                  <c:v>551809</c:v>
                </c:pt>
                <c:pt idx="36">
                  <c:v>293127</c:v>
                </c:pt>
                <c:pt idx="37">
                  <c:v>260036</c:v>
                </c:pt>
                <c:pt idx="38">
                  <c:v>163765</c:v>
                </c:pt>
                <c:pt idx="39">
                  <c:v>162364</c:v>
                </c:pt>
                <c:pt idx="40">
                  <c:v>144037.23000000001</c:v>
                </c:pt>
                <c:pt idx="41">
                  <c:v>183204</c:v>
                </c:pt>
                <c:pt idx="42">
                  <c:v>164962</c:v>
                </c:pt>
                <c:pt idx="43">
                  <c:v>178100</c:v>
                </c:pt>
                <c:pt idx="44">
                  <c:v>169726.43</c:v>
                </c:pt>
                <c:pt idx="45">
                  <c:v>164719</c:v>
                </c:pt>
                <c:pt idx="46">
                  <c:v>133130</c:v>
                </c:pt>
                <c:pt idx="47">
                  <c:v>146308.6</c:v>
                </c:pt>
                <c:pt idx="48">
                  <c:v>134497.65</c:v>
                </c:pt>
                <c:pt idx="49">
                  <c:v>206500.95</c:v>
                </c:pt>
                <c:pt idx="50">
                  <c:v>120131</c:v>
                </c:pt>
                <c:pt idx="51">
                  <c:v>176340.75</c:v>
                </c:pt>
                <c:pt idx="52">
                  <c:v>138923</c:v>
                </c:pt>
                <c:pt idx="53">
                  <c:v>162957.32</c:v>
                </c:pt>
                <c:pt idx="54">
                  <c:v>133009</c:v>
                </c:pt>
                <c:pt idx="55">
                  <c:v>163483</c:v>
                </c:pt>
                <c:pt idx="56">
                  <c:v>131837</c:v>
                </c:pt>
                <c:pt idx="57">
                  <c:v>163372</c:v>
                </c:pt>
                <c:pt idx="58">
                  <c:v>128104.37</c:v>
                </c:pt>
                <c:pt idx="59">
                  <c:v>115908</c:v>
                </c:pt>
                <c:pt idx="60">
                  <c:v>129474.64</c:v>
                </c:pt>
                <c:pt idx="61">
                  <c:v>152184</c:v>
                </c:pt>
                <c:pt idx="62">
                  <c:v>122892</c:v>
                </c:pt>
                <c:pt idx="63">
                  <c:v>124804</c:v>
                </c:pt>
                <c:pt idx="64">
                  <c:v>142552</c:v>
                </c:pt>
                <c:pt idx="65">
                  <c:v>128196</c:v>
                </c:pt>
                <c:pt idx="66">
                  <c:v>109085.84</c:v>
                </c:pt>
                <c:pt idx="67">
                  <c:v>109452</c:v>
                </c:pt>
                <c:pt idx="68">
                  <c:v>125643</c:v>
                </c:pt>
                <c:pt idx="69">
                  <c:v>120064</c:v>
                </c:pt>
                <c:pt idx="70">
                  <c:v>114580</c:v>
                </c:pt>
                <c:pt idx="71">
                  <c:v>119935.36</c:v>
                </c:pt>
                <c:pt idx="72">
                  <c:v>129474.64</c:v>
                </c:pt>
                <c:pt idx="73">
                  <c:v>152184</c:v>
                </c:pt>
                <c:pt idx="74">
                  <c:v>122892</c:v>
                </c:pt>
                <c:pt idx="75">
                  <c:v>128196</c:v>
                </c:pt>
                <c:pt idx="76">
                  <c:v>109085.84</c:v>
                </c:pt>
                <c:pt idx="77">
                  <c:v>125643</c:v>
                </c:pt>
                <c:pt idx="78">
                  <c:v>120064</c:v>
                </c:pt>
                <c:pt idx="79">
                  <c:v>114580</c:v>
                </c:pt>
                <c:pt idx="80">
                  <c:v>119935.36</c:v>
                </c:pt>
                <c:pt idx="81">
                  <c:v>199268</c:v>
                </c:pt>
                <c:pt idx="82">
                  <c:v>341011</c:v>
                </c:pt>
                <c:pt idx="83">
                  <c:v>334955</c:v>
                </c:pt>
                <c:pt idx="84">
                  <c:v>258138</c:v>
                </c:pt>
                <c:pt idx="85">
                  <c:v>275888</c:v>
                </c:pt>
                <c:pt idx="86">
                  <c:v>308817</c:v>
                </c:pt>
                <c:pt idx="87">
                  <c:v>294615.90000000002</c:v>
                </c:pt>
                <c:pt idx="88">
                  <c:v>156576.85</c:v>
                </c:pt>
                <c:pt idx="89">
                  <c:v>109575.6</c:v>
                </c:pt>
                <c:pt idx="90">
                  <c:v>209292</c:v>
                </c:pt>
                <c:pt idx="91">
                  <c:v>195136</c:v>
                </c:pt>
                <c:pt idx="92">
                  <c:v>265243</c:v>
                </c:pt>
                <c:pt idx="93">
                  <c:v>201219</c:v>
                </c:pt>
                <c:pt idx="94">
                  <c:v>179720</c:v>
                </c:pt>
                <c:pt idx="95">
                  <c:v>143278.83000000002</c:v>
                </c:pt>
                <c:pt idx="96">
                  <c:v>214679</c:v>
                </c:pt>
                <c:pt idx="97">
                  <c:v>165000</c:v>
                </c:pt>
                <c:pt idx="98">
                  <c:v>262582</c:v>
                </c:pt>
                <c:pt idx="99">
                  <c:v>208535.71</c:v>
                </c:pt>
                <c:pt idx="100">
                  <c:v>179613.25</c:v>
                </c:pt>
                <c:pt idx="101">
                  <c:v>151156.52000000002</c:v>
                </c:pt>
                <c:pt idx="102">
                  <c:v>189701.55</c:v>
                </c:pt>
                <c:pt idx="103">
                  <c:v>169951</c:v>
                </c:pt>
                <c:pt idx="104">
                  <c:v>220519</c:v>
                </c:pt>
                <c:pt idx="105">
                  <c:v>139723</c:v>
                </c:pt>
                <c:pt idx="106">
                  <c:v>119685.64</c:v>
                </c:pt>
                <c:pt idx="107">
                  <c:v>253471</c:v>
                </c:pt>
                <c:pt idx="108">
                  <c:v>129684</c:v>
                </c:pt>
                <c:pt idx="109">
                  <c:v>167122</c:v>
                </c:pt>
                <c:pt idx="110">
                  <c:v>276458</c:v>
                </c:pt>
                <c:pt idx="111">
                  <c:v>150337</c:v>
                </c:pt>
                <c:pt idx="112">
                  <c:v>138093.02000000002</c:v>
                </c:pt>
                <c:pt idx="113">
                  <c:v>178398</c:v>
                </c:pt>
                <c:pt idx="114">
                  <c:v>180870</c:v>
                </c:pt>
                <c:pt idx="115">
                  <c:v>182651</c:v>
                </c:pt>
                <c:pt idx="116">
                  <c:v>323960</c:v>
                </c:pt>
                <c:pt idx="117">
                  <c:v>159327.38</c:v>
                </c:pt>
                <c:pt idx="118">
                  <c:v>131430</c:v>
                </c:pt>
                <c:pt idx="119">
                  <c:v>180415.66999999998</c:v>
                </c:pt>
                <c:pt idx="120">
                  <c:v>139067</c:v>
                </c:pt>
                <c:pt idx="121">
                  <c:v>197865</c:v>
                </c:pt>
                <c:pt idx="122">
                  <c:v>144900.29999999999</c:v>
                </c:pt>
                <c:pt idx="123">
                  <c:v>202633.9</c:v>
                </c:pt>
                <c:pt idx="124">
                  <c:v>232676</c:v>
                </c:pt>
                <c:pt idx="125">
                  <c:v>127899</c:v>
                </c:pt>
                <c:pt idx="126">
                  <c:v>145362</c:v>
                </c:pt>
                <c:pt idx="127">
                  <c:v>165335.52000000002</c:v>
                </c:pt>
                <c:pt idx="128">
                  <c:v>233266</c:v>
                </c:pt>
                <c:pt idx="129">
                  <c:v>153445</c:v>
                </c:pt>
                <c:pt idx="130">
                  <c:v>135216</c:v>
                </c:pt>
                <c:pt idx="131">
                  <c:v>117185</c:v>
                </c:pt>
                <c:pt idx="132">
                  <c:v>108989</c:v>
                </c:pt>
                <c:pt idx="133">
                  <c:v>148652</c:v>
                </c:pt>
                <c:pt idx="134">
                  <c:v>79302</c:v>
                </c:pt>
                <c:pt idx="135">
                  <c:v>147132</c:v>
                </c:pt>
                <c:pt idx="136">
                  <c:v>131738.27000000002</c:v>
                </c:pt>
                <c:pt idx="137">
                  <c:v>146355</c:v>
                </c:pt>
                <c:pt idx="138">
                  <c:v>97060.800000000003</c:v>
                </c:pt>
                <c:pt idx="139">
                  <c:v>84002.5</c:v>
                </c:pt>
                <c:pt idx="140">
                  <c:v>106070</c:v>
                </c:pt>
                <c:pt idx="141">
                  <c:v>123187.9</c:v>
                </c:pt>
                <c:pt idx="142">
                  <c:v>120367.81</c:v>
                </c:pt>
                <c:pt idx="143">
                  <c:v>140372</c:v>
                </c:pt>
                <c:pt idx="144">
                  <c:v>102852</c:v>
                </c:pt>
                <c:pt idx="145">
                  <c:v>154669</c:v>
                </c:pt>
                <c:pt idx="146">
                  <c:v>115935.54000000001</c:v>
                </c:pt>
                <c:pt idx="147">
                  <c:v>113706.2</c:v>
                </c:pt>
                <c:pt idx="148">
                  <c:v>138769.38</c:v>
                </c:pt>
                <c:pt idx="149">
                  <c:v>61340</c:v>
                </c:pt>
                <c:pt idx="150">
                  <c:v>72374</c:v>
                </c:pt>
                <c:pt idx="151">
                  <c:v>143773.58000000002</c:v>
                </c:pt>
                <c:pt idx="152">
                  <c:v>142326.04</c:v>
                </c:pt>
                <c:pt idx="153">
                  <c:v>140545</c:v>
                </c:pt>
                <c:pt idx="154">
                  <c:v>57140.85</c:v>
                </c:pt>
                <c:pt idx="155">
                  <c:v>131727</c:v>
                </c:pt>
                <c:pt idx="156">
                  <c:v>132226</c:v>
                </c:pt>
                <c:pt idx="157">
                  <c:v>77241</c:v>
                </c:pt>
                <c:pt idx="158">
                  <c:v>55885.7</c:v>
                </c:pt>
                <c:pt idx="159">
                  <c:v>49700</c:v>
                </c:pt>
                <c:pt idx="160">
                  <c:v>155352</c:v>
                </c:pt>
                <c:pt idx="161">
                  <c:v>288614.2</c:v>
                </c:pt>
                <c:pt idx="162">
                  <c:v>239570.4</c:v>
                </c:pt>
                <c:pt idx="163">
                  <c:v>170302</c:v>
                </c:pt>
                <c:pt idx="164">
                  <c:v>141232.16999999998</c:v>
                </c:pt>
                <c:pt idx="165">
                  <c:v>102537.85</c:v>
                </c:pt>
                <c:pt idx="166">
                  <c:v>219126.24</c:v>
                </c:pt>
                <c:pt idx="167">
                  <c:v>204852.36</c:v>
                </c:pt>
                <c:pt idx="168">
                  <c:v>253368</c:v>
                </c:pt>
                <c:pt idx="169">
                  <c:v>162271</c:v>
                </c:pt>
                <c:pt idx="170">
                  <c:v>293271</c:v>
                </c:pt>
                <c:pt idx="171">
                  <c:v>162957</c:v>
                </c:pt>
                <c:pt idx="172">
                  <c:v>137273</c:v>
                </c:pt>
                <c:pt idx="173">
                  <c:v>199677</c:v>
                </c:pt>
                <c:pt idx="174">
                  <c:v>161017</c:v>
                </c:pt>
                <c:pt idx="175">
                  <c:v>199790</c:v>
                </c:pt>
                <c:pt idx="176">
                  <c:v>159882</c:v>
                </c:pt>
                <c:pt idx="177">
                  <c:v>64929</c:v>
                </c:pt>
                <c:pt idx="178">
                  <c:v>180728</c:v>
                </c:pt>
                <c:pt idx="179">
                  <c:v>144134</c:v>
                </c:pt>
                <c:pt idx="180">
                  <c:v>160250</c:v>
                </c:pt>
                <c:pt idx="181">
                  <c:v>193543</c:v>
                </c:pt>
                <c:pt idx="182">
                  <c:v>233376</c:v>
                </c:pt>
                <c:pt idx="183">
                  <c:v>166709</c:v>
                </c:pt>
                <c:pt idx="184">
                  <c:v>133873</c:v>
                </c:pt>
                <c:pt idx="185">
                  <c:v>133087</c:v>
                </c:pt>
                <c:pt idx="186">
                  <c:v>178428</c:v>
                </c:pt>
                <c:pt idx="187">
                  <c:v>191102</c:v>
                </c:pt>
                <c:pt idx="188">
                  <c:v>168670</c:v>
                </c:pt>
                <c:pt idx="189">
                  <c:v>163914</c:v>
                </c:pt>
                <c:pt idx="190">
                  <c:v>241130</c:v>
                </c:pt>
                <c:pt idx="191">
                  <c:v>138535</c:v>
                </c:pt>
                <c:pt idx="192">
                  <c:v>119348</c:v>
                </c:pt>
                <c:pt idx="193">
                  <c:v>154354</c:v>
                </c:pt>
                <c:pt idx="194">
                  <c:v>119877</c:v>
                </c:pt>
                <c:pt idx="195">
                  <c:v>135019</c:v>
                </c:pt>
                <c:pt idx="196">
                  <c:v>176383</c:v>
                </c:pt>
                <c:pt idx="197">
                  <c:v>233522</c:v>
                </c:pt>
                <c:pt idx="198">
                  <c:v>132585</c:v>
                </c:pt>
                <c:pt idx="199">
                  <c:v>170654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3-4A41-8915-17024EEC8E2B}"/>
            </c:ext>
          </c:extLst>
        </c:ser>
        <c:ser>
          <c:idx val="1"/>
          <c:order val="1"/>
          <c:tx>
            <c:v>Predicted TOTAL COST TO HOSPITAL </c:v>
          </c:tx>
          <c:spPr>
            <a:ln w="19050">
              <a:noFill/>
            </a:ln>
          </c:spPr>
          <c:xVal>
            <c:numRef>
              <c:f>'modified training dataset'!$D$2:$D$201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dataset'!$S$55:$S$254</c:f>
              <c:numCache>
                <c:formatCode>General</c:formatCode>
                <c:ptCount val="200"/>
                <c:pt idx="0">
                  <c:v>319482.7626591954</c:v>
                </c:pt>
                <c:pt idx="1">
                  <c:v>324860.25026471814</c:v>
                </c:pt>
                <c:pt idx="2">
                  <c:v>380324.39191997173</c:v>
                </c:pt>
                <c:pt idx="3">
                  <c:v>343604.77056207211</c:v>
                </c:pt>
                <c:pt idx="4">
                  <c:v>287254.04953643988</c:v>
                </c:pt>
                <c:pt idx="5">
                  <c:v>471911.44870173151</c:v>
                </c:pt>
                <c:pt idx="6">
                  <c:v>382902.2722045363</c:v>
                </c:pt>
                <c:pt idx="7">
                  <c:v>306162.62221798976</c:v>
                </c:pt>
                <c:pt idx="8">
                  <c:v>362751.68759862962</c:v>
                </c:pt>
                <c:pt idx="9">
                  <c:v>288330.90924158116</c:v>
                </c:pt>
                <c:pt idx="10">
                  <c:v>344279.17166034866</c:v>
                </c:pt>
                <c:pt idx="11">
                  <c:v>169212.32711989296</c:v>
                </c:pt>
                <c:pt idx="12">
                  <c:v>320888.74018770899</c:v>
                </c:pt>
                <c:pt idx="13">
                  <c:v>236144.8868266748</c:v>
                </c:pt>
                <c:pt idx="14">
                  <c:v>296155.65604430571</c:v>
                </c:pt>
                <c:pt idx="15">
                  <c:v>312257.0326456725</c:v>
                </c:pt>
                <c:pt idx="16">
                  <c:v>322703.19395710179</c:v>
                </c:pt>
                <c:pt idx="17">
                  <c:v>261891.81667223887</c:v>
                </c:pt>
                <c:pt idx="18">
                  <c:v>335347.90412952559</c:v>
                </c:pt>
                <c:pt idx="19">
                  <c:v>276147.21079672879</c:v>
                </c:pt>
                <c:pt idx="20">
                  <c:v>352056.57126648934</c:v>
                </c:pt>
                <c:pt idx="21">
                  <c:v>286518.60527091078</c:v>
                </c:pt>
                <c:pt idx="22">
                  <c:v>347838.70199879119</c:v>
                </c:pt>
                <c:pt idx="23">
                  <c:v>318620.63363751437</c:v>
                </c:pt>
                <c:pt idx="24">
                  <c:v>340343.78267328185</c:v>
                </c:pt>
                <c:pt idx="25">
                  <c:v>383344.87836836983</c:v>
                </c:pt>
                <c:pt idx="26">
                  <c:v>377630.75744411396</c:v>
                </c:pt>
                <c:pt idx="27">
                  <c:v>290302.3244205165</c:v>
                </c:pt>
                <c:pt idx="28">
                  <c:v>318952.30288858258</c:v>
                </c:pt>
                <c:pt idx="29">
                  <c:v>288478.00750904874</c:v>
                </c:pt>
                <c:pt idx="30">
                  <c:v>298492.3529544092</c:v>
                </c:pt>
                <c:pt idx="31">
                  <c:v>296176.14323025831</c:v>
                </c:pt>
                <c:pt idx="32">
                  <c:v>316587.6267509812</c:v>
                </c:pt>
                <c:pt idx="33">
                  <c:v>260886.32564775346</c:v>
                </c:pt>
                <c:pt idx="34">
                  <c:v>177155.97517070739</c:v>
                </c:pt>
                <c:pt idx="35">
                  <c:v>174112.16264005861</c:v>
                </c:pt>
                <c:pt idx="36">
                  <c:v>193059.8635146133</c:v>
                </c:pt>
                <c:pt idx="37">
                  <c:v>216927.14763059554</c:v>
                </c:pt>
                <c:pt idx="38">
                  <c:v>300308.42861418735</c:v>
                </c:pt>
                <c:pt idx="39">
                  <c:v>226123.12896977639</c:v>
                </c:pt>
                <c:pt idx="40">
                  <c:v>298483.82167680847</c:v>
                </c:pt>
                <c:pt idx="41">
                  <c:v>254150.47809232585</c:v>
                </c:pt>
                <c:pt idx="42">
                  <c:v>278222.10346427641</c:v>
                </c:pt>
                <c:pt idx="43">
                  <c:v>131367.27734737506</c:v>
                </c:pt>
                <c:pt idx="44">
                  <c:v>185419.7377278872</c:v>
                </c:pt>
                <c:pt idx="45">
                  <c:v>235082.73966479336</c:v>
                </c:pt>
                <c:pt idx="46">
                  <c:v>162710.92597752533</c:v>
                </c:pt>
                <c:pt idx="47">
                  <c:v>173504.44254368806</c:v>
                </c:pt>
                <c:pt idx="48">
                  <c:v>170283.59264552768</c:v>
                </c:pt>
                <c:pt idx="49">
                  <c:v>151334.16035732703</c:v>
                </c:pt>
                <c:pt idx="50">
                  <c:v>205041.49395132484</c:v>
                </c:pt>
                <c:pt idx="51">
                  <c:v>191557.26516536248</c:v>
                </c:pt>
                <c:pt idx="52">
                  <c:v>314596.17910348182</c:v>
                </c:pt>
                <c:pt idx="53">
                  <c:v>155431.45455449785</c:v>
                </c:pt>
                <c:pt idx="54">
                  <c:v>140564.25772275499</c:v>
                </c:pt>
                <c:pt idx="55">
                  <c:v>221647.31380192371</c:v>
                </c:pt>
                <c:pt idx="56">
                  <c:v>171566.18858603964</c:v>
                </c:pt>
                <c:pt idx="57">
                  <c:v>122712.53598720614</c:v>
                </c:pt>
                <c:pt idx="58">
                  <c:v>104153.22349630944</c:v>
                </c:pt>
                <c:pt idx="59">
                  <c:v>106419.0755220608</c:v>
                </c:pt>
                <c:pt idx="60">
                  <c:v>152514.71147390592</c:v>
                </c:pt>
                <c:pt idx="61">
                  <c:v>124149.62882555374</c:v>
                </c:pt>
                <c:pt idx="62">
                  <c:v>141800.81412775669</c:v>
                </c:pt>
                <c:pt idx="63">
                  <c:v>184216.0927875815</c:v>
                </c:pt>
                <c:pt idx="64">
                  <c:v>102264.03874934241</c:v>
                </c:pt>
                <c:pt idx="65">
                  <c:v>189238.5785296901</c:v>
                </c:pt>
                <c:pt idx="66">
                  <c:v>120769.92704488253</c:v>
                </c:pt>
                <c:pt idx="67">
                  <c:v>107371.89500667136</c:v>
                </c:pt>
                <c:pt idx="68">
                  <c:v>184766.89032816858</c:v>
                </c:pt>
                <c:pt idx="69">
                  <c:v>118561.60461425337</c:v>
                </c:pt>
                <c:pt idx="70">
                  <c:v>84314.129954477015</c:v>
                </c:pt>
                <c:pt idx="71">
                  <c:v>133886.84779717249</c:v>
                </c:pt>
                <c:pt idx="72">
                  <c:v>152514.71147390592</c:v>
                </c:pt>
                <c:pt idx="73">
                  <c:v>124149.62882555374</c:v>
                </c:pt>
                <c:pt idx="74">
                  <c:v>141800.81412775669</c:v>
                </c:pt>
                <c:pt idx="75">
                  <c:v>189238.5785296901</c:v>
                </c:pt>
                <c:pt idx="76">
                  <c:v>120769.92704488253</c:v>
                </c:pt>
                <c:pt idx="77">
                  <c:v>184658.99365038064</c:v>
                </c:pt>
                <c:pt idx="78">
                  <c:v>118561.60461425337</c:v>
                </c:pt>
                <c:pt idx="79">
                  <c:v>84314.129954477015</c:v>
                </c:pt>
                <c:pt idx="80">
                  <c:v>133886.84779717249</c:v>
                </c:pt>
                <c:pt idx="81">
                  <c:v>276697.88057206065</c:v>
                </c:pt>
                <c:pt idx="82">
                  <c:v>286865.98247777019</c:v>
                </c:pt>
                <c:pt idx="83">
                  <c:v>308266.18943351734</c:v>
                </c:pt>
                <c:pt idx="84">
                  <c:v>217894.13291674494</c:v>
                </c:pt>
                <c:pt idx="85">
                  <c:v>190415.39788175054</c:v>
                </c:pt>
                <c:pt idx="86">
                  <c:v>233617.31753648358</c:v>
                </c:pt>
                <c:pt idx="87">
                  <c:v>373607.24225516454</c:v>
                </c:pt>
                <c:pt idx="88">
                  <c:v>139119.78001738028</c:v>
                </c:pt>
                <c:pt idx="89">
                  <c:v>142980.03644325217</c:v>
                </c:pt>
                <c:pt idx="90">
                  <c:v>159850.24222854141</c:v>
                </c:pt>
                <c:pt idx="91">
                  <c:v>165535.46303089298</c:v>
                </c:pt>
                <c:pt idx="92">
                  <c:v>203700.40805129643</c:v>
                </c:pt>
                <c:pt idx="93">
                  <c:v>238269.39295281249</c:v>
                </c:pt>
                <c:pt idx="94">
                  <c:v>131797.38986241579</c:v>
                </c:pt>
                <c:pt idx="95">
                  <c:v>307488.11362452852</c:v>
                </c:pt>
                <c:pt idx="96">
                  <c:v>177851.77741857158</c:v>
                </c:pt>
                <c:pt idx="97">
                  <c:v>189219.83941083332</c:v>
                </c:pt>
                <c:pt idx="98">
                  <c:v>299601.7950116875</c:v>
                </c:pt>
                <c:pt idx="99">
                  <c:v>165754.71182687063</c:v>
                </c:pt>
                <c:pt idx="100">
                  <c:v>156908.2845673979</c:v>
                </c:pt>
                <c:pt idx="101">
                  <c:v>155569.43422600327</c:v>
                </c:pt>
                <c:pt idx="102">
                  <c:v>150266.83970365603</c:v>
                </c:pt>
                <c:pt idx="103">
                  <c:v>179141.12715455651</c:v>
                </c:pt>
                <c:pt idx="104">
                  <c:v>308071.40313401655</c:v>
                </c:pt>
                <c:pt idx="105">
                  <c:v>214830.7081495139</c:v>
                </c:pt>
                <c:pt idx="106">
                  <c:v>167129.39633049438</c:v>
                </c:pt>
                <c:pt idx="107">
                  <c:v>219541.48710580348</c:v>
                </c:pt>
                <c:pt idx="108">
                  <c:v>145261.82204127664</c:v>
                </c:pt>
                <c:pt idx="109">
                  <c:v>165026.75921420654</c:v>
                </c:pt>
                <c:pt idx="110">
                  <c:v>272440.40837775636</c:v>
                </c:pt>
                <c:pt idx="111">
                  <c:v>73745.621784670802</c:v>
                </c:pt>
                <c:pt idx="112">
                  <c:v>163922.19794140043</c:v>
                </c:pt>
                <c:pt idx="113">
                  <c:v>174163.1260855486</c:v>
                </c:pt>
                <c:pt idx="114">
                  <c:v>265506.33782182925</c:v>
                </c:pt>
                <c:pt idx="115">
                  <c:v>199168.43221228008</c:v>
                </c:pt>
                <c:pt idx="116">
                  <c:v>147023.25475586153</c:v>
                </c:pt>
                <c:pt idx="117">
                  <c:v>230856.39777975049</c:v>
                </c:pt>
                <c:pt idx="118">
                  <c:v>194114.90354654373</c:v>
                </c:pt>
                <c:pt idx="119">
                  <c:v>179618.32945371931</c:v>
                </c:pt>
                <c:pt idx="120">
                  <c:v>295923.79839607113</c:v>
                </c:pt>
                <c:pt idx="121">
                  <c:v>197411.88093087214</c:v>
                </c:pt>
                <c:pt idx="122">
                  <c:v>143803.44694498231</c:v>
                </c:pt>
                <c:pt idx="123">
                  <c:v>161815.92562426301</c:v>
                </c:pt>
                <c:pt idx="124">
                  <c:v>283372.64379926067</c:v>
                </c:pt>
                <c:pt idx="125">
                  <c:v>164922.47601808424</c:v>
                </c:pt>
                <c:pt idx="126">
                  <c:v>177225.91803925429</c:v>
                </c:pt>
                <c:pt idx="127">
                  <c:v>136851.88462328078</c:v>
                </c:pt>
                <c:pt idx="128">
                  <c:v>312080.5046508892</c:v>
                </c:pt>
                <c:pt idx="129">
                  <c:v>134738.13405126869</c:v>
                </c:pt>
                <c:pt idx="130">
                  <c:v>272239.15705511952</c:v>
                </c:pt>
                <c:pt idx="131">
                  <c:v>92467.163334274199</c:v>
                </c:pt>
                <c:pt idx="132">
                  <c:v>103650.6471007395</c:v>
                </c:pt>
                <c:pt idx="133">
                  <c:v>180084.58885600098</c:v>
                </c:pt>
                <c:pt idx="134">
                  <c:v>161180.22546884831</c:v>
                </c:pt>
                <c:pt idx="135">
                  <c:v>166087.93972673986</c:v>
                </c:pt>
                <c:pt idx="136">
                  <c:v>154053.27847845285</c:v>
                </c:pt>
                <c:pt idx="137">
                  <c:v>183280.26427382321</c:v>
                </c:pt>
                <c:pt idx="138">
                  <c:v>172383.70888825625</c:v>
                </c:pt>
                <c:pt idx="139">
                  <c:v>237943.48025417168</c:v>
                </c:pt>
                <c:pt idx="140">
                  <c:v>180335.73439517547</c:v>
                </c:pt>
                <c:pt idx="141">
                  <c:v>128275.93188474761</c:v>
                </c:pt>
                <c:pt idx="142">
                  <c:v>138516.68362854209</c:v>
                </c:pt>
                <c:pt idx="143">
                  <c:v>166047.39842474909</c:v>
                </c:pt>
                <c:pt idx="144">
                  <c:v>185441.88464232444</c:v>
                </c:pt>
                <c:pt idx="145">
                  <c:v>168562.47009557535</c:v>
                </c:pt>
                <c:pt idx="146">
                  <c:v>144716.00082751084</c:v>
                </c:pt>
                <c:pt idx="147">
                  <c:v>147980.66091960168</c:v>
                </c:pt>
                <c:pt idx="148">
                  <c:v>160807.95911084133</c:v>
                </c:pt>
                <c:pt idx="149">
                  <c:v>157749.23040718058</c:v>
                </c:pt>
                <c:pt idx="150">
                  <c:v>98485.278364885598</c:v>
                </c:pt>
                <c:pt idx="151">
                  <c:v>148018.35098692638</c:v>
                </c:pt>
                <c:pt idx="152">
                  <c:v>196105.78306693834</c:v>
                </c:pt>
                <c:pt idx="153">
                  <c:v>228505.72213702762</c:v>
                </c:pt>
                <c:pt idx="154">
                  <c:v>169454.48585215089</c:v>
                </c:pt>
                <c:pt idx="155">
                  <c:v>120176.37066298138</c:v>
                </c:pt>
                <c:pt idx="156">
                  <c:v>157114.84233378764</c:v>
                </c:pt>
                <c:pt idx="157">
                  <c:v>200269.92116305188</c:v>
                </c:pt>
                <c:pt idx="158">
                  <c:v>301847.59869723109</c:v>
                </c:pt>
                <c:pt idx="159">
                  <c:v>156467.14595211166</c:v>
                </c:pt>
                <c:pt idx="160">
                  <c:v>277027.4373244099</c:v>
                </c:pt>
                <c:pt idx="161">
                  <c:v>199639.3235879924</c:v>
                </c:pt>
                <c:pt idx="162">
                  <c:v>127964.42759016553</c:v>
                </c:pt>
                <c:pt idx="163">
                  <c:v>178899.45583269844</c:v>
                </c:pt>
                <c:pt idx="164">
                  <c:v>124941.08489047251</c:v>
                </c:pt>
                <c:pt idx="165">
                  <c:v>243737.33245679963</c:v>
                </c:pt>
                <c:pt idx="166">
                  <c:v>352115.72438006575</c:v>
                </c:pt>
                <c:pt idx="167">
                  <c:v>258475.24031588517</c:v>
                </c:pt>
                <c:pt idx="168">
                  <c:v>277498.5859286653</c:v>
                </c:pt>
                <c:pt idx="169">
                  <c:v>313766.72419785918</c:v>
                </c:pt>
                <c:pt idx="170">
                  <c:v>227915.48127942067</c:v>
                </c:pt>
                <c:pt idx="171">
                  <c:v>116811.99356781514</c:v>
                </c:pt>
                <c:pt idx="172">
                  <c:v>167801.63400610338</c:v>
                </c:pt>
                <c:pt idx="173">
                  <c:v>278306.76382597489</c:v>
                </c:pt>
                <c:pt idx="174">
                  <c:v>191070.53714358635</c:v>
                </c:pt>
                <c:pt idx="175">
                  <c:v>206807.38150151001</c:v>
                </c:pt>
                <c:pt idx="176">
                  <c:v>172632.61761390857</c:v>
                </c:pt>
                <c:pt idx="177">
                  <c:v>150722.23091186862</c:v>
                </c:pt>
                <c:pt idx="178">
                  <c:v>152579.53380491037</c:v>
                </c:pt>
                <c:pt idx="179">
                  <c:v>260866.6926155852</c:v>
                </c:pt>
                <c:pt idx="180">
                  <c:v>110185.78776991717</c:v>
                </c:pt>
                <c:pt idx="181">
                  <c:v>228312.02074796992</c:v>
                </c:pt>
                <c:pt idx="182">
                  <c:v>150198.77647859196</c:v>
                </c:pt>
                <c:pt idx="183">
                  <c:v>197787.15798075194</c:v>
                </c:pt>
                <c:pt idx="184">
                  <c:v>175421.82422871931</c:v>
                </c:pt>
                <c:pt idx="185">
                  <c:v>135649.02510154006</c:v>
                </c:pt>
                <c:pt idx="186">
                  <c:v>274947.24289168889</c:v>
                </c:pt>
                <c:pt idx="187">
                  <c:v>319423.49972701393</c:v>
                </c:pt>
                <c:pt idx="188">
                  <c:v>170695.86757606582</c:v>
                </c:pt>
                <c:pt idx="189">
                  <c:v>136522.64337740751</c:v>
                </c:pt>
                <c:pt idx="190">
                  <c:v>263971.4336841898</c:v>
                </c:pt>
                <c:pt idx="191">
                  <c:v>317570.53726394713</c:v>
                </c:pt>
                <c:pt idx="192">
                  <c:v>114512.67146597116</c:v>
                </c:pt>
                <c:pt idx="193">
                  <c:v>289419.44161142723</c:v>
                </c:pt>
                <c:pt idx="194">
                  <c:v>117228.66346460853</c:v>
                </c:pt>
                <c:pt idx="195">
                  <c:v>134408.79156568379</c:v>
                </c:pt>
                <c:pt idx="196">
                  <c:v>91922.639407697745</c:v>
                </c:pt>
                <c:pt idx="197">
                  <c:v>191090.66853407674</c:v>
                </c:pt>
                <c:pt idx="198">
                  <c:v>209630.89699396616</c:v>
                </c:pt>
                <c:pt idx="199">
                  <c:v>156706.74475217811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23-4A41-8915-17024EEC8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82576"/>
        <c:axId val="153616880"/>
      </c:scatterChart>
      <c:valAx>
        <c:axId val="18008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MARRIED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16880"/>
        <c:crosses val="autoZero"/>
        <c:crossBetween val="midCat"/>
      </c:valAx>
      <c:valAx>
        <c:axId val="15361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TO HOSPITAL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82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ACHD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COST TO HOSPITAL </c:v>
          </c:tx>
          <c:spPr>
            <a:ln w="19050">
              <a:noFill/>
            </a:ln>
          </c:spPr>
          <c:xVal>
            <c:numRef>
              <c:f>'modified training dataset'!$E$2:$E$201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dataset'!$O$2:$O$201</c:f>
              <c:numCache>
                <c:formatCode>General</c:formatCode>
                <c:ptCount val="200"/>
                <c:pt idx="0">
                  <c:v>660293</c:v>
                </c:pt>
                <c:pt idx="1">
                  <c:v>809130</c:v>
                </c:pt>
                <c:pt idx="2">
                  <c:v>362231</c:v>
                </c:pt>
                <c:pt idx="3">
                  <c:v>629990</c:v>
                </c:pt>
                <c:pt idx="4">
                  <c:v>444876</c:v>
                </c:pt>
                <c:pt idx="5">
                  <c:v>372357</c:v>
                </c:pt>
                <c:pt idx="6">
                  <c:v>887350</c:v>
                </c:pt>
                <c:pt idx="7">
                  <c:v>389827</c:v>
                </c:pt>
                <c:pt idx="8">
                  <c:v>437529.07</c:v>
                </c:pt>
                <c:pt idx="9">
                  <c:v>364222</c:v>
                </c:pt>
                <c:pt idx="10">
                  <c:v>514524</c:v>
                </c:pt>
                <c:pt idx="11">
                  <c:v>539976</c:v>
                </c:pt>
                <c:pt idx="12">
                  <c:v>711616</c:v>
                </c:pt>
                <c:pt idx="13">
                  <c:v>420040</c:v>
                </c:pt>
                <c:pt idx="14">
                  <c:v>495968.7</c:v>
                </c:pt>
                <c:pt idx="15">
                  <c:v>157763</c:v>
                </c:pt>
                <c:pt idx="16">
                  <c:v>501897</c:v>
                </c:pt>
                <c:pt idx="17">
                  <c:v>343984</c:v>
                </c:pt>
                <c:pt idx="18">
                  <c:v>449395</c:v>
                </c:pt>
                <c:pt idx="19">
                  <c:v>214716</c:v>
                </c:pt>
                <c:pt idx="20">
                  <c:v>341109</c:v>
                </c:pt>
                <c:pt idx="21">
                  <c:v>288960</c:v>
                </c:pt>
                <c:pt idx="22">
                  <c:v>348687</c:v>
                </c:pt>
                <c:pt idx="23">
                  <c:v>345590</c:v>
                </c:pt>
                <c:pt idx="24">
                  <c:v>361738</c:v>
                </c:pt>
                <c:pt idx="25">
                  <c:v>305193</c:v>
                </c:pt>
                <c:pt idx="26">
                  <c:v>404644</c:v>
                </c:pt>
                <c:pt idx="27">
                  <c:v>278213.73</c:v>
                </c:pt>
                <c:pt idx="28">
                  <c:v>355276</c:v>
                </c:pt>
                <c:pt idx="29">
                  <c:v>229289</c:v>
                </c:pt>
                <c:pt idx="30">
                  <c:v>247473</c:v>
                </c:pt>
                <c:pt idx="31">
                  <c:v>395163</c:v>
                </c:pt>
                <c:pt idx="32">
                  <c:v>418429</c:v>
                </c:pt>
                <c:pt idx="33">
                  <c:v>359280</c:v>
                </c:pt>
                <c:pt idx="34">
                  <c:v>349318</c:v>
                </c:pt>
                <c:pt idx="35">
                  <c:v>551809</c:v>
                </c:pt>
                <c:pt idx="36">
                  <c:v>293127</c:v>
                </c:pt>
                <c:pt idx="37">
                  <c:v>260036</c:v>
                </c:pt>
                <c:pt idx="38">
                  <c:v>163765</c:v>
                </c:pt>
                <c:pt idx="39">
                  <c:v>162364</c:v>
                </c:pt>
                <c:pt idx="40">
                  <c:v>144037.23000000001</c:v>
                </c:pt>
                <c:pt idx="41">
                  <c:v>183204</c:v>
                </c:pt>
                <c:pt idx="42">
                  <c:v>164962</c:v>
                </c:pt>
                <c:pt idx="43">
                  <c:v>178100</c:v>
                </c:pt>
                <c:pt idx="44">
                  <c:v>169726.43</c:v>
                </c:pt>
                <c:pt idx="45">
                  <c:v>164719</c:v>
                </c:pt>
                <c:pt idx="46">
                  <c:v>133130</c:v>
                </c:pt>
                <c:pt idx="47">
                  <c:v>146308.6</c:v>
                </c:pt>
                <c:pt idx="48">
                  <c:v>134497.65</c:v>
                </c:pt>
                <c:pt idx="49">
                  <c:v>206500.95</c:v>
                </c:pt>
                <c:pt idx="50">
                  <c:v>120131</c:v>
                </c:pt>
                <c:pt idx="51">
                  <c:v>176340.75</c:v>
                </c:pt>
                <c:pt idx="52">
                  <c:v>138923</c:v>
                </c:pt>
                <c:pt idx="53">
                  <c:v>162957.32</c:v>
                </c:pt>
                <c:pt idx="54">
                  <c:v>133009</c:v>
                </c:pt>
                <c:pt idx="55">
                  <c:v>163483</c:v>
                </c:pt>
                <c:pt idx="56">
                  <c:v>131837</c:v>
                </c:pt>
                <c:pt idx="57">
                  <c:v>163372</c:v>
                </c:pt>
                <c:pt idx="58">
                  <c:v>128104.37</c:v>
                </c:pt>
                <c:pt idx="59">
                  <c:v>115908</c:v>
                </c:pt>
                <c:pt idx="60">
                  <c:v>129474.64</c:v>
                </c:pt>
                <c:pt idx="61">
                  <c:v>152184</c:v>
                </c:pt>
                <c:pt idx="62">
                  <c:v>122892</c:v>
                </c:pt>
                <c:pt idx="63">
                  <c:v>124804</c:v>
                </c:pt>
                <c:pt idx="64">
                  <c:v>142552</c:v>
                </c:pt>
                <c:pt idx="65">
                  <c:v>128196</c:v>
                </c:pt>
                <c:pt idx="66">
                  <c:v>109085.84</c:v>
                </c:pt>
                <c:pt idx="67">
                  <c:v>109452</c:v>
                </c:pt>
                <c:pt idx="68">
                  <c:v>125643</c:v>
                </c:pt>
                <c:pt idx="69">
                  <c:v>120064</c:v>
                </c:pt>
                <c:pt idx="70">
                  <c:v>114580</c:v>
                </c:pt>
                <c:pt idx="71">
                  <c:v>119935.36</c:v>
                </c:pt>
                <c:pt idx="72">
                  <c:v>129474.64</c:v>
                </c:pt>
                <c:pt idx="73">
                  <c:v>152184</c:v>
                </c:pt>
                <c:pt idx="74">
                  <c:v>122892</c:v>
                </c:pt>
                <c:pt idx="75">
                  <c:v>128196</c:v>
                </c:pt>
                <c:pt idx="76">
                  <c:v>109085.84</c:v>
                </c:pt>
                <c:pt idx="77">
                  <c:v>125643</c:v>
                </c:pt>
                <c:pt idx="78">
                  <c:v>120064</c:v>
                </c:pt>
                <c:pt idx="79">
                  <c:v>114580</c:v>
                </c:pt>
                <c:pt idx="80">
                  <c:v>119935.36</c:v>
                </c:pt>
                <c:pt idx="81">
                  <c:v>199268</c:v>
                </c:pt>
                <c:pt idx="82">
                  <c:v>341011</c:v>
                </c:pt>
                <c:pt idx="83">
                  <c:v>334955</c:v>
                </c:pt>
                <c:pt idx="84">
                  <c:v>258138</c:v>
                </c:pt>
                <c:pt idx="85">
                  <c:v>275888</c:v>
                </c:pt>
                <c:pt idx="86">
                  <c:v>308817</c:v>
                </c:pt>
                <c:pt idx="87">
                  <c:v>294615.90000000002</c:v>
                </c:pt>
                <c:pt idx="88">
                  <c:v>156576.85</c:v>
                </c:pt>
                <c:pt idx="89">
                  <c:v>109575.6</c:v>
                </c:pt>
                <c:pt idx="90">
                  <c:v>209292</c:v>
                </c:pt>
                <c:pt idx="91">
                  <c:v>195136</c:v>
                </c:pt>
                <c:pt idx="92">
                  <c:v>265243</c:v>
                </c:pt>
                <c:pt idx="93">
                  <c:v>201219</c:v>
                </c:pt>
                <c:pt idx="94">
                  <c:v>179720</c:v>
                </c:pt>
                <c:pt idx="95">
                  <c:v>143278.83000000002</c:v>
                </c:pt>
                <c:pt idx="96">
                  <c:v>214679</c:v>
                </c:pt>
                <c:pt idx="97">
                  <c:v>165000</c:v>
                </c:pt>
                <c:pt idx="98">
                  <c:v>262582</c:v>
                </c:pt>
                <c:pt idx="99">
                  <c:v>208535.71</c:v>
                </c:pt>
                <c:pt idx="100">
                  <c:v>179613.25</c:v>
                </c:pt>
                <c:pt idx="101">
                  <c:v>151156.52000000002</c:v>
                </c:pt>
                <c:pt idx="102">
                  <c:v>189701.55</c:v>
                </c:pt>
                <c:pt idx="103">
                  <c:v>169951</c:v>
                </c:pt>
                <c:pt idx="104">
                  <c:v>220519</c:v>
                </c:pt>
                <c:pt idx="105">
                  <c:v>139723</c:v>
                </c:pt>
                <c:pt idx="106">
                  <c:v>119685.64</c:v>
                </c:pt>
                <c:pt idx="107">
                  <c:v>253471</c:v>
                </c:pt>
                <c:pt idx="108">
                  <c:v>129684</c:v>
                </c:pt>
                <c:pt idx="109">
                  <c:v>167122</c:v>
                </c:pt>
                <c:pt idx="110">
                  <c:v>276458</c:v>
                </c:pt>
                <c:pt idx="111">
                  <c:v>150337</c:v>
                </c:pt>
                <c:pt idx="112">
                  <c:v>138093.02000000002</c:v>
                </c:pt>
                <c:pt idx="113">
                  <c:v>178398</c:v>
                </c:pt>
                <c:pt idx="114">
                  <c:v>180870</c:v>
                </c:pt>
                <c:pt idx="115">
                  <c:v>182651</c:v>
                </c:pt>
                <c:pt idx="116">
                  <c:v>323960</c:v>
                </c:pt>
                <c:pt idx="117">
                  <c:v>159327.38</c:v>
                </c:pt>
                <c:pt idx="118">
                  <c:v>131430</c:v>
                </c:pt>
                <c:pt idx="119">
                  <c:v>180415.66999999998</c:v>
                </c:pt>
                <c:pt idx="120">
                  <c:v>139067</c:v>
                </c:pt>
                <c:pt idx="121">
                  <c:v>197865</c:v>
                </c:pt>
                <c:pt idx="122">
                  <c:v>144900.29999999999</c:v>
                </c:pt>
                <c:pt idx="123">
                  <c:v>202633.9</c:v>
                </c:pt>
                <c:pt idx="124">
                  <c:v>232676</c:v>
                </c:pt>
                <c:pt idx="125">
                  <c:v>127899</c:v>
                </c:pt>
                <c:pt idx="126">
                  <c:v>145362</c:v>
                </c:pt>
                <c:pt idx="127">
                  <c:v>165335.52000000002</c:v>
                </c:pt>
                <c:pt idx="128">
                  <c:v>233266</c:v>
                </c:pt>
                <c:pt idx="129">
                  <c:v>153445</c:v>
                </c:pt>
                <c:pt idx="130">
                  <c:v>135216</c:v>
                </c:pt>
                <c:pt idx="131">
                  <c:v>117185</c:v>
                </c:pt>
                <c:pt idx="132">
                  <c:v>108989</c:v>
                </c:pt>
                <c:pt idx="133">
                  <c:v>148652</c:v>
                </c:pt>
                <c:pt idx="134">
                  <c:v>79302</c:v>
                </c:pt>
                <c:pt idx="135">
                  <c:v>147132</c:v>
                </c:pt>
                <c:pt idx="136">
                  <c:v>131738.27000000002</c:v>
                </c:pt>
                <c:pt idx="137">
                  <c:v>146355</c:v>
                </c:pt>
                <c:pt idx="138">
                  <c:v>97060.800000000003</c:v>
                </c:pt>
                <c:pt idx="139">
                  <c:v>84002.5</c:v>
                </c:pt>
                <c:pt idx="140">
                  <c:v>106070</c:v>
                </c:pt>
                <c:pt idx="141">
                  <c:v>123187.9</c:v>
                </c:pt>
                <c:pt idx="142">
                  <c:v>120367.81</c:v>
                </c:pt>
                <c:pt idx="143">
                  <c:v>140372</c:v>
                </c:pt>
                <c:pt idx="144">
                  <c:v>102852</c:v>
                </c:pt>
                <c:pt idx="145">
                  <c:v>154669</c:v>
                </c:pt>
                <c:pt idx="146">
                  <c:v>115935.54000000001</c:v>
                </c:pt>
                <c:pt idx="147">
                  <c:v>113706.2</c:v>
                </c:pt>
                <c:pt idx="148">
                  <c:v>138769.38</c:v>
                </c:pt>
                <c:pt idx="149">
                  <c:v>61340</c:v>
                </c:pt>
                <c:pt idx="150">
                  <c:v>72374</c:v>
                </c:pt>
                <c:pt idx="151">
                  <c:v>143773.58000000002</c:v>
                </c:pt>
                <c:pt idx="152">
                  <c:v>142326.04</c:v>
                </c:pt>
                <c:pt idx="153">
                  <c:v>140545</c:v>
                </c:pt>
                <c:pt idx="154">
                  <c:v>57140.85</c:v>
                </c:pt>
                <c:pt idx="155">
                  <c:v>131727</c:v>
                </c:pt>
                <c:pt idx="156">
                  <c:v>132226</c:v>
                </c:pt>
                <c:pt idx="157">
                  <c:v>77241</c:v>
                </c:pt>
                <c:pt idx="158">
                  <c:v>55885.7</c:v>
                </c:pt>
                <c:pt idx="159">
                  <c:v>49700</c:v>
                </c:pt>
                <c:pt idx="160">
                  <c:v>155352</c:v>
                </c:pt>
                <c:pt idx="161">
                  <c:v>288614.2</c:v>
                </c:pt>
                <c:pt idx="162">
                  <c:v>239570.4</c:v>
                </c:pt>
                <c:pt idx="163">
                  <c:v>170302</c:v>
                </c:pt>
                <c:pt idx="164">
                  <c:v>141232.16999999998</c:v>
                </c:pt>
                <c:pt idx="165">
                  <c:v>102537.85</c:v>
                </c:pt>
                <c:pt idx="166">
                  <c:v>219126.24</c:v>
                </c:pt>
                <c:pt idx="167">
                  <c:v>204852.36</c:v>
                </c:pt>
                <c:pt idx="168">
                  <c:v>253368</c:v>
                </c:pt>
                <c:pt idx="169">
                  <c:v>162271</c:v>
                </c:pt>
                <c:pt idx="170">
                  <c:v>293271</c:v>
                </c:pt>
                <c:pt idx="171">
                  <c:v>162957</c:v>
                </c:pt>
                <c:pt idx="172">
                  <c:v>137273</c:v>
                </c:pt>
                <c:pt idx="173">
                  <c:v>199677</c:v>
                </c:pt>
                <c:pt idx="174">
                  <c:v>161017</c:v>
                </c:pt>
                <c:pt idx="175">
                  <c:v>199790</c:v>
                </c:pt>
                <c:pt idx="176">
                  <c:v>159882</c:v>
                </c:pt>
                <c:pt idx="177">
                  <c:v>64929</c:v>
                </c:pt>
                <c:pt idx="178">
                  <c:v>180728</c:v>
                </c:pt>
                <c:pt idx="179">
                  <c:v>144134</c:v>
                </c:pt>
                <c:pt idx="180">
                  <c:v>160250</c:v>
                </c:pt>
                <c:pt idx="181">
                  <c:v>193543</c:v>
                </c:pt>
                <c:pt idx="182">
                  <c:v>233376</c:v>
                </c:pt>
                <c:pt idx="183">
                  <c:v>166709</c:v>
                </c:pt>
                <c:pt idx="184">
                  <c:v>133873</c:v>
                </c:pt>
                <c:pt idx="185">
                  <c:v>133087</c:v>
                </c:pt>
                <c:pt idx="186">
                  <c:v>178428</c:v>
                </c:pt>
                <c:pt idx="187">
                  <c:v>191102</c:v>
                </c:pt>
                <c:pt idx="188">
                  <c:v>168670</c:v>
                </c:pt>
                <c:pt idx="189">
                  <c:v>163914</c:v>
                </c:pt>
                <c:pt idx="190">
                  <c:v>241130</c:v>
                </c:pt>
                <c:pt idx="191">
                  <c:v>138535</c:v>
                </c:pt>
                <c:pt idx="192">
                  <c:v>119348</c:v>
                </c:pt>
                <c:pt idx="193">
                  <c:v>154354</c:v>
                </c:pt>
                <c:pt idx="194">
                  <c:v>119877</c:v>
                </c:pt>
                <c:pt idx="195">
                  <c:v>135019</c:v>
                </c:pt>
                <c:pt idx="196">
                  <c:v>176383</c:v>
                </c:pt>
                <c:pt idx="197">
                  <c:v>233522</c:v>
                </c:pt>
                <c:pt idx="198">
                  <c:v>132585</c:v>
                </c:pt>
                <c:pt idx="199">
                  <c:v>170654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2-43A2-9D57-F7A28D4CF898}"/>
            </c:ext>
          </c:extLst>
        </c:ser>
        <c:ser>
          <c:idx val="1"/>
          <c:order val="1"/>
          <c:tx>
            <c:v>Predicted TOTAL COST TO HOSPITAL </c:v>
          </c:tx>
          <c:spPr>
            <a:ln w="19050">
              <a:noFill/>
            </a:ln>
          </c:spPr>
          <c:xVal>
            <c:numRef>
              <c:f>'modified training dataset'!$E$2:$E$201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dataset'!$S$55:$S$254</c:f>
              <c:numCache>
                <c:formatCode>General</c:formatCode>
                <c:ptCount val="200"/>
                <c:pt idx="0">
                  <c:v>319482.7626591954</c:v>
                </c:pt>
                <c:pt idx="1">
                  <c:v>324860.25026471814</c:v>
                </c:pt>
                <c:pt idx="2">
                  <c:v>380324.39191997173</c:v>
                </c:pt>
                <c:pt idx="3">
                  <c:v>343604.77056207211</c:v>
                </c:pt>
                <c:pt idx="4">
                  <c:v>287254.04953643988</c:v>
                </c:pt>
                <c:pt idx="5">
                  <c:v>471911.44870173151</c:v>
                </c:pt>
                <c:pt idx="6">
                  <c:v>382902.2722045363</c:v>
                </c:pt>
                <c:pt idx="7">
                  <c:v>306162.62221798976</c:v>
                </c:pt>
                <c:pt idx="8">
                  <c:v>362751.68759862962</c:v>
                </c:pt>
                <c:pt idx="9">
                  <c:v>288330.90924158116</c:v>
                </c:pt>
                <c:pt idx="10">
                  <c:v>344279.17166034866</c:v>
                </c:pt>
                <c:pt idx="11">
                  <c:v>169212.32711989296</c:v>
                </c:pt>
                <c:pt idx="12">
                  <c:v>320888.74018770899</c:v>
                </c:pt>
                <c:pt idx="13">
                  <c:v>236144.8868266748</c:v>
                </c:pt>
                <c:pt idx="14">
                  <c:v>296155.65604430571</c:v>
                </c:pt>
                <c:pt idx="15">
                  <c:v>312257.0326456725</c:v>
                </c:pt>
                <c:pt idx="16">
                  <c:v>322703.19395710179</c:v>
                </c:pt>
                <c:pt idx="17">
                  <c:v>261891.81667223887</c:v>
                </c:pt>
                <c:pt idx="18">
                  <c:v>335347.90412952559</c:v>
                </c:pt>
                <c:pt idx="19">
                  <c:v>276147.21079672879</c:v>
                </c:pt>
                <c:pt idx="20">
                  <c:v>352056.57126648934</c:v>
                </c:pt>
                <c:pt idx="21">
                  <c:v>286518.60527091078</c:v>
                </c:pt>
                <c:pt idx="22">
                  <c:v>347838.70199879119</c:v>
                </c:pt>
                <c:pt idx="23">
                  <c:v>318620.63363751437</c:v>
                </c:pt>
                <c:pt idx="24">
                  <c:v>340343.78267328185</c:v>
                </c:pt>
                <c:pt idx="25">
                  <c:v>383344.87836836983</c:v>
                </c:pt>
                <c:pt idx="26">
                  <c:v>377630.75744411396</c:v>
                </c:pt>
                <c:pt idx="27">
                  <c:v>290302.3244205165</c:v>
                </c:pt>
                <c:pt idx="28">
                  <c:v>318952.30288858258</c:v>
                </c:pt>
                <c:pt idx="29">
                  <c:v>288478.00750904874</c:v>
                </c:pt>
                <c:pt idx="30">
                  <c:v>298492.3529544092</c:v>
                </c:pt>
                <c:pt idx="31">
                  <c:v>296176.14323025831</c:v>
                </c:pt>
                <c:pt idx="32">
                  <c:v>316587.6267509812</c:v>
                </c:pt>
                <c:pt idx="33">
                  <c:v>260886.32564775346</c:v>
                </c:pt>
                <c:pt idx="34">
                  <c:v>177155.97517070739</c:v>
                </c:pt>
                <c:pt idx="35">
                  <c:v>174112.16264005861</c:v>
                </c:pt>
                <c:pt idx="36">
                  <c:v>193059.8635146133</c:v>
                </c:pt>
                <c:pt idx="37">
                  <c:v>216927.14763059554</c:v>
                </c:pt>
                <c:pt idx="38">
                  <c:v>300308.42861418735</c:v>
                </c:pt>
                <c:pt idx="39">
                  <c:v>226123.12896977639</c:v>
                </c:pt>
                <c:pt idx="40">
                  <c:v>298483.82167680847</c:v>
                </c:pt>
                <c:pt idx="41">
                  <c:v>254150.47809232585</c:v>
                </c:pt>
                <c:pt idx="42">
                  <c:v>278222.10346427641</c:v>
                </c:pt>
                <c:pt idx="43">
                  <c:v>131367.27734737506</c:v>
                </c:pt>
                <c:pt idx="44">
                  <c:v>185419.7377278872</c:v>
                </c:pt>
                <c:pt idx="45">
                  <c:v>235082.73966479336</c:v>
                </c:pt>
                <c:pt idx="46">
                  <c:v>162710.92597752533</c:v>
                </c:pt>
                <c:pt idx="47">
                  <c:v>173504.44254368806</c:v>
                </c:pt>
                <c:pt idx="48">
                  <c:v>170283.59264552768</c:v>
                </c:pt>
                <c:pt idx="49">
                  <c:v>151334.16035732703</c:v>
                </c:pt>
                <c:pt idx="50">
                  <c:v>205041.49395132484</c:v>
                </c:pt>
                <c:pt idx="51">
                  <c:v>191557.26516536248</c:v>
                </c:pt>
                <c:pt idx="52">
                  <c:v>314596.17910348182</c:v>
                </c:pt>
                <c:pt idx="53">
                  <c:v>155431.45455449785</c:v>
                </c:pt>
                <c:pt idx="54">
                  <c:v>140564.25772275499</c:v>
                </c:pt>
                <c:pt idx="55">
                  <c:v>221647.31380192371</c:v>
                </c:pt>
                <c:pt idx="56">
                  <c:v>171566.18858603964</c:v>
                </c:pt>
                <c:pt idx="57">
                  <c:v>122712.53598720614</c:v>
                </c:pt>
                <c:pt idx="58">
                  <c:v>104153.22349630944</c:v>
                </c:pt>
                <c:pt idx="59">
                  <c:v>106419.0755220608</c:v>
                </c:pt>
                <c:pt idx="60">
                  <c:v>152514.71147390592</c:v>
                </c:pt>
                <c:pt idx="61">
                  <c:v>124149.62882555374</c:v>
                </c:pt>
                <c:pt idx="62">
                  <c:v>141800.81412775669</c:v>
                </c:pt>
                <c:pt idx="63">
                  <c:v>184216.0927875815</c:v>
                </c:pt>
                <c:pt idx="64">
                  <c:v>102264.03874934241</c:v>
                </c:pt>
                <c:pt idx="65">
                  <c:v>189238.5785296901</c:v>
                </c:pt>
                <c:pt idx="66">
                  <c:v>120769.92704488253</c:v>
                </c:pt>
                <c:pt idx="67">
                  <c:v>107371.89500667136</c:v>
                </c:pt>
                <c:pt idx="68">
                  <c:v>184766.89032816858</c:v>
                </c:pt>
                <c:pt idx="69">
                  <c:v>118561.60461425337</c:v>
                </c:pt>
                <c:pt idx="70">
                  <c:v>84314.129954477015</c:v>
                </c:pt>
                <c:pt idx="71">
                  <c:v>133886.84779717249</c:v>
                </c:pt>
                <c:pt idx="72">
                  <c:v>152514.71147390592</c:v>
                </c:pt>
                <c:pt idx="73">
                  <c:v>124149.62882555374</c:v>
                </c:pt>
                <c:pt idx="74">
                  <c:v>141800.81412775669</c:v>
                </c:pt>
                <c:pt idx="75">
                  <c:v>189238.5785296901</c:v>
                </c:pt>
                <c:pt idx="76">
                  <c:v>120769.92704488253</c:v>
                </c:pt>
                <c:pt idx="77">
                  <c:v>184658.99365038064</c:v>
                </c:pt>
                <c:pt idx="78">
                  <c:v>118561.60461425337</c:v>
                </c:pt>
                <c:pt idx="79">
                  <c:v>84314.129954477015</c:v>
                </c:pt>
                <c:pt idx="80">
                  <c:v>133886.84779717249</c:v>
                </c:pt>
                <c:pt idx="81">
                  <c:v>276697.88057206065</c:v>
                </c:pt>
                <c:pt idx="82">
                  <c:v>286865.98247777019</c:v>
                </c:pt>
                <c:pt idx="83">
                  <c:v>308266.18943351734</c:v>
                </c:pt>
                <c:pt idx="84">
                  <c:v>217894.13291674494</c:v>
                </c:pt>
                <c:pt idx="85">
                  <c:v>190415.39788175054</c:v>
                </c:pt>
                <c:pt idx="86">
                  <c:v>233617.31753648358</c:v>
                </c:pt>
                <c:pt idx="87">
                  <c:v>373607.24225516454</c:v>
                </c:pt>
                <c:pt idx="88">
                  <c:v>139119.78001738028</c:v>
                </c:pt>
                <c:pt idx="89">
                  <c:v>142980.03644325217</c:v>
                </c:pt>
                <c:pt idx="90">
                  <c:v>159850.24222854141</c:v>
                </c:pt>
                <c:pt idx="91">
                  <c:v>165535.46303089298</c:v>
                </c:pt>
                <c:pt idx="92">
                  <c:v>203700.40805129643</c:v>
                </c:pt>
                <c:pt idx="93">
                  <c:v>238269.39295281249</c:v>
                </c:pt>
                <c:pt idx="94">
                  <c:v>131797.38986241579</c:v>
                </c:pt>
                <c:pt idx="95">
                  <c:v>307488.11362452852</c:v>
                </c:pt>
                <c:pt idx="96">
                  <c:v>177851.77741857158</c:v>
                </c:pt>
                <c:pt idx="97">
                  <c:v>189219.83941083332</c:v>
                </c:pt>
                <c:pt idx="98">
                  <c:v>299601.7950116875</c:v>
                </c:pt>
                <c:pt idx="99">
                  <c:v>165754.71182687063</c:v>
                </c:pt>
                <c:pt idx="100">
                  <c:v>156908.2845673979</c:v>
                </c:pt>
                <c:pt idx="101">
                  <c:v>155569.43422600327</c:v>
                </c:pt>
                <c:pt idx="102">
                  <c:v>150266.83970365603</c:v>
                </c:pt>
                <c:pt idx="103">
                  <c:v>179141.12715455651</c:v>
                </c:pt>
                <c:pt idx="104">
                  <c:v>308071.40313401655</c:v>
                </c:pt>
                <c:pt idx="105">
                  <c:v>214830.7081495139</c:v>
                </c:pt>
                <c:pt idx="106">
                  <c:v>167129.39633049438</c:v>
                </c:pt>
                <c:pt idx="107">
                  <c:v>219541.48710580348</c:v>
                </c:pt>
                <c:pt idx="108">
                  <c:v>145261.82204127664</c:v>
                </c:pt>
                <c:pt idx="109">
                  <c:v>165026.75921420654</c:v>
                </c:pt>
                <c:pt idx="110">
                  <c:v>272440.40837775636</c:v>
                </c:pt>
                <c:pt idx="111">
                  <c:v>73745.621784670802</c:v>
                </c:pt>
                <c:pt idx="112">
                  <c:v>163922.19794140043</c:v>
                </c:pt>
                <c:pt idx="113">
                  <c:v>174163.1260855486</c:v>
                </c:pt>
                <c:pt idx="114">
                  <c:v>265506.33782182925</c:v>
                </c:pt>
                <c:pt idx="115">
                  <c:v>199168.43221228008</c:v>
                </c:pt>
                <c:pt idx="116">
                  <c:v>147023.25475586153</c:v>
                </c:pt>
                <c:pt idx="117">
                  <c:v>230856.39777975049</c:v>
                </c:pt>
                <c:pt idx="118">
                  <c:v>194114.90354654373</c:v>
                </c:pt>
                <c:pt idx="119">
                  <c:v>179618.32945371931</c:v>
                </c:pt>
                <c:pt idx="120">
                  <c:v>295923.79839607113</c:v>
                </c:pt>
                <c:pt idx="121">
                  <c:v>197411.88093087214</c:v>
                </c:pt>
                <c:pt idx="122">
                  <c:v>143803.44694498231</c:v>
                </c:pt>
                <c:pt idx="123">
                  <c:v>161815.92562426301</c:v>
                </c:pt>
                <c:pt idx="124">
                  <c:v>283372.64379926067</c:v>
                </c:pt>
                <c:pt idx="125">
                  <c:v>164922.47601808424</c:v>
                </c:pt>
                <c:pt idx="126">
                  <c:v>177225.91803925429</c:v>
                </c:pt>
                <c:pt idx="127">
                  <c:v>136851.88462328078</c:v>
                </c:pt>
                <c:pt idx="128">
                  <c:v>312080.5046508892</c:v>
                </c:pt>
                <c:pt idx="129">
                  <c:v>134738.13405126869</c:v>
                </c:pt>
                <c:pt idx="130">
                  <c:v>272239.15705511952</c:v>
                </c:pt>
                <c:pt idx="131">
                  <c:v>92467.163334274199</c:v>
                </c:pt>
                <c:pt idx="132">
                  <c:v>103650.6471007395</c:v>
                </c:pt>
                <c:pt idx="133">
                  <c:v>180084.58885600098</c:v>
                </c:pt>
                <c:pt idx="134">
                  <c:v>161180.22546884831</c:v>
                </c:pt>
                <c:pt idx="135">
                  <c:v>166087.93972673986</c:v>
                </c:pt>
                <c:pt idx="136">
                  <c:v>154053.27847845285</c:v>
                </c:pt>
                <c:pt idx="137">
                  <c:v>183280.26427382321</c:v>
                </c:pt>
                <c:pt idx="138">
                  <c:v>172383.70888825625</c:v>
                </c:pt>
                <c:pt idx="139">
                  <c:v>237943.48025417168</c:v>
                </c:pt>
                <c:pt idx="140">
                  <c:v>180335.73439517547</c:v>
                </c:pt>
                <c:pt idx="141">
                  <c:v>128275.93188474761</c:v>
                </c:pt>
                <c:pt idx="142">
                  <c:v>138516.68362854209</c:v>
                </c:pt>
                <c:pt idx="143">
                  <c:v>166047.39842474909</c:v>
                </c:pt>
                <c:pt idx="144">
                  <c:v>185441.88464232444</c:v>
                </c:pt>
                <c:pt idx="145">
                  <c:v>168562.47009557535</c:v>
                </c:pt>
                <c:pt idx="146">
                  <c:v>144716.00082751084</c:v>
                </c:pt>
                <c:pt idx="147">
                  <c:v>147980.66091960168</c:v>
                </c:pt>
                <c:pt idx="148">
                  <c:v>160807.95911084133</c:v>
                </c:pt>
                <c:pt idx="149">
                  <c:v>157749.23040718058</c:v>
                </c:pt>
                <c:pt idx="150">
                  <c:v>98485.278364885598</c:v>
                </c:pt>
                <c:pt idx="151">
                  <c:v>148018.35098692638</c:v>
                </c:pt>
                <c:pt idx="152">
                  <c:v>196105.78306693834</c:v>
                </c:pt>
                <c:pt idx="153">
                  <c:v>228505.72213702762</c:v>
                </c:pt>
                <c:pt idx="154">
                  <c:v>169454.48585215089</c:v>
                </c:pt>
                <c:pt idx="155">
                  <c:v>120176.37066298138</c:v>
                </c:pt>
                <c:pt idx="156">
                  <c:v>157114.84233378764</c:v>
                </c:pt>
                <c:pt idx="157">
                  <c:v>200269.92116305188</c:v>
                </c:pt>
                <c:pt idx="158">
                  <c:v>301847.59869723109</c:v>
                </c:pt>
                <c:pt idx="159">
                  <c:v>156467.14595211166</c:v>
                </c:pt>
                <c:pt idx="160">
                  <c:v>277027.4373244099</c:v>
                </c:pt>
                <c:pt idx="161">
                  <c:v>199639.3235879924</c:v>
                </c:pt>
                <c:pt idx="162">
                  <c:v>127964.42759016553</c:v>
                </c:pt>
                <c:pt idx="163">
                  <c:v>178899.45583269844</c:v>
                </c:pt>
                <c:pt idx="164">
                  <c:v>124941.08489047251</c:v>
                </c:pt>
                <c:pt idx="165">
                  <c:v>243737.33245679963</c:v>
                </c:pt>
                <c:pt idx="166">
                  <c:v>352115.72438006575</c:v>
                </c:pt>
                <c:pt idx="167">
                  <c:v>258475.24031588517</c:v>
                </c:pt>
                <c:pt idx="168">
                  <c:v>277498.5859286653</c:v>
                </c:pt>
                <c:pt idx="169">
                  <c:v>313766.72419785918</c:v>
                </c:pt>
                <c:pt idx="170">
                  <c:v>227915.48127942067</c:v>
                </c:pt>
                <c:pt idx="171">
                  <c:v>116811.99356781514</c:v>
                </c:pt>
                <c:pt idx="172">
                  <c:v>167801.63400610338</c:v>
                </c:pt>
                <c:pt idx="173">
                  <c:v>278306.76382597489</c:v>
                </c:pt>
                <c:pt idx="174">
                  <c:v>191070.53714358635</c:v>
                </c:pt>
                <c:pt idx="175">
                  <c:v>206807.38150151001</c:v>
                </c:pt>
                <c:pt idx="176">
                  <c:v>172632.61761390857</c:v>
                </c:pt>
                <c:pt idx="177">
                  <c:v>150722.23091186862</c:v>
                </c:pt>
                <c:pt idx="178">
                  <c:v>152579.53380491037</c:v>
                </c:pt>
                <c:pt idx="179">
                  <c:v>260866.6926155852</c:v>
                </c:pt>
                <c:pt idx="180">
                  <c:v>110185.78776991717</c:v>
                </c:pt>
                <c:pt idx="181">
                  <c:v>228312.02074796992</c:v>
                </c:pt>
                <c:pt idx="182">
                  <c:v>150198.77647859196</c:v>
                </c:pt>
                <c:pt idx="183">
                  <c:v>197787.15798075194</c:v>
                </c:pt>
                <c:pt idx="184">
                  <c:v>175421.82422871931</c:v>
                </c:pt>
                <c:pt idx="185">
                  <c:v>135649.02510154006</c:v>
                </c:pt>
                <c:pt idx="186">
                  <c:v>274947.24289168889</c:v>
                </c:pt>
                <c:pt idx="187">
                  <c:v>319423.49972701393</c:v>
                </c:pt>
                <c:pt idx="188">
                  <c:v>170695.86757606582</c:v>
                </c:pt>
                <c:pt idx="189">
                  <c:v>136522.64337740751</c:v>
                </c:pt>
                <c:pt idx="190">
                  <c:v>263971.4336841898</c:v>
                </c:pt>
                <c:pt idx="191">
                  <c:v>317570.53726394713</c:v>
                </c:pt>
                <c:pt idx="192">
                  <c:v>114512.67146597116</c:v>
                </c:pt>
                <c:pt idx="193">
                  <c:v>289419.44161142723</c:v>
                </c:pt>
                <c:pt idx="194">
                  <c:v>117228.66346460853</c:v>
                </c:pt>
                <c:pt idx="195">
                  <c:v>134408.79156568379</c:v>
                </c:pt>
                <c:pt idx="196">
                  <c:v>91922.639407697745</c:v>
                </c:pt>
                <c:pt idx="197">
                  <c:v>191090.66853407674</c:v>
                </c:pt>
                <c:pt idx="198">
                  <c:v>209630.89699396616</c:v>
                </c:pt>
                <c:pt idx="199">
                  <c:v>156706.74475217811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92-43A2-9D57-F7A28D4C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73760"/>
        <c:axId val="153594800"/>
      </c:scatterChart>
      <c:valAx>
        <c:axId val="18007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ACHD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594800"/>
        <c:crosses val="autoZero"/>
        <c:crossBetween val="midCat"/>
      </c:valAx>
      <c:valAx>
        <c:axId val="15359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TO HOSPITAL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73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OS-ASD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COST TO HOSPITAL </c:v>
          </c:tx>
          <c:spPr>
            <a:ln w="19050">
              <a:noFill/>
            </a:ln>
          </c:spPr>
          <c:xVal>
            <c:numRef>
              <c:f>'modified training dataset'!$F$2:$F$201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dataset'!$O$2:$O$201</c:f>
              <c:numCache>
                <c:formatCode>General</c:formatCode>
                <c:ptCount val="200"/>
                <c:pt idx="0">
                  <c:v>660293</c:v>
                </c:pt>
                <c:pt idx="1">
                  <c:v>809130</c:v>
                </c:pt>
                <c:pt idx="2">
                  <c:v>362231</c:v>
                </c:pt>
                <c:pt idx="3">
                  <c:v>629990</c:v>
                </c:pt>
                <c:pt idx="4">
                  <c:v>444876</c:v>
                </c:pt>
                <c:pt idx="5">
                  <c:v>372357</c:v>
                </c:pt>
                <c:pt idx="6">
                  <c:v>887350</c:v>
                </c:pt>
                <c:pt idx="7">
                  <c:v>389827</c:v>
                </c:pt>
                <c:pt idx="8">
                  <c:v>437529.07</c:v>
                </c:pt>
                <c:pt idx="9">
                  <c:v>364222</c:v>
                </c:pt>
                <c:pt idx="10">
                  <c:v>514524</c:v>
                </c:pt>
                <c:pt idx="11">
                  <c:v>539976</c:v>
                </c:pt>
                <c:pt idx="12">
                  <c:v>711616</c:v>
                </c:pt>
                <c:pt idx="13">
                  <c:v>420040</c:v>
                </c:pt>
                <c:pt idx="14">
                  <c:v>495968.7</c:v>
                </c:pt>
                <c:pt idx="15">
                  <c:v>157763</c:v>
                </c:pt>
                <c:pt idx="16">
                  <c:v>501897</c:v>
                </c:pt>
                <c:pt idx="17">
                  <c:v>343984</c:v>
                </c:pt>
                <c:pt idx="18">
                  <c:v>449395</c:v>
                </c:pt>
                <c:pt idx="19">
                  <c:v>214716</c:v>
                </c:pt>
                <c:pt idx="20">
                  <c:v>341109</c:v>
                </c:pt>
                <c:pt idx="21">
                  <c:v>288960</c:v>
                </c:pt>
                <c:pt idx="22">
                  <c:v>348687</c:v>
                </c:pt>
                <c:pt idx="23">
                  <c:v>345590</c:v>
                </c:pt>
                <c:pt idx="24">
                  <c:v>361738</c:v>
                </c:pt>
                <c:pt idx="25">
                  <c:v>305193</c:v>
                </c:pt>
                <c:pt idx="26">
                  <c:v>404644</c:v>
                </c:pt>
                <c:pt idx="27">
                  <c:v>278213.73</c:v>
                </c:pt>
                <c:pt idx="28">
                  <c:v>355276</c:v>
                </c:pt>
                <c:pt idx="29">
                  <c:v>229289</c:v>
                </c:pt>
                <c:pt idx="30">
                  <c:v>247473</c:v>
                </c:pt>
                <c:pt idx="31">
                  <c:v>395163</c:v>
                </c:pt>
                <c:pt idx="32">
                  <c:v>418429</c:v>
                </c:pt>
                <c:pt idx="33">
                  <c:v>359280</c:v>
                </c:pt>
                <c:pt idx="34">
                  <c:v>349318</c:v>
                </c:pt>
                <c:pt idx="35">
                  <c:v>551809</c:v>
                </c:pt>
                <c:pt idx="36">
                  <c:v>293127</c:v>
                </c:pt>
                <c:pt idx="37">
                  <c:v>260036</c:v>
                </c:pt>
                <c:pt idx="38">
                  <c:v>163765</c:v>
                </c:pt>
                <c:pt idx="39">
                  <c:v>162364</c:v>
                </c:pt>
                <c:pt idx="40">
                  <c:v>144037.23000000001</c:v>
                </c:pt>
                <c:pt idx="41">
                  <c:v>183204</c:v>
                </c:pt>
                <c:pt idx="42">
                  <c:v>164962</c:v>
                </c:pt>
                <c:pt idx="43">
                  <c:v>178100</c:v>
                </c:pt>
                <c:pt idx="44">
                  <c:v>169726.43</c:v>
                </c:pt>
                <c:pt idx="45">
                  <c:v>164719</c:v>
                </c:pt>
                <c:pt idx="46">
                  <c:v>133130</c:v>
                </c:pt>
                <c:pt idx="47">
                  <c:v>146308.6</c:v>
                </c:pt>
                <c:pt idx="48">
                  <c:v>134497.65</c:v>
                </c:pt>
                <c:pt idx="49">
                  <c:v>206500.95</c:v>
                </c:pt>
                <c:pt idx="50">
                  <c:v>120131</c:v>
                </c:pt>
                <c:pt idx="51">
                  <c:v>176340.75</c:v>
                </c:pt>
                <c:pt idx="52">
                  <c:v>138923</c:v>
                </c:pt>
                <c:pt idx="53">
                  <c:v>162957.32</c:v>
                </c:pt>
                <c:pt idx="54">
                  <c:v>133009</c:v>
                </c:pt>
                <c:pt idx="55">
                  <c:v>163483</c:v>
                </c:pt>
                <c:pt idx="56">
                  <c:v>131837</c:v>
                </c:pt>
                <c:pt idx="57">
                  <c:v>163372</c:v>
                </c:pt>
                <c:pt idx="58">
                  <c:v>128104.37</c:v>
                </c:pt>
                <c:pt idx="59">
                  <c:v>115908</c:v>
                </c:pt>
                <c:pt idx="60">
                  <c:v>129474.64</c:v>
                </c:pt>
                <c:pt idx="61">
                  <c:v>152184</c:v>
                </c:pt>
                <c:pt idx="62">
                  <c:v>122892</c:v>
                </c:pt>
                <c:pt idx="63">
                  <c:v>124804</c:v>
                </c:pt>
                <c:pt idx="64">
                  <c:v>142552</c:v>
                </c:pt>
                <c:pt idx="65">
                  <c:v>128196</c:v>
                </c:pt>
                <c:pt idx="66">
                  <c:v>109085.84</c:v>
                </c:pt>
                <c:pt idx="67">
                  <c:v>109452</c:v>
                </c:pt>
                <c:pt idx="68">
                  <c:v>125643</c:v>
                </c:pt>
                <c:pt idx="69">
                  <c:v>120064</c:v>
                </c:pt>
                <c:pt idx="70">
                  <c:v>114580</c:v>
                </c:pt>
                <c:pt idx="71">
                  <c:v>119935.36</c:v>
                </c:pt>
                <c:pt idx="72">
                  <c:v>129474.64</c:v>
                </c:pt>
                <c:pt idx="73">
                  <c:v>152184</c:v>
                </c:pt>
                <c:pt idx="74">
                  <c:v>122892</c:v>
                </c:pt>
                <c:pt idx="75">
                  <c:v>128196</c:v>
                </c:pt>
                <c:pt idx="76">
                  <c:v>109085.84</c:v>
                </c:pt>
                <c:pt idx="77">
                  <c:v>125643</c:v>
                </c:pt>
                <c:pt idx="78">
                  <c:v>120064</c:v>
                </c:pt>
                <c:pt idx="79">
                  <c:v>114580</c:v>
                </c:pt>
                <c:pt idx="80">
                  <c:v>119935.36</c:v>
                </c:pt>
                <c:pt idx="81">
                  <c:v>199268</c:v>
                </c:pt>
                <c:pt idx="82">
                  <c:v>341011</c:v>
                </c:pt>
                <c:pt idx="83">
                  <c:v>334955</c:v>
                </c:pt>
                <c:pt idx="84">
                  <c:v>258138</c:v>
                </c:pt>
                <c:pt idx="85">
                  <c:v>275888</c:v>
                </c:pt>
                <c:pt idx="86">
                  <c:v>308817</c:v>
                </c:pt>
                <c:pt idx="87">
                  <c:v>294615.90000000002</c:v>
                </c:pt>
                <c:pt idx="88">
                  <c:v>156576.85</c:v>
                </c:pt>
                <c:pt idx="89">
                  <c:v>109575.6</c:v>
                </c:pt>
                <c:pt idx="90">
                  <c:v>209292</c:v>
                </c:pt>
                <c:pt idx="91">
                  <c:v>195136</c:v>
                </c:pt>
                <c:pt idx="92">
                  <c:v>265243</c:v>
                </c:pt>
                <c:pt idx="93">
                  <c:v>201219</c:v>
                </c:pt>
                <c:pt idx="94">
                  <c:v>179720</c:v>
                </c:pt>
                <c:pt idx="95">
                  <c:v>143278.83000000002</c:v>
                </c:pt>
                <c:pt idx="96">
                  <c:v>214679</c:v>
                </c:pt>
                <c:pt idx="97">
                  <c:v>165000</c:v>
                </c:pt>
                <c:pt idx="98">
                  <c:v>262582</c:v>
                </c:pt>
                <c:pt idx="99">
                  <c:v>208535.71</c:v>
                </c:pt>
                <c:pt idx="100">
                  <c:v>179613.25</c:v>
                </c:pt>
                <c:pt idx="101">
                  <c:v>151156.52000000002</c:v>
                </c:pt>
                <c:pt idx="102">
                  <c:v>189701.55</c:v>
                </c:pt>
                <c:pt idx="103">
                  <c:v>169951</c:v>
                </c:pt>
                <c:pt idx="104">
                  <c:v>220519</c:v>
                </c:pt>
                <c:pt idx="105">
                  <c:v>139723</c:v>
                </c:pt>
                <c:pt idx="106">
                  <c:v>119685.64</c:v>
                </c:pt>
                <c:pt idx="107">
                  <c:v>253471</c:v>
                </c:pt>
                <c:pt idx="108">
                  <c:v>129684</c:v>
                </c:pt>
                <c:pt idx="109">
                  <c:v>167122</c:v>
                </c:pt>
                <c:pt idx="110">
                  <c:v>276458</c:v>
                </c:pt>
                <c:pt idx="111">
                  <c:v>150337</c:v>
                </c:pt>
                <c:pt idx="112">
                  <c:v>138093.02000000002</c:v>
                </c:pt>
                <c:pt idx="113">
                  <c:v>178398</c:v>
                </c:pt>
                <c:pt idx="114">
                  <c:v>180870</c:v>
                </c:pt>
                <c:pt idx="115">
                  <c:v>182651</c:v>
                </c:pt>
                <c:pt idx="116">
                  <c:v>323960</c:v>
                </c:pt>
                <c:pt idx="117">
                  <c:v>159327.38</c:v>
                </c:pt>
                <c:pt idx="118">
                  <c:v>131430</c:v>
                </c:pt>
                <c:pt idx="119">
                  <c:v>180415.66999999998</c:v>
                </c:pt>
                <c:pt idx="120">
                  <c:v>139067</c:v>
                </c:pt>
                <c:pt idx="121">
                  <c:v>197865</c:v>
                </c:pt>
                <c:pt idx="122">
                  <c:v>144900.29999999999</c:v>
                </c:pt>
                <c:pt idx="123">
                  <c:v>202633.9</c:v>
                </c:pt>
                <c:pt idx="124">
                  <c:v>232676</c:v>
                </c:pt>
                <c:pt idx="125">
                  <c:v>127899</c:v>
                </c:pt>
                <c:pt idx="126">
                  <c:v>145362</c:v>
                </c:pt>
                <c:pt idx="127">
                  <c:v>165335.52000000002</c:v>
                </c:pt>
                <c:pt idx="128">
                  <c:v>233266</c:v>
                </c:pt>
                <c:pt idx="129">
                  <c:v>153445</c:v>
                </c:pt>
                <c:pt idx="130">
                  <c:v>135216</c:v>
                </c:pt>
                <c:pt idx="131">
                  <c:v>117185</c:v>
                </c:pt>
                <c:pt idx="132">
                  <c:v>108989</c:v>
                </c:pt>
                <c:pt idx="133">
                  <c:v>148652</c:v>
                </c:pt>
                <c:pt idx="134">
                  <c:v>79302</c:v>
                </c:pt>
                <c:pt idx="135">
                  <c:v>147132</c:v>
                </c:pt>
                <c:pt idx="136">
                  <c:v>131738.27000000002</c:v>
                </c:pt>
                <c:pt idx="137">
                  <c:v>146355</c:v>
                </c:pt>
                <c:pt idx="138">
                  <c:v>97060.800000000003</c:v>
                </c:pt>
                <c:pt idx="139">
                  <c:v>84002.5</c:v>
                </c:pt>
                <c:pt idx="140">
                  <c:v>106070</c:v>
                </c:pt>
                <c:pt idx="141">
                  <c:v>123187.9</c:v>
                </c:pt>
                <c:pt idx="142">
                  <c:v>120367.81</c:v>
                </c:pt>
                <c:pt idx="143">
                  <c:v>140372</c:v>
                </c:pt>
                <c:pt idx="144">
                  <c:v>102852</c:v>
                </c:pt>
                <c:pt idx="145">
                  <c:v>154669</c:v>
                </c:pt>
                <c:pt idx="146">
                  <c:v>115935.54000000001</c:v>
                </c:pt>
                <c:pt idx="147">
                  <c:v>113706.2</c:v>
                </c:pt>
                <c:pt idx="148">
                  <c:v>138769.38</c:v>
                </c:pt>
                <c:pt idx="149">
                  <c:v>61340</c:v>
                </c:pt>
                <c:pt idx="150">
                  <c:v>72374</c:v>
                </c:pt>
                <c:pt idx="151">
                  <c:v>143773.58000000002</c:v>
                </c:pt>
                <c:pt idx="152">
                  <c:v>142326.04</c:v>
                </c:pt>
                <c:pt idx="153">
                  <c:v>140545</c:v>
                </c:pt>
                <c:pt idx="154">
                  <c:v>57140.85</c:v>
                </c:pt>
                <c:pt idx="155">
                  <c:v>131727</c:v>
                </c:pt>
                <c:pt idx="156">
                  <c:v>132226</c:v>
                </c:pt>
                <c:pt idx="157">
                  <c:v>77241</c:v>
                </c:pt>
                <c:pt idx="158">
                  <c:v>55885.7</c:v>
                </c:pt>
                <c:pt idx="159">
                  <c:v>49700</c:v>
                </c:pt>
                <c:pt idx="160">
                  <c:v>155352</c:v>
                </c:pt>
                <c:pt idx="161">
                  <c:v>288614.2</c:v>
                </c:pt>
                <c:pt idx="162">
                  <c:v>239570.4</c:v>
                </c:pt>
                <c:pt idx="163">
                  <c:v>170302</c:v>
                </c:pt>
                <c:pt idx="164">
                  <c:v>141232.16999999998</c:v>
                </c:pt>
                <c:pt idx="165">
                  <c:v>102537.85</c:v>
                </c:pt>
                <c:pt idx="166">
                  <c:v>219126.24</c:v>
                </c:pt>
                <c:pt idx="167">
                  <c:v>204852.36</c:v>
                </c:pt>
                <c:pt idx="168">
                  <c:v>253368</c:v>
                </c:pt>
                <c:pt idx="169">
                  <c:v>162271</c:v>
                </c:pt>
                <c:pt idx="170">
                  <c:v>293271</c:v>
                </c:pt>
                <c:pt idx="171">
                  <c:v>162957</c:v>
                </c:pt>
                <c:pt idx="172">
                  <c:v>137273</c:v>
                </c:pt>
                <c:pt idx="173">
                  <c:v>199677</c:v>
                </c:pt>
                <c:pt idx="174">
                  <c:v>161017</c:v>
                </c:pt>
                <c:pt idx="175">
                  <c:v>199790</c:v>
                </c:pt>
                <c:pt idx="176">
                  <c:v>159882</c:v>
                </c:pt>
                <c:pt idx="177">
                  <c:v>64929</c:v>
                </c:pt>
                <c:pt idx="178">
                  <c:v>180728</c:v>
                </c:pt>
                <c:pt idx="179">
                  <c:v>144134</c:v>
                </c:pt>
                <c:pt idx="180">
                  <c:v>160250</c:v>
                </c:pt>
                <c:pt idx="181">
                  <c:v>193543</c:v>
                </c:pt>
                <c:pt idx="182">
                  <c:v>233376</c:v>
                </c:pt>
                <c:pt idx="183">
                  <c:v>166709</c:v>
                </c:pt>
                <c:pt idx="184">
                  <c:v>133873</c:v>
                </c:pt>
                <c:pt idx="185">
                  <c:v>133087</c:v>
                </c:pt>
                <c:pt idx="186">
                  <c:v>178428</c:v>
                </c:pt>
                <c:pt idx="187">
                  <c:v>191102</c:v>
                </c:pt>
                <c:pt idx="188">
                  <c:v>168670</c:v>
                </c:pt>
                <c:pt idx="189">
                  <c:v>163914</c:v>
                </c:pt>
                <c:pt idx="190">
                  <c:v>241130</c:v>
                </c:pt>
                <c:pt idx="191">
                  <c:v>138535</c:v>
                </c:pt>
                <c:pt idx="192">
                  <c:v>119348</c:v>
                </c:pt>
                <c:pt idx="193">
                  <c:v>154354</c:v>
                </c:pt>
                <c:pt idx="194">
                  <c:v>119877</c:v>
                </c:pt>
                <c:pt idx="195">
                  <c:v>135019</c:v>
                </c:pt>
                <c:pt idx="196">
                  <c:v>176383</c:v>
                </c:pt>
                <c:pt idx="197">
                  <c:v>233522</c:v>
                </c:pt>
                <c:pt idx="198">
                  <c:v>132585</c:v>
                </c:pt>
                <c:pt idx="199">
                  <c:v>170654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1-49C2-8480-71A11D46F2F6}"/>
            </c:ext>
          </c:extLst>
        </c:ser>
        <c:ser>
          <c:idx val="1"/>
          <c:order val="1"/>
          <c:tx>
            <c:v>Predicted TOTAL COST TO HOSPITAL </c:v>
          </c:tx>
          <c:spPr>
            <a:ln w="19050">
              <a:noFill/>
            </a:ln>
          </c:spPr>
          <c:xVal>
            <c:numRef>
              <c:f>'modified training dataset'!$F$2:$F$201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dataset'!$S$55:$S$254</c:f>
              <c:numCache>
                <c:formatCode>General</c:formatCode>
                <c:ptCount val="200"/>
                <c:pt idx="0">
                  <c:v>319482.7626591954</c:v>
                </c:pt>
                <c:pt idx="1">
                  <c:v>324860.25026471814</c:v>
                </c:pt>
                <c:pt idx="2">
                  <c:v>380324.39191997173</c:v>
                </c:pt>
                <c:pt idx="3">
                  <c:v>343604.77056207211</c:v>
                </c:pt>
                <c:pt idx="4">
                  <c:v>287254.04953643988</c:v>
                </c:pt>
                <c:pt idx="5">
                  <c:v>471911.44870173151</c:v>
                </c:pt>
                <c:pt idx="6">
                  <c:v>382902.2722045363</c:v>
                </c:pt>
                <c:pt idx="7">
                  <c:v>306162.62221798976</c:v>
                </c:pt>
                <c:pt idx="8">
                  <c:v>362751.68759862962</c:v>
                </c:pt>
                <c:pt idx="9">
                  <c:v>288330.90924158116</c:v>
                </c:pt>
                <c:pt idx="10">
                  <c:v>344279.17166034866</c:v>
                </c:pt>
                <c:pt idx="11">
                  <c:v>169212.32711989296</c:v>
                </c:pt>
                <c:pt idx="12">
                  <c:v>320888.74018770899</c:v>
                </c:pt>
                <c:pt idx="13">
                  <c:v>236144.8868266748</c:v>
                </c:pt>
                <c:pt idx="14">
                  <c:v>296155.65604430571</c:v>
                </c:pt>
                <c:pt idx="15">
                  <c:v>312257.0326456725</c:v>
                </c:pt>
                <c:pt idx="16">
                  <c:v>322703.19395710179</c:v>
                </c:pt>
                <c:pt idx="17">
                  <c:v>261891.81667223887</c:v>
                </c:pt>
                <c:pt idx="18">
                  <c:v>335347.90412952559</c:v>
                </c:pt>
                <c:pt idx="19">
                  <c:v>276147.21079672879</c:v>
                </c:pt>
                <c:pt idx="20">
                  <c:v>352056.57126648934</c:v>
                </c:pt>
                <c:pt idx="21">
                  <c:v>286518.60527091078</c:v>
                </c:pt>
                <c:pt idx="22">
                  <c:v>347838.70199879119</c:v>
                </c:pt>
                <c:pt idx="23">
                  <c:v>318620.63363751437</c:v>
                </c:pt>
                <c:pt idx="24">
                  <c:v>340343.78267328185</c:v>
                </c:pt>
                <c:pt idx="25">
                  <c:v>383344.87836836983</c:v>
                </c:pt>
                <c:pt idx="26">
                  <c:v>377630.75744411396</c:v>
                </c:pt>
                <c:pt idx="27">
                  <c:v>290302.3244205165</c:v>
                </c:pt>
                <c:pt idx="28">
                  <c:v>318952.30288858258</c:v>
                </c:pt>
                <c:pt idx="29">
                  <c:v>288478.00750904874</c:v>
                </c:pt>
                <c:pt idx="30">
                  <c:v>298492.3529544092</c:v>
                </c:pt>
                <c:pt idx="31">
                  <c:v>296176.14323025831</c:v>
                </c:pt>
                <c:pt idx="32">
                  <c:v>316587.6267509812</c:v>
                </c:pt>
                <c:pt idx="33">
                  <c:v>260886.32564775346</c:v>
                </c:pt>
                <c:pt idx="34">
                  <c:v>177155.97517070739</c:v>
                </c:pt>
                <c:pt idx="35">
                  <c:v>174112.16264005861</c:v>
                </c:pt>
                <c:pt idx="36">
                  <c:v>193059.8635146133</c:v>
                </c:pt>
                <c:pt idx="37">
                  <c:v>216927.14763059554</c:v>
                </c:pt>
                <c:pt idx="38">
                  <c:v>300308.42861418735</c:v>
                </c:pt>
                <c:pt idx="39">
                  <c:v>226123.12896977639</c:v>
                </c:pt>
                <c:pt idx="40">
                  <c:v>298483.82167680847</c:v>
                </c:pt>
                <c:pt idx="41">
                  <c:v>254150.47809232585</c:v>
                </c:pt>
                <c:pt idx="42">
                  <c:v>278222.10346427641</c:v>
                </c:pt>
                <c:pt idx="43">
                  <c:v>131367.27734737506</c:v>
                </c:pt>
                <c:pt idx="44">
                  <c:v>185419.7377278872</c:v>
                </c:pt>
                <c:pt idx="45">
                  <c:v>235082.73966479336</c:v>
                </c:pt>
                <c:pt idx="46">
                  <c:v>162710.92597752533</c:v>
                </c:pt>
                <c:pt idx="47">
                  <c:v>173504.44254368806</c:v>
                </c:pt>
                <c:pt idx="48">
                  <c:v>170283.59264552768</c:v>
                </c:pt>
                <c:pt idx="49">
                  <c:v>151334.16035732703</c:v>
                </c:pt>
                <c:pt idx="50">
                  <c:v>205041.49395132484</c:v>
                </c:pt>
                <c:pt idx="51">
                  <c:v>191557.26516536248</c:v>
                </c:pt>
                <c:pt idx="52">
                  <c:v>314596.17910348182</c:v>
                </c:pt>
                <c:pt idx="53">
                  <c:v>155431.45455449785</c:v>
                </c:pt>
                <c:pt idx="54">
                  <c:v>140564.25772275499</c:v>
                </c:pt>
                <c:pt idx="55">
                  <c:v>221647.31380192371</c:v>
                </c:pt>
                <c:pt idx="56">
                  <c:v>171566.18858603964</c:v>
                </c:pt>
                <c:pt idx="57">
                  <c:v>122712.53598720614</c:v>
                </c:pt>
                <c:pt idx="58">
                  <c:v>104153.22349630944</c:v>
                </c:pt>
                <c:pt idx="59">
                  <c:v>106419.0755220608</c:v>
                </c:pt>
                <c:pt idx="60">
                  <c:v>152514.71147390592</c:v>
                </c:pt>
                <c:pt idx="61">
                  <c:v>124149.62882555374</c:v>
                </c:pt>
                <c:pt idx="62">
                  <c:v>141800.81412775669</c:v>
                </c:pt>
                <c:pt idx="63">
                  <c:v>184216.0927875815</c:v>
                </c:pt>
                <c:pt idx="64">
                  <c:v>102264.03874934241</c:v>
                </c:pt>
                <c:pt idx="65">
                  <c:v>189238.5785296901</c:v>
                </c:pt>
                <c:pt idx="66">
                  <c:v>120769.92704488253</c:v>
                </c:pt>
                <c:pt idx="67">
                  <c:v>107371.89500667136</c:v>
                </c:pt>
                <c:pt idx="68">
                  <c:v>184766.89032816858</c:v>
                </c:pt>
                <c:pt idx="69">
                  <c:v>118561.60461425337</c:v>
                </c:pt>
                <c:pt idx="70">
                  <c:v>84314.129954477015</c:v>
                </c:pt>
                <c:pt idx="71">
                  <c:v>133886.84779717249</c:v>
                </c:pt>
                <c:pt idx="72">
                  <c:v>152514.71147390592</c:v>
                </c:pt>
                <c:pt idx="73">
                  <c:v>124149.62882555374</c:v>
                </c:pt>
                <c:pt idx="74">
                  <c:v>141800.81412775669</c:v>
                </c:pt>
                <c:pt idx="75">
                  <c:v>189238.5785296901</c:v>
                </c:pt>
                <c:pt idx="76">
                  <c:v>120769.92704488253</c:v>
                </c:pt>
                <c:pt idx="77">
                  <c:v>184658.99365038064</c:v>
                </c:pt>
                <c:pt idx="78">
                  <c:v>118561.60461425337</c:v>
                </c:pt>
                <c:pt idx="79">
                  <c:v>84314.129954477015</c:v>
                </c:pt>
                <c:pt idx="80">
                  <c:v>133886.84779717249</c:v>
                </c:pt>
                <c:pt idx="81">
                  <c:v>276697.88057206065</c:v>
                </c:pt>
                <c:pt idx="82">
                  <c:v>286865.98247777019</c:v>
                </c:pt>
                <c:pt idx="83">
                  <c:v>308266.18943351734</c:v>
                </c:pt>
                <c:pt idx="84">
                  <c:v>217894.13291674494</c:v>
                </c:pt>
                <c:pt idx="85">
                  <c:v>190415.39788175054</c:v>
                </c:pt>
                <c:pt idx="86">
                  <c:v>233617.31753648358</c:v>
                </c:pt>
                <c:pt idx="87">
                  <c:v>373607.24225516454</c:v>
                </c:pt>
                <c:pt idx="88">
                  <c:v>139119.78001738028</c:v>
                </c:pt>
                <c:pt idx="89">
                  <c:v>142980.03644325217</c:v>
                </c:pt>
                <c:pt idx="90">
                  <c:v>159850.24222854141</c:v>
                </c:pt>
                <c:pt idx="91">
                  <c:v>165535.46303089298</c:v>
                </c:pt>
                <c:pt idx="92">
                  <c:v>203700.40805129643</c:v>
                </c:pt>
                <c:pt idx="93">
                  <c:v>238269.39295281249</c:v>
                </c:pt>
                <c:pt idx="94">
                  <c:v>131797.38986241579</c:v>
                </c:pt>
                <c:pt idx="95">
                  <c:v>307488.11362452852</c:v>
                </c:pt>
                <c:pt idx="96">
                  <c:v>177851.77741857158</c:v>
                </c:pt>
                <c:pt idx="97">
                  <c:v>189219.83941083332</c:v>
                </c:pt>
                <c:pt idx="98">
                  <c:v>299601.7950116875</c:v>
                </c:pt>
                <c:pt idx="99">
                  <c:v>165754.71182687063</c:v>
                </c:pt>
                <c:pt idx="100">
                  <c:v>156908.2845673979</c:v>
                </c:pt>
                <c:pt idx="101">
                  <c:v>155569.43422600327</c:v>
                </c:pt>
                <c:pt idx="102">
                  <c:v>150266.83970365603</c:v>
                </c:pt>
                <c:pt idx="103">
                  <c:v>179141.12715455651</c:v>
                </c:pt>
                <c:pt idx="104">
                  <c:v>308071.40313401655</c:v>
                </c:pt>
                <c:pt idx="105">
                  <c:v>214830.7081495139</c:v>
                </c:pt>
                <c:pt idx="106">
                  <c:v>167129.39633049438</c:v>
                </c:pt>
                <c:pt idx="107">
                  <c:v>219541.48710580348</c:v>
                </c:pt>
                <c:pt idx="108">
                  <c:v>145261.82204127664</c:v>
                </c:pt>
                <c:pt idx="109">
                  <c:v>165026.75921420654</c:v>
                </c:pt>
                <c:pt idx="110">
                  <c:v>272440.40837775636</c:v>
                </c:pt>
                <c:pt idx="111">
                  <c:v>73745.621784670802</c:v>
                </c:pt>
                <c:pt idx="112">
                  <c:v>163922.19794140043</c:v>
                </c:pt>
                <c:pt idx="113">
                  <c:v>174163.1260855486</c:v>
                </c:pt>
                <c:pt idx="114">
                  <c:v>265506.33782182925</c:v>
                </c:pt>
                <c:pt idx="115">
                  <c:v>199168.43221228008</c:v>
                </c:pt>
                <c:pt idx="116">
                  <c:v>147023.25475586153</c:v>
                </c:pt>
                <c:pt idx="117">
                  <c:v>230856.39777975049</c:v>
                </c:pt>
                <c:pt idx="118">
                  <c:v>194114.90354654373</c:v>
                </c:pt>
                <c:pt idx="119">
                  <c:v>179618.32945371931</c:v>
                </c:pt>
                <c:pt idx="120">
                  <c:v>295923.79839607113</c:v>
                </c:pt>
                <c:pt idx="121">
                  <c:v>197411.88093087214</c:v>
                </c:pt>
                <c:pt idx="122">
                  <c:v>143803.44694498231</c:v>
                </c:pt>
                <c:pt idx="123">
                  <c:v>161815.92562426301</c:v>
                </c:pt>
                <c:pt idx="124">
                  <c:v>283372.64379926067</c:v>
                </c:pt>
                <c:pt idx="125">
                  <c:v>164922.47601808424</c:v>
                </c:pt>
                <c:pt idx="126">
                  <c:v>177225.91803925429</c:v>
                </c:pt>
                <c:pt idx="127">
                  <c:v>136851.88462328078</c:v>
                </c:pt>
                <c:pt idx="128">
                  <c:v>312080.5046508892</c:v>
                </c:pt>
                <c:pt idx="129">
                  <c:v>134738.13405126869</c:v>
                </c:pt>
                <c:pt idx="130">
                  <c:v>272239.15705511952</c:v>
                </c:pt>
                <c:pt idx="131">
                  <c:v>92467.163334274199</c:v>
                </c:pt>
                <c:pt idx="132">
                  <c:v>103650.6471007395</c:v>
                </c:pt>
                <c:pt idx="133">
                  <c:v>180084.58885600098</c:v>
                </c:pt>
                <c:pt idx="134">
                  <c:v>161180.22546884831</c:v>
                </c:pt>
                <c:pt idx="135">
                  <c:v>166087.93972673986</c:v>
                </c:pt>
                <c:pt idx="136">
                  <c:v>154053.27847845285</c:v>
                </c:pt>
                <c:pt idx="137">
                  <c:v>183280.26427382321</c:v>
                </c:pt>
                <c:pt idx="138">
                  <c:v>172383.70888825625</c:v>
                </c:pt>
                <c:pt idx="139">
                  <c:v>237943.48025417168</c:v>
                </c:pt>
                <c:pt idx="140">
                  <c:v>180335.73439517547</c:v>
                </c:pt>
                <c:pt idx="141">
                  <c:v>128275.93188474761</c:v>
                </c:pt>
                <c:pt idx="142">
                  <c:v>138516.68362854209</c:v>
                </c:pt>
                <c:pt idx="143">
                  <c:v>166047.39842474909</c:v>
                </c:pt>
                <c:pt idx="144">
                  <c:v>185441.88464232444</c:v>
                </c:pt>
                <c:pt idx="145">
                  <c:v>168562.47009557535</c:v>
                </c:pt>
                <c:pt idx="146">
                  <c:v>144716.00082751084</c:v>
                </c:pt>
                <c:pt idx="147">
                  <c:v>147980.66091960168</c:v>
                </c:pt>
                <c:pt idx="148">
                  <c:v>160807.95911084133</c:v>
                </c:pt>
                <c:pt idx="149">
                  <c:v>157749.23040718058</c:v>
                </c:pt>
                <c:pt idx="150">
                  <c:v>98485.278364885598</c:v>
                </c:pt>
                <c:pt idx="151">
                  <c:v>148018.35098692638</c:v>
                </c:pt>
                <c:pt idx="152">
                  <c:v>196105.78306693834</c:v>
                </c:pt>
                <c:pt idx="153">
                  <c:v>228505.72213702762</c:v>
                </c:pt>
                <c:pt idx="154">
                  <c:v>169454.48585215089</c:v>
                </c:pt>
                <c:pt idx="155">
                  <c:v>120176.37066298138</c:v>
                </c:pt>
                <c:pt idx="156">
                  <c:v>157114.84233378764</c:v>
                </c:pt>
                <c:pt idx="157">
                  <c:v>200269.92116305188</c:v>
                </c:pt>
                <c:pt idx="158">
                  <c:v>301847.59869723109</c:v>
                </c:pt>
                <c:pt idx="159">
                  <c:v>156467.14595211166</c:v>
                </c:pt>
                <c:pt idx="160">
                  <c:v>277027.4373244099</c:v>
                </c:pt>
                <c:pt idx="161">
                  <c:v>199639.3235879924</c:v>
                </c:pt>
                <c:pt idx="162">
                  <c:v>127964.42759016553</c:v>
                </c:pt>
                <c:pt idx="163">
                  <c:v>178899.45583269844</c:v>
                </c:pt>
                <c:pt idx="164">
                  <c:v>124941.08489047251</c:v>
                </c:pt>
                <c:pt idx="165">
                  <c:v>243737.33245679963</c:v>
                </c:pt>
                <c:pt idx="166">
                  <c:v>352115.72438006575</c:v>
                </c:pt>
                <c:pt idx="167">
                  <c:v>258475.24031588517</c:v>
                </c:pt>
                <c:pt idx="168">
                  <c:v>277498.5859286653</c:v>
                </c:pt>
                <c:pt idx="169">
                  <c:v>313766.72419785918</c:v>
                </c:pt>
                <c:pt idx="170">
                  <c:v>227915.48127942067</c:v>
                </c:pt>
                <c:pt idx="171">
                  <c:v>116811.99356781514</c:v>
                </c:pt>
                <c:pt idx="172">
                  <c:v>167801.63400610338</c:v>
                </c:pt>
                <c:pt idx="173">
                  <c:v>278306.76382597489</c:v>
                </c:pt>
                <c:pt idx="174">
                  <c:v>191070.53714358635</c:v>
                </c:pt>
                <c:pt idx="175">
                  <c:v>206807.38150151001</c:v>
                </c:pt>
                <c:pt idx="176">
                  <c:v>172632.61761390857</c:v>
                </c:pt>
                <c:pt idx="177">
                  <c:v>150722.23091186862</c:v>
                </c:pt>
                <c:pt idx="178">
                  <c:v>152579.53380491037</c:v>
                </c:pt>
                <c:pt idx="179">
                  <c:v>260866.6926155852</c:v>
                </c:pt>
                <c:pt idx="180">
                  <c:v>110185.78776991717</c:v>
                </c:pt>
                <c:pt idx="181">
                  <c:v>228312.02074796992</c:v>
                </c:pt>
                <c:pt idx="182">
                  <c:v>150198.77647859196</c:v>
                </c:pt>
                <c:pt idx="183">
                  <c:v>197787.15798075194</c:v>
                </c:pt>
                <c:pt idx="184">
                  <c:v>175421.82422871931</c:v>
                </c:pt>
                <c:pt idx="185">
                  <c:v>135649.02510154006</c:v>
                </c:pt>
                <c:pt idx="186">
                  <c:v>274947.24289168889</c:v>
                </c:pt>
                <c:pt idx="187">
                  <c:v>319423.49972701393</c:v>
                </c:pt>
                <c:pt idx="188">
                  <c:v>170695.86757606582</c:v>
                </c:pt>
                <c:pt idx="189">
                  <c:v>136522.64337740751</c:v>
                </c:pt>
                <c:pt idx="190">
                  <c:v>263971.4336841898</c:v>
                </c:pt>
                <c:pt idx="191">
                  <c:v>317570.53726394713</c:v>
                </c:pt>
                <c:pt idx="192">
                  <c:v>114512.67146597116</c:v>
                </c:pt>
                <c:pt idx="193">
                  <c:v>289419.44161142723</c:v>
                </c:pt>
                <c:pt idx="194">
                  <c:v>117228.66346460853</c:v>
                </c:pt>
                <c:pt idx="195">
                  <c:v>134408.79156568379</c:v>
                </c:pt>
                <c:pt idx="196">
                  <c:v>91922.639407697745</c:v>
                </c:pt>
                <c:pt idx="197">
                  <c:v>191090.66853407674</c:v>
                </c:pt>
                <c:pt idx="198">
                  <c:v>209630.89699396616</c:v>
                </c:pt>
                <c:pt idx="199">
                  <c:v>156706.74475217811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41-49C2-8480-71A11D46F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4640"/>
        <c:axId val="153595760"/>
      </c:scatterChart>
      <c:valAx>
        <c:axId val="18009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OS-ASD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595760"/>
        <c:crosses val="autoZero"/>
        <c:crossBetween val="midCat"/>
      </c:valAx>
      <c:valAx>
        <c:axId val="15359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TO HOSPITAL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94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Female*OS_ASD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COST TO HOSPITAL </c:v>
          </c:tx>
          <c:spPr>
            <a:ln w="19050">
              <a:noFill/>
            </a:ln>
          </c:spPr>
          <c:xVal>
            <c:numRef>
              <c:f>'modified training dataset'!$G$2:$G$201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dataset'!$O$2:$O$201</c:f>
              <c:numCache>
                <c:formatCode>General</c:formatCode>
                <c:ptCount val="200"/>
                <c:pt idx="0">
                  <c:v>660293</c:v>
                </c:pt>
                <c:pt idx="1">
                  <c:v>809130</c:v>
                </c:pt>
                <c:pt idx="2">
                  <c:v>362231</c:v>
                </c:pt>
                <c:pt idx="3">
                  <c:v>629990</c:v>
                </c:pt>
                <c:pt idx="4">
                  <c:v>444876</c:v>
                </c:pt>
                <c:pt idx="5">
                  <c:v>372357</c:v>
                </c:pt>
                <c:pt idx="6">
                  <c:v>887350</c:v>
                </c:pt>
                <c:pt idx="7">
                  <c:v>389827</c:v>
                </c:pt>
                <c:pt idx="8">
                  <c:v>437529.07</c:v>
                </c:pt>
                <c:pt idx="9">
                  <c:v>364222</c:v>
                </c:pt>
                <c:pt idx="10">
                  <c:v>514524</c:v>
                </c:pt>
                <c:pt idx="11">
                  <c:v>539976</c:v>
                </c:pt>
                <c:pt idx="12">
                  <c:v>711616</c:v>
                </c:pt>
                <c:pt idx="13">
                  <c:v>420040</c:v>
                </c:pt>
                <c:pt idx="14">
                  <c:v>495968.7</c:v>
                </c:pt>
                <c:pt idx="15">
                  <c:v>157763</c:v>
                </c:pt>
                <c:pt idx="16">
                  <c:v>501897</c:v>
                </c:pt>
                <c:pt idx="17">
                  <c:v>343984</c:v>
                </c:pt>
                <c:pt idx="18">
                  <c:v>449395</c:v>
                </c:pt>
                <c:pt idx="19">
                  <c:v>214716</c:v>
                </c:pt>
                <c:pt idx="20">
                  <c:v>341109</c:v>
                </c:pt>
                <c:pt idx="21">
                  <c:v>288960</c:v>
                </c:pt>
                <c:pt idx="22">
                  <c:v>348687</c:v>
                </c:pt>
                <c:pt idx="23">
                  <c:v>345590</c:v>
                </c:pt>
                <c:pt idx="24">
                  <c:v>361738</c:v>
                </c:pt>
                <c:pt idx="25">
                  <c:v>305193</c:v>
                </c:pt>
                <c:pt idx="26">
                  <c:v>404644</c:v>
                </c:pt>
                <c:pt idx="27">
                  <c:v>278213.73</c:v>
                </c:pt>
                <c:pt idx="28">
                  <c:v>355276</c:v>
                </c:pt>
                <c:pt idx="29">
                  <c:v>229289</c:v>
                </c:pt>
                <c:pt idx="30">
                  <c:v>247473</c:v>
                </c:pt>
                <c:pt idx="31">
                  <c:v>395163</c:v>
                </c:pt>
                <c:pt idx="32">
                  <c:v>418429</c:v>
                </c:pt>
                <c:pt idx="33">
                  <c:v>359280</c:v>
                </c:pt>
                <c:pt idx="34">
                  <c:v>349318</c:v>
                </c:pt>
                <c:pt idx="35">
                  <c:v>551809</c:v>
                </c:pt>
                <c:pt idx="36">
                  <c:v>293127</c:v>
                </c:pt>
                <c:pt idx="37">
                  <c:v>260036</c:v>
                </c:pt>
                <c:pt idx="38">
                  <c:v>163765</c:v>
                </c:pt>
                <c:pt idx="39">
                  <c:v>162364</c:v>
                </c:pt>
                <c:pt idx="40">
                  <c:v>144037.23000000001</c:v>
                </c:pt>
                <c:pt idx="41">
                  <c:v>183204</c:v>
                </c:pt>
                <c:pt idx="42">
                  <c:v>164962</c:v>
                </c:pt>
                <c:pt idx="43">
                  <c:v>178100</c:v>
                </c:pt>
                <c:pt idx="44">
                  <c:v>169726.43</c:v>
                </c:pt>
                <c:pt idx="45">
                  <c:v>164719</c:v>
                </c:pt>
                <c:pt idx="46">
                  <c:v>133130</c:v>
                </c:pt>
                <c:pt idx="47">
                  <c:v>146308.6</c:v>
                </c:pt>
                <c:pt idx="48">
                  <c:v>134497.65</c:v>
                </c:pt>
                <c:pt idx="49">
                  <c:v>206500.95</c:v>
                </c:pt>
                <c:pt idx="50">
                  <c:v>120131</c:v>
                </c:pt>
                <c:pt idx="51">
                  <c:v>176340.75</c:v>
                </c:pt>
                <c:pt idx="52">
                  <c:v>138923</c:v>
                </c:pt>
                <c:pt idx="53">
                  <c:v>162957.32</c:v>
                </c:pt>
                <c:pt idx="54">
                  <c:v>133009</c:v>
                </c:pt>
                <c:pt idx="55">
                  <c:v>163483</c:v>
                </c:pt>
                <c:pt idx="56">
                  <c:v>131837</c:v>
                </c:pt>
                <c:pt idx="57">
                  <c:v>163372</c:v>
                </c:pt>
                <c:pt idx="58">
                  <c:v>128104.37</c:v>
                </c:pt>
                <c:pt idx="59">
                  <c:v>115908</c:v>
                </c:pt>
                <c:pt idx="60">
                  <c:v>129474.64</c:v>
                </c:pt>
                <c:pt idx="61">
                  <c:v>152184</c:v>
                </c:pt>
                <c:pt idx="62">
                  <c:v>122892</c:v>
                </c:pt>
                <c:pt idx="63">
                  <c:v>124804</c:v>
                </c:pt>
                <c:pt idx="64">
                  <c:v>142552</c:v>
                </c:pt>
                <c:pt idx="65">
                  <c:v>128196</c:v>
                </c:pt>
                <c:pt idx="66">
                  <c:v>109085.84</c:v>
                </c:pt>
                <c:pt idx="67">
                  <c:v>109452</c:v>
                </c:pt>
                <c:pt idx="68">
                  <c:v>125643</c:v>
                </c:pt>
                <c:pt idx="69">
                  <c:v>120064</c:v>
                </c:pt>
                <c:pt idx="70">
                  <c:v>114580</c:v>
                </c:pt>
                <c:pt idx="71">
                  <c:v>119935.36</c:v>
                </c:pt>
                <c:pt idx="72">
                  <c:v>129474.64</c:v>
                </c:pt>
                <c:pt idx="73">
                  <c:v>152184</c:v>
                </c:pt>
                <c:pt idx="74">
                  <c:v>122892</c:v>
                </c:pt>
                <c:pt idx="75">
                  <c:v>128196</c:v>
                </c:pt>
                <c:pt idx="76">
                  <c:v>109085.84</c:v>
                </c:pt>
                <c:pt idx="77">
                  <c:v>125643</c:v>
                </c:pt>
                <c:pt idx="78">
                  <c:v>120064</c:v>
                </c:pt>
                <c:pt idx="79">
                  <c:v>114580</c:v>
                </c:pt>
                <c:pt idx="80">
                  <c:v>119935.36</c:v>
                </c:pt>
                <c:pt idx="81">
                  <c:v>199268</c:v>
                </c:pt>
                <c:pt idx="82">
                  <c:v>341011</c:v>
                </c:pt>
                <c:pt idx="83">
                  <c:v>334955</c:v>
                </c:pt>
                <c:pt idx="84">
                  <c:v>258138</c:v>
                </c:pt>
                <c:pt idx="85">
                  <c:v>275888</c:v>
                </c:pt>
                <c:pt idx="86">
                  <c:v>308817</c:v>
                </c:pt>
                <c:pt idx="87">
                  <c:v>294615.90000000002</c:v>
                </c:pt>
                <c:pt idx="88">
                  <c:v>156576.85</c:v>
                </c:pt>
                <c:pt idx="89">
                  <c:v>109575.6</c:v>
                </c:pt>
                <c:pt idx="90">
                  <c:v>209292</c:v>
                </c:pt>
                <c:pt idx="91">
                  <c:v>195136</c:v>
                </c:pt>
                <c:pt idx="92">
                  <c:v>265243</c:v>
                </c:pt>
                <c:pt idx="93">
                  <c:v>201219</c:v>
                </c:pt>
                <c:pt idx="94">
                  <c:v>179720</c:v>
                </c:pt>
                <c:pt idx="95">
                  <c:v>143278.83000000002</c:v>
                </c:pt>
                <c:pt idx="96">
                  <c:v>214679</c:v>
                </c:pt>
                <c:pt idx="97">
                  <c:v>165000</c:v>
                </c:pt>
                <c:pt idx="98">
                  <c:v>262582</c:v>
                </c:pt>
                <c:pt idx="99">
                  <c:v>208535.71</c:v>
                </c:pt>
                <c:pt idx="100">
                  <c:v>179613.25</c:v>
                </c:pt>
                <c:pt idx="101">
                  <c:v>151156.52000000002</c:v>
                </c:pt>
                <c:pt idx="102">
                  <c:v>189701.55</c:v>
                </c:pt>
                <c:pt idx="103">
                  <c:v>169951</c:v>
                </c:pt>
                <c:pt idx="104">
                  <c:v>220519</c:v>
                </c:pt>
                <c:pt idx="105">
                  <c:v>139723</c:v>
                </c:pt>
                <c:pt idx="106">
                  <c:v>119685.64</c:v>
                </c:pt>
                <c:pt idx="107">
                  <c:v>253471</c:v>
                </c:pt>
                <c:pt idx="108">
                  <c:v>129684</c:v>
                </c:pt>
                <c:pt idx="109">
                  <c:v>167122</c:v>
                </c:pt>
                <c:pt idx="110">
                  <c:v>276458</c:v>
                </c:pt>
                <c:pt idx="111">
                  <c:v>150337</c:v>
                </c:pt>
                <c:pt idx="112">
                  <c:v>138093.02000000002</c:v>
                </c:pt>
                <c:pt idx="113">
                  <c:v>178398</c:v>
                </c:pt>
                <c:pt idx="114">
                  <c:v>180870</c:v>
                </c:pt>
                <c:pt idx="115">
                  <c:v>182651</c:v>
                </c:pt>
                <c:pt idx="116">
                  <c:v>323960</c:v>
                </c:pt>
                <c:pt idx="117">
                  <c:v>159327.38</c:v>
                </c:pt>
                <c:pt idx="118">
                  <c:v>131430</c:v>
                </c:pt>
                <c:pt idx="119">
                  <c:v>180415.66999999998</c:v>
                </c:pt>
                <c:pt idx="120">
                  <c:v>139067</c:v>
                </c:pt>
                <c:pt idx="121">
                  <c:v>197865</c:v>
                </c:pt>
                <c:pt idx="122">
                  <c:v>144900.29999999999</c:v>
                </c:pt>
                <c:pt idx="123">
                  <c:v>202633.9</c:v>
                </c:pt>
                <c:pt idx="124">
                  <c:v>232676</c:v>
                </c:pt>
                <c:pt idx="125">
                  <c:v>127899</c:v>
                </c:pt>
                <c:pt idx="126">
                  <c:v>145362</c:v>
                </c:pt>
                <c:pt idx="127">
                  <c:v>165335.52000000002</c:v>
                </c:pt>
                <c:pt idx="128">
                  <c:v>233266</c:v>
                </c:pt>
                <c:pt idx="129">
                  <c:v>153445</c:v>
                </c:pt>
                <c:pt idx="130">
                  <c:v>135216</c:v>
                </c:pt>
                <c:pt idx="131">
                  <c:v>117185</c:v>
                </c:pt>
                <c:pt idx="132">
                  <c:v>108989</c:v>
                </c:pt>
                <c:pt idx="133">
                  <c:v>148652</c:v>
                </c:pt>
                <c:pt idx="134">
                  <c:v>79302</c:v>
                </c:pt>
                <c:pt idx="135">
                  <c:v>147132</c:v>
                </c:pt>
                <c:pt idx="136">
                  <c:v>131738.27000000002</c:v>
                </c:pt>
                <c:pt idx="137">
                  <c:v>146355</c:v>
                </c:pt>
                <c:pt idx="138">
                  <c:v>97060.800000000003</c:v>
                </c:pt>
                <c:pt idx="139">
                  <c:v>84002.5</c:v>
                </c:pt>
                <c:pt idx="140">
                  <c:v>106070</c:v>
                </c:pt>
                <c:pt idx="141">
                  <c:v>123187.9</c:v>
                </c:pt>
                <c:pt idx="142">
                  <c:v>120367.81</c:v>
                </c:pt>
                <c:pt idx="143">
                  <c:v>140372</c:v>
                </c:pt>
                <c:pt idx="144">
                  <c:v>102852</c:v>
                </c:pt>
                <c:pt idx="145">
                  <c:v>154669</c:v>
                </c:pt>
                <c:pt idx="146">
                  <c:v>115935.54000000001</c:v>
                </c:pt>
                <c:pt idx="147">
                  <c:v>113706.2</c:v>
                </c:pt>
                <c:pt idx="148">
                  <c:v>138769.38</c:v>
                </c:pt>
                <c:pt idx="149">
                  <c:v>61340</c:v>
                </c:pt>
                <c:pt idx="150">
                  <c:v>72374</c:v>
                </c:pt>
                <c:pt idx="151">
                  <c:v>143773.58000000002</c:v>
                </c:pt>
                <c:pt idx="152">
                  <c:v>142326.04</c:v>
                </c:pt>
                <c:pt idx="153">
                  <c:v>140545</c:v>
                </c:pt>
                <c:pt idx="154">
                  <c:v>57140.85</c:v>
                </c:pt>
                <c:pt idx="155">
                  <c:v>131727</c:v>
                </c:pt>
                <c:pt idx="156">
                  <c:v>132226</c:v>
                </c:pt>
                <c:pt idx="157">
                  <c:v>77241</c:v>
                </c:pt>
                <c:pt idx="158">
                  <c:v>55885.7</c:v>
                </c:pt>
                <c:pt idx="159">
                  <c:v>49700</c:v>
                </c:pt>
                <c:pt idx="160">
                  <c:v>155352</c:v>
                </c:pt>
                <c:pt idx="161">
                  <c:v>288614.2</c:v>
                </c:pt>
                <c:pt idx="162">
                  <c:v>239570.4</c:v>
                </c:pt>
                <c:pt idx="163">
                  <c:v>170302</c:v>
                </c:pt>
                <c:pt idx="164">
                  <c:v>141232.16999999998</c:v>
                </c:pt>
                <c:pt idx="165">
                  <c:v>102537.85</c:v>
                </c:pt>
                <c:pt idx="166">
                  <c:v>219126.24</c:v>
                </c:pt>
                <c:pt idx="167">
                  <c:v>204852.36</c:v>
                </c:pt>
                <c:pt idx="168">
                  <c:v>253368</c:v>
                </c:pt>
                <c:pt idx="169">
                  <c:v>162271</c:v>
                </c:pt>
                <c:pt idx="170">
                  <c:v>293271</c:v>
                </c:pt>
                <c:pt idx="171">
                  <c:v>162957</c:v>
                </c:pt>
                <c:pt idx="172">
                  <c:v>137273</c:v>
                </c:pt>
                <c:pt idx="173">
                  <c:v>199677</c:v>
                </c:pt>
                <c:pt idx="174">
                  <c:v>161017</c:v>
                </c:pt>
                <c:pt idx="175">
                  <c:v>199790</c:v>
                </c:pt>
                <c:pt idx="176">
                  <c:v>159882</c:v>
                </c:pt>
                <c:pt idx="177">
                  <c:v>64929</c:v>
                </c:pt>
                <c:pt idx="178">
                  <c:v>180728</c:v>
                </c:pt>
                <c:pt idx="179">
                  <c:v>144134</c:v>
                </c:pt>
                <c:pt idx="180">
                  <c:v>160250</c:v>
                </c:pt>
                <c:pt idx="181">
                  <c:v>193543</c:v>
                </c:pt>
                <c:pt idx="182">
                  <c:v>233376</c:v>
                </c:pt>
                <c:pt idx="183">
                  <c:v>166709</c:v>
                </c:pt>
                <c:pt idx="184">
                  <c:v>133873</c:v>
                </c:pt>
                <c:pt idx="185">
                  <c:v>133087</c:v>
                </c:pt>
                <c:pt idx="186">
                  <c:v>178428</c:v>
                </c:pt>
                <c:pt idx="187">
                  <c:v>191102</c:v>
                </c:pt>
                <c:pt idx="188">
                  <c:v>168670</c:v>
                </c:pt>
                <c:pt idx="189">
                  <c:v>163914</c:v>
                </c:pt>
                <c:pt idx="190">
                  <c:v>241130</c:v>
                </c:pt>
                <c:pt idx="191">
                  <c:v>138535</c:v>
                </c:pt>
                <c:pt idx="192">
                  <c:v>119348</c:v>
                </c:pt>
                <c:pt idx="193">
                  <c:v>154354</c:v>
                </c:pt>
                <c:pt idx="194">
                  <c:v>119877</c:v>
                </c:pt>
                <c:pt idx="195">
                  <c:v>135019</c:v>
                </c:pt>
                <c:pt idx="196">
                  <c:v>176383</c:v>
                </c:pt>
                <c:pt idx="197">
                  <c:v>233522</c:v>
                </c:pt>
                <c:pt idx="198">
                  <c:v>132585</c:v>
                </c:pt>
                <c:pt idx="199">
                  <c:v>170654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3-4F03-91E7-4FCFE31686F0}"/>
            </c:ext>
          </c:extLst>
        </c:ser>
        <c:ser>
          <c:idx val="1"/>
          <c:order val="1"/>
          <c:tx>
            <c:v>Predicted TOTAL COST TO HOSPITAL </c:v>
          </c:tx>
          <c:spPr>
            <a:ln w="19050">
              <a:noFill/>
            </a:ln>
          </c:spPr>
          <c:xVal>
            <c:numRef>
              <c:f>'modified training dataset'!$G$2:$G$201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dataset'!$S$55:$S$254</c:f>
              <c:numCache>
                <c:formatCode>General</c:formatCode>
                <c:ptCount val="200"/>
                <c:pt idx="0">
                  <c:v>319482.7626591954</c:v>
                </c:pt>
                <c:pt idx="1">
                  <c:v>324860.25026471814</c:v>
                </c:pt>
                <c:pt idx="2">
                  <c:v>380324.39191997173</c:v>
                </c:pt>
                <c:pt idx="3">
                  <c:v>343604.77056207211</c:v>
                </c:pt>
                <c:pt idx="4">
                  <c:v>287254.04953643988</c:v>
                </c:pt>
                <c:pt idx="5">
                  <c:v>471911.44870173151</c:v>
                </c:pt>
                <c:pt idx="6">
                  <c:v>382902.2722045363</c:v>
                </c:pt>
                <c:pt idx="7">
                  <c:v>306162.62221798976</c:v>
                </c:pt>
                <c:pt idx="8">
                  <c:v>362751.68759862962</c:v>
                </c:pt>
                <c:pt idx="9">
                  <c:v>288330.90924158116</c:v>
                </c:pt>
                <c:pt idx="10">
                  <c:v>344279.17166034866</c:v>
                </c:pt>
                <c:pt idx="11">
                  <c:v>169212.32711989296</c:v>
                </c:pt>
                <c:pt idx="12">
                  <c:v>320888.74018770899</c:v>
                </c:pt>
                <c:pt idx="13">
                  <c:v>236144.8868266748</c:v>
                </c:pt>
                <c:pt idx="14">
                  <c:v>296155.65604430571</c:v>
                </c:pt>
                <c:pt idx="15">
                  <c:v>312257.0326456725</c:v>
                </c:pt>
                <c:pt idx="16">
                  <c:v>322703.19395710179</c:v>
                </c:pt>
                <c:pt idx="17">
                  <c:v>261891.81667223887</c:v>
                </c:pt>
                <c:pt idx="18">
                  <c:v>335347.90412952559</c:v>
                </c:pt>
                <c:pt idx="19">
                  <c:v>276147.21079672879</c:v>
                </c:pt>
                <c:pt idx="20">
                  <c:v>352056.57126648934</c:v>
                </c:pt>
                <c:pt idx="21">
                  <c:v>286518.60527091078</c:v>
                </c:pt>
                <c:pt idx="22">
                  <c:v>347838.70199879119</c:v>
                </c:pt>
                <c:pt idx="23">
                  <c:v>318620.63363751437</c:v>
                </c:pt>
                <c:pt idx="24">
                  <c:v>340343.78267328185</c:v>
                </c:pt>
                <c:pt idx="25">
                  <c:v>383344.87836836983</c:v>
                </c:pt>
                <c:pt idx="26">
                  <c:v>377630.75744411396</c:v>
                </c:pt>
                <c:pt idx="27">
                  <c:v>290302.3244205165</c:v>
                </c:pt>
                <c:pt idx="28">
                  <c:v>318952.30288858258</c:v>
                </c:pt>
                <c:pt idx="29">
                  <c:v>288478.00750904874</c:v>
                </c:pt>
                <c:pt idx="30">
                  <c:v>298492.3529544092</c:v>
                </c:pt>
                <c:pt idx="31">
                  <c:v>296176.14323025831</c:v>
                </c:pt>
                <c:pt idx="32">
                  <c:v>316587.6267509812</c:v>
                </c:pt>
                <c:pt idx="33">
                  <c:v>260886.32564775346</c:v>
                </c:pt>
                <c:pt idx="34">
                  <c:v>177155.97517070739</c:v>
                </c:pt>
                <c:pt idx="35">
                  <c:v>174112.16264005861</c:v>
                </c:pt>
                <c:pt idx="36">
                  <c:v>193059.8635146133</c:v>
                </c:pt>
                <c:pt idx="37">
                  <c:v>216927.14763059554</c:v>
                </c:pt>
                <c:pt idx="38">
                  <c:v>300308.42861418735</c:v>
                </c:pt>
                <c:pt idx="39">
                  <c:v>226123.12896977639</c:v>
                </c:pt>
                <c:pt idx="40">
                  <c:v>298483.82167680847</c:v>
                </c:pt>
                <c:pt idx="41">
                  <c:v>254150.47809232585</c:v>
                </c:pt>
                <c:pt idx="42">
                  <c:v>278222.10346427641</c:v>
                </c:pt>
                <c:pt idx="43">
                  <c:v>131367.27734737506</c:v>
                </c:pt>
                <c:pt idx="44">
                  <c:v>185419.7377278872</c:v>
                </c:pt>
                <c:pt idx="45">
                  <c:v>235082.73966479336</c:v>
                </c:pt>
                <c:pt idx="46">
                  <c:v>162710.92597752533</c:v>
                </c:pt>
                <c:pt idx="47">
                  <c:v>173504.44254368806</c:v>
                </c:pt>
                <c:pt idx="48">
                  <c:v>170283.59264552768</c:v>
                </c:pt>
                <c:pt idx="49">
                  <c:v>151334.16035732703</c:v>
                </c:pt>
                <c:pt idx="50">
                  <c:v>205041.49395132484</c:v>
                </c:pt>
                <c:pt idx="51">
                  <c:v>191557.26516536248</c:v>
                </c:pt>
                <c:pt idx="52">
                  <c:v>314596.17910348182</c:v>
                </c:pt>
                <c:pt idx="53">
                  <c:v>155431.45455449785</c:v>
                </c:pt>
                <c:pt idx="54">
                  <c:v>140564.25772275499</c:v>
                </c:pt>
                <c:pt idx="55">
                  <c:v>221647.31380192371</c:v>
                </c:pt>
                <c:pt idx="56">
                  <c:v>171566.18858603964</c:v>
                </c:pt>
                <c:pt idx="57">
                  <c:v>122712.53598720614</c:v>
                </c:pt>
                <c:pt idx="58">
                  <c:v>104153.22349630944</c:v>
                </c:pt>
                <c:pt idx="59">
                  <c:v>106419.0755220608</c:v>
                </c:pt>
                <c:pt idx="60">
                  <c:v>152514.71147390592</c:v>
                </c:pt>
                <c:pt idx="61">
                  <c:v>124149.62882555374</c:v>
                </c:pt>
                <c:pt idx="62">
                  <c:v>141800.81412775669</c:v>
                </c:pt>
                <c:pt idx="63">
                  <c:v>184216.0927875815</c:v>
                </c:pt>
                <c:pt idx="64">
                  <c:v>102264.03874934241</c:v>
                </c:pt>
                <c:pt idx="65">
                  <c:v>189238.5785296901</c:v>
                </c:pt>
                <c:pt idx="66">
                  <c:v>120769.92704488253</c:v>
                </c:pt>
                <c:pt idx="67">
                  <c:v>107371.89500667136</c:v>
                </c:pt>
                <c:pt idx="68">
                  <c:v>184766.89032816858</c:v>
                </c:pt>
                <c:pt idx="69">
                  <c:v>118561.60461425337</c:v>
                </c:pt>
                <c:pt idx="70">
                  <c:v>84314.129954477015</c:v>
                </c:pt>
                <c:pt idx="71">
                  <c:v>133886.84779717249</c:v>
                </c:pt>
                <c:pt idx="72">
                  <c:v>152514.71147390592</c:v>
                </c:pt>
                <c:pt idx="73">
                  <c:v>124149.62882555374</c:v>
                </c:pt>
                <c:pt idx="74">
                  <c:v>141800.81412775669</c:v>
                </c:pt>
                <c:pt idx="75">
                  <c:v>189238.5785296901</c:v>
                </c:pt>
                <c:pt idx="76">
                  <c:v>120769.92704488253</c:v>
                </c:pt>
                <c:pt idx="77">
                  <c:v>184658.99365038064</c:v>
                </c:pt>
                <c:pt idx="78">
                  <c:v>118561.60461425337</c:v>
                </c:pt>
                <c:pt idx="79">
                  <c:v>84314.129954477015</c:v>
                </c:pt>
                <c:pt idx="80">
                  <c:v>133886.84779717249</c:v>
                </c:pt>
                <c:pt idx="81">
                  <c:v>276697.88057206065</c:v>
                </c:pt>
                <c:pt idx="82">
                  <c:v>286865.98247777019</c:v>
                </c:pt>
                <c:pt idx="83">
                  <c:v>308266.18943351734</c:v>
                </c:pt>
                <c:pt idx="84">
                  <c:v>217894.13291674494</c:v>
                </c:pt>
                <c:pt idx="85">
                  <c:v>190415.39788175054</c:v>
                </c:pt>
                <c:pt idx="86">
                  <c:v>233617.31753648358</c:v>
                </c:pt>
                <c:pt idx="87">
                  <c:v>373607.24225516454</c:v>
                </c:pt>
                <c:pt idx="88">
                  <c:v>139119.78001738028</c:v>
                </c:pt>
                <c:pt idx="89">
                  <c:v>142980.03644325217</c:v>
                </c:pt>
                <c:pt idx="90">
                  <c:v>159850.24222854141</c:v>
                </c:pt>
                <c:pt idx="91">
                  <c:v>165535.46303089298</c:v>
                </c:pt>
                <c:pt idx="92">
                  <c:v>203700.40805129643</c:v>
                </c:pt>
                <c:pt idx="93">
                  <c:v>238269.39295281249</c:v>
                </c:pt>
                <c:pt idx="94">
                  <c:v>131797.38986241579</c:v>
                </c:pt>
                <c:pt idx="95">
                  <c:v>307488.11362452852</c:v>
                </c:pt>
                <c:pt idx="96">
                  <c:v>177851.77741857158</c:v>
                </c:pt>
                <c:pt idx="97">
                  <c:v>189219.83941083332</c:v>
                </c:pt>
                <c:pt idx="98">
                  <c:v>299601.7950116875</c:v>
                </c:pt>
                <c:pt idx="99">
                  <c:v>165754.71182687063</c:v>
                </c:pt>
                <c:pt idx="100">
                  <c:v>156908.2845673979</c:v>
                </c:pt>
                <c:pt idx="101">
                  <c:v>155569.43422600327</c:v>
                </c:pt>
                <c:pt idx="102">
                  <c:v>150266.83970365603</c:v>
                </c:pt>
                <c:pt idx="103">
                  <c:v>179141.12715455651</c:v>
                </c:pt>
                <c:pt idx="104">
                  <c:v>308071.40313401655</c:v>
                </c:pt>
                <c:pt idx="105">
                  <c:v>214830.7081495139</c:v>
                </c:pt>
                <c:pt idx="106">
                  <c:v>167129.39633049438</c:v>
                </c:pt>
                <c:pt idx="107">
                  <c:v>219541.48710580348</c:v>
                </c:pt>
                <c:pt idx="108">
                  <c:v>145261.82204127664</c:v>
                </c:pt>
                <c:pt idx="109">
                  <c:v>165026.75921420654</c:v>
                </c:pt>
                <c:pt idx="110">
                  <c:v>272440.40837775636</c:v>
                </c:pt>
                <c:pt idx="111">
                  <c:v>73745.621784670802</c:v>
                </c:pt>
                <c:pt idx="112">
                  <c:v>163922.19794140043</c:v>
                </c:pt>
                <c:pt idx="113">
                  <c:v>174163.1260855486</c:v>
                </c:pt>
                <c:pt idx="114">
                  <c:v>265506.33782182925</c:v>
                </c:pt>
                <c:pt idx="115">
                  <c:v>199168.43221228008</c:v>
                </c:pt>
                <c:pt idx="116">
                  <c:v>147023.25475586153</c:v>
                </c:pt>
                <c:pt idx="117">
                  <c:v>230856.39777975049</c:v>
                </c:pt>
                <c:pt idx="118">
                  <c:v>194114.90354654373</c:v>
                </c:pt>
                <c:pt idx="119">
                  <c:v>179618.32945371931</c:v>
                </c:pt>
                <c:pt idx="120">
                  <c:v>295923.79839607113</c:v>
                </c:pt>
                <c:pt idx="121">
                  <c:v>197411.88093087214</c:v>
                </c:pt>
                <c:pt idx="122">
                  <c:v>143803.44694498231</c:v>
                </c:pt>
                <c:pt idx="123">
                  <c:v>161815.92562426301</c:v>
                </c:pt>
                <c:pt idx="124">
                  <c:v>283372.64379926067</c:v>
                </c:pt>
                <c:pt idx="125">
                  <c:v>164922.47601808424</c:v>
                </c:pt>
                <c:pt idx="126">
                  <c:v>177225.91803925429</c:v>
                </c:pt>
                <c:pt idx="127">
                  <c:v>136851.88462328078</c:v>
                </c:pt>
                <c:pt idx="128">
                  <c:v>312080.5046508892</c:v>
                </c:pt>
                <c:pt idx="129">
                  <c:v>134738.13405126869</c:v>
                </c:pt>
                <c:pt idx="130">
                  <c:v>272239.15705511952</c:v>
                </c:pt>
                <c:pt idx="131">
                  <c:v>92467.163334274199</c:v>
                </c:pt>
                <c:pt idx="132">
                  <c:v>103650.6471007395</c:v>
                </c:pt>
                <c:pt idx="133">
                  <c:v>180084.58885600098</c:v>
                </c:pt>
                <c:pt idx="134">
                  <c:v>161180.22546884831</c:v>
                </c:pt>
                <c:pt idx="135">
                  <c:v>166087.93972673986</c:v>
                </c:pt>
                <c:pt idx="136">
                  <c:v>154053.27847845285</c:v>
                </c:pt>
                <c:pt idx="137">
                  <c:v>183280.26427382321</c:v>
                </c:pt>
                <c:pt idx="138">
                  <c:v>172383.70888825625</c:v>
                </c:pt>
                <c:pt idx="139">
                  <c:v>237943.48025417168</c:v>
                </c:pt>
                <c:pt idx="140">
                  <c:v>180335.73439517547</c:v>
                </c:pt>
                <c:pt idx="141">
                  <c:v>128275.93188474761</c:v>
                </c:pt>
                <c:pt idx="142">
                  <c:v>138516.68362854209</c:v>
                </c:pt>
                <c:pt idx="143">
                  <c:v>166047.39842474909</c:v>
                </c:pt>
                <c:pt idx="144">
                  <c:v>185441.88464232444</c:v>
                </c:pt>
                <c:pt idx="145">
                  <c:v>168562.47009557535</c:v>
                </c:pt>
                <c:pt idx="146">
                  <c:v>144716.00082751084</c:v>
                </c:pt>
                <c:pt idx="147">
                  <c:v>147980.66091960168</c:v>
                </c:pt>
                <c:pt idx="148">
                  <c:v>160807.95911084133</c:v>
                </c:pt>
                <c:pt idx="149">
                  <c:v>157749.23040718058</c:v>
                </c:pt>
                <c:pt idx="150">
                  <c:v>98485.278364885598</c:v>
                </c:pt>
                <c:pt idx="151">
                  <c:v>148018.35098692638</c:v>
                </c:pt>
                <c:pt idx="152">
                  <c:v>196105.78306693834</c:v>
                </c:pt>
                <c:pt idx="153">
                  <c:v>228505.72213702762</c:v>
                </c:pt>
                <c:pt idx="154">
                  <c:v>169454.48585215089</c:v>
                </c:pt>
                <c:pt idx="155">
                  <c:v>120176.37066298138</c:v>
                </c:pt>
                <c:pt idx="156">
                  <c:v>157114.84233378764</c:v>
                </c:pt>
                <c:pt idx="157">
                  <c:v>200269.92116305188</c:v>
                </c:pt>
                <c:pt idx="158">
                  <c:v>301847.59869723109</c:v>
                </c:pt>
                <c:pt idx="159">
                  <c:v>156467.14595211166</c:v>
                </c:pt>
                <c:pt idx="160">
                  <c:v>277027.4373244099</c:v>
                </c:pt>
                <c:pt idx="161">
                  <c:v>199639.3235879924</c:v>
                </c:pt>
                <c:pt idx="162">
                  <c:v>127964.42759016553</c:v>
                </c:pt>
                <c:pt idx="163">
                  <c:v>178899.45583269844</c:v>
                </c:pt>
                <c:pt idx="164">
                  <c:v>124941.08489047251</c:v>
                </c:pt>
                <c:pt idx="165">
                  <c:v>243737.33245679963</c:v>
                </c:pt>
                <c:pt idx="166">
                  <c:v>352115.72438006575</c:v>
                </c:pt>
                <c:pt idx="167">
                  <c:v>258475.24031588517</c:v>
                </c:pt>
                <c:pt idx="168">
                  <c:v>277498.5859286653</c:v>
                </c:pt>
                <c:pt idx="169">
                  <c:v>313766.72419785918</c:v>
                </c:pt>
                <c:pt idx="170">
                  <c:v>227915.48127942067</c:v>
                </c:pt>
                <c:pt idx="171">
                  <c:v>116811.99356781514</c:v>
                </c:pt>
                <c:pt idx="172">
                  <c:v>167801.63400610338</c:v>
                </c:pt>
                <c:pt idx="173">
                  <c:v>278306.76382597489</c:v>
                </c:pt>
                <c:pt idx="174">
                  <c:v>191070.53714358635</c:v>
                </c:pt>
                <c:pt idx="175">
                  <c:v>206807.38150151001</c:v>
                </c:pt>
                <c:pt idx="176">
                  <c:v>172632.61761390857</c:v>
                </c:pt>
                <c:pt idx="177">
                  <c:v>150722.23091186862</c:v>
                </c:pt>
                <c:pt idx="178">
                  <c:v>152579.53380491037</c:v>
                </c:pt>
                <c:pt idx="179">
                  <c:v>260866.6926155852</c:v>
                </c:pt>
                <c:pt idx="180">
                  <c:v>110185.78776991717</c:v>
                </c:pt>
                <c:pt idx="181">
                  <c:v>228312.02074796992</c:v>
                </c:pt>
                <c:pt idx="182">
                  <c:v>150198.77647859196</c:v>
                </c:pt>
                <c:pt idx="183">
                  <c:v>197787.15798075194</c:v>
                </c:pt>
                <c:pt idx="184">
                  <c:v>175421.82422871931</c:v>
                </c:pt>
                <c:pt idx="185">
                  <c:v>135649.02510154006</c:v>
                </c:pt>
                <c:pt idx="186">
                  <c:v>274947.24289168889</c:v>
                </c:pt>
                <c:pt idx="187">
                  <c:v>319423.49972701393</c:v>
                </c:pt>
                <c:pt idx="188">
                  <c:v>170695.86757606582</c:v>
                </c:pt>
                <c:pt idx="189">
                  <c:v>136522.64337740751</c:v>
                </c:pt>
                <c:pt idx="190">
                  <c:v>263971.4336841898</c:v>
                </c:pt>
                <c:pt idx="191">
                  <c:v>317570.53726394713</c:v>
                </c:pt>
                <c:pt idx="192">
                  <c:v>114512.67146597116</c:v>
                </c:pt>
                <c:pt idx="193">
                  <c:v>289419.44161142723</c:v>
                </c:pt>
                <c:pt idx="194">
                  <c:v>117228.66346460853</c:v>
                </c:pt>
                <c:pt idx="195">
                  <c:v>134408.79156568379</c:v>
                </c:pt>
                <c:pt idx="196">
                  <c:v>91922.639407697745</c:v>
                </c:pt>
                <c:pt idx="197">
                  <c:v>191090.66853407674</c:v>
                </c:pt>
                <c:pt idx="198">
                  <c:v>209630.89699396616</c:v>
                </c:pt>
                <c:pt idx="199">
                  <c:v>156706.74475217811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E3-4F03-91E7-4FCFE3168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83504"/>
        <c:axId val="153599600"/>
      </c:scatterChart>
      <c:valAx>
        <c:axId val="18008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Female*OS_ASD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599600"/>
        <c:crosses val="autoZero"/>
        <c:crossBetween val="midCat"/>
      </c:valAx>
      <c:valAx>
        <c:axId val="15359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TO HOSPITAL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835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training dataset'!$C$2:$C$201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dataset'!$T$55:$T$254</c:f>
              <c:numCache>
                <c:formatCode>General</c:formatCode>
                <c:ptCount val="200"/>
                <c:pt idx="0">
                  <c:v>340810.2373408046</c:v>
                </c:pt>
                <c:pt idx="1">
                  <c:v>484269.74973528186</c:v>
                </c:pt>
                <c:pt idx="2">
                  <c:v>-18093.391919971735</c:v>
                </c:pt>
                <c:pt idx="3">
                  <c:v>286385.22943792789</c:v>
                </c:pt>
                <c:pt idx="4">
                  <c:v>157621.95046356012</c:v>
                </c:pt>
                <c:pt idx="5">
                  <c:v>-99554.448701731511</c:v>
                </c:pt>
                <c:pt idx="6">
                  <c:v>504447.7277954637</c:v>
                </c:pt>
                <c:pt idx="7">
                  <c:v>83664.37778201024</c:v>
                </c:pt>
                <c:pt idx="8">
                  <c:v>74777.382401370385</c:v>
                </c:pt>
                <c:pt idx="9">
                  <c:v>75891.090758418839</c:v>
                </c:pt>
                <c:pt idx="10">
                  <c:v>170244.82833965134</c:v>
                </c:pt>
                <c:pt idx="11">
                  <c:v>370763.67288010707</c:v>
                </c:pt>
                <c:pt idx="12">
                  <c:v>390727.25981229101</c:v>
                </c:pt>
                <c:pt idx="13">
                  <c:v>183895.1131733252</c:v>
                </c:pt>
                <c:pt idx="14">
                  <c:v>199813.0439556943</c:v>
                </c:pt>
                <c:pt idx="15">
                  <c:v>-154494.0326456725</c:v>
                </c:pt>
                <c:pt idx="16">
                  <c:v>179193.80604289821</c:v>
                </c:pt>
                <c:pt idx="17">
                  <c:v>82092.183327761129</c:v>
                </c:pt>
                <c:pt idx="18">
                  <c:v>114047.09587047441</c:v>
                </c:pt>
                <c:pt idx="19">
                  <c:v>-61431.210796728788</c:v>
                </c:pt>
                <c:pt idx="20">
                  <c:v>-10947.571266489336</c:v>
                </c:pt>
                <c:pt idx="21">
                  <c:v>2441.3947290892247</c:v>
                </c:pt>
                <c:pt idx="22">
                  <c:v>848.29800120880827</c:v>
                </c:pt>
                <c:pt idx="23">
                  <c:v>26969.366362485627</c:v>
                </c:pt>
                <c:pt idx="24">
                  <c:v>21394.21732671815</c:v>
                </c:pt>
                <c:pt idx="25">
                  <c:v>-78151.878368369828</c:v>
                </c:pt>
                <c:pt idx="26">
                  <c:v>27013.242555886041</c:v>
                </c:pt>
                <c:pt idx="27">
                  <c:v>-12088.594420516514</c:v>
                </c:pt>
                <c:pt idx="28">
                  <c:v>36323.697111417423</c:v>
                </c:pt>
                <c:pt idx="29">
                  <c:v>-59189.007509048737</c:v>
                </c:pt>
                <c:pt idx="30">
                  <c:v>-51019.352954409202</c:v>
                </c:pt>
                <c:pt idx="31">
                  <c:v>98986.856769741687</c:v>
                </c:pt>
                <c:pt idx="32">
                  <c:v>101841.3732490188</c:v>
                </c:pt>
                <c:pt idx="33">
                  <c:v>98393.67435224654</c:v>
                </c:pt>
                <c:pt idx="34">
                  <c:v>172162.02482929261</c:v>
                </c:pt>
                <c:pt idx="35">
                  <c:v>377696.83735994139</c:v>
                </c:pt>
                <c:pt idx="36">
                  <c:v>100067.1364853867</c:v>
                </c:pt>
                <c:pt idx="37">
                  <c:v>43108.852369404456</c:v>
                </c:pt>
                <c:pt idx="38">
                  <c:v>-136543.42861418735</c:v>
                </c:pt>
                <c:pt idx="39">
                  <c:v>-63759.128969776386</c:v>
                </c:pt>
                <c:pt idx="40">
                  <c:v>-154446.59167680846</c:v>
                </c:pt>
                <c:pt idx="41">
                  <c:v>-70946.478092325851</c:v>
                </c:pt>
                <c:pt idx="42">
                  <c:v>-113260.10346427641</c:v>
                </c:pt>
                <c:pt idx="43">
                  <c:v>46732.722652624943</c:v>
                </c:pt>
                <c:pt idx="44">
                  <c:v>-15693.307727887208</c:v>
                </c:pt>
                <c:pt idx="45">
                  <c:v>-70363.739664793364</c:v>
                </c:pt>
                <c:pt idx="46">
                  <c:v>-29580.92597752533</c:v>
                </c:pt>
                <c:pt idx="47">
                  <c:v>-27195.84254368805</c:v>
                </c:pt>
                <c:pt idx="48">
                  <c:v>-35785.942645527684</c:v>
                </c:pt>
                <c:pt idx="49">
                  <c:v>55166.789642672986</c:v>
                </c:pt>
                <c:pt idx="50">
                  <c:v>-84910.493951324839</c:v>
                </c:pt>
                <c:pt idx="51">
                  <c:v>-15216.515165362478</c:v>
                </c:pt>
                <c:pt idx="52">
                  <c:v>-175673.17910348182</c:v>
                </c:pt>
                <c:pt idx="53">
                  <c:v>7525.8654455021606</c:v>
                </c:pt>
                <c:pt idx="54">
                  <c:v>-7555.2577227549918</c:v>
                </c:pt>
                <c:pt idx="55">
                  <c:v>-58164.313801923709</c:v>
                </c:pt>
                <c:pt idx="56">
                  <c:v>-39729.188586039643</c:v>
                </c:pt>
                <c:pt idx="57">
                  <c:v>40659.464012793862</c:v>
                </c:pt>
                <c:pt idx="58">
                  <c:v>23951.146503690557</c:v>
                </c:pt>
                <c:pt idx="59">
                  <c:v>9488.9244779392029</c:v>
                </c:pt>
                <c:pt idx="60">
                  <c:v>-23040.071473905919</c:v>
                </c:pt>
                <c:pt idx="61">
                  <c:v>28034.371174446263</c:v>
                </c:pt>
                <c:pt idx="62">
                  <c:v>-18908.81412775669</c:v>
                </c:pt>
                <c:pt idx="63">
                  <c:v>-59412.092787581496</c:v>
                </c:pt>
                <c:pt idx="64">
                  <c:v>40287.961250657594</c:v>
                </c:pt>
                <c:pt idx="65">
                  <c:v>-61042.578529690101</c:v>
                </c:pt>
                <c:pt idx="66">
                  <c:v>-11684.08704488253</c:v>
                </c:pt>
                <c:pt idx="67">
                  <c:v>2080.1049933286413</c:v>
                </c:pt>
                <c:pt idx="68">
                  <c:v>-59123.890328168578</c:v>
                </c:pt>
                <c:pt idx="69">
                  <c:v>1502.3953857466258</c:v>
                </c:pt>
                <c:pt idx="70">
                  <c:v>30265.870045522985</c:v>
                </c:pt>
                <c:pt idx="71">
                  <c:v>-13951.487797172493</c:v>
                </c:pt>
                <c:pt idx="72">
                  <c:v>-23040.071473905919</c:v>
                </c:pt>
                <c:pt idx="73">
                  <c:v>28034.371174446263</c:v>
                </c:pt>
                <c:pt idx="74">
                  <c:v>-18908.81412775669</c:v>
                </c:pt>
                <c:pt idx="75">
                  <c:v>-61042.578529690101</c:v>
                </c:pt>
                <c:pt idx="76">
                  <c:v>-11684.08704488253</c:v>
                </c:pt>
                <c:pt idx="77">
                  <c:v>-59015.993650380638</c:v>
                </c:pt>
                <c:pt idx="78">
                  <c:v>1502.3953857466258</c:v>
                </c:pt>
                <c:pt idx="79">
                  <c:v>30265.870045522985</c:v>
                </c:pt>
                <c:pt idx="80">
                  <c:v>-13951.487797172493</c:v>
                </c:pt>
                <c:pt idx="81">
                  <c:v>-77429.880572060647</c:v>
                </c:pt>
                <c:pt idx="82">
                  <c:v>54145.017522229813</c:v>
                </c:pt>
                <c:pt idx="83">
                  <c:v>26688.810566482658</c:v>
                </c:pt>
                <c:pt idx="84">
                  <c:v>40243.867083255056</c:v>
                </c:pt>
                <c:pt idx="85">
                  <c:v>85472.602118249459</c:v>
                </c:pt>
                <c:pt idx="86">
                  <c:v>75199.682463516423</c:v>
                </c:pt>
                <c:pt idx="87">
                  <c:v>-78991.34225516452</c:v>
                </c:pt>
                <c:pt idx="88">
                  <c:v>17457.069982619723</c:v>
                </c:pt>
                <c:pt idx="89">
                  <c:v>-33404.436443252169</c:v>
                </c:pt>
                <c:pt idx="90">
                  <c:v>49441.757771458593</c:v>
                </c:pt>
                <c:pt idx="91">
                  <c:v>29600.536969107023</c:v>
                </c:pt>
                <c:pt idx="92">
                  <c:v>61542.591948703572</c:v>
                </c:pt>
                <c:pt idx="93">
                  <c:v>-37050.392952812486</c:v>
                </c:pt>
                <c:pt idx="94">
                  <c:v>47922.610137584212</c:v>
                </c:pt>
                <c:pt idx="95">
                  <c:v>-164209.2836245285</c:v>
                </c:pt>
                <c:pt idx="96">
                  <c:v>36827.222581428417</c:v>
                </c:pt>
                <c:pt idx="97">
                  <c:v>-24219.839410833316</c:v>
                </c:pt>
                <c:pt idx="98">
                  <c:v>-37019.7950116875</c:v>
                </c:pt>
                <c:pt idx="99">
                  <c:v>42780.998173129366</c:v>
                </c:pt>
                <c:pt idx="100">
                  <c:v>22704.965432602097</c:v>
                </c:pt>
                <c:pt idx="101">
                  <c:v>-4412.9142260032531</c:v>
                </c:pt>
                <c:pt idx="102">
                  <c:v>39434.710296343954</c:v>
                </c:pt>
                <c:pt idx="103">
                  <c:v>-9190.1271545565105</c:v>
                </c:pt>
                <c:pt idx="104">
                  <c:v>-87552.403134016553</c:v>
                </c:pt>
                <c:pt idx="105">
                  <c:v>-75107.708149513899</c:v>
                </c:pt>
                <c:pt idx="106">
                  <c:v>-47443.756330494376</c:v>
                </c:pt>
                <c:pt idx="107">
                  <c:v>33929.512894196523</c:v>
                </c:pt>
                <c:pt idx="108">
                  <c:v>-15577.822041276639</c:v>
                </c:pt>
                <c:pt idx="109">
                  <c:v>2095.2407857934595</c:v>
                </c:pt>
                <c:pt idx="110">
                  <c:v>4017.5916222436354</c:v>
                </c:pt>
                <c:pt idx="111">
                  <c:v>76591.378215329198</c:v>
                </c:pt>
                <c:pt idx="112">
                  <c:v>-25829.177941400412</c:v>
                </c:pt>
                <c:pt idx="113">
                  <c:v>4234.8739144513966</c:v>
                </c:pt>
                <c:pt idx="114">
                  <c:v>-84636.337821829249</c:v>
                </c:pt>
                <c:pt idx="115">
                  <c:v>-16517.43221228008</c:v>
                </c:pt>
                <c:pt idx="116">
                  <c:v>176936.74524413847</c:v>
                </c:pt>
                <c:pt idx="117">
                  <c:v>-71529.017779750488</c:v>
                </c:pt>
                <c:pt idx="118">
                  <c:v>-62684.903546543734</c:v>
                </c:pt>
                <c:pt idx="119">
                  <c:v>797.34054628066951</c:v>
                </c:pt>
                <c:pt idx="120">
                  <c:v>-156856.79839607113</c:v>
                </c:pt>
                <c:pt idx="121">
                  <c:v>453.11906912786071</c:v>
                </c:pt>
                <c:pt idx="122">
                  <c:v>1096.8530550176802</c:v>
                </c:pt>
                <c:pt idx="123">
                  <c:v>40817.974375736987</c:v>
                </c:pt>
                <c:pt idx="124">
                  <c:v>-50696.643799260666</c:v>
                </c:pt>
                <c:pt idx="125">
                  <c:v>-37023.476018084242</c:v>
                </c:pt>
                <c:pt idx="126">
                  <c:v>-31863.918039254291</c:v>
                </c:pt>
                <c:pt idx="127">
                  <c:v>28483.635376719234</c:v>
                </c:pt>
                <c:pt idx="128">
                  <c:v>-78814.504650889197</c:v>
                </c:pt>
                <c:pt idx="129">
                  <c:v>18706.865948731313</c:v>
                </c:pt>
                <c:pt idx="130">
                  <c:v>-137023.15705511952</c:v>
                </c:pt>
                <c:pt idx="131">
                  <c:v>24717.836665725801</c:v>
                </c:pt>
                <c:pt idx="132">
                  <c:v>5338.3528992604988</c:v>
                </c:pt>
                <c:pt idx="133">
                  <c:v>-31432.588856000977</c:v>
                </c:pt>
                <c:pt idx="134">
                  <c:v>-81878.225468848308</c:v>
                </c:pt>
                <c:pt idx="135">
                  <c:v>-18955.93972673986</c:v>
                </c:pt>
                <c:pt idx="136">
                  <c:v>-22315.00847845283</c:v>
                </c:pt>
                <c:pt idx="137">
                  <c:v>-36925.26427382321</c:v>
                </c:pt>
                <c:pt idx="138">
                  <c:v>-75322.90888825625</c:v>
                </c:pt>
                <c:pt idx="139">
                  <c:v>-153940.98025417168</c:v>
                </c:pt>
                <c:pt idx="140">
                  <c:v>-74265.734395175474</c:v>
                </c:pt>
                <c:pt idx="141">
                  <c:v>-5088.0318847476155</c:v>
                </c:pt>
                <c:pt idx="142">
                  <c:v>-18148.873628542089</c:v>
                </c:pt>
                <c:pt idx="143">
                  <c:v>-25675.398424749088</c:v>
                </c:pt>
                <c:pt idx="144">
                  <c:v>-82589.884642324439</c:v>
                </c:pt>
                <c:pt idx="145">
                  <c:v>-13893.470095575351</c:v>
                </c:pt>
                <c:pt idx="146">
                  <c:v>-28780.460827510833</c:v>
                </c:pt>
                <c:pt idx="147">
                  <c:v>-34274.460919601683</c:v>
                </c:pt>
                <c:pt idx="148">
                  <c:v>-22038.579110841325</c:v>
                </c:pt>
                <c:pt idx="149">
                  <c:v>-96409.230407180585</c:v>
                </c:pt>
                <c:pt idx="150">
                  <c:v>-26111.278364885598</c:v>
                </c:pt>
                <c:pt idx="151">
                  <c:v>-4244.7709869263635</c:v>
                </c:pt>
                <c:pt idx="152">
                  <c:v>-53779.743066938332</c:v>
                </c:pt>
                <c:pt idx="153">
                  <c:v>-87960.722137027624</c:v>
                </c:pt>
                <c:pt idx="154">
                  <c:v>-112313.63585215088</c:v>
                </c:pt>
                <c:pt idx="155">
                  <c:v>11550.629337018618</c:v>
                </c:pt>
                <c:pt idx="156">
                  <c:v>-24888.842333787645</c:v>
                </c:pt>
                <c:pt idx="157">
                  <c:v>-123028.92116305188</c:v>
                </c:pt>
                <c:pt idx="158">
                  <c:v>-245961.89869723108</c:v>
                </c:pt>
                <c:pt idx="159">
                  <c:v>-106767.14595211166</c:v>
                </c:pt>
                <c:pt idx="160">
                  <c:v>-121675.4373244099</c:v>
                </c:pt>
                <c:pt idx="161">
                  <c:v>88974.876412007608</c:v>
                </c:pt>
                <c:pt idx="162">
                  <c:v>111605.97240983446</c:v>
                </c:pt>
                <c:pt idx="163">
                  <c:v>-8597.4558326984406</c:v>
                </c:pt>
                <c:pt idx="164">
                  <c:v>16291.08510952747</c:v>
                </c:pt>
                <c:pt idx="165">
                  <c:v>-141199.48245679963</c:v>
                </c:pt>
                <c:pt idx="166">
                  <c:v>-132989.48438006575</c:v>
                </c:pt>
                <c:pt idx="167">
                  <c:v>-53622.880315885181</c:v>
                </c:pt>
                <c:pt idx="168">
                  <c:v>-24130.585928665299</c:v>
                </c:pt>
                <c:pt idx="169">
                  <c:v>-151495.72419785918</c:v>
                </c:pt>
                <c:pt idx="170">
                  <c:v>65355.518720579334</c:v>
                </c:pt>
                <c:pt idx="171">
                  <c:v>46145.006432184862</c:v>
                </c:pt>
                <c:pt idx="172">
                  <c:v>-30528.634006103384</c:v>
                </c:pt>
                <c:pt idx="173">
                  <c:v>-78629.763825974893</c:v>
                </c:pt>
                <c:pt idx="174">
                  <c:v>-30053.537143586349</c:v>
                </c:pt>
                <c:pt idx="175">
                  <c:v>-7017.3815015100117</c:v>
                </c:pt>
                <c:pt idx="176">
                  <c:v>-12750.617613908573</c:v>
                </c:pt>
                <c:pt idx="177">
                  <c:v>-85793.230911868624</c:v>
                </c:pt>
                <c:pt idx="178">
                  <c:v>28148.466195089626</c:v>
                </c:pt>
                <c:pt idx="179">
                  <c:v>-116732.6926155852</c:v>
                </c:pt>
                <c:pt idx="180">
                  <c:v>50064.212230082834</c:v>
                </c:pt>
                <c:pt idx="181">
                  <c:v>-34769.020747969917</c:v>
                </c:pt>
                <c:pt idx="182">
                  <c:v>83177.223521408043</c:v>
                </c:pt>
                <c:pt idx="183">
                  <c:v>-31078.157980751945</c:v>
                </c:pt>
                <c:pt idx="184">
                  <c:v>-41548.824228719313</c:v>
                </c:pt>
                <c:pt idx="185">
                  <c:v>-2562.0251015400572</c:v>
                </c:pt>
                <c:pt idx="186">
                  <c:v>-96519.242891688889</c:v>
                </c:pt>
                <c:pt idx="187">
                  <c:v>-128321.49972701393</c:v>
                </c:pt>
                <c:pt idx="188">
                  <c:v>-2025.8675760658225</c:v>
                </c:pt>
                <c:pt idx="189">
                  <c:v>27391.356622592488</c:v>
                </c:pt>
                <c:pt idx="190">
                  <c:v>-22841.433684189804</c:v>
                </c:pt>
                <c:pt idx="191">
                  <c:v>-179035.53726394713</c:v>
                </c:pt>
                <c:pt idx="192">
                  <c:v>4835.3285340288421</c:v>
                </c:pt>
                <c:pt idx="193">
                  <c:v>-135065.44161142723</c:v>
                </c:pt>
                <c:pt idx="194">
                  <c:v>2648.3365353914705</c:v>
                </c:pt>
                <c:pt idx="195">
                  <c:v>610.20843431621324</c:v>
                </c:pt>
                <c:pt idx="196">
                  <c:v>84460.360592302255</c:v>
                </c:pt>
                <c:pt idx="197">
                  <c:v>42431.331465923256</c:v>
                </c:pt>
                <c:pt idx="198">
                  <c:v>-77045.896993966162</c:v>
                </c:pt>
                <c:pt idx="199">
                  <c:v>13947.255247821886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C-4186-BCDE-F29D94DD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7568"/>
        <c:axId val="153606320"/>
      </c:scatterChart>
      <c:valAx>
        <c:axId val="18003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FEMALE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06320"/>
        <c:crosses val="autoZero"/>
        <c:crossBetween val="midCat"/>
      </c:valAx>
      <c:valAx>
        <c:axId val="153606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37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COST TO HOSPITAL </c:v>
          </c:tx>
          <c:spPr>
            <a:ln w="19050">
              <a:noFill/>
            </a:ln>
          </c:spPr>
          <c:xVal>
            <c:numRef>
              <c:f>'modified training dataset'!$H$2:$H$201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dataset'!$O$2:$O$201</c:f>
              <c:numCache>
                <c:formatCode>General</c:formatCode>
                <c:ptCount val="200"/>
                <c:pt idx="0">
                  <c:v>660293</c:v>
                </c:pt>
                <c:pt idx="1">
                  <c:v>809130</c:v>
                </c:pt>
                <c:pt idx="2">
                  <c:v>362231</c:v>
                </c:pt>
                <c:pt idx="3">
                  <c:v>629990</c:v>
                </c:pt>
                <c:pt idx="4">
                  <c:v>444876</c:v>
                </c:pt>
                <c:pt idx="5">
                  <c:v>372357</c:v>
                </c:pt>
                <c:pt idx="6">
                  <c:v>887350</c:v>
                </c:pt>
                <c:pt idx="7">
                  <c:v>389827</c:v>
                </c:pt>
                <c:pt idx="8">
                  <c:v>437529.07</c:v>
                </c:pt>
                <c:pt idx="9">
                  <c:v>364222</c:v>
                </c:pt>
                <c:pt idx="10">
                  <c:v>514524</c:v>
                </c:pt>
                <c:pt idx="11">
                  <c:v>539976</c:v>
                </c:pt>
                <c:pt idx="12">
                  <c:v>711616</c:v>
                </c:pt>
                <c:pt idx="13">
                  <c:v>420040</c:v>
                </c:pt>
                <c:pt idx="14">
                  <c:v>495968.7</c:v>
                </c:pt>
                <c:pt idx="15">
                  <c:v>157763</c:v>
                </c:pt>
                <c:pt idx="16">
                  <c:v>501897</c:v>
                </c:pt>
                <c:pt idx="17">
                  <c:v>343984</c:v>
                </c:pt>
                <c:pt idx="18">
                  <c:v>449395</c:v>
                </c:pt>
                <c:pt idx="19">
                  <c:v>214716</c:v>
                </c:pt>
                <c:pt idx="20">
                  <c:v>341109</c:v>
                </c:pt>
                <c:pt idx="21">
                  <c:v>288960</c:v>
                </c:pt>
                <c:pt idx="22">
                  <c:v>348687</c:v>
                </c:pt>
                <c:pt idx="23">
                  <c:v>345590</c:v>
                </c:pt>
                <c:pt idx="24">
                  <c:v>361738</c:v>
                </c:pt>
                <c:pt idx="25">
                  <c:v>305193</c:v>
                </c:pt>
                <c:pt idx="26">
                  <c:v>404644</c:v>
                </c:pt>
                <c:pt idx="27">
                  <c:v>278213.73</c:v>
                </c:pt>
                <c:pt idx="28">
                  <c:v>355276</c:v>
                </c:pt>
                <c:pt idx="29">
                  <c:v>229289</c:v>
                </c:pt>
                <c:pt idx="30">
                  <c:v>247473</c:v>
                </c:pt>
                <c:pt idx="31">
                  <c:v>395163</c:v>
                </c:pt>
                <c:pt idx="32">
                  <c:v>418429</c:v>
                </c:pt>
                <c:pt idx="33">
                  <c:v>359280</c:v>
                </c:pt>
                <c:pt idx="34">
                  <c:v>349318</c:v>
                </c:pt>
                <c:pt idx="35">
                  <c:v>551809</c:v>
                </c:pt>
                <c:pt idx="36">
                  <c:v>293127</c:v>
                </c:pt>
                <c:pt idx="37">
                  <c:v>260036</c:v>
                </c:pt>
                <c:pt idx="38">
                  <c:v>163765</c:v>
                </c:pt>
                <c:pt idx="39">
                  <c:v>162364</c:v>
                </c:pt>
                <c:pt idx="40">
                  <c:v>144037.23000000001</c:v>
                </c:pt>
                <c:pt idx="41">
                  <c:v>183204</c:v>
                </c:pt>
                <c:pt idx="42">
                  <c:v>164962</c:v>
                </c:pt>
                <c:pt idx="43">
                  <c:v>178100</c:v>
                </c:pt>
                <c:pt idx="44">
                  <c:v>169726.43</c:v>
                </c:pt>
                <c:pt idx="45">
                  <c:v>164719</c:v>
                </c:pt>
                <c:pt idx="46">
                  <c:v>133130</c:v>
                </c:pt>
                <c:pt idx="47">
                  <c:v>146308.6</c:v>
                </c:pt>
                <c:pt idx="48">
                  <c:v>134497.65</c:v>
                </c:pt>
                <c:pt idx="49">
                  <c:v>206500.95</c:v>
                </c:pt>
                <c:pt idx="50">
                  <c:v>120131</c:v>
                </c:pt>
                <c:pt idx="51">
                  <c:v>176340.75</c:v>
                </c:pt>
                <c:pt idx="52">
                  <c:v>138923</c:v>
                </c:pt>
                <c:pt idx="53">
                  <c:v>162957.32</c:v>
                </c:pt>
                <c:pt idx="54">
                  <c:v>133009</c:v>
                </c:pt>
                <c:pt idx="55">
                  <c:v>163483</c:v>
                </c:pt>
                <c:pt idx="56">
                  <c:v>131837</c:v>
                </c:pt>
                <c:pt idx="57">
                  <c:v>163372</c:v>
                </c:pt>
                <c:pt idx="58">
                  <c:v>128104.37</c:v>
                </c:pt>
                <c:pt idx="59">
                  <c:v>115908</c:v>
                </c:pt>
                <c:pt idx="60">
                  <c:v>129474.64</c:v>
                </c:pt>
                <c:pt idx="61">
                  <c:v>152184</c:v>
                </c:pt>
                <c:pt idx="62">
                  <c:v>122892</c:v>
                </c:pt>
                <c:pt idx="63">
                  <c:v>124804</c:v>
                </c:pt>
                <c:pt idx="64">
                  <c:v>142552</c:v>
                </c:pt>
                <c:pt idx="65">
                  <c:v>128196</c:v>
                </c:pt>
                <c:pt idx="66">
                  <c:v>109085.84</c:v>
                </c:pt>
                <c:pt idx="67">
                  <c:v>109452</c:v>
                </c:pt>
                <c:pt idx="68">
                  <c:v>125643</c:v>
                </c:pt>
                <c:pt idx="69">
                  <c:v>120064</c:v>
                </c:pt>
                <c:pt idx="70">
                  <c:v>114580</c:v>
                </c:pt>
                <c:pt idx="71">
                  <c:v>119935.36</c:v>
                </c:pt>
                <c:pt idx="72">
                  <c:v>129474.64</c:v>
                </c:pt>
                <c:pt idx="73">
                  <c:v>152184</c:v>
                </c:pt>
                <c:pt idx="74">
                  <c:v>122892</c:v>
                </c:pt>
                <c:pt idx="75">
                  <c:v>128196</c:v>
                </c:pt>
                <c:pt idx="76">
                  <c:v>109085.84</c:v>
                </c:pt>
                <c:pt idx="77">
                  <c:v>125643</c:v>
                </c:pt>
                <c:pt idx="78">
                  <c:v>120064</c:v>
                </c:pt>
                <c:pt idx="79">
                  <c:v>114580</c:v>
                </c:pt>
                <c:pt idx="80">
                  <c:v>119935.36</c:v>
                </c:pt>
                <c:pt idx="81">
                  <c:v>199268</c:v>
                </c:pt>
                <c:pt idx="82">
                  <c:v>341011</c:v>
                </c:pt>
                <c:pt idx="83">
                  <c:v>334955</c:v>
                </c:pt>
                <c:pt idx="84">
                  <c:v>258138</c:v>
                </c:pt>
                <c:pt idx="85">
                  <c:v>275888</c:v>
                </c:pt>
                <c:pt idx="86">
                  <c:v>308817</c:v>
                </c:pt>
                <c:pt idx="87">
                  <c:v>294615.90000000002</c:v>
                </c:pt>
                <c:pt idx="88">
                  <c:v>156576.85</c:v>
                </c:pt>
                <c:pt idx="89">
                  <c:v>109575.6</c:v>
                </c:pt>
                <c:pt idx="90">
                  <c:v>209292</c:v>
                </c:pt>
                <c:pt idx="91">
                  <c:v>195136</c:v>
                </c:pt>
                <c:pt idx="92">
                  <c:v>265243</c:v>
                </c:pt>
                <c:pt idx="93">
                  <c:v>201219</c:v>
                </c:pt>
                <c:pt idx="94">
                  <c:v>179720</c:v>
                </c:pt>
                <c:pt idx="95">
                  <c:v>143278.83000000002</c:v>
                </c:pt>
                <c:pt idx="96">
                  <c:v>214679</c:v>
                </c:pt>
                <c:pt idx="97">
                  <c:v>165000</c:v>
                </c:pt>
                <c:pt idx="98">
                  <c:v>262582</c:v>
                </c:pt>
                <c:pt idx="99">
                  <c:v>208535.71</c:v>
                </c:pt>
                <c:pt idx="100">
                  <c:v>179613.25</c:v>
                </c:pt>
                <c:pt idx="101">
                  <c:v>151156.52000000002</c:v>
                </c:pt>
                <c:pt idx="102">
                  <c:v>189701.55</c:v>
                </c:pt>
                <c:pt idx="103">
                  <c:v>169951</c:v>
                </c:pt>
                <c:pt idx="104">
                  <c:v>220519</c:v>
                </c:pt>
                <c:pt idx="105">
                  <c:v>139723</c:v>
                </c:pt>
                <c:pt idx="106">
                  <c:v>119685.64</c:v>
                </c:pt>
                <c:pt idx="107">
                  <c:v>253471</c:v>
                </c:pt>
                <c:pt idx="108">
                  <c:v>129684</c:v>
                </c:pt>
                <c:pt idx="109">
                  <c:v>167122</c:v>
                </c:pt>
                <c:pt idx="110">
                  <c:v>276458</c:v>
                </c:pt>
                <c:pt idx="111">
                  <c:v>150337</c:v>
                </c:pt>
                <c:pt idx="112">
                  <c:v>138093.02000000002</c:v>
                </c:pt>
                <c:pt idx="113">
                  <c:v>178398</c:v>
                </c:pt>
                <c:pt idx="114">
                  <c:v>180870</c:v>
                </c:pt>
                <c:pt idx="115">
                  <c:v>182651</c:v>
                </c:pt>
                <c:pt idx="116">
                  <c:v>323960</c:v>
                </c:pt>
                <c:pt idx="117">
                  <c:v>159327.38</c:v>
                </c:pt>
                <c:pt idx="118">
                  <c:v>131430</c:v>
                </c:pt>
                <c:pt idx="119">
                  <c:v>180415.66999999998</c:v>
                </c:pt>
                <c:pt idx="120">
                  <c:v>139067</c:v>
                </c:pt>
                <c:pt idx="121">
                  <c:v>197865</c:v>
                </c:pt>
                <c:pt idx="122">
                  <c:v>144900.29999999999</c:v>
                </c:pt>
                <c:pt idx="123">
                  <c:v>202633.9</c:v>
                </c:pt>
                <c:pt idx="124">
                  <c:v>232676</c:v>
                </c:pt>
                <c:pt idx="125">
                  <c:v>127899</c:v>
                </c:pt>
                <c:pt idx="126">
                  <c:v>145362</c:v>
                </c:pt>
                <c:pt idx="127">
                  <c:v>165335.52000000002</c:v>
                </c:pt>
                <c:pt idx="128">
                  <c:v>233266</c:v>
                </c:pt>
                <c:pt idx="129">
                  <c:v>153445</c:v>
                </c:pt>
                <c:pt idx="130">
                  <c:v>135216</c:v>
                </c:pt>
                <c:pt idx="131">
                  <c:v>117185</c:v>
                </c:pt>
                <c:pt idx="132">
                  <c:v>108989</c:v>
                </c:pt>
                <c:pt idx="133">
                  <c:v>148652</c:v>
                </c:pt>
                <c:pt idx="134">
                  <c:v>79302</c:v>
                </c:pt>
                <c:pt idx="135">
                  <c:v>147132</c:v>
                </c:pt>
                <c:pt idx="136">
                  <c:v>131738.27000000002</c:v>
                </c:pt>
                <c:pt idx="137">
                  <c:v>146355</c:v>
                </c:pt>
                <c:pt idx="138">
                  <c:v>97060.800000000003</c:v>
                </c:pt>
                <c:pt idx="139">
                  <c:v>84002.5</c:v>
                </c:pt>
                <c:pt idx="140">
                  <c:v>106070</c:v>
                </c:pt>
                <c:pt idx="141">
                  <c:v>123187.9</c:v>
                </c:pt>
                <c:pt idx="142">
                  <c:v>120367.81</c:v>
                </c:pt>
                <c:pt idx="143">
                  <c:v>140372</c:v>
                </c:pt>
                <c:pt idx="144">
                  <c:v>102852</c:v>
                </c:pt>
                <c:pt idx="145">
                  <c:v>154669</c:v>
                </c:pt>
                <c:pt idx="146">
                  <c:v>115935.54000000001</c:v>
                </c:pt>
                <c:pt idx="147">
                  <c:v>113706.2</c:v>
                </c:pt>
                <c:pt idx="148">
                  <c:v>138769.38</c:v>
                </c:pt>
                <c:pt idx="149">
                  <c:v>61340</c:v>
                </c:pt>
                <c:pt idx="150">
                  <c:v>72374</c:v>
                </c:pt>
                <c:pt idx="151">
                  <c:v>143773.58000000002</c:v>
                </c:pt>
                <c:pt idx="152">
                  <c:v>142326.04</c:v>
                </c:pt>
                <c:pt idx="153">
                  <c:v>140545</c:v>
                </c:pt>
                <c:pt idx="154">
                  <c:v>57140.85</c:v>
                </c:pt>
                <c:pt idx="155">
                  <c:v>131727</c:v>
                </c:pt>
                <c:pt idx="156">
                  <c:v>132226</c:v>
                </c:pt>
                <c:pt idx="157">
                  <c:v>77241</c:v>
                </c:pt>
                <c:pt idx="158">
                  <c:v>55885.7</c:v>
                </c:pt>
                <c:pt idx="159">
                  <c:v>49700</c:v>
                </c:pt>
                <c:pt idx="160">
                  <c:v>155352</c:v>
                </c:pt>
                <c:pt idx="161">
                  <c:v>288614.2</c:v>
                </c:pt>
                <c:pt idx="162">
                  <c:v>239570.4</c:v>
                </c:pt>
                <c:pt idx="163">
                  <c:v>170302</c:v>
                </c:pt>
                <c:pt idx="164">
                  <c:v>141232.16999999998</c:v>
                </c:pt>
                <c:pt idx="165">
                  <c:v>102537.85</c:v>
                </c:pt>
                <c:pt idx="166">
                  <c:v>219126.24</c:v>
                </c:pt>
                <c:pt idx="167">
                  <c:v>204852.36</c:v>
                </c:pt>
                <c:pt idx="168">
                  <c:v>253368</c:v>
                </c:pt>
                <c:pt idx="169">
                  <c:v>162271</c:v>
                </c:pt>
                <c:pt idx="170">
                  <c:v>293271</c:v>
                </c:pt>
                <c:pt idx="171">
                  <c:v>162957</c:v>
                </c:pt>
                <c:pt idx="172">
                  <c:v>137273</c:v>
                </c:pt>
                <c:pt idx="173">
                  <c:v>199677</c:v>
                </c:pt>
                <c:pt idx="174">
                  <c:v>161017</c:v>
                </c:pt>
                <c:pt idx="175">
                  <c:v>199790</c:v>
                </c:pt>
                <c:pt idx="176">
                  <c:v>159882</c:v>
                </c:pt>
                <c:pt idx="177">
                  <c:v>64929</c:v>
                </c:pt>
                <c:pt idx="178">
                  <c:v>180728</c:v>
                </c:pt>
                <c:pt idx="179">
                  <c:v>144134</c:v>
                </c:pt>
                <c:pt idx="180">
                  <c:v>160250</c:v>
                </c:pt>
                <c:pt idx="181">
                  <c:v>193543</c:v>
                </c:pt>
                <c:pt idx="182">
                  <c:v>233376</c:v>
                </c:pt>
                <c:pt idx="183">
                  <c:v>166709</c:v>
                </c:pt>
                <c:pt idx="184">
                  <c:v>133873</c:v>
                </c:pt>
                <c:pt idx="185">
                  <c:v>133087</c:v>
                </c:pt>
                <c:pt idx="186">
                  <c:v>178428</c:v>
                </c:pt>
                <c:pt idx="187">
                  <c:v>191102</c:v>
                </c:pt>
                <c:pt idx="188">
                  <c:v>168670</c:v>
                </c:pt>
                <c:pt idx="189">
                  <c:v>163914</c:v>
                </c:pt>
                <c:pt idx="190">
                  <c:v>241130</c:v>
                </c:pt>
                <c:pt idx="191">
                  <c:v>138535</c:v>
                </c:pt>
                <c:pt idx="192">
                  <c:v>119348</c:v>
                </c:pt>
                <c:pt idx="193">
                  <c:v>154354</c:v>
                </c:pt>
                <c:pt idx="194">
                  <c:v>119877</c:v>
                </c:pt>
                <c:pt idx="195">
                  <c:v>135019</c:v>
                </c:pt>
                <c:pt idx="196">
                  <c:v>176383</c:v>
                </c:pt>
                <c:pt idx="197">
                  <c:v>233522</c:v>
                </c:pt>
                <c:pt idx="198">
                  <c:v>132585</c:v>
                </c:pt>
                <c:pt idx="199">
                  <c:v>170654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A-4FA5-BE13-1844A458FDBB}"/>
            </c:ext>
          </c:extLst>
        </c:ser>
        <c:ser>
          <c:idx val="1"/>
          <c:order val="1"/>
          <c:tx>
            <c:v>Predicted TOTAL COST TO HOSPITAL </c:v>
          </c:tx>
          <c:spPr>
            <a:ln w="19050">
              <a:noFill/>
            </a:ln>
          </c:spPr>
          <c:xVal>
            <c:numRef>
              <c:f>'modified training dataset'!$H$2:$H$201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dataset'!$S$55:$S$254</c:f>
              <c:numCache>
                <c:formatCode>General</c:formatCode>
                <c:ptCount val="200"/>
                <c:pt idx="0">
                  <c:v>319482.7626591954</c:v>
                </c:pt>
                <c:pt idx="1">
                  <c:v>324860.25026471814</c:v>
                </c:pt>
                <c:pt idx="2">
                  <c:v>380324.39191997173</c:v>
                </c:pt>
                <c:pt idx="3">
                  <c:v>343604.77056207211</c:v>
                </c:pt>
                <c:pt idx="4">
                  <c:v>287254.04953643988</c:v>
                </c:pt>
                <c:pt idx="5">
                  <c:v>471911.44870173151</c:v>
                </c:pt>
                <c:pt idx="6">
                  <c:v>382902.2722045363</c:v>
                </c:pt>
                <c:pt idx="7">
                  <c:v>306162.62221798976</c:v>
                </c:pt>
                <c:pt idx="8">
                  <c:v>362751.68759862962</c:v>
                </c:pt>
                <c:pt idx="9">
                  <c:v>288330.90924158116</c:v>
                </c:pt>
                <c:pt idx="10">
                  <c:v>344279.17166034866</c:v>
                </c:pt>
                <c:pt idx="11">
                  <c:v>169212.32711989296</c:v>
                </c:pt>
                <c:pt idx="12">
                  <c:v>320888.74018770899</c:v>
                </c:pt>
                <c:pt idx="13">
                  <c:v>236144.8868266748</c:v>
                </c:pt>
                <c:pt idx="14">
                  <c:v>296155.65604430571</c:v>
                </c:pt>
                <c:pt idx="15">
                  <c:v>312257.0326456725</c:v>
                </c:pt>
                <c:pt idx="16">
                  <c:v>322703.19395710179</c:v>
                </c:pt>
                <c:pt idx="17">
                  <c:v>261891.81667223887</c:v>
                </c:pt>
                <c:pt idx="18">
                  <c:v>335347.90412952559</c:v>
                </c:pt>
                <c:pt idx="19">
                  <c:v>276147.21079672879</c:v>
                </c:pt>
                <c:pt idx="20">
                  <c:v>352056.57126648934</c:v>
                </c:pt>
                <c:pt idx="21">
                  <c:v>286518.60527091078</c:v>
                </c:pt>
                <c:pt idx="22">
                  <c:v>347838.70199879119</c:v>
                </c:pt>
                <c:pt idx="23">
                  <c:v>318620.63363751437</c:v>
                </c:pt>
                <c:pt idx="24">
                  <c:v>340343.78267328185</c:v>
                </c:pt>
                <c:pt idx="25">
                  <c:v>383344.87836836983</c:v>
                </c:pt>
                <c:pt idx="26">
                  <c:v>377630.75744411396</c:v>
                </c:pt>
                <c:pt idx="27">
                  <c:v>290302.3244205165</c:v>
                </c:pt>
                <c:pt idx="28">
                  <c:v>318952.30288858258</c:v>
                </c:pt>
                <c:pt idx="29">
                  <c:v>288478.00750904874</c:v>
                </c:pt>
                <c:pt idx="30">
                  <c:v>298492.3529544092</c:v>
                </c:pt>
                <c:pt idx="31">
                  <c:v>296176.14323025831</c:v>
                </c:pt>
                <c:pt idx="32">
                  <c:v>316587.6267509812</c:v>
                </c:pt>
                <c:pt idx="33">
                  <c:v>260886.32564775346</c:v>
                </c:pt>
                <c:pt idx="34">
                  <c:v>177155.97517070739</c:v>
                </c:pt>
                <c:pt idx="35">
                  <c:v>174112.16264005861</c:v>
                </c:pt>
                <c:pt idx="36">
                  <c:v>193059.8635146133</c:v>
                </c:pt>
                <c:pt idx="37">
                  <c:v>216927.14763059554</c:v>
                </c:pt>
                <c:pt idx="38">
                  <c:v>300308.42861418735</c:v>
                </c:pt>
                <c:pt idx="39">
                  <c:v>226123.12896977639</c:v>
                </c:pt>
                <c:pt idx="40">
                  <c:v>298483.82167680847</c:v>
                </c:pt>
                <c:pt idx="41">
                  <c:v>254150.47809232585</c:v>
                </c:pt>
                <c:pt idx="42">
                  <c:v>278222.10346427641</c:v>
                </c:pt>
                <c:pt idx="43">
                  <c:v>131367.27734737506</c:v>
                </c:pt>
                <c:pt idx="44">
                  <c:v>185419.7377278872</c:v>
                </c:pt>
                <c:pt idx="45">
                  <c:v>235082.73966479336</c:v>
                </c:pt>
                <c:pt idx="46">
                  <c:v>162710.92597752533</c:v>
                </c:pt>
                <c:pt idx="47">
                  <c:v>173504.44254368806</c:v>
                </c:pt>
                <c:pt idx="48">
                  <c:v>170283.59264552768</c:v>
                </c:pt>
                <c:pt idx="49">
                  <c:v>151334.16035732703</c:v>
                </c:pt>
                <c:pt idx="50">
                  <c:v>205041.49395132484</c:v>
                </c:pt>
                <c:pt idx="51">
                  <c:v>191557.26516536248</c:v>
                </c:pt>
                <c:pt idx="52">
                  <c:v>314596.17910348182</c:v>
                </c:pt>
                <c:pt idx="53">
                  <c:v>155431.45455449785</c:v>
                </c:pt>
                <c:pt idx="54">
                  <c:v>140564.25772275499</c:v>
                </c:pt>
                <c:pt idx="55">
                  <c:v>221647.31380192371</c:v>
                </c:pt>
                <c:pt idx="56">
                  <c:v>171566.18858603964</c:v>
                </c:pt>
                <c:pt idx="57">
                  <c:v>122712.53598720614</c:v>
                </c:pt>
                <c:pt idx="58">
                  <c:v>104153.22349630944</c:v>
                </c:pt>
                <c:pt idx="59">
                  <c:v>106419.0755220608</c:v>
                </c:pt>
                <c:pt idx="60">
                  <c:v>152514.71147390592</c:v>
                </c:pt>
                <c:pt idx="61">
                  <c:v>124149.62882555374</c:v>
                </c:pt>
                <c:pt idx="62">
                  <c:v>141800.81412775669</c:v>
                </c:pt>
                <c:pt idx="63">
                  <c:v>184216.0927875815</c:v>
                </c:pt>
                <c:pt idx="64">
                  <c:v>102264.03874934241</c:v>
                </c:pt>
                <c:pt idx="65">
                  <c:v>189238.5785296901</c:v>
                </c:pt>
                <c:pt idx="66">
                  <c:v>120769.92704488253</c:v>
                </c:pt>
                <c:pt idx="67">
                  <c:v>107371.89500667136</c:v>
                </c:pt>
                <c:pt idx="68">
                  <c:v>184766.89032816858</c:v>
                </c:pt>
                <c:pt idx="69">
                  <c:v>118561.60461425337</c:v>
                </c:pt>
                <c:pt idx="70">
                  <c:v>84314.129954477015</c:v>
                </c:pt>
                <c:pt idx="71">
                  <c:v>133886.84779717249</c:v>
                </c:pt>
                <c:pt idx="72">
                  <c:v>152514.71147390592</c:v>
                </c:pt>
                <c:pt idx="73">
                  <c:v>124149.62882555374</c:v>
                </c:pt>
                <c:pt idx="74">
                  <c:v>141800.81412775669</c:v>
                </c:pt>
                <c:pt idx="75">
                  <c:v>189238.5785296901</c:v>
                </c:pt>
                <c:pt idx="76">
                  <c:v>120769.92704488253</c:v>
                </c:pt>
                <c:pt idx="77">
                  <c:v>184658.99365038064</c:v>
                </c:pt>
                <c:pt idx="78">
                  <c:v>118561.60461425337</c:v>
                </c:pt>
                <c:pt idx="79">
                  <c:v>84314.129954477015</c:v>
                </c:pt>
                <c:pt idx="80">
                  <c:v>133886.84779717249</c:v>
                </c:pt>
                <c:pt idx="81">
                  <c:v>276697.88057206065</c:v>
                </c:pt>
                <c:pt idx="82">
                  <c:v>286865.98247777019</c:v>
                </c:pt>
                <c:pt idx="83">
                  <c:v>308266.18943351734</c:v>
                </c:pt>
                <c:pt idx="84">
                  <c:v>217894.13291674494</c:v>
                </c:pt>
                <c:pt idx="85">
                  <c:v>190415.39788175054</c:v>
                </c:pt>
                <c:pt idx="86">
                  <c:v>233617.31753648358</c:v>
                </c:pt>
                <c:pt idx="87">
                  <c:v>373607.24225516454</c:v>
                </c:pt>
                <c:pt idx="88">
                  <c:v>139119.78001738028</c:v>
                </c:pt>
                <c:pt idx="89">
                  <c:v>142980.03644325217</c:v>
                </c:pt>
                <c:pt idx="90">
                  <c:v>159850.24222854141</c:v>
                </c:pt>
                <c:pt idx="91">
                  <c:v>165535.46303089298</c:v>
                </c:pt>
                <c:pt idx="92">
                  <c:v>203700.40805129643</c:v>
                </c:pt>
                <c:pt idx="93">
                  <c:v>238269.39295281249</c:v>
                </c:pt>
                <c:pt idx="94">
                  <c:v>131797.38986241579</c:v>
                </c:pt>
                <c:pt idx="95">
                  <c:v>307488.11362452852</c:v>
                </c:pt>
                <c:pt idx="96">
                  <c:v>177851.77741857158</c:v>
                </c:pt>
                <c:pt idx="97">
                  <c:v>189219.83941083332</c:v>
                </c:pt>
                <c:pt idx="98">
                  <c:v>299601.7950116875</c:v>
                </c:pt>
                <c:pt idx="99">
                  <c:v>165754.71182687063</c:v>
                </c:pt>
                <c:pt idx="100">
                  <c:v>156908.2845673979</c:v>
                </c:pt>
                <c:pt idx="101">
                  <c:v>155569.43422600327</c:v>
                </c:pt>
                <c:pt idx="102">
                  <c:v>150266.83970365603</c:v>
                </c:pt>
                <c:pt idx="103">
                  <c:v>179141.12715455651</c:v>
                </c:pt>
                <c:pt idx="104">
                  <c:v>308071.40313401655</c:v>
                </c:pt>
                <c:pt idx="105">
                  <c:v>214830.7081495139</c:v>
                </c:pt>
                <c:pt idx="106">
                  <c:v>167129.39633049438</c:v>
                </c:pt>
                <c:pt idx="107">
                  <c:v>219541.48710580348</c:v>
                </c:pt>
                <c:pt idx="108">
                  <c:v>145261.82204127664</c:v>
                </c:pt>
                <c:pt idx="109">
                  <c:v>165026.75921420654</c:v>
                </c:pt>
                <c:pt idx="110">
                  <c:v>272440.40837775636</c:v>
                </c:pt>
                <c:pt idx="111">
                  <c:v>73745.621784670802</c:v>
                </c:pt>
                <c:pt idx="112">
                  <c:v>163922.19794140043</c:v>
                </c:pt>
                <c:pt idx="113">
                  <c:v>174163.1260855486</c:v>
                </c:pt>
                <c:pt idx="114">
                  <c:v>265506.33782182925</c:v>
                </c:pt>
                <c:pt idx="115">
                  <c:v>199168.43221228008</c:v>
                </c:pt>
                <c:pt idx="116">
                  <c:v>147023.25475586153</c:v>
                </c:pt>
                <c:pt idx="117">
                  <c:v>230856.39777975049</c:v>
                </c:pt>
                <c:pt idx="118">
                  <c:v>194114.90354654373</c:v>
                </c:pt>
                <c:pt idx="119">
                  <c:v>179618.32945371931</c:v>
                </c:pt>
                <c:pt idx="120">
                  <c:v>295923.79839607113</c:v>
                </c:pt>
                <c:pt idx="121">
                  <c:v>197411.88093087214</c:v>
                </c:pt>
                <c:pt idx="122">
                  <c:v>143803.44694498231</c:v>
                </c:pt>
                <c:pt idx="123">
                  <c:v>161815.92562426301</c:v>
                </c:pt>
                <c:pt idx="124">
                  <c:v>283372.64379926067</c:v>
                </c:pt>
                <c:pt idx="125">
                  <c:v>164922.47601808424</c:v>
                </c:pt>
                <c:pt idx="126">
                  <c:v>177225.91803925429</c:v>
                </c:pt>
                <c:pt idx="127">
                  <c:v>136851.88462328078</c:v>
                </c:pt>
                <c:pt idx="128">
                  <c:v>312080.5046508892</c:v>
                </c:pt>
                <c:pt idx="129">
                  <c:v>134738.13405126869</c:v>
                </c:pt>
                <c:pt idx="130">
                  <c:v>272239.15705511952</c:v>
                </c:pt>
                <c:pt idx="131">
                  <c:v>92467.163334274199</c:v>
                </c:pt>
                <c:pt idx="132">
                  <c:v>103650.6471007395</c:v>
                </c:pt>
                <c:pt idx="133">
                  <c:v>180084.58885600098</c:v>
                </c:pt>
                <c:pt idx="134">
                  <c:v>161180.22546884831</c:v>
                </c:pt>
                <c:pt idx="135">
                  <c:v>166087.93972673986</c:v>
                </c:pt>
                <c:pt idx="136">
                  <c:v>154053.27847845285</c:v>
                </c:pt>
                <c:pt idx="137">
                  <c:v>183280.26427382321</c:v>
                </c:pt>
                <c:pt idx="138">
                  <c:v>172383.70888825625</c:v>
                </c:pt>
                <c:pt idx="139">
                  <c:v>237943.48025417168</c:v>
                </c:pt>
                <c:pt idx="140">
                  <c:v>180335.73439517547</c:v>
                </c:pt>
                <c:pt idx="141">
                  <c:v>128275.93188474761</c:v>
                </c:pt>
                <c:pt idx="142">
                  <c:v>138516.68362854209</c:v>
                </c:pt>
                <c:pt idx="143">
                  <c:v>166047.39842474909</c:v>
                </c:pt>
                <c:pt idx="144">
                  <c:v>185441.88464232444</c:v>
                </c:pt>
                <c:pt idx="145">
                  <c:v>168562.47009557535</c:v>
                </c:pt>
                <c:pt idx="146">
                  <c:v>144716.00082751084</c:v>
                </c:pt>
                <c:pt idx="147">
                  <c:v>147980.66091960168</c:v>
                </c:pt>
                <c:pt idx="148">
                  <c:v>160807.95911084133</c:v>
                </c:pt>
                <c:pt idx="149">
                  <c:v>157749.23040718058</c:v>
                </c:pt>
                <c:pt idx="150">
                  <c:v>98485.278364885598</c:v>
                </c:pt>
                <c:pt idx="151">
                  <c:v>148018.35098692638</c:v>
                </c:pt>
                <c:pt idx="152">
                  <c:v>196105.78306693834</c:v>
                </c:pt>
                <c:pt idx="153">
                  <c:v>228505.72213702762</c:v>
                </c:pt>
                <c:pt idx="154">
                  <c:v>169454.48585215089</c:v>
                </c:pt>
                <c:pt idx="155">
                  <c:v>120176.37066298138</c:v>
                </c:pt>
                <c:pt idx="156">
                  <c:v>157114.84233378764</c:v>
                </c:pt>
                <c:pt idx="157">
                  <c:v>200269.92116305188</c:v>
                </c:pt>
                <c:pt idx="158">
                  <c:v>301847.59869723109</c:v>
                </c:pt>
                <c:pt idx="159">
                  <c:v>156467.14595211166</c:v>
                </c:pt>
                <c:pt idx="160">
                  <c:v>277027.4373244099</c:v>
                </c:pt>
                <c:pt idx="161">
                  <c:v>199639.3235879924</c:v>
                </c:pt>
                <c:pt idx="162">
                  <c:v>127964.42759016553</c:v>
                </c:pt>
                <c:pt idx="163">
                  <c:v>178899.45583269844</c:v>
                </c:pt>
                <c:pt idx="164">
                  <c:v>124941.08489047251</c:v>
                </c:pt>
                <c:pt idx="165">
                  <c:v>243737.33245679963</c:v>
                </c:pt>
                <c:pt idx="166">
                  <c:v>352115.72438006575</c:v>
                </c:pt>
                <c:pt idx="167">
                  <c:v>258475.24031588517</c:v>
                </c:pt>
                <c:pt idx="168">
                  <c:v>277498.5859286653</c:v>
                </c:pt>
                <c:pt idx="169">
                  <c:v>313766.72419785918</c:v>
                </c:pt>
                <c:pt idx="170">
                  <c:v>227915.48127942067</c:v>
                </c:pt>
                <c:pt idx="171">
                  <c:v>116811.99356781514</c:v>
                </c:pt>
                <c:pt idx="172">
                  <c:v>167801.63400610338</c:v>
                </c:pt>
                <c:pt idx="173">
                  <c:v>278306.76382597489</c:v>
                </c:pt>
                <c:pt idx="174">
                  <c:v>191070.53714358635</c:v>
                </c:pt>
                <c:pt idx="175">
                  <c:v>206807.38150151001</c:v>
                </c:pt>
                <c:pt idx="176">
                  <c:v>172632.61761390857</c:v>
                </c:pt>
                <c:pt idx="177">
                  <c:v>150722.23091186862</c:v>
                </c:pt>
                <c:pt idx="178">
                  <c:v>152579.53380491037</c:v>
                </c:pt>
                <c:pt idx="179">
                  <c:v>260866.6926155852</c:v>
                </c:pt>
                <c:pt idx="180">
                  <c:v>110185.78776991717</c:v>
                </c:pt>
                <c:pt idx="181">
                  <c:v>228312.02074796992</c:v>
                </c:pt>
                <c:pt idx="182">
                  <c:v>150198.77647859196</c:v>
                </c:pt>
                <c:pt idx="183">
                  <c:v>197787.15798075194</c:v>
                </c:pt>
                <c:pt idx="184">
                  <c:v>175421.82422871931</c:v>
                </c:pt>
                <c:pt idx="185">
                  <c:v>135649.02510154006</c:v>
                </c:pt>
                <c:pt idx="186">
                  <c:v>274947.24289168889</c:v>
                </c:pt>
                <c:pt idx="187">
                  <c:v>319423.49972701393</c:v>
                </c:pt>
                <c:pt idx="188">
                  <c:v>170695.86757606582</c:v>
                </c:pt>
                <c:pt idx="189">
                  <c:v>136522.64337740751</c:v>
                </c:pt>
                <c:pt idx="190">
                  <c:v>263971.4336841898</c:v>
                </c:pt>
                <c:pt idx="191">
                  <c:v>317570.53726394713</c:v>
                </c:pt>
                <c:pt idx="192">
                  <c:v>114512.67146597116</c:v>
                </c:pt>
                <c:pt idx="193">
                  <c:v>289419.44161142723</c:v>
                </c:pt>
                <c:pt idx="194">
                  <c:v>117228.66346460853</c:v>
                </c:pt>
                <c:pt idx="195">
                  <c:v>134408.79156568379</c:v>
                </c:pt>
                <c:pt idx="196">
                  <c:v>91922.639407697745</c:v>
                </c:pt>
                <c:pt idx="197">
                  <c:v>191090.66853407674</c:v>
                </c:pt>
                <c:pt idx="198">
                  <c:v>209630.89699396616</c:v>
                </c:pt>
                <c:pt idx="199">
                  <c:v>156706.74475217811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A-4FA5-BE13-1844A458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68656"/>
        <c:axId val="153597680"/>
      </c:scatterChart>
      <c:valAx>
        <c:axId val="18006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597680"/>
        <c:crosses val="autoZero"/>
        <c:crossBetween val="midCat"/>
      </c:valAx>
      <c:valAx>
        <c:axId val="15359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TO HOSPITAL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68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RHD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COST TO HOSPITAL </c:v>
          </c:tx>
          <c:spPr>
            <a:ln w="19050">
              <a:noFill/>
            </a:ln>
          </c:spPr>
          <c:xVal>
            <c:numRef>
              <c:f>'modified training dataset'!$I$2:$I$201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dataset'!$O$2:$O$201</c:f>
              <c:numCache>
                <c:formatCode>General</c:formatCode>
                <c:ptCount val="200"/>
                <c:pt idx="0">
                  <c:v>660293</c:v>
                </c:pt>
                <c:pt idx="1">
                  <c:v>809130</c:v>
                </c:pt>
                <c:pt idx="2">
                  <c:v>362231</c:v>
                </c:pt>
                <c:pt idx="3">
                  <c:v>629990</c:v>
                </c:pt>
                <c:pt idx="4">
                  <c:v>444876</c:v>
                </c:pt>
                <c:pt idx="5">
                  <c:v>372357</c:v>
                </c:pt>
                <c:pt idx="6">
                  <c:v>887350</c:v>
                </c:pt>
                <c:pt idx="7">
                  <c:v>389827</c:v>
                </c:pt>
                <c:pt idx="8">
                  <c:v>437529.07</c:v>
                </c:pt>
                <c:pt idx="9">
                  <c:v>364222</c:v>
                </c:pt>
                <c:pt idx="10">
                  <c:v>514524</c:v>
                </c:pt>
                <c:pt idx="11">
                  <c:v>539976</c:v>
                </c:pt>
                <c:pt idx="12">
                  <c:v>711616</c:v>
                </c:pt>
                <c:pt idx="13">
                  <c:v>420040</c:v>
                </c:pt>
                <c:pt idx="14">
                  <c:v>495968.7</c:v>
                </c:pt>
                <c:pt idx="15">
                  <c:v>157763</c:v>
                </c:pt>
                <c:pt idx="16">
                  <c:v>501897</c:v>
                </c:pt>
                <c:pt idx="17">
                  <c:v>343984</c:v>
                </c:pt>
                <c:pt idx="18">
                  <c:v>449395</c:v>
                </c:pt>
                <c:pt idx="19">
                  <c:v>214716</c:v>
                </c:pt>
                <c:pt idx="20">
                  <c:v>341109</c:v>
                </c:pt>
                <c:pt idx="21">
                  <c:v>288960</c:v>
                </c:pt>
                <c:pt idx="22">
                  <c:v>348687</c:v>
                </c:pt>
                <c:pt idx="23">
                  <c:v>345590</c:v>
                </c:pt>
                <c:pt idx="24">
                  <c:v>361738</c:v>
                </c:pt>
                <c:pt idx="25">
                  <c:v>305193</c:v>
                </c:pt>
                <c:pt idx="26">
                  <c:v>404644</c:v>
                </c:pt>
                <c:pt idx="27">
                  <c:v>278213.73</c:v>
                </c:pt>
                <c:pt idx="28">
                  <c:v>355276</c:v>
                </c:pt>
                <c:pt idx="29">
                  <c:v>229289</c:v>
                </c:pt>
                <c:pt idx="30">
                  <c:v>247473</c:v>
                </c:pt>
                <c:pt idx="31">
                  <c:v>395163</c:v>
                </c:pt>
                <c:pt idx="32">
                  <c:v>418429</c:v>
                </c:pt>
                <c:pt idx="33">
                  <c:v>359280</c:v>
                </c:pt>
                <c:pt idx="34">
                  <c:v>349318</c:v>
                </c:pt>
                <c:pt idx="35">
                  <c:v>551809</c:v>
                </c:pt>
                <c:pt idx="36">
                  <c:v>293127</c:v>
                </c:pt>
                <c:pt idx="37">
                  <c:v>260036</c:v>
                </c:pt>
                <c:pt idx="38">
                  <c:v>163765</c:v>
                </c:pt>
                <c:pt idx="39">
                  <c:v>162364</c:v>
                </c:pt>
                <c:pt idx="40">
                  <c:v>144037.23000000001</c:v>
                </c:pt>
                <c:pt idx="41">
                  <c:v>183204</c:v>
                </c:pt>
                <c:pt idx="42">
                  <c:v>164962</c:v>
                </c:pt>
                <c:pt idx="43">
                  <c:v>178100</c:v>
                </c:pt>
                <c:pt idx="44">
                  <c:v>169726.43</c:v>
                </c:pt>
                <c:pt idx="45">
                  <c:v>164719</c:v>
                </c:pt>
                <c:pt idx="46">
                  <c:v>133130</c:v>
                </c:pt>
                <c:pt idx="47">
                  <c:v>146308.6</c:v>
                </c:pt>
                <c:pt idx="48">
                  <c:v>134497.65</c:v>
                </c:pt>
                <c:pt idx="49">
                  <c:v>206500.95</c:v>
                </c:pt>
                <c:pt idx="50">
                  <c:v>120131</c:v>
                </c:pt>
                <c:pt idx="51">
                  <c:v>176340.75</c:v>
                </c:pt>
                <c:pt idx="52">
                  <c:v>138923</c:v>
                </c:pt>
                <c:pt idx="53">
                  <c:v>162957.32</c:v>
                </c:pt>
                <c:pt idx="54">
                  <c:v>133009</c:v>
                </c:pt>
                <c:pt idx="55">
                  <c:v>163483</c:v>
                </c:pt>
                <c:pt idx="56">
                  <c:v>131837</c:v>
                </c:pt>
                <c:pt idx="57">
                  <c:v>163372</c:v>
                </c:pt>
                <c:pt idx="58">
                  <c:v>128104.37</c:v>
                </c:pt>
                <c:pt idx="59">
                  <c:v>115908</c:v>
                </c:pt>
                <c:pt idx="60">
                  <c:v>129474.64</c:v>
                </c:pt>
                <c:pt idx="61">
                  <c:v>152184</c:v>
                </c:pt>
                <c:pt idx="62">
                  <c:v>122892</c:v>
                </c:pt>
                <c:pt idx="63">
                  <c:v>124804</c:v>
                </c:pt>
                <c:pt idx="64">
                  <c:v>142552</c:v>
                </c:pt>
                <c:pt idx="65">
                  <c:v>128196</c:v>
                </c:pt>
                <c:pt idx="66">
                  <c:v>109085.84</c:v>
                </c:pt>
                <c:pt idx="67">
                  <c:v>109452</c:v>
                </c:pt>
                <c:pt idx="68">
                  <c:v>125643</c:v>
                </c:pt>
                <c:pt idx="69">
                  <c:v>120064</c:v>
                </c:pt>
                <c:pt idx="70">
                  <c:v>114580</c:v>
                </c:pt>
                <c:pt idx="71">
                  <c:v>119935.36</c:v>
                </c:pt>
                <c:pt idx="72">
                  <c:v>129474.64</c:v>
                </c:pt>
                <c:pt idx="73">
                  <c:v>152184</c:v>
                </c:pt>
                <c:pt idx="74">
                  <c:v>122892</c:v>
                </c:pt>
                <c:pt idx="75">
                  <c:v>128196</c:v>
                </c:pt>
                <c:pt idx="76">
                  <c:v>109085.84</c:v>
                </c:pt>
                <c:pt idx="77">
                  <c:v>125643</c:v>
                </c:pt>
                <c:pt idx="78">
                  <c:v>120064</c:v>
                </c:pt>
                <c:pt idx="79">
                  <c:v>114580</c:v>
                </c:pt>
                <c:pt idx="80">
                  <c:v>119935.36</c:v>
                </c:pt>
                <c:pt idx="81">
                  <c:v>199268</c:v>
                </c:pt>
                <c:pt idx="82">
                  <c:v>341011</c:v>
                </c:pt>
                <c:pt idx="83">
                  <c:v>334955</c:v>
                </c:pt>
                <c:pt idx="84">
                  <c:v>258138</c:v>
                </c:pt>
                <c:pt idx="85">
                  <c:v>275888</c:v>
                </c:pt>
                <c:pt idx="86">
                  <c:v>308817</c:v>
                </c:pt>
                <c:pt idx="87">
                  <c:v>294615.90000000002</c:v>
                </c:pt>
                <c:pt idx="88">
                  <c:v>156576.85</c:v>
                </c:pt>
                <c:pt idx="89">
                  <c:v>109575.6</c:v>
                </c:pt>
                <c:pt idx="90">
                  <c:v>209292</c:v>
                </c:pt>
                <c:pt idx="91">
                  <c:v>195136</c:v>
                </c:pt>
                <c:pt idx="92">
                  <c:v>265243</c:v>
                </c:pt>
                <c:pt idx="93">
                  <c:v>201219</c:v>
                </c:pt>
                <c:pt idx="94">
                  <c:v>179720</c:v>
                </c:pt>
                <c:pt idx="95">
                  <c:v>143278.83000000002</c:v>
                </c:pt>
                <c:pt idx="96">
                  <c:v>214679</c:v>
                </c:pt>
                <c:pt idx="97">
                  <c:v>165000</c:v>
                </c:pt>
                <c:pt idx="98">
                  <c:v>262582</c:v>
                </c:pt>
                <c:pt idx="99">
                  <c:v>208535.71</c:v>
                </c:pt>
                <c:pt idx="100">
                  <c:v>179613.25</c:v>
                </c:pt>
                <c:pt idx="101">
                  <c:v>151156.52000000002</c:v>
                </c:pt>
                <c:pt idx="102">
                  <c:v>189701.55</c:v>
                </c:pt>
                <c:pt idx="103">
                  <c:v>169951</c:v>
                </c:pt>
                <c:pt idx="104">
                  <c:v>220519</c:v>
                </c:pt>
                <c:pt idx="105">
                  <c:v>139723</c:v>
                </c:pt>
                <c:pt idx="106">
                  <c:v>119685.64</c:v>
                </c:pt>
                <c:pt idx="107">
                  <c:v>253471</c:v>
                </c:pt>
                <c:pt idx="108">
                  <c:v>129684</c:v>
                </c:pt>
                <c:pt idx="109">
                  <c:v>167122</c:v>
                </c:pt>
                <c:pt idx="110">
                  <c:v>276458</c:v>
                </c:pt>
                <c:pt idx="111">
                  <c:v>150337</c:v>
                </c:pt>
                <c:pt idx="112">
                  <c:v>138093.02000000002</c:v>
                </c:pt>
                <c:pt idx="113">
                  <c:v>178398</c:v>
                </c:pt>
                <c:pt idx="114">
                  <c:v>180870</c:v>
                </c:pt>
                <c:pt idx="115">
                  <c:v>182651</c:v>
                </c:pt>
                <c:pt idx="116">
                  <c:v>323960</c:v>
                </c:pt>
                <c:pt idx="117">
                  <c:v>159327.38</c:v>
                </c:pt>
                <c:pt idx="118">
                  <c:v>131430</c:v>
                </c:pt>
                <c:pt idx="119">
                  <c:v>180415.66999999998</c:v>
                </c:pt>
                <c:pt idx="120">
                  <c:v>139067</c:v>
                </c:pt>
                <c:pt idx="121">
                  <c:v>197865</c:v>
                </c:pt>
                <c:pt idx="122">
                  <c:v>144900.29999999999</c:v>
                </c:pt>
                <c:pt idx="123">
                  <c:v>202633.9</c:v>
                </c:pt>
                <c:pt idx="124">
                  <c:v>232676</c:v>
                </c:pt>
                <c:pt idx="125">
                  <c:v>127899</c:v>
                </c:pt>
                <c:pt idx="126">
                  <c:v>145362</c:v>
                </c:pt>
                <c:pt idx="127">
                  <c:v>165335.52000000002</c:v>
                </c:pt>
                <c:pt idx="128">
                  <c:v>233266</c:v>
                </c:pt>
                <c:pt idx="129">
                  <c:v>153445</c:v>
                </c:pt>
                <c:pt idx="130">
                  <c:v>135216</c:v>
                </c:pt>
                <c:pt idx="131">
                  <c:v>117185</c:v>
                </c:pt>
                <c:pt idx="132">
                  <c:v>108989</c:v>
                </c:pt>
                <c:pt idx="133">
                  <c:v>148652</c:v>
                </c:pt>
                <c:pt idx="134">
                  <c:v>79302</c:v>
                </c:pt>
                <c:pt idx="135">
                  <c:v>147132</c:v>
                </c:pt>
                <c:pt idx="136">
                  <c:v>131738.27000000002</c:v>
                </c:pt>
                <c:pt idx="137">
                  <c:v>146355</c:v>
                </c:pt>
                <c:pt idx="138">
                  <c:v>97060.800000000003</c:v>
                </c:pt>
                <c:pt idx="139">
                  <c:v>84002.5</c:v>
                </c:pt>
                <c:pt idx="140">
                  <c:v>106070</c:v>
                </c:pt>
                <c:pt idx="141">
                  <c:v>123187.9</c:v>
                </c:pt>
                <c:pt idx="142">
                  <c:v>120367.81</c:v>
                </c:pt>
                <c:pt idx="143">
                  <c:v>140372</c:v>
                </c:pt>
                <c:pt idx="144">
                  <c:v>102852</c:v>
                </c:pt>
                <c:pt idx="145">
                  <c:v>154669</c:v>
                </c:pt>
                <c:pt idx="146">
                  <c:v>115935.54000000001</c:v>
                </c:pt>
                <c:pt idx="147">
                  <c:v>113706.2</c:v>
                </c:pt>
                <c:pt idx="148">
                  <c:v>138769.38</c:v>
                </c:pt>
                <c:pt idx="149">
                  <c:v>61340</c:v>
                </c:pt>
                <c:pt idx="150">
                  <c:v>72374</c:v>
                </c:pt>
                <c:pt idx="151">
                  <c:v>143773.58000000002</c:v>
                </c:pt>
                <c:pt idx="152">
                  <c:v>142326.04</c:v>
                </c:pt>
                <c:pt idx="153">
                  <c:v>140545</c:v>
                </c:pt>
                <c:pt idx="154">
                  <c:v>57140.85</c:v>
                </c:pt>
                <c:pt idx="155">
                  <c:v>131727</c:v>
                </c:pt>
                <c:pt idx="156">
                  <c:v>132226</c:v>
                </c:pt>
                <c:pt idx="157">
                  <c:v>77241</c:v>
                </c:pt>
                <c:pt idx="158">
                  <c:v>55885.7</c:v>
                </c:pt>
                <c:pt idx="159">
                  <c:v>49700</c:v>
                </c:pt>
                <c:pt idx="160">
                  <c:v>155352</c:v>
                </c:pt>
                <c:pt idx="161">
                  <c:v>288614.2</c:v>
                </c:pt>
                <c:pt idx="162">
                  <c:v>239570.4</c:v>
                </c:pt>
                <c:pt idx="163">
                  <c:v>170302</c:v>
                </c:pt>
                <c:pt idx="164">
                  <c:v>141232.16999999998</c:v>
                </c:pt>
                <c:pt idx="165">
                  <c:v>102537.85</c:v>
                </c:pt>
                <c:pt idx="166">
                  <c:v>219126.24</c:v>
                </c:pt>
                <c:pt idx="167">
                  <c:v>204852.36</c:v>
                </c:pt>
                <c:pt idx="168">
                  <c:v>253368</c:v>
                </c:pt>
                <c:pt idx="169">
                  <c:v>162271</c:v>
                </c:pt>
                <c:pt idx="170">
                  <c:v>293271</c:v>
                </c:pt>
                <c:pt idx="171">
                  <c:v>162957</c:v>
                </c:pt>
                <c:pt idx="172">
                  <c:v>137273</c:v>
                </c:pt>
                <c:pt idx="173">
                  <c:v>199677</c:v>
                </c:pt>
                <c:pt idx="174">
                  <c:v>161017</c:v>
                </c:pt>
                <c:pt idx="175">
                  <c:v>199790</c:v>
                </c:pt>
                <c:pt idx="176">
                  <c:v>159882</c:v>
                </c:pt>
                <c:pt idx="177">
                  <c:v>64929</c:v>
                </c:pt>
                <c:pt idx="178">
                  <c:v>180728</c:v>
                </c:pt>
                <c:pt idx="179">
                  <c:v>144134</c:v>
                </c:pt>
                <c:pt idx="180">
                  <c:v>160250</c:v>
                </c:pt>
                <c:pt idx="181">
                  <c:v>193543</c:v>
                </c:pt>
                <c:pt idx="182">
                  <c:v>233376</c:v>
                </c:pt>
                <c:pt idx="183">
                  <c:v>166709</c:v>
                </c:pt>
                <c:pt idx="184">
                  <c:v>133873</c:v>
                </c:pt>
                <c:pt idx="185">
                  <c:v>133087</c:v>
                </c:pt>
                <c:pt idx="186">
                  <c:v>178428</c:v>
                </c:pt>
                <c:pt idx="187">
                  <c:v>191102</c:v>
                </c:pt>
                <c:pt idx="188">
                  <c:v>168670</c:v>
                </c:pt>
                <c:pt idx="189">
                  <c:v>163914</c:v>
                </c:pt>
                <c:pt idx="190">
                  <c:v>241130</c:v>
                </c:pt>
                <c:pt idx="191">
                  <c:v>138535</c:v>
                </c:pt>
                <c:pt idx="192">
                  <c:v>119348</c:v>
                </c:pt>
                <c:pt idx="193">
                  <c:v>154354</c:v>
                </c:pt>
                <c:pt idx="194">
                  <c:v>119877</c:v>
                </c:pt>
                <c:pt idx="195">
                  <c:v>135019</c:v>
                </c:pt>
                <c:pt idx="196">
                  <c:v>176383</c:v>
                </c:pt>
                <c:pt idx="197">
                  <c:v>233522</c:v>
                </c:pt>
                <c:pt idx="198">
                  <c:v>132585</c:v>
                </c:pt>
                <c:pt idx="199">
                  <c:v>170654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9-4F83-96EE-B4DA5A695B39}"/>
            </c:ext>
          </c:extLst>
        </c:ser>
        <c:ser>
          <c:idx val="1"/>
          <c:order val="1"/>
          <c:tx>
            <c:v>Predicted TOTAL COST TO HOSPITAL </c:v>
          </c:tx>
          <c:spPr>
            <a:ln w="19050">
              <a:noFill/>
            </a:ln>
          </c:spPr>
          <c:xVal>
            <c:numRef>
              <c:f>'modified training dataset'!$I$2:$I$201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dataset'!$S$55:$S$254</c:f>
              <c:numCache>
                <c:formatCode>General</c:formatCode>
                <c:ptCount val="200"/>
                <c:pt idx="0">
                  <c:v>319482.7626591954</c:v>
                </c:pt>
                <c:pt idx="1">
                  <c:v>324860.25026471814</c:v>
                </c:pt>
                <c:pt idx="2">
                  <c:v>380324.39191997173</c:v>
                </c:pt>
                <c:pt idx="3">
                  <c:v>343604.77056207211</c:v>
                </c:pt>
                <c:pt idx="4">
                  <c:v>287254.04953643988</c:v>
                </c:pt>
                <c:pt idx="5">
                  <c:v>471911.44870173151</c:v>
                </c:pt>
                <c:pt idx="6">
                  <c:v>382902.2722045363</c:v>
                </c:pt>
                <c:pt idx="7">
                  <c:v>306162.62221798976</c:v>
                </c:pt>
                <c:pt idx="8">
                  <c:v>362751.68759862962</c:v>
                </c:pt>
                <c:pt idx="9">
                  <c:v>288330.90924158116</c:v>
                </c:pt>
                <c:pt idx="10">
                  <c:v>344279.17166034866</c:v>
                </c:pt>
                <c:pt idx="11">
                  <c:v>169212.32711989296</c:v>
                </c:pt>
                <c:pt idx="12">
                  <c:v>320888.74018770899</c:v>
                </c:pt>
                <c:pt idx="13">
                  <c:v>236144.8868266748</c:v>
                </c:pt>
                <c:pt idx="14">
                  <c:v>296155.65604430571</c:v>
                </c:pt>
                <c:pt idx="15">
                  <c:v>312257.0326456725</c:v>
                </c:pt>
                <c:pt idx="16">
                  <c:v>322703.19395710179</c:v>
                </c:pt>
                <c:pt idx="17">
                  <c:v>261891.81667223887</c:v>
                </c:pt>
                <c:pt idx="18">
                  <c:v>335347.90412952559</c:v>
                </c:pt>
                <c:pt idx="19">
                  <c:v>276147.21079672879</c:v>
                </c:pt>
                <c:pt idx="20">
                  <c:v>352056.57126648934</c:v>
                </c:pt>
                <c:pt idx="21">
                  <c:v>286518.60527091078</c:v>
                </c:pt>
                <c:pt idx="22">
                  <c:v>347838.70199879119</c:v>
                </c:pt>
                <c:pt idx="23">
                  <c:v>318620.63363751437</c:v>
                </c:pt>
                <c:pt idx="24">
                  <c:v>340343.78267328185</c:v>
                </c:pt>
                <c:pt idx="25">
                  <c:v>383344.87836836983</c:v>
                </c:pt>
                <c:pt idx="26">
                  <c:v>377630.75744411396</c:v>
                </c:pt>
                <c:pt idx="27">
                  <c:v>290302.3244205165</c:v>
                </c:pt>
                <c:pt idx="28">
                  <c:v>318952.30288858258</c:v>
                </c:pt>
                <c:pt idx="29">
                  <c:v>288478.00750904874</c:v>
                </c:pt>
                <c:pt idx="30">
                  <c:v>298492.3529544092</c:v>
                </c:pt>
                <c:pt idx="31">
                  <c:v>296176.14323025831</c:v>
                </c:pt>
                <c:pt idx="32">
                  <c:v>316587.6267509812</c:v>
                </c:pt>
                <c:pt idx="33">
                  <c:v>260886.32564775346</c:v>
                </c:pt>
                <c:pt idx="34">
                  <c:v>177155.97517070739</c:v>
                </c:pt>
                <c:pt idx="35">
                  <c:v>174112.16264005861</c:v>
                </c:pt>
                <c:pt idx="36">
                  <c:v>193059.8635146133</c:v>
                </c:pt>
                <c:pt idx="37">
                  <c:v>216927.14763059554</c:v>
                </c:pt>
                <c:pt idx="38">
                  <c:v>300308.42861418735</c:v>
                </c:pt>
                <c:pt idx="39">
                  <c:v>226123.12896977639</c:v>
                </c:pt>
                <c:pt idx="40">
                  <c:v>298483.82167680847</c:v>
                </c:pt>
                <c:pt idx="41">
                  <c:v>254150.47809232585</c:v>
                </c:pt>
                <c:pt idx="42">
                  <c:v>278222.10346427641</c:v>
                </c:pt>
                <c:pt idx="43">
                  <c:v>131367.27734737506</c:v>
                </c:pt>
                <c:pt idx="44">
                  <c:v>185419.7377278872</c:v>
                </c:pt>
                <c:pt idx="45">
                  <c:v>235082.73966479336</c:v>
                </c:pt>
                <c:pt idx="46">
                  <c:v>162710.92597752533</c:v>
                </c:pt>
                <c:pt idx="47">
                  <c:v>173504.44254368806</c:v>
                </c:pt>
                <c:pt idx="48">
                  <c:v>170283.59264552768</c:v>
                </c:pt>
                <c:pt idx="49">
                  <c:v>151334.16035732703</c:v>
                </c:pt>
                <c:pt idx="50">
                  <c:v>205041.49395132484</c:v>
                </c:pt>
                <c:pt idx="51">
                  <c:v>191557.26516536248</c:v>
                </c:pt>
                <c:pt idx="52">
                  <c:v>314596.17910348182</c:v>
                </c:pt>
                <c:pt idx="53">
                  <c:v>155431.45455449785</c:v>
                </c:pt>
                <c:pt idx="54">
                  <c:v>140564.25772275499</c:v>
                </c:pt>
                <c:pt idx="55">
                  <c:v>221647.31380192371</c:v>
                </c:pt>
                <c:pt idx="56">
                  <c:v>171566.18858603964</c:v>
                </c:pt>
                <c:pt idx="57">
                  <c:v>122712.53598720614</c:v>
                </c:pt>
                <c:pt idx="58">
                  <c:v>104153.22349630944</c:v>
                </c:pt>
                <c:pt idx="59">
                  <c:v>106419.0755220608</c:v>
                </c:pt>
                <c:pt idx="60">
                  <c:v>152514.71147390592</c:v>
                </c:pt>
                <c:pt idx="61">
                  <c:v>124149.62882555374</c:v>
                </c:pt>
                <c:pt idx="62">
                  <c:v>141800.81412775669</c:v>
                </c:pt>
                <c:pt idx="63">
                  <c:v>184216.0927875815</c:v>
                </c:pt>
                <c:pt idx="64">
                  <c:v>102264.03874934241</c:v>
                </c:pt>
                <c:pt idx="65">
                  <c:v>189238.5785296901</c:v>
                </c:pt>
                <c:pt idx="66">
                  <c:v>120769.92704488253</c:v>
                </c:pt>
                <c:pt idx="67">
                  <c:v>107371.89500667136</c:v>
                </c:pt>
                <c:pt idx="68">
                  <c:v>184766.89032816858</c:v>
                </c:pt>
                <c:pt idx="69">
                  <c:v>118561.60461425337</c:v>
                </c:pt>
                <c:pt idx="70">
                  <c:v>84314.129954477015</c:v>
                </c:pt>
                <c:pt idx="71">
                  <c:v>133886.84779717249</c:v>
                </c:pt>
                <c:pt idx="72">
                  <c:v>152514.71147390592</c:v>
                </c:pt>
                <c:pt idx="73">
                  <c:v>124149.62882555374</c:v>
                </c:pt>
                <c:pt idx="74">
                  <c:v>141800.81412775669</c:v>
                </c:pt>
                <c:pt idx="75">
                  <c:v>189238.5785296901</c:v>
                </c:pt>
                <c:pt idx="76">
                  <c:v>120769.92704488253</c:v>
                </c:pt>
                <c:pt idx="77">
                  <c:v>184658.99365038064</c:v>
                </c:pt>
                <c:pt idx="78">
                  <c:v>118561.60461425337</c:v>
                </c:pt>
                <c:pt idx="79">
                  <c:v>84314.129954477015</c:v>
                </c:pt>
                <c:pt idx="80">
                  <c:v>133886.84779717249</c:v>
                </c:pt>
                <c:pt idx="81">
                  <c:v>276697.88057206065</c:v>
                </c:pt>
                <c:pt idx="82">
                  <c:v>286865.98247777019</c:v>
                </c:pt>
                <c:pt idx="83">
                  <c:v>308266.18943351734</c:v>
                </c:pt>
                <c:pt idx="84">
                  <c:v>217894.13291674494</c:v>
                </c:pt>
                <c:pt idx="85">
                  <c:v>190415.39788175054</c:v>
                </c:pt>
                <c:pt idx="86">
                  <c:v>233617.31753648358</c:v>
                </c:pt>
                <c:pt idx="87">
                  <c:v>373607.24225516454</c:v>
                </c:pt>
                <c:pt idx="88">
                  <c:v>139119.78001738028</c:v>
                </c:pt>
                <c:pt idx="89">
                  <c:v>142980.03644325217</c:v>
                </c:pt>
                <c:pt idx="90">
                  <c:v>159850.24222854141</c:v>
                </c:pt>
                <c:pt idx="91">
                  <c:v>165535.46303089298</c:v>
                </c:pt>
                <c:pt idx="92">
                  <c:v>203700.40805129643</c:v>
                </c:pt>
                <c:pt idx="93">
                  <c:v>238269.39295281249</c:v>
                </c:pt>
                <c:pt idx="94">
                  <c:v>131797.38986241579</c:v>
                </c:pt>
                <c:pt idx="95">
                  <c:v>307488.11362452852</c:v>
                </c:pt>
                <c:pt idx="96">
                  <c:v>177851.77741857158</c:v>
                </c:pt>
                <c:pt idx="97">
                  <c:v>189219.83941083332</c:v>
                </c:pt>
                <c:pt idx="98">
                  <c:v>299601.7950116875</c:v>
                </c:pt>
                <c:pt idx="99">
                  <c:v>165754.71182687063</c:v>
                </c:pt>
                <c:pt idx="100">
                  <c:v>156908.2845673979</c:v>
                </c:pt>
                <c:pt idx="101">
                  <c:v>155569.43422600327</c:v>
                </c:pt>
                <c:pt idx="102">
                  <c:v>150266.83970365603</c:v>
                </c:pt>
                <c:pt idx="103">
                  <c:v>179141.12715455651</c:v>
                </c:pt>
                <c:pt idx="104">
                  <c:v>308071.40313401655</c:v>
                </c:pt>
                <c:pt idx="105">
                  <c:v>214830.7081495139</c:v>
                </c:pt>
                <c:pt idx="106">
                  <c:v>167129.39633049438</c:v>
                </c:pt>
                <c:pt idx="107">
                  <c:v>219541.48710580348</c:v>
                </c:pt>
                <c:pt idx="108">
                  <c:v>145261.82204127664</c:v>
                </c:pt>
                <c:pt idx="109">
                  <c:v>165026.75921420654</c:v>
                </c:pt>
                <c:pt idx="110">
                  <c:v>272440.40837775636</c:v>
                </c:pt>
                <c:pt idx="111">
                  <c:v>73745.621784670802</c:v>
                </c:pt>
                <c:pt idx="112">
                  <c:v>163922.19794140043</c:v>
                </c:pt>
                <c:pt idx="113">
                  <c:v>174163.1260855486</c:v>
                </c:pt>
                <c:pt idx="114">
                  <c:v>265506.33782182925</c:v>
                </c:pt>
                <c:pt idx="115">
                  <c:v>199168.43221228008</c:v>
                </c:pt>
                <c:pt idx="116">
                  <c:v>147023.25475586153</c:v>
                </c:pt>
                <c:pt idx="117">
                  <c:v>230856.39777975049</c:v>
                </c:pt>
                <c:pt idx="118">
                  <c:v>194114.90354654373</c:v>
                </c:pt>
                <c:pt idx="119">
                  <c:v>179618.32945371931</c:v>
                </c:pt>
                <c:pt idx="120">
                  <c:v>295923.79839607113</c:v>
                </c:pt>
                <c:pt idx="121">
                  <c:v>197411.88093087214</c:v>
                </c:pt>
                <c:pt idx="122">
                  <c:v>143803.44694498231</c:v>
                </c:pt>
                <c:pt idx="123">
                  <c:v>161815.92562426301</c:v>
                </c:pt>
                <c:pt idx="124">
                  <c:v>283372.64379926067</c:v>
                </c:pt>
                <c:pt idx="125">
                  <c:v>164922.47601808424</c:v>
                </c:pt>
                <c:pt idx="126">
                  <c:v>177225.91803925429</c:v>
                </c:pt>
                <c:pt idx="127">
                  <c:v>136851.88462328078</c:v>
                </c:pt>
                <c:pt idx="128">
                  <c:v>312080.5046508892</c:v>
                </c:pt>
                <c:pt idx="129">
                  <c:v>134738.13405126869</c:v>
                </c:pt>
                <c:pt idx="130">
                  <c:v>272239.15705511952</c:v>
                </c:pt>
                <c:pt idx="131">
                  <c:v>92467.163334274199</c:v>
                </c:pt>
                <c:pt idx="132">
                  <c:v>103650.6471007395</c:v>
                </c:pt>
                <c:pt idx="133">
                  <c:v>180084.58885600098</c:v>
                </c:pt>
                <c:pt idx="134">
                  <c:v>161180.22546884831</c:v>
                </c:pt>
                <c:pt idx="135">
                  <c:v>166087.93972673986</c:v>
                </c:pt>
                <c:pt idx="136">
                  <c:v>154053.27847845285</c:v>
                </c:pt>
                <c:pt idx="137">
                  <c:v>183280.26427382321</c:v>
                </c:pt>
                <c:pt idx="138">
                  <c:v>172383.70888825625</c:v>
                </c:pt>
                <c:pt idx="139">
                  <c:v>237943.48025417168</c:v>
                </c:pt>
                <c:pt idx="140">
                  <c:v>180335.73439517547</c:v>
                </c:pt>
                <c:pt idx="141">
                  <c:v>128275.93188474761</c:v>
                </c:pt>
                <c:pt idx="142">
                  <c:v>138516.68362854209</c:v>
                </c:pt>
                <c:pt idx="143">
                  <c:v>166047.39842474909</c:v>
                </c:pt>
                <c:pt idx="144">
                  <c:v>185441.88464232444</c:v>
                </c:pt>
                <c:pt idx="145">
                  <c:v>168562.47009557535</c:v>
                </c:pt>
                <c:pt idx="146">
                  <c:v>144716.00082751084</c:v>
                </c:pt>
                <c:pt idx="147">
                  <c:v>147980.66091960168</c:v>
                </c:pt>
                <c:pt idx="148">
                  <c:v>160807.95911084133</c:v>
                </c:pt>
                <c:pt idx="149">
                  <c:v>157749.23040718058</c:v>
                </c:pt>
                <c:pt idx="150">
                  <c:v>98485.278364885598</c:v>
                </c:pt>
                <c:pt idx="151">
                  <c:v>148018.35098692638</c:v>
                </c:pt>
                <c:pt idx="152">
                  <c:v>196105.78306693834</c:v>
                </c:pt>
                <c:pt idx="153">
                  <c:v>228505.72213702762</c:v>
                </c:pt>
                <c:pt idx="154">
                  <c:v>169454.48585215089</c:v>
                </c:pt>
                <c:pt idx="155">
                  <c:v>120176.37066298138</c:v>
                </c:pt>
                <c:pt idx="156">
                  <c:v>157114.84233378764</c:v>
                </c:pt>
                <c:pt idx="157">
                  <c:v>200269.92116305188</c:v>
                </c:pt>
                <c:pt idx="158">
                  <c:v>301847.59869723109</c:v>
                </c:pt>
                <c:pt idx="159">
                  <c:v>156467.14595211166</c:v>
                </c:pt>
                <c:pt idx="160">
                  <c:v>277027.4373244099</c:v>
                </c:pt>
                <c:pt idx="161">
                  <c:v>199639.3235879924</c:v>
                </c:pt>
                <c:pt idx="162">
                  <c:v>127964.42759016553</c:v>
                </c:pt>
                <c:pt idx="163">
                  <c:v>178899.45583269844</c:v>
                </c:pt>
                <c:pt idx="164">
                  <c:v>124941.08489047251</c:v>
                </c:pt>
                <c:pt idx="165">
                  <c:v>243737.33245679963</c:v>
                </c:pt>
                <c:pt idx="166">
                  <c:v>352115.72438006575</c:v>
                </c:pt>
                <c:pt idx="167">
                  <c:v>258475.24031588517</c:v>
                </c:pt>
                <c:pt idx="168">
                  <c:v>277498.5859286653</c:v>
                </c:pt>
                <c:pt idx="169">
                  <c:v>313766.72419785918</c:v>
                </c:pt>
                <c:pt idx="170">
                  <c:v>227915.48127942067</c:v>
                </c:pt>
                <c:pt idx="171">
                  <c:v>116811.99356781514</c:v>
                </c:pt>
                <c:pt idx="172">
                  <c:v>167801.63400610338</c:v>
                </c:pt>
                <c:pt idx="173">
                  <c:v>278306.76382597489</c:v>
                </c:pt>
                <c:pt idx="174">
                  <c:v>191070.53714358635</c:v>
                </c:pt>
                <c:pt idx="175">
                  <c:v>206807.38150151001</c:v>
                </c:pt>
                <c:pt idx="176">
                  <c:v>172632.61761390857</c:v>
                </c:pt>
                <c:pt idx="177">
                  <c:v>150722.23091186862</c:v>
                </c:pt>
                <c:pt idx="178">
                  <c:v>152579.53380491037</c:v>
                </c:pt>
                <c:pt idx="179">
                  <c:v>260866.6926155852</c:v>
                </c:pt>
                <c:pt idx="180">
                  <c:v>110185.78776991717</c:v>
                </c:pt>
                <c:pt idx="181">
                  <c:v>228312.02074796992</c:v>
                </c:pt>
                <c:pt idx="182">
                  <c:v>150198.77647859196</c:v>
                </c:pt>
                <c:pt idx="183">
                  <c:v>197787.15798075194</c:v>
                </c:pt>
                <c:pt idx="184">
                  <c:v>175421.82422871931</c:v>
                </c:pt>
                <c:pt idx="185">
                  <c:v>135649.02510154006</c:v>
                </c:pt>
                <c:pt idx="186">
                  <c:v>274947.24289168889</c:v>
                </c:pt>
                <c:pt idx="187">
                  <c:v>319423.49972701393</c:v>
                </c:pt>
                <c:pt idx="188">
                  <c:v>170695.86757606582</c:v>
                </c:pt>
                <c:pt idx="189">
                  <c:v>136522.64337740751</c:v>
                </c:pt>
                <c:pt idx="190">
                  <c:v>263971.4336841898</c:v>
                </c:pt>
                <c:pt idx="191">
                  <c:v>317570.53726394713</c:v>
                </c:pt>
                <c:pt idx="192">
                  <c:v>114512.67146597116</c:v>
                </c:pt>
                <c:pt idx="193">
                  <c:v>289419.44161142723</c:v>
                </c:pt>
                <c:pt idx="194">
                  <c:v>117228.66346460853</c:v>
                </c:pt>
                <c:pt idx="195">
                  <c:v>134408.79156568379</c:v>
                </c:pt>
                <c:pt idx="196">
                  <c:v>91922.639407697745</c:v>
                </c:pt>
                <c:pt idx="197">
                  <c:v>191090.66853407674</c:v>
                </c:pt>
                <c:pt idx="198">
                  <c:v>209630.89699396616</c:v>
                </c:pt>
                <c:pt idx="199">
                  <c:v>156706.74475217811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F9-4F83-96EE-B4DA5A69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4640"/>
        <c:axId val="153622640"/>
      </c:scatterChart>
      <c:valAx>
        <c:axId val="18009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22640"/>
        <c:crosses val="autoZero"/>
        <c:crossBetween val="midCat"/>
      </c:valAx>
      <c:valAx>
        <c:axId val="15362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TO HOSPITAL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94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Others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COST TO HOSPITAL </c:v>
          </c:tx>
          <c:spPr>
            <a:ln w="19050">
              <a:noFill/>
            </a:ln>
          </c:spPr>
          <c:xVal>
            <c:numRef>
              <c:f>'modified training dataset'!$J$2:$J$201</c:f>
              <c:numCache>
                <c:formatCode>General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dataset'!$O$2:$O$201</c:f>
              <c:numCache>
                <c:formatCode>General</c:formatCode>
                <c:ptCount val="200"/>
                <c:pt idx="0">
                  <c:v>660293</c:v>
                </c:pt>
                <c:pt idx="1">
                  <c:v>809130</c:v>
                </c:pt>
                <c:pt idx="2">
                  <c:v>362231</c:v>
                </c:pt>
                <c:pt idx="3">
                  <c:v>629990</c:v>
                </c:pt>
                <c:pt idx="4">
                  <c:v>444876</c:v>
                </c:pt>
                <c:pt idx="5">
                  <c:v>372357</c:v>
                </c:pt>
                <c:pt idx="6">
                  <c:v>887350</c:v>
                </c:pt>
                <c:pt idx="7">
                  <c:v>389827</c:v>
                </c:pt>
                <c:pt idx="8">
                  <c:v>437529.07</c:v>
                </c:pt>
                <c:pt idx="9">
                  <c:v>364222</c:v>
                </c:pt>
                <c:pt idx="10">
                  <c:v>514524</c:v>
                </c:pt>
                <c:pt idx="11">
                  <c:v>539976</c:v>
                </c:pt>
                <c:pt idx="12">
                  <c:v>711616</c:v>
                </c:pt>
                <c:pt idx="13">
                  <c:v>420040</c:v>
                </c:pt>
                <c:pt idx="14">
                  <c:v>495968.7</c:v>
                </c:pt>
                <c:pt idx="15">
                  <c:v>157763</c:v>
                </c:pt>
                <c:pt idx="16">
                  <c:v>501897</c:v>
                </c:pt>
                <c:pt idx="17">
                  <c:v>343984</c:v>
                </c:pt>
                <c:pt idx="18">
                  <c:v>449395</c:v>
                </c:pt>
                <c:pt idx="19">
                  <c:v>214716</c:v>
                </c:pt>
                <c:pt idx="20">
                  <c:v>341109</c:v>
                </c:pt>
                <c:pt idx="21">
                  <c:v>288960</c:v>
                </c:pt>
                <c:pt idx="22">
                  <c:v>348687</c:v>
                </c:pt>
                <c:pt idx="23">
                  <c:v>345590</c:v>
                </c:pt>
                <c:pt idx="24">
                  <c:v>361738</c:v>
                </c:pt>
                <c:pt idx="25">
                  <c:v>305193</c:v>
                </c:pt>
                <c:pt idx="26">
                  <c:v>404644</c:v>
                </c:pt>
                <c:pt idx="27">
                  <c:v>278213.73</c:v>
                </c:pt>
                <c:pt idx="28">
                  <c:v>355276</c:v>
                </c:pt>
                <c:pt idx="29">
                  <c:v>229289</c:v>
                </c:pt>
                <c:pt idx="30">
                  <c:v>247473</c:v>
                </c:pt>
                <c:pt idx="31">
                  <c:v>395163</c:v>
                </c:pt>
                <c:pt idx="32">
                  <c:v>418429</c:v>
                </c:pt>
                <c:pt idx="33">
                  <c:v>359280</c:v>
                </c:pt>
                <c:pt idx="34">
                  <c:v>349318</c:v>
                </c:pt>
                <c:pt idx="35">
                  <c:v>551809</c:v>
                </c:pt>
                <c:pt idx="36">
                  <c:v>293127</c:v>
                </c:pt>
                <c:pt idx="37">
                  <c:v>260036</c:v>
                </c:pt>
                <c:pt idx="38">
                  <c:v>163765</c:v>
                </c:pt>
                <c:pt idx="39">
                  <c:v>162364</c:v>
                </c:pt>
                <c:pt idx="40">
                  <c:v>144037.23000000001</c:v>
                </c:pt>
                <c:pt idx="41">
                  <c:v>183204</c:v>
                </c:pt>
                <c:pt idx="42">
                  <c:v>164962</c:v>
                </c:pt>
                <c:pt idx="43">
                  <c:v>178100</c:v>
                </c:pt>
                <c:pt idx="44">
                  <c:v>169726.43</c:v>
                </c:pt>
                <c:pt idx="45">
                  <c:v>164719</c:v>
                </c:pt>
                <c:pt idx="46">
                  <c:v>133130</c:v>
                </c:pt>
                <c:pt idx="47">
                  <c:v>146308.6</c:v>
                </c:pt>
                <c:pt idx="48">
                  <c:v>134497.65</c:v>
                </c:pt>
                <c:pt idx="49">
                  <c:v>206500.95</c:v>
                </c:pt>
                <c:pt idx="50">
                  <c:v>120131</c:v>
                </c:pt>
                <c:pt idx="51">
                  <c:v>176340.75</c:v>
                </c:pt>
                <c:pt idx="52">
                  <c:v>138923</c:v>
                </c:pt>
                <c:pt idx="53">
                  <c:v>162957.32</c:v>
                </c:pt>
                <c:pt idx="54">
                  <c:v>133009</c:v>
                </c:pt>
                <c:pt idx="55">
                  <c:v>163483</c:v>
                </c:pt>
                <c:pt idx="56">
                  <c:v>131837</c:v>
                </c:pt>
                <c:pt idx="57">
                  <c:v>163372</c:v>
                </c:pt>
                <c:pt idx="58">
                  <c:v>128104.37</c:v>
                </c:pt>
                <c:pt idx="59">
                  <c:v>115908</c:v>
                </c:pt>
                <c:pt idx="60">
                  <c:v>129474.64</c:v>
                </c:pt>
                <c:pt idx="61">
                  <c:v>152184</c:v>
                </c:pt>
                <c:pt idx="62">
                  <c:v>122892</c:v>
                </c:pt>
                <c:pt idx="63">
                  <c:v>124804</c:v>
                </c:pt>
                <c:pt idx="64">
                  <c:v>142552</c:v>
                </c:pt>
                <c:pt idx="65">
                  <c:v>128196</c:v>
                </c:pt>
                <c:pt idx="66">
                  <c:v>109085.84</c:v>
                </c:pt>
                <c:pt idx="67">
                  <c:v>109452</c:v>
                </c:pt>
                <c:pt idx="68">
                  <c:v>125643</c:v>
                </c:pt>
                <c:pt idx="69">
                  <c:v>120064</c:v>
                </c:pt>
                <c:pt idx="70">
                  <c:v>114580</c:v>
                </c:pt>
                <c:pt idx="71">
                  <c:v>119935.36</c:v>
                </c:pt>
                <c:pt idx="72">
                  <c:v>129474.64</c:v>
                </c:pt>
                <c:pt idx="73">
                  <c:v>152184</c:v>
                </c:pt>
                <c:pt idx="74">
                  <c:v>122892</c:v>
                </c:pt>
                <c:pt idx="75">
                  <c:v>128196</c:v>
                </c:pt>
                <c:pt idx="76">
                  <c:v>109085.84</c:v>
                </c:pt>
                <c:pt idx="77">
                  <c:v>125643</c:v>
                </c:pt>
                <c:pt idx="78">
                  <c:v>120064</c:v>
                </c:pt>
                <c:pt idx="79">
                  <c:v>114580</c:v>
                </c:pt>
                <c:pt idx="80">
                  <c:v>119935.36</c:v>
                </c:pt>
                <c:pt idx="81">
                  <c:v>199268</c:v>
                </c:pt>
                <c:pt idx="82">
                  <c:v>341011</c:v>
                </c:pt>
                <c:pt idx="83">
                  <c:v>334955</c:v>
                </c:pt>
                <c:pt idx="84">
                  <c:v>258138</c:v>
                </c:pt>
                <c:pt idx="85">
                  <c:v>275888</c:v>
                </c:pt>
                <c:pt idx="86">
                  <c:v>308817</c:v>
                </c:pt>
                <c:pt idx="87">
                  <c:v>294615.90000000002</c:v>
                </c:pt>
                <c:pt idx="88">
                  <c:v>156576.85</c:v>
                </c:pt>
                <c:pt idx="89">
                  <c:v>109575.6</c:v>
                </c:pt>
                <c:pt idx="90">
                  <c:v>209292</c:v>
                </c:pt>
                <c:pt idx="91">
                  <c:v>195136</c:v>
                </c:pt>
                <c:pt idx="92">
                  <c:v>265243</c:v>
                </c:pt>
                <c:pt idx="93">
                  <c:v>201219</c:v>
                </c:pt>
                <c:pt idx="94">
                  <c:v>179720</c:v>
                </c:pt>
                <c:pt idx="95">
                  <c:v>143278.83000000002</c:v>
                </c:pt>
                <c:pt idx="96">
                  <c:v>214679</c:v>
                </c:pt>
                <c:pt idx="97">
                  <c:v>165000</c:v>
                </c:pt>
                <c:pt idx="98">
                  <c:v>262582</c:v>
                </c:pt>
                <c:pt idx="99">
                  <c:v>208535.71</c:v>
                </c:pt>
                <c:pt idx="100">
                  <c:v>179613.25</c:v>
                </c:pt>
                <c:pt idx="101">
                  <c:v>151156.52000000002</c:v>
                </c:pt>
                <c:pt idx="102">
                  <c:v>189701.55</c:v>
                </c:pt>
                <c:pt idx="103">
                  <c:v>169951</c:v>
                </c:pt>
                <c:pt idx="104">
                  <c:v>220519</c:v>
                </c:pt>
                <c:pt idx="105">
                  <c:v>139723</c:v>
                </c:pt>
                <c:pt idx="106">
                  <c:v>119685.64</c:v>
                </c:pt>
                <c:pt idx="107">
                  <c:v>253471</c:v>
                </c:pt>
                <c:pt idx="108">
                  <c:v>129684</c:v>
                </c:pt>
                <c:pt idx="109">
                  <c:v>167122</c:v>
                </c:pt>
                <c:pt idx="110">
                  <c:v>276458</c:v>
                </c:pt>
                <c:pt idx="111">
                  <c:v>150337</c:v>
                </c:pt>
                <c:pt idx="112">
                  <c:v>138093.02000000002</c:v>
                </c:pt>
                <c:pt idx="113">
                  <c:v>178398</c:v>
                </c:pt>
                <c:pt idx="114">
                  <c:v>180870</c:v>
                </c:pt>
                <c:pt idx="115">
                  <c:v>182651</c:v>
                </c:pt>
                <c:pt idx="116">
                  <c:v>323960</c:v>
                </c:pt>
                <c:pt idx="117">
                  <c:v>159327.38</c:v>
                </c:pt>
                <c:pt idx="118">
                  <c:v>131430</c:v>
                </c:pt>
                <c:pt idx="119">
                  <c:v>180415.66999999998</c:v>
                </c:pt>
                <c:pt idx="120">
                  <c:v>139067</c:v>
                </c:pt>
                <c:pt idx="121">
                  <c:v>197865</c:v>
                </c:pt>
                <c:pt idx="122">
                  <c:v>144900.29999999999</c:v>
                </c:pt>
                <c:pt idx="123">
                  <c:v>202633.9</c:v>
                </c:pt>
                <c:pt idx="124">
                  <c:v>232676</c:v>
                </c:pt>
                <c:pt idx="125">
                  <c:v>127899</c:v>
                </c:pt>
                <c:pt idx="126">
                  <c:v>145362</c:v>
                </c:pt>
                <c:pt idx="127">
                  <c:v>165335.52000000002</c:v>
                </c:pt>
                <c:pt idx="128">
                  <c:v>233266</c:v>
                </c:pt>
                <c:pt idx="129">
                  <c:v>153445</c:v>
                </c:pt>
                <c:pt idx="130">
                  <c:v>135216</c:v>
                </c:pt>
                <c:pt idx="131">
                  <c:v>117185</c:v>
                </c:pt>
                <c:pt idx="132">
                  <c:v>108989</c:v>
                </c:pt>
                <c:pt idx="133">
                  <c:v>148652</c:v>
                </c:pt>
                <c:pt idx="134">
                  <c:v>79302</c:v>
                </c:pt>
                <c:pt idx="135">
                  <c:v>147132</c:v>
                </c:pt>
                <c:pt idx="136">
                  <c:v>131738.27000000002</c:v>
                </c:pt>
                <c:pt idx="137">
                  <c:v>146355</c:v>
                </c:pt>
                <c:pt idx="138">
                  <c:v>97060.800000000003</c:v>
                </c:pt>
                <c:pt idx="139">
                  <c:v>84002.5</c:v>
                </c:pt>
                <c:pt idx="140">
                  <c:v>106070</c:v>
                </c:pt>
                <c:pt idx="141">
                  <c:v>123187.9</c:v>
                </c:pt>
                <c:pt idx="142">
                  <c:v>120367.81</c:v>
                </c:pt>
                <c:pt idx="143">
                  <c:v>140372</c:v>
                </c:pt>
                <c:pt idx="144">
                  <c:v>102852</c:v>
                </c:pt>
                <c:pt idx="145">
                  <c:v>154669</c:v>
                </c:pt>
                <c:pt idx="146">
                  <c:v>115935.54000000001</c:v>
                </c:pt>
                <c:pt idx="147">
                  <c:v>113706.2</c:v>
                </c:pt>
                <c:pt idx="148">
                  <c:v>138769.38</c:v>
                </c:pt>
                <c:pt idx="149">
                  <c:v>61340</c:v>
                </c:pt>
                <c:pt idx="150">
                  <c:v>72374</c:v>
                </c:pt>
                <c:pt idx="151">
                  <c:v>143773.58000000002</c:v>
                </c:pt>
                <c:pt idx="152">
                  <c:v>142326.04</c:v>
                </c:pt>
                <c:pt idx="153">
                  <c:v>140545</c:v>
                </c:pt>
                <c:pt idx="154">
                  <c:v>57140.85</c:v>
                </c:pt>
                <c:pt idx="155">
                  <c:v>131727</c:v>
                </c:pt>
                <c:pt idx="156">
                  <c:v>132226</c:v>
                </c:pt>
                <c:pt idx="157">
                  <c:v>77241</c:v>
                </c:pt>
                <c:pt idx="158">
                  <c:v>55885.7</c:v>
                </c:pt>
                <c:pt idx="159">
                  <c:v>49700</c:v>
                </c:pt>
                <c:pt idx="160">
                  <c:v>155352</c:v>
                </c:pt>
                <c:pt idx="161">
                  <c:v>288614.2</c:v>
                </c:pt>
                <c:pt idx="162">
                  <c:v>239570.4</c:v>
                </c:pt>
                <c:pt idx="163">
                  <c:v>170302</c:v>
                </c:pt>
                <c:pt idx="164">
                  <c:v>141232.16999999998</c:v>
                </c:pt>
                <c:pt idx="165">
                  <c:v>102537.85</c:v>
                </c:pt>
                <c:pt idx="166">
                  <c:v>219126.24</c:v>
                </c:pt>
                <c:pt idx="167">
                  <c:v>204852.36</c:v>
                </c:pt>
                <c:pt idx="168">
                  <c:v>253368</c:v>
                </c:pt>
                <c:pt idx="169">
                  <c:v>162271</c:v>
                </c:pt>
                <c:pt idx="170">
                  <c:v>293271</c:v>
                </c:pt>
                <c:pt idx="171">
                  <c:v>162957</c:v>
                </c:pt>
                <c:pt idx="172">
                  <c:v>137273</c:v>
                </c:pt>
                <c:pt idx="173">
                  <c:v>199677</c:v>
                </c:pt>
                <c:pt idx="174">
                  <c:v>161017</c:v>
                </c:pt>
                <c:pt idx="175">
                  <c:v>199790</c:v>
                </c:pt>
                <c:pt idx="176">
                  <c:v>159882</c:v>
                </c:pt>
                <c:pt idx="177">
                  <c:v>64929</c:v>
                </c:pt>
                <c:pt idx="178">
                  <c:v>180728</c:v>
                </c:pt>
                <c:pt idx="179">
                  <c:v>144134</c:v>
                </c:pt>
                <c:pt idx="180">
                  <c:v>160250</c:v>
                </c:pt>
                <c:pt idx="181">
                  <c:v>193543</c:v>
                </c:pt>
                <c:pt idx="182">
                  <c:v>233376</c:v>
                </c:pt>
                <c:pt idx="183">
                  <c:v>166709</c:v>
                </c:pt>
                <c:pt idx="184">
                  <c:v>133873</c:v>
                </c:pt>
                <c:pt idx="185">
                  <c:v>133087</c:v>
                </c:pt>
                <c:pt idx="186">
                  <c:v>178428</c:v>
                </c:pt>
                <c:pt idx="187">
                  <c:v>191102</c:v>
                </c:pt>
                <c:pt idx="188">
                  <c:v>168670</c:v>
                </c:pt>
                <c:pt idx="189">
                  <c:v>163914</c:v>
                </c:pt>
                <c:pt idx="190">
                  <c:v>241130</c:v>
                </c:pt>
                <c:pt idx="191">
                  <c:v>138535</c:v>
                </c:pt>
                <c:pt idx="192">
                  <c:v>119348</c:v>
                </c:pt>
                <c:pt idx="193">
                  <c:v>154354</c:v>
                </c:pt>
                <c:pt idx="194">
                  <c:v>119877</c:v>
                </c:pt>
                <c:pt idx="195">
                  <c:v>135019</c:v>
                </c:pt>
                <c:pt idx="196">
                  <c:v>176383</c:v>
                </c:pt>
                <c:pt idx="197">
                  <c:v>233522</c:v>
                </c:pt>
                <c:pt idx="198">
                  <c:v>132585</c:v>
                </c:pt>
                <c:pt idx="199">
                  <c:v>170654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C-4B00-8737-DB78EE6A956F}"/>
            </c:ext>
          </c:extLst>
        </c:ser>
        <c:ser>
          <c:idx val="1"/>
          <c:order val="1"/>
          <c:tx>
            <c:v>Predicted TOTAL COST TO HOSPITAL </c:v>
          </c:tx>
          <c:spPr>
            <a:ln w="19050">
              <a:noFill/>
            </a:ln>
          </c:spPr>
          <c:xVal>
            <c:numRef>
              <c:f>'modified training dataset'!$J$2:$J$201</c:f>
              <c:numCache>
                <c:formatCode>General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dataset'!$S$55:$S$254</c:f>
              <c:numCache>
                <c:formatCode>General</c:formatCode>
                <c:ptCount val="200"/>
                <c:pt idx="0">
                  <c:v>319482.7626591954</c:v>
                </c:pt>
                <c:pt idx="1">
                  <c:v>324860.25026471814</c:v>
                </c:pt>
                <c:pt idx="2">
                  <c:v>380324.39191997173</c:v>
                </c:pt>
                <c:pt idx="3">
                  <c:v>343604.77056207211</c:v>
                </c:pt>
                <c:pt idx="4">
                  <c:v>287254.04953643988</c:v>
                </c:pt>
                <c:pt idx="5">
                  <c:v>471911.44870173151</c:v>
                </c:pt>
                <c:pt idx="6">
                  <c:v>382902.2722045363</c:v>
                </c:pt>
                <c:pt idx="7">
                  <c:v>306162.62221798976</c:v>
                </c:pt>
                <c:pt idx="8">
                  <c:v>362751.68759862962</c:v>
                </c:pt>
                <c:pt idx="9">
                  <c:v>288330.90924158116</c:v>
                </c:pt>
                <c:pt idx="10">
                  <c:v>344279.17166034866</c:v>
                </c:pt>
                <c:pt idx="11">
                  <c:v>169212.32711989296</c:v>
                </c:pt>
                <c:pt idx="12">
                  <c:v>320888.74018770899</c:v>
                </c:pt>
                <c:pt idx="13">
                  <c:v>236144.8868266748</c:v>
                </c:pt>
                <c:pt idx="14">
                  <c:v>296155.65604430571</c:v>
                </c:pt>
                <c:pt idx="15">
                  <c:v>312257.0326456725</c:v>
                </c:pt>
                <c:pt idx="16">
                  <c:v>322703.19395710179</c:v>
                </c:pt>
                <c:pt idx="17">
                  <c:v>261891.81667223887</c:v>
                </c:pt>
                <c:pt idx="18">
                  <c:v>335347.90412952559</c:v>
                </c:pt>
                <c:pt idx="19">
                  <c:v>276147.21079672879</c:v>
                </c:pt>
                <c:pt idx="20">
                  <c:v>352056.57126648934</c:v>
                </c:pt>
                <c:pt idx="21">
                  <c:v>286518.60527091078</c:v>
                </c:pt>
                <c:pt idx="22">
                  <c:v>347838.70199879119</c:v>
                </c:pt>
                <c:pt idx="23">
                  <c:v>318620.63363751437</c:v>
                </c:pt>
                <c:pt idx="24">
                  <c:v>340343.78267328185</c:v>
                </c:pt>
                <c:pt idx="25">
                  <c:v>383344.87836836983</c:v>
                </c:pt>
                <c:pt idx="26">
                  <c:v>377630.75744411396</c:v>
                </c:pt>
                <c:pt idx="27">
                  <c:v>290302.3244205165</c:v>
                </c:pt>
                <c:pt idx="28">
                  <c:v>318952.30288858258</c:v>
                </c:pt>
                <c:pt idx="29">
                  <c:v>288478.00750904874</c:v>
                </c:pt>
                <c:pt idx="30">
                  <c:v>298492.3529544092</c:v>
                </c:pt>
                <c:pt idx="31">
                  <c:v>296176.14323025831</c:v>
                </c:pt>
                <c:pt idx="32">
                  <c:v>316587.6267509812</c:v>
                </c:pt>
                <c:pt idx="33">
                  <c:v>260886.32564775346</c:v>
                </c:pt>
                <c:pt idx="34">
                  <c:v>177155.97517070739</c:v>
                </c:pt>
                <c:pt idx="35">
                  <c:v>174112.16264005861</c:v>
                </c:pt>
                <c:pt idx="36">
                  <c:v>193059.8635146133</c:v>
                </c:pt>
                <c:pt idx="37">
                  <c:v>216927.14763059554</c:v>
                </c:pt>
                <c:pt idx="38">
                  <c:v>300308.42861418735</c:v>
                </c:pt>
                <c:pt idx="39">
                  <c:v>226123.12896977639</c:v>
                </c:pt>
                <c:pt idx="40">
                  <c:v>298483.82167680847</c:v>
                </c:pt>
                <c:pt idx="41">
                  <c:v>254150.47809232585</c:v>
                </c:pt>
                <c:pt idx="42">
                  <c:v>278222.10346427641</c:v>
                </c:pt>
                <c:pt idx="43">
                  <c:v>131367.27734737506</c:v>
                </c:pt>
                <c:pt idx="44">
                  <c:v>185419.7377278872</c:v>
                </c:pt>
                <c:pt idx="45">
                  <c:v>235082.73966479336</c:v>
                </c:pt>
                <c:pt idx="46">
                  <c:v>162710.92597752533</c:v>
                </c:pt>
                <c:pt idx="47">
                  <c:v>173504.44254368806</c:v>
                </c:pt>
                <c:pt idx="48">
                  <c:v>170283.59264552768</c:v>
                </c:pt>
                <c:pt idx="49">
                  <c:v>151334.16035732703</c:v>
                </c:pt>
                <c:pt idx="50">
                  <c:v>205041.49395132484</c:v>
                </c:pt>
                <c:pt idx="51">
                  <c:v>191557.26516536248</c:v>
                </c:pt>
                <c:pt idx="52">
                  <c:v>314596.17910348182</c:v>
                </c:pt>
                <c:pt idx="53">
                  <c:v>155431.45455449785</c:v>
                </c:pt>
                <c:pt idx="54">
                  <c:v>140564.25772275499</c:v>
                </c:pt>
                <c:pt idx="55">
                  <c:v>221647.31380192371</c:v>
                </c:pt>
                <c:pt idx="56">
                  <c:v>171566.18858603964</c:v>
                </c:pt>
                <c:pt idx="57">
                  <c:v>122712.53598720614</c:v>
                </c:pt>
                <c:pt idx="58">
                  <c:v>104153.22349630944</c:v>
                </c:pt>
                <c:pt idx="59">
                  <c:v>106419.0755220608</c:v>
                </c:pt>
                <c:pt idx="60">
                  <c:v>152514.71147390592</c:v>
                </c:pt>
                <c:pt idx="61">
                  <c:v>124149.62882555374</c:v>
                </c:pt>
                <c:pt idx="62">
                  <c:v>141800.81412775669</c:v>
                </c:pt>
                <c:pt idx="63">
                  <c:v>184216.0927875815</c:v>
                </c:pt>
                <c:pt idx="64">
                  <c:v>102264.03874934241</c:v>
                </c:pt>
                <c:pt idx="65">
                  <c:v>189238.5785296901</c:v>
                </c:pt>
                <c:pt idx="66">
                  <c:v>120769.92704488253</c:v>
                </c:pt>
                <c:pt idx="67">
                  <c:v>107371.89500667136</c:v>
                </c:pt>
                <c:pt idx="68">
                  <c:v>184766.89032816858</c:v>
                </c:pt>
                <c:pt idx="69">
                  <c:v>118561.60461425337</c:v>
                </c:pt>
                <c:pt idx="70">
                  <c:v>84314.129954477015</c:v>
                </c:pt>
                <c:pt idx="71">
                  <c:v>133886.84779717249</c:v>
                </c:pt>
                <c:pt idx="72">
                  <c:v>152514.71147390592</c:v>
                </c:pt>
                <c:pt idx="73">
                  <c:v>124149.62882555374</c:v>
                </c:pt>
                <c:pt idx="74">
                  <c:v>141800.81412775669</c:v>
                </c:pt>
                <c:pt idx="75">
                  <c:v>189238.5785296901</c:v>
                </c:pt>
                <c:pt idx="76">
                  <c:v>120769.92704488253</c:v>
                </c:pt>
                <c:pt idx="77">
                  <c:v>184658.99365038064</c:v>
                </c:pt>
                <c:pt idx="78">
                  <c:v>118561.60461425337</c:v>
                </c:pt>
                <c:pt idx="79">
                  <c:v>84314.129954477015</c:v>
                </c:pt>
                <c:pt idx="80">
                  <c:v>133886.84779717249</c:v>
                </c:pt>
                <c:pt idx="81">
                  <c:v>276697.88057206065</c:v>
                </c:pt>
                <c:pt idx="82">
                  <c:v>286865.98247777019</c:v>
                </c:pt>
                <c:pt idx="83">
                  <c:v>308266.18943351734</c:v>
                </c:pt>
                <c:pt idx="84">
                  <c:v>217894.13291674494</c:v>
                </c:pt>
                <c:pt idx="85">
                  <c:v>190415.39788175054</c:v>
                </c:pt>
                <c:pt idx="86">
                  <c:v>233617.31753648358</c:v>
                </c:pt>
                <c:pt idx="87">
                  <c:v>373607.24225516454</c:v>
                </c:pt>
                <c:pt idx="88">
                  <c:v>139119.78001738028</c:v>
                </c:pt>
                <c:pt idx="89">
                  <c:v>142980.03644325217</c:v>
                </c:pt>
                <c:pt idx="90">
                  <c:v>159850.24222854141</c:v>
                </c:pt>
                <c:pt idx="91">
                  <c:v>165535.46303089298</c:v>
                </c:pt>
                <c:pt idx="92">
                  <c:v>203700.40805129643</c:v>
                </c:pt>
                <c:pt idx="93">
                  <c:v>238269.39295281249</c:v>
                </c:pt>
                <c:pt idx="94">
                  <c:v>131797.38986241579</c:v>
                </c:pt>
                <c:pt idx="95">
                  <c:v>307488.11362452852</c:v>
                </c:pt>
                <c:pt idx="96">
                  <c:v>177851.77741857158</c:v>
                </c:pt>
                <c:pt idx="97">
                  <c:v>189219.83941083332</c:v>
                </c:pt>
                <c:pt idx="98">
                  <c:v>299601.7950116875</c:v>
                </c:pt>
                <c:pt idx="99">
                  <c:v>165754.71182687063</c:v>
                </c:pt>
                <c:pt idx="100">
                  <c:v>156908.2845673979</c:v>
                </c:pt>
                <c:pt idx="101">
                  <c:v>155569.43422600327</c:v>
                </c:pt>
                <c:pt idx="102">
                  <c:v>150266.83970365603</c:v>
                </c:pt>
                <c:pt idx="103">
                  <c:v>179141.12715455651</c:v>
                </c:pt>
                <c:pt idx="104">
                  <c:v>308071.40313401655</c:v>
                </c:pt>
                <c:pt idx="105">
                  <c:v>214830.7081495139</c:v>
                </c:pt>
                <c:pt idx="106">
                  <c:v>167129.39633049438</c:v>
                </c:pt>
                <c:pt idx="107">
                  <c:v>219541.48710580348</c:v>
                </c:pt>
                <c:pt idx="108">
                  <c:v>145261.82204127664</c:v>
                </c:pt>
                <c:pt idx="109">
                  <c:v>165026.75921420654</c:v>
                </c:pt>
                <c:pt idx="110">
                  <c:v>272440.40837775636</c:v>
                </c:pt>
                <c:pt idx="111">
                  <c:v>73745.621784670802</c:v>
                </c:pt>
                <c:pt idx="112">
                  <c:v>163922.19794140043</c:v>
                </c:pt>
                <c:pt idx="113">
                  <c:v>174163.1260855486</c:v>
                </c:pt>
                <c:pt idx="114">
                  <c:v>265506.33782182925</c:v>
                </c:pt>
                <c:pt idx="115">
                  <c:v>199168.43221228008</c:v>
                </c:pt>
                <c:pt idx="116">
                  <c:v>147023.25475586153</c:v>
                </c:pt>
                <c:pt idx="117">
                  <c:v>230856.39777975049</c:v>
                </c:pt>
                <c:pt idx="118">
                  <c:v>194114.90354654373</c:v>
                </c:pt>
                <c:pt idx="119">
                  <c:v>179618.32945371931</c:v>
                </c:pt>
                <c:pt idx="120">
                  <c:v>295923.79839607113</c:v>
                </c:pt>
                <c:pt idx="121">
                  <c:v>197411.88093087214</c:v>
                </c:pt>
                <c:pt idx="122">
                  <c:v>143803.44694498231</c:v>
                </c:pt>
                <c:pt idx="123">
                  <c:v>161815.92562426301</c:v>
                </c:pt>
                <c:pt idx="124">
                  <c:v>283372.64379926067</c:v>
                </c:pt>
                <c:pt idx="125">
                  <c:v>164922.47601808424</c:v>
                </c:pt>
                <c:pt idx="126">
                  <c:v>177225.91803925429</c:v>
                </c:pt>
                <c:pt idx="127">
                  <c:v>136851.88462328078</c:v>
                </c:pt>
                <c:pt idx="128">
                  <c:v>312080.5046508892</c:v>
                </c:pt>
                <c:pt idx="129">
                  <c:v>134738.13405126869</c:v>
                </c:pt>
                <c:pt idx="130">
                  <c:v>272239.15705511952</c:v>
                </c:pt>
                <c:pt idx="131">
                  <c:v>92467.163334274199</c:v>
                </c:pt>
                <c:pt idx="132">
                  <c:v>103650.6471007395</c:v>
                </c:pt>
                <c:pt idx="133">
                  <c:v>180084.58885600098</c:v>
                </c:pt>
                <c:pt idx="134">
                  <c:v>161180.22546884831</c:v>
                </c:pt>
                <c:pt idx="135">
                  <c:v>166087.93972673986</c:v>
                </c:pt>
                <c:pt idx="136">
                  <c:v>154053.27847845285</c:v>
                </c:pt>
                <c:pt idx="137">
                  <c:v>183280.26427382321</c:v>
                </c:pt>
                <c:pt idx="138">
                  <c:v>172383.70888825625</c:v>
                </c:pt>
                <c:pt idx="139">
                  <c:v>237943.48025417168</c:v>
                </c:pt>
                <c:pt idx="140">
                  <c:v>180335.73439517547</c:v>
                </c:pt>
                <c:pt idx="141">
                  <c:v>128275.93188474761</c:v>
                </c:pt>
                <c:pt idx="142">
                  <c:v>138516.68362854209</c:v>
                </c:pt>
                <c:pt idx="143">
                  <c:v>166047.39842474909</c:v>
                </c:pt>
                <c:pt idx="144">
                  <c:v>185441.88464232444</c:v>
                </c:pt>
                <c:pt idx="145">
                  <c:v>168562.47009557535</c:v>
                </c:pt>
                <c:pt idx="146">
                  <c:v>144716.00082751084</c:v>
                </c:pt>
                <c:pt idx="147">
                  <c:v>147980.66091960168</c:v>
                </c:pt>
                <c:pt idx="148">
                  <c:v>160807.95911084133</c:v>
                </c:pt>
                <c:pt idx="149">
                  <c:v>157749.23040718058</c:v>
                </c:pt>
                <c:pt idx="150">
                  <c:v>98485.278364885598</c:v>
                </c:pt>
                <c:pt idx="151">
                  <c:v>148018.35098692638</c:v>
                </c:pt>
                <c:pt idx="152">
                  <c:v>196105.78306693834</c:v>
                </c:pt>
                <c:pt idx="153">
                  <c:v>228505.72213702762</c:v>
                </c:pt>
                <c:pt idx="154">
                  <c:v>169454.48585215089</c:v>
                </c:pt>
                <c:pt idx="155">
                  <c:v>120176.37066298138</c:v>
                </c:pt>
                <c:pt idx="156">
                  <c:v>157114.84233378764</c:v>
                </c:pt>
                <c:pt idx="157">
                  <c:v>200269.92116305188</c:v>
                </c:pt>
                <c:pt idx="158">
                  <c:v>301847.59869723109</c:v>
                </c:pt>
                <c:pt idx="159">
                  <c:v>156467.14595211166</c:v>
                </c:pt>
                <c:pt idx="160">
                  <c:v>277027.4373244099</c:v>
                </c:pt>
                <c:pt idx="161">
                  <c:v>199639.3235879924</c:v>
                </c:pt>
                <c:pt idx="162">
                  <c:v>127964.42759016553</c:v>
                </c:pt>
                <c:pt idx="163">
                  <c:v>178899.45583269844</c:v>
                </c:pt>
                <c:pt idx="164">
                  <c:v>124941.08489047251</c:v>
                </c:pt>
                <c:pt idx="165">
                  <c:v>243737.33245679963</c:v>
                </c:pt>
                <c:pt idx="166">
                  <c:v>352115.72438006575</c:v>
                </c:pt>
                <c:pt idx="167">
                  <c:v>258475.24031588517</c:v>
                </c:pt>
                <c:pt idx="168">
                  <c:v>277498.5859286653</c:v>
                </c:pt>
                <c:pt idx="169">
                  <c:v>313766.72419785918</c:v>
                </c:pt>
                <c:pt idx="170">
                  <c:v>227915.48127942067</c:v>
                </c:pt>
                <c:pt idx="171">
                  <c:v>116811.99356781514</c:v>
                </c:pt>
                <c:pt idx="172">
                  <c:v>167801.63400610338</c:v>
                </c:pt>
                <c:pt idx="173">
                  <c:v>278306.76382597489</c:v>
                </c:pt>
                <c:pt idx="174">
                  <c:v>191070.53714358635</c:v>
                </c:pt>
                <c:pt idx="175">
                  <c:v>206807.38150151001</c:v>
                </c:pt>
                <c:pt idx="176">
                  <c:v>172632.61761390857</c:v>
                </c:pt>
                <c:pt idx="177">
                  <c:v>150722.23091186862</c:v>
                </c:pt>
                <c:pt idx="178">
                  <c:v>152579.53380491037</c:v>
                </c:pt>
                <c:pt idx="179">
                  <c:v>260866.6926155852</c:v>
                </c:pt>
                <c:pt idx="180">
                  <c:v>110185.78776991717</c:v>
                </c:pt>
                <c:pt idx="181">
                  <c:v>228312.02074796992</c:v>
                </c:pt>
                <c:pt idx="182">
                  <c:v>150198.77647859196</c:v>
                </c:pt>
                <c:pt idx="183">
                  <c:v>197787.15798075194</c:v>
                </c:pt>
                <c:pt idx="184">
                  <c:v>175421.82422871931</c:v>
                </c:pt>
                <c:pt idx="185">
                  <c:v>135649.02510154006</c:v>
                </c:pt>
                <c:pt idx="186">
                  <c:v>274947.24289168889</c:v>
                </c:pt>
                <c:pt idx="187">
                  <c:v>319423.49972701393</c:v>
                </c:pt>
                <c:pt idx="188">
                  <c:v>170695.86757606582</c:v>
                </c:pt>
                <c:pt idx="189">
                  <c:v>136522.64337740751</c:v>
                </c:pt>
                <c:pt idx="190">
                  <c:v>263971.4336841898</c:v>
                </c:pt>
                <c:pt idx="191">
                  <c:v>317570.53726394713</c:v>
                </c:pt>
                <c:pt idx="192">
                  <c:v>114512.67146597116</c:v>
                </c:pt>
                <c:pt idx="193">
                  <c:v>289419.44161142723</c:v>
                </c:pt>
                <c:pt idx="194">
                  <c:v>117228.66346460853</c:v>
                </c:pt>
                <c:pt idx="195">
                  <c:v>134408.79156568379</c:v>
                </c:pt>
                <c:pt idx="196">
                  <c:v>91922.639407697745</c:v>
                </c:pt>
                <c:pt idx="197">
                  <c:v>191090.66853407674</c:v>
                </c:pt>
                <c:pt idx="198">
                  <c:v>209630.89699396616</c:v>
                </c:pt>
                <c:pt idx="199">
                  <c:v>156706.74475217811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C-4B00-8737-DB78EE6A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4640"/>
        <c:axId val="2113687200"/>
      </c:scatterChart>
      <c:valAx>
        <c:axId val="18009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Others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687200"/>
        <c:crosses val="autoZero"/>
        <c:crossBetween val="midCat"/>
      </c:valAx>
      <c:valAx>
        <c:axId val="211368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TO HOSPITAL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94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BODY 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COST TO HOSPITAL </c:v>
          </c:tx>
          <c:spPr>
            <a:ln w="19050">
              <a:noFill/>
            </a:ln>
          </c:spPr>
          <c:xVal>
            <c:numRef>
              <c:f>'modified training dataset'!$K$2:$K$201</c:f>
              <c:numCache>
                <c:formatCode>0</c:formatCode>
                <c:ptCount val="200"/>
                <c:pt idx="0">
                  <c:v>49.2</c:v>
                </c:pt>
                <c:pt idx="1">
                  <c:v>41</c:v>
                </c:pt>
                <c:pt idx="2">
                  <c:v>46.6</c:v>
                </c:pt>
                <c:pt idx="3">
                  <c:v>80</c:v>
                </c:pt>
                <c:pt idx="4">
                  <c:v>58</c:v>
                </c:pt>
                <c:pt idx="5">
                  <c:v>45</c:v>
                </c:pt>
                <c:pt idx="6">
                  <c:v>60</c:v>
                </c:pt>
                <c:pt idx="7">
                  <c:v>43.8</c:v>
                </c:pt>
                <c:pt idx="8">
                  <c:v>72</c:v>
                </c:pt>
                <c:pt idx="9">
                  <c:v>76.599999999999994</c:v>
                </c:pt>
                <c:pt idx="10">
                  <c:v>64</c:v>
                </c:pt>
                <c:pt idx="11">
                  <c:v>50</c:v>
                </c:pt>
                <c:pt idx="12">
                  <c:v>71.400000000000006</c:v>
                </c:pt>
                <c:pt idx="13">
                  <c:v>56</c:v>
                </c:pt>
                <c:pt idx="14">
                  <c:v>51</c:v>
                </c:pt>
                <c:pt idx="15">
                  <c:v>70</c:v>
                </c:pt>
                <c:pt idx="16">
                  <c:v>65</c:v>
                </c:pt>
                <c:pt idx="17">
                  <c:v>47</c:v>
                </c:pt>
                <c:pt idx="18">
                  <c:v>67.2</c:v>
                </c:pt>
                <c:pt idx="19">
                  <c:v>59</c:v>
                </c:pt>
                <c:pt idx="20">
                  <c:v>51</c:v>
                </c:pt>
                <c:pt idx="21">
                  <c:v>74</c:v>
                </c:pt>
                <c:pt idx="22">
                  <c:v>72.5</c:v>
                </c:pt>
                <c:pt idx="23">
                  <c:v>60</c:v>
                </c:pt>
                <c:pt idx="24">
                  <c:v>53</c:v>
                </c:pt>
                <c:pt idx="25">
                  <c:v>62.2</c:v>
                </c:pt>
                <c:pt idx="26">
                  <c:v>43.6</c:v>
                </c:pt>
                <c:pt idx="27">
                  <c:v>73.099999999999994</c:v>
                </c:pt>
                <c:pt idx="28">
                  <c:v>68</c:v>
                </c:pt>
                <c:pt idx="29">
                  <c:v>60</c:v>
                </c:pt>
                <c:pt idx="30">
                  <c:v>53</c:v>
                </c:pt>
                <c:pt idx="31">
                  <c:v>61</c:v>
                </c:pt>
                <c:pt idx="32">
                  <c:v>65</c:v>
                </c:pt>
                <c:pt idx="33">
                  <c:v>7</c:v>
                </c:pt>
                <c:pt idx="34">
                  <c:v>60</c:v>
                </c:pt>
                <c:pt idx="35">
                  <c:v>6</c:v>
                </c:pt>
                <c:pt idx="36">
                  <c:v>78</c:v>
                </c:pt>
                <c:pt idx="37">
                  <c:v>59</c:v>
                </c:pt>
                <c:pt idx="38">
                  <c:v>76</c:v>
                </c:pt>
                <c:pt idx="39">
                  <c:v>57</c:v>
                </c:pt>
                <c:pt idx="40">
                  <c:v>72</c:v>
                </c:pt>
                <c:pt idx="41">
                  <c:v>73</c:v>
                </c:pt>
                <c:pt idx="42">
                  <c:v>59</c:v>
                </c:pt>
                <c:pt idx="43">
                  <c:v>65</c:v>
                </c:pt>
                <c:pt idx="44">
                  <c:v>10</c:v>
                </c:pt>
                <c:pt idx="45">
                  <c:v>48</c:v>
                </c:pt>
                <c:pt idx="46">
                  <c:v>77</c:v>
                </c:pt>
                <c:pt idx="47">
                  <c:v>68</c:v>
                </c:pt>
                <c:pt idx="48">
                  <c:v>55</c:v>
                </c:pt>
                <c:pt idx="49">
                  <c:v>5</c:v>
                </c:pt>
                <c:pt idx="50">
                  <c:v>78</c:v>
                </c:pt>
                <c:pt idx="51">
                  <c:v>56</c:v>
                </c:pt>
                <c:pt idx="52">
                  <c:v>56</c:v>
                </c:pt>
                <c:pt idx="53">
                  <c:v>64</c:v>
                </c:pt>
                <c:pt idx="54">
                  <c:v>59</c:v>
                </c:pt>
                <c:pt idx="55">
                  <c:v>56</c:v>
                </c:pt>
                <c:pt idx="56">
                  <c:v>47</c:v>
                </c:pt>
                <c:pt idx="57">
                  <c:v>6</c:v>
                </c:pt>
                <c:pt idx="58">
                  <c:v>32</c:v>
                </c:pt>
                <c:pt idx="59">
                  <c:v>23</c:v>
                </c:pt>
                <c:pt idx="60">
                  <c:v>49</c:v>
                </c:pt>
                <c:pt idx="61">
                  <c:v>19</c:v>
                </c:pt>
                <c:pt idx="62">
                  <c:v>22</c:v>
                </c:pt>
                <c:pt idx="63">
                  <c:v>35</c:v>
                </c:pt>
                <c:pt idx="64">
                  <c:v>26</c:v>
                </c:pt>
                <c:pt idx="65">
                  <c:v>15</c:v>
                </c:pt>
                <c:pt idx="66">
                  <c:v>63</c:v>
                </c:pt>
                <c:pt idx="67">
                  <c:v>51</c:v>
                </c:pt>
                <c:pt idx="68">
                  <c:v>13</c:v>
                </c:pt>
                <c:pt idx="69">
                  <c:v>25</c:v>
                </c:pt>
                <c:pt idx="70">
                  <c:v>27</c:v>
                </c:pt>
                <c:pt idx="71">
                  <c:v>15</c:v>
                </c:pt>
                <c:pt idx="72">
                  <c:v>49</c:v>
                </c:pt>
                <c:pt idx="73">
                  <c:v>19</c:v>
                </c:pt>
                <c:pt idx="74">
                  <c:v>22</c:v>
                </c:pt>
                <c:pt idx="75">
                  <c:v>15</c:v>
                </c:pt>
                <c:pt idx="76">
                  <c:v>63</c:v>
                </c:pt>
                <c:pt idx="77">
                  <c:v>13</c:v>
                </c:pt>
                <c:pt idx="78">
                  <c:v>25</c:v>
                </c:pt>
                <c:pt idx="79">
                  <c:v>27</c:v>
                </c:pt>
                <c:pt idx="80">
                  <c:v>15</c:v>
                </c:pt>
                <c:pt idx="81">
                  <c:v>55.6</c:v>
                </c:pt>
                <c:pt idx="82">
                  <c:v>58</c:v>
                </c:pt>
                <c:pt idx="83">
                  <c:v>44.7</c:v>
                </c:pt>
                <c:pt idx="84">
                  <c:v>20</c:v>
                </c:pt>
                <c:pt idx="85">
                  <c:v>50</c:v>
                </c:pt>
                <c:pt idx="86">
                  <c:v>5.8</c:v>
                </c:pt>
                <c:pt idx="87">
                  <c:v>45</c:v>
                </c:pt>
                <c:pt idx="88">
                  <c:v>31</c:v>
                </c:pt>
                <c:pt idx="89">
                  <c:v>9</c:v>
                </c:pt>
                <c:pt idx="90">
                  <c:v>11.9</c:v>
                </c:pt>
                <c:pt idx="91">
                  <c:v>13</c:v>
                </c:pt>
                <c:pt idx="92">
                  <c:v>5.7</c:v>
                </c:pt>
                <c:pt idx="93">
                  <c:v>43</c:v>
                </c:pt>
                <c:pt idx="94">
                  <c:v>14</c:v>
                </c:pt>
                <c:pt idx="95">
                  <c:v>58</c:v>
                </c:pt>
                <c:pt idx="96">
                  <c:v>56</c:v>
                </c:pt>
                <c:pt idx="97">
                  <c:v>8.4</c:v>
                </c:pt>
                <c:pt idx="98">
                  <c:v>59</c:v>
                </c:pt>
                <c:pt idx="99">
                  <c:v>11.1</c:v>
                </c:pt>
                <c:pt idx="100">
                  <c:v>9.4</c:v>
                </c:pt>
                <c:pt idx="101">
                  <c:v>16.600000000000001</c:v>
                </c:pt>
                <c:pt idx="102">
                  <c:v>10</c:v>
                </c:pt>
                <c:pt idx="103">
                  <c:v>13.3</c:v>
                </c:pt>
                <c:pt idx="104">
                  <c:v>53.5</c:v>
                </c:pt>
                <c:pt idx="105">
                  <c:v>41</c:v>
                </c:pt>
                <c:pt idx="106">
                  <c:v>42</c:v>
                </c:pt>
                <c:pt idx="107">
                  <c:v>63.6</c:v>
                </c:pt>
                <c:pt idx="108">
                  <c:v>15.8</c:v>
                </c:pt>
                <c:pt idx="109">
                  <c:v>10.5</c:v>
                </c:pt>
                <c:pt idx="110">
                  <c:v>60</c:v>
                </c:pt>
                <c:pt idx="111">
                  <c:v>17.8</c:v>
                </c:pt>
                <c:pt idx="112">
                  <c:v>60</c:v>
                </c:pt>
                <c:pt idx="113">
                  <c:v>4.9000000000000004</c:v>
                </c:pt>
                <c:pt idx="114">
                  <c:v>50</c:v>
                </c:pt>
                <c:pt idx="115">
                  <c:v>46</c:v>
                </c:pt>
                <c:pt idx="116">
                  <c:v>41</c:v>
                </c:pt>
                <c:pt idx="117">
                  <c:v>3.3</c:v>
                </c:pt>
                <c:pt idx="118">
                  <c:v>15.4</c:v>
                </c:pt>
                <c:pt idx="119">
                  <c:v>10</c:v>
                </c:pt>
                <c:pt idx="120">
                  <c:v>64</c:v>
                </c:pt>
                <c:pt idx="121">
                  <c:v>43</c:v>
                </c:pt>
                <c:pt idx="122">
                  <c:v>17.8</c:v>
                </c:pt>
                <c:pt idx="123">
                  <c:v>14.9</c:v>
                </c:pt>
                <c:pt idx="124">
                  <c:v>43.4</c:v>
                </c:pt>
                <c:pt idx="125">
                  <c:v>60.3</c:v>
                </c:pt>
                <c:pt idx="126">
                  <c:v>18</c:v>
                </c:pt>
                <c:pt idx="127">
                  <c:v>19.3</c:v>
                </c:pt>
                <c:pt idx="128">
                  <c:v>39.700000000000003</c:v>
                </c:pt>
                <c:pt idx="129">
                  <c:v>9.6</c:v>
                </c:pt>
                <c:pt idx="130">
                  <c:v>36</c:v>
                </c:pt>
                <c:pt idx="131">
                  <c:v>40.799999999999997</c:v>
                </c:pt>
                <c:pt idx="132">
                  <c:v>45</c:v>
                </c:pt>
                <c:pt idx="133">
                  <c:v>32.4</c:v>
                </c:pt>
                <c:pt idx="134">
                  <c:v>7.4</c:v>
                </c:pt>
                <c:pt idx="135">
                  <c:v>16.399999999999999</c:v>
                </c:pt>
                <c:pt idx="136">
                  <c:v>15</c:v>
                </c:pt>
                <c:pt idx="137">
                  <c:v>21.3</c:v>
                </c:pt>
                <c:pt idx="138">
                  <c:v>16.3</c:v>
                </c:pt>
                <c:pt idx="139">
                  <c:v>60</c:v>
                </c:pt>
                <c:pt idx="140">
                  <c:v>8</c:v>
                </c:pt>
                <c:pt idx="141">
                  <c:v>37</c:v>
                </c:pt>
                <c:pt idx="142">
                  <c:v>18</c:v>
                </c:pt>
                <c:pt idx="143">
                  <c:v>22</c:v>
                </c:pt>
                <c:pt idx="144">
                  <c:v>18.399999999999999</c:v>
                </c:pt>
                <c:pt idx="145">
                  <c:v>6.8</c:v>
                </c:pt>
                <c:pt idx="146">
                  <c:v>24</c:v>
                </c:pt>
                <c:pt idx="147">
                  <c:v>22.5</c:v>
                </c:pt>
                <c:pt idx="148">
                  <c:v>18.5</c:v>
                </c:pt>
                <c:pt idx="149">
                  <c:v>14.3</c:v>
                </c:pt>
                <c:pt idx="150">
                  <c:v>17.3</c:v>
                </c:pt>
                <c:pt idx="151">
                  <c:v>10.8</c:v>
                </c:pt>
                <c:pt idx="152">
                  <c:v>11.2</c:v>
                </c:pt>
                <c:pt idx="153">
                  <c:v>12.5</c:v>
                </c:pt>
                <c:pt idx="154">
                  <c:v>8.8000000000000007</c:v>
                </c:pt>
                <c:pt idx="155">
                  <c:v>15</c:v>
                </c:pt>
                <c:pt idx="156">
                  <c:v>13.4</c:v>
                </c:pt>
                <c:pt idx="157">
                  <c:v>2.02</c:v>
                </c:pt>
                <c:pt idx="158">
                  <c:v>64.3</c:v>
                </c:pt>
                <c:pt idx="159">
                  <c:v>23.5</c:v>
                </c:pt>
                <c:pt idx="160">
                  <c:v>17.5</c:v>
                </c:pt>
                <c:pt idx="161">
                  <c:v>15</c:v>
                </c:pt>
                <c:pt idx="162">
                  <c:v>13</c:v>
                </c:pt>
                <c:pt idx="163">
                  <c:v>31</c:v>
                </c:pt>
                <c:pt idx="164">
                  <c:v>20</c:v>
                </c:pt>
                <c:pt idx="165">
                  <c:v>47</c:v>
                </c:pt>
                <c:pt idx="166">
                  <c:v>57.1</c:v>
                </c:pt>
                <c:pt idx="167">
                  <c:v>60</c:v>
                </c:pt>
                <c:pt idx="168">
                  <c:v>64.900000000000006</c:v>
                </c:pt>
                <c:pt idx="169">
                  <c:v>54.7</c:v>
                </c:pt>
                <c:pt idx="170">
                  <c:v>44</c:v>
                </c:pt>
                <c:pt idx="171">
                  <c:v>20</c:v>
                </c:pt>
                <c:pt idx="172">
                  <c:v>9.4</c:v>
                </c:pt>
                <c:pt idx="173">
                  <c:v>67.400000000000006</c:v>
                </c:pt>
                <c:pt idx="174">
                  <c:v>29</c:v>
                </c:pt>
                <c:pt idx="175">
                  <c:v>36.4</c:v>
                </c:pt>
                <c:pt idx="176">
                  <c:v>62</c:v>
                </c:pt>
                <c:pt idx="177">
                  <c:v>14.6</c:v>
                </c:pt>
                <c:pt idx="178">
                  <c:v>10.4</c:v>
                </c:pt>
                <c:pt idx="179">
                  <c:v>55</c:v>
                </c:pt>
                <c:pt idx="180">
                  <c:v>22</c:v>
                </c:pt>
                <c:pt idx="181">
                  <c:v>56</c:v>
                </c:pt>
                <c:pt idx="182">
                  <c:v>4.7</c:v>
                </c:pt>
                <c:pt idx="183">
                  <c:v>36.700000000000003</c:v>
                </c:pt>
                <c:pt idx="184">
                  <c:v>25.1</c:v>
                </c:pt>
                <c:pt idx="185">
                  <c:v>33.4</c:v>
                </c:pt>
                <c:pt idx="186">
                  <c:v>81.599999999999994</c:v>
                </c:pt>
                <c:pt idx="187">
                  <c:v>85</c:v>
                </c:pt>
                <c:pt idx="188">
                  <c:v>12.5</c:v>
                </c:pt>
                <c:pt idx="189">
                  <c:v>11</c:v>
                </c:pt>
                <c:pt idx="190">
                  <c:v>62</c:v>
                </c:pt>
                <c:pt idx="191">
                  <c:v>64.3</c:v>
                </c:pt>
                <c:pt idx="192">
                  <c:v>42.5</c:v>
                </c:pt>
                <c:pt idx="193">
                  <c:v>53.6</c:v>
                </c:pt>
                <c:pt idx="194">
                  <c:v>13.1</c:v>
                </c:pt>
                <c:pt idx="195">
                  <c:v>8.6</c:v>
                </c:pt>
                <c:pt idx="196">
                  <c:v>6</c:v>
                </c:pt>
                <c:pt idx="197">
                  <c:v>11</c:v>
                </c:pt>
                <c:pt idx="198">
                  <c:v>16</c:v>
                </c:pt>
                <c:pt idx="199">
                  <c:v>9</c:v>
                </c:pt>
              </c:numCache>
            </c:numRef>
          </c:xVal>
          <c:yVal>
            <c:numRef>
              <c:f>'modified training dataset'!$O$2:$O$201</c:f>
              <c:numCache>
                <c:formatCode>General</c:formatCode>
                <c:ptCount val="200"/>
                <c:pt idx="0">
                  <c:v>660293</c:v>
                </c:pt>
                <c:pt idx="1">
                  <c:v>809130</c:v>
                </c:pt>
                <c:pt idx="2">
                  <c:v>362231</c:v>
                </c:pt>
                <c:pt idx="3">
                  <c:v>629990</c:v>
                </c:pt>
                <c:pt idx="4">
                  <c:v>444876</c:v>
                </c:pt>
                <c:pt idx="5">
                  <c:v>372357</c:v>
                </c:pt>
                <c:pt idx="6">
                  <c:v>887350</c:v>
                </c:pt>
                <c:pt idx="7">
                  <c:v>389827</c:v>
                </c:pt>
                <c:pt idx="8">
                  <c:v>437529.07</c:v>
                </c:pt>
                <c:pt idx="9">
                  <c:v>364222</c:v>
                </c:pt>
                <c:pt idx="10">
                  <c:v>514524</c:v>
                </c:pt>
                <c:pt idx="11">
                  <c:v>539976</c:v>
                </c:pt>
                <c:pt idx="12">
                  <c:v>711616</c:v>
                </c:pt>
                <c:pt idx="13">
                  <c:v>420040</c:v>
                </c:pt>
                <c:pt idx="14">
                  <c:v>495968.7</c:v>
                </c:pt>
                <c:pt idx="15">
                  <c:v>157763</c:v>
                </c:pt>
                <c:pt idx="16">
                  <c:v>501897</c:v>
                </c:pt>
                <c:pt idx="17">
                  <c:v>343984</c:v>
                </c:pt>
                <c:pt idx="18">
                  <c:v>449395</c:v>
                </c:pt>
                <c:pt idx="19">
                  <c:v>214716</c:v>
                </c:pt>
                <c:pt idx="20">
                  <c:v>341109</c:v>
                </c:pt>
                <c:pt idx="21">
                  <c:v>288960</c:v>
                </c:pt>
                <c:pt idx="22">
                  <c:v>348687</c:v>
                </c:pt>
                <c:pt idx="23">
                  <c:v>345590</c:v>
                </c:pt>
                <c:pt idx="24">
                  <c:v>361738</c:v>
                </c:pt>
                <c:pt idx="25">
                  <c:v>305193</c:v>
                </c:pt>
                <c:pt idx="26">
                  <c:v>404644</c:v>
                </c:pt>
                <c:pt idx="27">
                  <c:v>278213.73</c:v>
                </c:pt>
                <c:pt idx="28">
                  <c:v>355276</c:v>
                </c:pt>
                <c:pt idx="29">
                  <c:v>229289</c:v>
                </c:pt>
                <c:pt idx="30">
                  <c:v>247473</c:v>
                </c:pt>
                <c:pt idx="31">
                  <c:v>395163</c:v>
                </c:pt>
                <c:pt idx="32">
                  <c:v>418429</c:v>
                </c:pt>
                <c:pt idx="33">
                  <c:v>359280</c:v>
                </c:pt>
                <c:pt idx="34">
                  <c:v>349318</c:v>
                </c:pt>
                <c:pt idx="35">
                  <c:v>551809</c:v>
                </c:pt>
                <c:pt idx="36">
                  <c:v>293127</c:v>
                </c:pt>
                <c:pt idx="37">
                  <c:v>260036</c:v>
                </c:pt>
                <c:pt idx="38">
                  <c:v>163765</c:v>
                </c:pt>
                <c:pt idx="39">
                  <c:v>162364</c:v>
                </c:pt>
                <c:pt idx="40">
                  <c:v>144037.23000000001</c:v>
                </c:pt>
                <c:pt idx="41">
                  <c:v>183204</c:v>
                </c:pt>
                <c:pt idx="42">
                  <c:v>164962</c:v>
                </c:pt>
                <c:pt idx="43">
                  <c:v>178100</c:v>
                </c:pt>
                <c:pt idx="44">
                  <c:v>169726.43</c:v>
                </c:pt>
                <c:pt idx="45">
                  <c:v>164719</c:v>
                </c:pt>
                <c:pt idx="46">
                  <c:v>133130</c:v>
                </c:pt>
                <c:pt idx="47">
                  <c:v>146308.6</c:v>
                </c:pt>
                <c:pt idx="48">
                  <c:v>134497.65</c:v>
                </c:pt>
                <c:pt idx="49">
                  <c:v>206500.95</c:v>
                </c:pt>
                <c:pt idx="50">
                  <c:v>120131</c:v>
                </c:pt>
                <c:pt idx="51">
                  <c:v>176340.75</c:v>
                </c:pt>
                <c:pt idx="52">
                  <c:v>138923</c:v>
                </c:pt>
                <c:pt idx="53">
                  <c:v>162957.32</c:v>
                </c:pt>
                <c:pt idx="54">
                  <c:v>133009</c:v>
                </c:pt>
                <c:pt idx="55">
                  <c:v>163483</c:v>
                </c:pt>
                <c:pt idx="56">
                  <c:v>131837</c:v>
                </c:pt>
                <c:pt idx="57">
                  <c:v>163372</c:v>
                </c:pt>
                <c:pt idx="58">
                  <c:v>128104.37</c:v>
                </c:pt>
                <c:pt idx="59">
                  <c:v>115908</c:v>
                </c:pt>
                <c:pt idx="60">
                  <c:v>129474.64</c:v>
                </c:pt>
                <c:pt idx="61">
                  <c:v>152184</c:v>
                </c:pt>
                <c:pt idx="62">
                  <c:v>122892</c:v>
                </c:pt>
                <c:pt idx="63">
                  <c:v>124804</c:v>
                </c:pt>
                <c:pt idx="64">
                  <c:v>142552</c:v>
                </c:pt>
                <c:pt idx="65">
                  <c:v>128196</c:v>
                </c:pt>
                <c:pt idx="66">
                  <c:v>109085.84</c:v>
                </c:pt>
                <c:pt idx="67">
                  <c:v>109452</c:v>
                </c:pt>
                <c:pt idx="68">
                  <c:v>125643</c:v>
                </c:pt>
                <c:pt idx="69">
                  <c:v>120064</c:v>
                </c:pt>
                <c:pt idx="70">
                  <c:v>114580</c:v>
                </c:pt>
                <c:pt idx="71">
                  <c:v>119935.36</c:v>
                </c:pt>
                <c:pt idx="72">
                  <c:v>129474.64</c:v>
                </c:pt>
                <c:pt idx="73">
                  <c:v>152184</c:v>
                </c:pt>
                <c:pt idx="74">
                  <c:v>122892</c:v>
                </c:pt>
                <c:pt idx="75">
                  <c:v>128196</c:v>
                </c:pt>
                <c:pt idx="76">
                  <c:v>109085.84</c:v>
                </c:pt>
                <c:pt idx="77">
                  <c:v>125643</c:v>
                </c:pt>
                <c:pt idx="78">
                  <c:v>120064</c:v>
                </c:pt>
                <c:pt idx="79">
                  <c:v>114580</c:v>
                </c:pt>
                <c:pt idx="80">
                  <c:v>119935.36</c:v>
                </c:pt>
                <c:pt idx="81">
                  <c:v>199268</c:v>
                </c:pt>
                <c:pt idx="82">
                  <c:v>341011</c:v>
                </c:pt>
                <c:pt idx="83">
                  <c:v>334955</c:v>
                </c:pt>
                <c:pt idx="84">
                  <c:v>258138</c:v>
                </c:pt>
                <c:pt idx="85">
                  <c:v>275888</c:v>
                </c:pt>
                <c:pt idx="86">
                  <c:v>308817</c:v>
                </c:pt>
                <c:pt idx="87">
                  <c:v>294615.90000000002</c:v>
                </c:pt>
                <c:pt idx="88">
                  <c:v>156576.85</c:v>
                </c:pt>
                <c:pt idx="89">
                  <c:v>109575.6</c:v>
                </c:pt>
                <c:pt idx="90">
                  <c:v>209292</c:v>
                </c:pt>
                <c:pt idx="91">
                  <c:v>195136</c:v>
                </c:pt>
                <c:pt idx="92">
                  <c:v>265243</c:v>
                </c:pt>
                <c:pt idx="93">
                  <c:v>201219</c:v>
                </c:pt>
                <c:pt idx="94">
                  <c:v>179720</c:v>
                </c:pt>
                <c:pt idx="95">
                  <c:v>143278.83000000002</c:v>
                </c:pt>
                <c:pt idx="96">
                  <c:v>214679</c:v>
                </c:pt>
                <c:pt idx="97">
                  <c:v>165000</c:v>
                </c:pt>
                <c:pt idx="98">
                  <c:v>262582</c:v>
                </c:pt>
                <c:pt idx="99">
                  <c:v>208535.71</c:v>
                </c:pt>
                <c:pt idx="100">
                  <c:v>179613.25</c:v>
                </c:pt>
                <c:pt idx="101">
                  <c:v>151156.52000000002</c:v>
                </c:pt>
                <c:pt idx="102">
                  <c:v>189701.55</c:v>
                </c:pt>
                <c:pt idx="103">
                  <c:v>169951</c:v>
                </c:pt>
                <c:pt idx="104">
                  <c:v>220519</c:v>
                </c:pt>
                <c:pt idx="105">
                  <c:v>139723</c:v>
                </c:pt>
                <c:pt idx="106">
                  <c:v>119685.64</c:v>
                </c:pt>
                <c:pt idx="107">
                  <c:v>253471</c:v>
                </c:pt>
                <c:pt idx="108">
                  <c:v>129684</c:v>
                </c:pt>
                <c:pt idx="109">
                  <c:v>167122</c:v>
                </c:pt>
                <c:pt idx="110">
                  <c:v>276458</c:v>
                </c:pt>
                <c:pt idx="111">
                  <c:v>150337</c:v>
                </c:pt>
                <c:pt idx="112">
                  <c:v>138093.02000000002</c:v>
                </c:pt>
                <c:pt idx="113">
                  <c:v>178398</c:v>
                </c:pt>
                <c:pt idx="114">
                  <c:v>180870</c:v>
                </c:pt>
                <c:pt idx="115">
                  <c:v>182651</c:v>
                </c:pt>
                <c:pt idx="116">
                  <c:v>323960</c:v>
                </c:pt>
                <c:pt idx="117">
                  <c:v>159327.38</c:v>
                </c:pt>
                <c:pt idx="118">
                  <c:v>131430</c:v>
                </c:pt>
                <c:pt idx="119">
                  <c:v>180415.66999999998</c:v>
                </c:pt>
                <c:pt idx="120">
                  <c:v>139067</c:v>
                </c:pt>
                <c:pt idx="121">
                  <c:v>197865</c:v>
                </c:pt>
                <c:pt idx="122">
                  <c:v>144900.29999999999</c:v>
                </c:pt>
                <c:pt idx="123">
                  <c:v>202633.9</c:v>
                </c:pt>
                <c:pt idx="124">
                  <c:v>232676</c:v>
                </c:pt>
                <c:pt idx="125">
                  <c:v>127899</c:v>
                </c:pt>
                <c:pt idx="126">
                  <c:v>145362</c:v>
                </c:pt>
                <c:pt idx="127">
                  <c:v>165335.52000000002</c:v>
                </c:pt>
                <c:pt idx="128">
                  <c:v>233266</c:v>
                </c:pt>
                <c:pt idx="129">
                  <c:v>153445</c:v>
                </c:pt>
                <c:pt idx="130">
                  <c:v>135216</c:v>
                </c:pt>
                <c:pt idx="131">
                  <c:v>117185</c:v>
                </c:pt>
                <c:pt idx="132">
                  <c:v>108989</c:v>
                </c:pt>
                <c:pt idx="133">
                  <c:v>148652</c:v>
                </c:pt>
                <c:pt idx="134">
                  <c:v>79302</c:v>
                </c:pt>
                <c:pt idx="135">
                  <c:v>147132</c:v>
                </c:pt>
                <c:pt idx="136">
                  <c:v>131738.27000000002</c:v>
                </c:pt>
                <c:pt idx="137">
                  <c:v>146355</c:v>
                </c:pt>
                <c:pt idx="138">
                  <c:v>97060.800000000003</c:v>
                </c:pt>
                <c:pt idx="139">
                  <c:v>84002.5</c:v>
                </c:pt>
                <c:pt idx="140">
                  <c:v>106070</c:v>
                </c:pt>
                <c:pt idx="141">
                  <c:v>123187.9</c:v>
                </c:pt>
                <c:pt idx="142">
                  <c:v>120367.81</c:v>
                </c:pt>
                <c:pt idx="143">
                  <c:v>140372</c:v>
                </c:pt>
                <c:pt idx="144">
                  <c:v>102852</c:v>
                </c:pt>
                <c:pt idx="145">
                  <c:v>154669</c:v>
                </c:pt>
                <c:pt idx="146">
                  <c:v>115935.54000000001</c:v>
                </c:pt>
                <c:pt idx="147">
                  <c:v>113706.2</c:v>
                </c:pt>
                <c:pt idx="148">
                  <c:v>138769.38</c:v>
                </c:pt>
                <c:pt idx="149">
                  <c:v>61340</c:v>
                </c:pt>
                <c:pt idx="150">
                  <c:v>72374</c:v>
                </c:pt>
                <c:pt idx="151">
                  <c:v>143773.58000000002</c:v>
                </c:pt>
                <c:pt idx="152">
                  <c:v>142326.04</c:v>
                </c:pt>
                <c:pt idx="153">
                  <c:v>140545</c:v>
                </c:pt>
                <c:pt idx="154">
                  <c:v>57140.85</c:v>
                </c:pt>
                <c:pt idx="155">
                  <c:v>131727</c:v>
                </c:pt>
                <c:pt idx="156">
                  <c:v>132226</c:v>
                </c:pt>
                <c:pt idx="157">
                  <c:v>77241</c:v>
                </c:pt>
                <c:pt idx="158">
                  <c:v>55885.7</c:v>
                </c:pt>
                <c:pt idx="159">
                  <c:v>49700</c:v>
                </c:pt>
                <c:pt idx="160">
                  <c:v>155352</c:v>
                </c:pt>
                <c:pt idx="161">
                  <c:v>288614.2</c:v>
                </c:pt>
                <c:pt idx="162">
                  <c:v>239570.4</c:v>
                </c:pt>
                <c:pt idx="163">
                  <c:v>170302</c:v>
                </c:pt>
                <c:pt idx="164">
                  <c:v>141232.16999999998</c:v>
                </c:pt>
                <c:pt idx="165">
                  <c:v>102537.85</c:v>
                </c:pt>
                <c:pt idx="166">
                  <c:v>219126.24</c:v>
                </c:pt>
                <c:pt idx="167">
                  <c:v>204852.36</c:v>
                </c:pt>
                <c:pt idx="168">
                  <c:v>253368</c:v>
                </c:pt>
                <c:pt idx="169">
                  <c:v>162271</c:v>
                </c:pt>
                <c:pt idx="170">
                  <c:v>293271</c:v>
                </c:pt>
                <c:pt idx="171">
                  <c:v>162957</c:v>
                </c:pt>
                <c:pt idx="172">
                  <c:v>137273</c:v>
                </c:pt>
                <c:pt idx="173">
                  <c:v>199677</c:v>
                </c:pt>
                <c:pt idx="174">
                  <c:v>161017</c:v>
                </c:pt>
                <c:pt idx="175">
                  <c:v>199790</c:v>
                </c:pt>
                <c:pt idx="176">
                  <c:v>159882</c:v>
                </c:pt>
                <c:pt idx="177">
                  <c:v>64929</c:v>
                </c:pt>
                <c:pt idx="178">
                  <c:v>180728</c:v>
                </c:pt>
                <c:pt idx="179">
                  <c:v>144134</c:v>
                </c:pt>
                <c:pt idx="180">
                  <c:v>160250</c:v>
                </c:pt>
                <c:pt idx="181">
                  <c:v>193543</c:v>
                </c:pt>
                <c:pt idx="182">
                  <c:v>233376</c:v>
                </c:pt>
                <c:pt idx="183">
                  <c:v>166709</c:v>
                </c:pt>
                <c:pt idx="184">
                  <c:v>133873</c:v>
                </c:pt>
                <c:pt idx="185">
                  <c:v>133087</c:v>
                </c:pt>
                <c:pt idx="186">
                  <c:v>178428</c:v>
                </c:pt>
                <c:pt idx="187">
                  <c:v>191102</c:v>
                </c:pt>
                <c:pt idx="188">
                  <c:v>168670</c:v>
                </c:pt>
                <c:pt idx="189">
                  <c:v>163914</c:v>
                </c:pt>
                <c:pt idx="190">
                  <c:v>241130</c:v>
                </c:pt>
                <c:pt idx="191">
                  <c:v>138535</c:v>
                </c:pt>
                <c:pt idx="192">
                  <c:v>119348</c:v>
                </c:pt>
                <c:pt idx="193">
                  <c:v>154354</c:v>
                </c:pt>
                <c:pt idx="194">
                  <c:v>119877</c:v>
                </c:pt>
                <c:pt idx="195">
                  <c:v>135019</c:v>
                </c:pt>
                <c:pt idx="196">
                  <c:v>176383</c:v>
                </c:pt>
                <c:pt idx="197">
                  <c:v>233522</c:v>
                </c:pt>
                <c:pt idx="198">
                  <c:v>132585</c:v>
                </c:pt>
                <c:pt idx="199">
                  <c:v>170654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BE-4CD3-8AE5-184A6039F275}"/>
            </c:ext>
          </c:extLst>
        </c:ser>
        <c:ser>
          <c:idx val="1"/>
          <c:order val="1"/>
          <c:tx>
            <c:v>Predicted TOTAL COST TO HOSPITAL </c:v>
          </c:tx>
          <c:spPr>
            <a:ln w="19050">
              <a:noFill/>
            </a:ln>
          </c:spPr>
          <c:xVal>
            <c:numRef>
              <c:f>'modified training dataset'!$K$2:$K$201</c:f>
              <c:numCache>
                <c:formatCode>0</c:formatCode>
                <c:ptCount val="200"/>
                <c:pt idx="0">
                  <c:v>49.2</c:v>
                </c:pt>
                <c:pt idx="1">
                  <c:v>41</c:v>
                </c:pt>
                <c:pt idx="2">
                  <c:v>46.6</c:v>
                </c:pt>
                <c:pt idx="3">
                  <c:v>80</c:v>
                </c:pt>
                <c:pt idx="4">
                  <c:v>58</c:v>
                </c:pt>
                <c:pt idx="5">
                  <c:v>45</c:v>
                </c:pt>
                <c:pt idx="6">
                  <c:v>60</c:v>
                </c:pt>
                <c:pt idx="7">
                  <c:v>43.8</c:v>
                </c:pt>
                <c:pt idx="8">
                  <c:v>72</c:v>
                </c:pt>
                <c:pt idx="9">
                  <c:v>76.599999999999994</c:v>
                </c:pt>
                <c:pt idx="10">
                  <c:v>64</c:v>
                </c:pt>
                <c:pt idx="11">
                  <c:v>50</c:v>
                </c:pt>
                <c:pt idx="12">
                  <c:v>71.400000000000006</c:v>
                </c:pt>
                <c:pt idx="13">
                  <c:v>56</c:v>
                </c:pt>
                <c:pt idx="14">
                  <c:v>51</c:v>
                </c:pt>
                <c:pt idx="15">
                  <c:v>70</c:v>
                </c:pt>
                <c:pt idx="16">
                  <c:v>65</c:v>
                </c:pt>
                <c:pt idx="17">
                  <c:v>47</c:v>
                </c:pt>
                <c:pt idx="18">
                  <c:v>67.2</c:v>
                </c:pt>
                <c:pt idx="19">
                  <c:v>59</c:v>
                </c:pt>
                <c:pt idx="20">
                  <c:v>51</c:v>
                </c:pt>
                <c:pt idx="21">
                  <c:v>74</c:v>
                </c:pt>
                <c:pt idx="22">
                  <c:v>72.5</c:v>
                </c:pt>
                <c:pt idx="23">
                  <c:v>60</c:v>
                </c:pt>
                <c:pt idx="24">
                  <c:v>53</c:v>
                </c:pt>
                <c:pt idx="25">
                  <c:v>62.2</c:v>
                </c:pt>
                <c:pt idx="26">
                  <c:v>43.6</c:v>
                </c:pt>
                <c:pt idx="27">
                  <c:v>73.099999999999994</c:v>
                </c:pt>
                <c:pt idx="28">
                  <c:v>68</c:v>
                </c:pt>
                <c:pt idx="29">
                  <c:v>60</c:v>
                </c:pt>
                <c:pt idx="30">
                  <c:v>53</c:v>
                </c:pt>
                <c:pt idx="31">
                  <c:v>61</c:v>
                </c:pt>
                <c:pt idx="32">
                  <c:v>65</c:v>
                </c:pt>
                <c:pt idx="33">
                  <c:v>7</c:v>
                </c:pt>
                <c:pt idx="34">
                  <c:v>60</c:v>
                </c:pt>
                <c:pt idx="35">
                  <c:v>6</c:v>
                </c:pt>
                <c:pt idx="36">
                  <c:v>78</c:v>
                </c:pt>
                <c:pt idx="37">
                  <c:v>59</c:v>
                </c:pt>
                <c:pt idx="38">
                  <c:v>76</c:v>
                </c:pt>
                <c:pt idx="39">
                  <c:v>57</c:v>
                </c:pt>
                <c:pt idx="40">
                  <c:v>72</c:v>
                </c:pt>
                <c:pt idx="41">
                  <c:v>73</c:v>
                </c:pt>
                <c:pt idx="42">
                  <c:v>59</c:v>
                </c:pt>
                <c:pt idx="43">
                  <c:v>65</c:v>
                </c:pt>
                <c:pt idx="44">
                  <c:v>10</c:v>
                </c:pt>
                <c:pt idx="45">
                  <c:v>48</c:v>
                </c:pt>
                <c:pt idx="46">
                  <c:v>77</c:v>
                </c:pt>
                <c:pt idx="47">
                  <c:v>68</c:v>
                </c:pt>
                <c:pt idx="48">
                  <c:v>55</c:v>
                </c:pt>
                <c:pt idx="49">
                  <c:v>5</c:v>
                </c:pt>
                <c:pt idx="50">
                  <c:v>78</c:v>
                </c:pt>
                <c:pt idx="51">
                  <c:v>56</c:v>
                </c:pt>
                <c:pt idx="52">
                  <c:v>56</c:v>
                </c:pt>
                <c:pt idx="53">
                  <c:v>64</c:v>
                </c:pt>
                <c:pt idx="54">
                  <c:v>59</c:v>
                </c:pt>
                <c:pt idx="55">
                  <c:v>56</c:v>
                </c:pt>
                <c:pt idx="56">
                  <c:v>47</c:v>
                </c:pt>
                <c:pt idx="57">
                  <c:v>6</c:v>
                </c:pt>
                <c:pt idx="58">
                  <c:v>32</c:v>
                </c:pt>
                <c:pt idx="59">
                  <c:v>23</c:v>
                </c:pt>
                <c:pt idx="60">
                  <c:v>49</c:v>
                </c:pt>
                <c:pt idx="61">
                  <c:v>19</c:v>
                </c:pt>
                <c:pt idx="62">
                  <c:v>22</c:v>
                </c:pt>
                <c:pt idx="63">
                  <c:v>35</c:v>
                </c:pt>
                <c:pt idx="64">
                  <c:v>26</c:v>
                </c:pt>
                <c:pt idx="65">
                  <c:v>15</c:v>
                </c:pt>
                <c:pt idx="66">
                  <c:v>63</c:v>
                </c:pt>
                <c:pt idx="67">
                  <c:v>51</c:v>
                </c:pt>
                <c:pt idx="68">
                  <c:v>13</c:v>
                </c:pt>
                <c:pt idx="69">
                  <c:v>25</c:v>
                </c:pt>
                <c:pt idx="70">
                  <c:v>27</c:v>
                </c:pt>
                <c:pt idx="71">
                  <c:v>15</c:v>
                </c:pt>
                <c:pt idx="72">
                  <c:v>49</c:v>
                </c:pt>
                <c:pt idx="73">
                  <c:v>19</c:v>
                </c:pt>
                <c:pt idx="74">
                  <c:v>22</c:v>
                </c:pt>
                <c:pt idx="75">
                  <c:v>15</c:v>
                </c:pt>
                <c:pt idx="76">
                  <c:v>63</c:v>
                </c:pt>
                <c:pt idx="77">
                  <c:v>13</c:v>
                </c:pt>
                <c:pt idx="78">
                  <c:v>25</c:v>
                </c:pt>
                <c:pt idx="79">
                  <c:v>27</c:v>
                </c:pt>
                <c:pt idx="80">
                  <c:v>15</c:v>
                </c:pt>
                <c:pt idx="81">
                  <c:v>55.6</c:v>
                </c:pt>
                <c:pt idx="82">
                  <c:v>58</c:v>
                </c:pt>
                <c:pt idx="83">
                  <c:v>44.7</c:v>
                </c:pt>
                <c:pt idx="84">
                  <c:v>20</c:v>
                </c:pt>
                <c:pt idx="85">
                  <c:v>50</c:v>
                </c:pt>
                <c:pt idx="86">
                  <c:v>5.8</c:v>
                </c:pt>
                <c:pt idx="87">
                  <c:v>45</c:v>
                </c:pt>
                <c:pt idx="88">
                  <c:v>31</c:v>
                </c:pt>
                <c:pt idx="89">
                  <c:v>9</c:v>
                </c:pt>
                <c:pt idx="90">
                  <c:v>11.9</c:v>
                </c:pt>
                <c:pt idx="91">
                  <c:v>13</c:v>
                </c:pt>
                <c:pt idx="92">
                  <c:v>5.7</c:v>
                </c:pt>
                <c:pt idx="93">
                  <c:v>43</c:v>
                </c:pt>
                <c:pt idx="94">
                  <c:v>14</c:v>
                </c:pt>
                <c:pt idx="95">
                  <c:v>58</c:v>
                </c:pt>
                <c:pt idx="96">
                  <c:v>56</c:v>
                </c:pt>
                <c:pt idx="97">
                  <c:v>8.4</c:v>
                </c:pt>
                <c:pt idx="98">
                  <c:v>59</c:v>
                </c:pt>
                <c:pt idx="99">
                  <c:v>11.1</c:v>
                </c:pt>
                <c:pt idx="100">
                  <c:v>9.4</c:v>
                </c:pt>
                <c:pt idx="101">
                  <c:v>16.600000000000001</c:v>
                </c:pt>
                <c:pt idx="102">
                  <c:v>10</c:v>
                </c:pt>
                <c:pt idx="103">
                  <c:v>13.3</c:v>
                </c:pt>
                <c:pt idx="104">
                  <c:v>53.5</c:v>
                </c:pt>
                <c:pt idx="105">
                  <c:v>41</c:v>
                </c:pt>
                <c:pt idx="106">
                  <c:v>42</c:v>
                </c:pt>
                <c:pt idx="107">
                  <c:v>63.6</c:v>
                </c:pt>
                <c:pt idx="108">
                  <c:v>15.8</c:v>
                </c:pt>
                <c:pt idx="109">
                  <c:v>10.5</c:v>
                </c:pt>
                <c:pt idx="110">
                  <c:v>60</c:v>
                </c:pt>
                <c:pt idx="111">
                  <c:v>17.8</c:v>
                </c:pt>
                <c:pt idx="112">
                  <c:v>60</c:v>
                </c:pt>
                <c:pt idx="113">
                  <c:v>4.9000000000000004</c:v>
                </c:pt>
                <c:pt idx="114">
                  <c:v>50</c:v>
                </c:pt>
                <c:pt idx="115">
                  <c:v>46</c:v>
                </c:pt>
                <c:pt idx="116">
                  <c:v>41</c:v>
                </c:pt>
                <c:pt idx="117">
                  <c:v>3.3</c:v>
                </c:pt>
                <c:pt idx="118">
                  <c:v>15.4</c:v>
                </c:pt>
                <c:pt idx="119">
                  <c:v>10</c:v>
                </c:pt>
                <c:pt idx="120">
                  <c:v>64</c:v>
                </c:pt>
                <c:pt idx="121">
                  <c:v>43</c:v>
                </c:pt>
                <c:pt idx="122">
                  <c:v>17.8</c:v>
                </c:pt>
                <c:pt idx="123">
                  <c:v>14.9</c:v>
                </c:pt>
                <c:pt idx="124">
                  <c:v>43.4</c:v>
                </c:pt>
                <c:pt idx="125">
                  <c:v>60.3</c:v>
                </c:pt>
                <c:pt idx="126">
                  <c:v>18</c:v>
                </c:pt>
                <c:pt idx="127">
                  <c:v>19.3</c:v>
                </c:pt>
                <c:pt idx="128">
                  <c:v>39.700000000000003</c:v>
                </c:pt>
                <c:pt idx="129">
                  <c:v>9.6</c:v>
                </c:pt>
                <c:pt idx="130">
                  <c:v>36</c:v>
                </c:pt>
                <c:pt idx="131">
                  <c:v>40.799999999999997</c:v>
                </c:pt>
                <c:pt idx="132">
                  <c:v>45</c:v>
                </c:pt>
                <c:pt idx="133">
                  <c:v>32.4</c:v>
                </c:pt>
                <c:pt idx="134">
                  <c:v>7.4</c:v>
                </c:pt>
                <c:pt idx="135">
                  <c:v>16.399999999999999</c:v>
                </c:pt>
                <c:pt idx="136">
                  <c:v>15</c:v>
                </c:pt>
                <c:pt idx="137">
                  <c:v>21.3</c:v>
                </c:pt>
                <c:pt idx="138">
                  <c:v>16.3</c:v>
                </c:pt>
                <c:pt idx="139">
                  <c:v>60</c:v>
                </c:pt>
                <c:pt idx="140">
                  <c:v>8</c:v>
                </c:pt>
                <c:pt idx="141">
                  <c:v>37</c:v>
                </c:pt>
                <c:pt idx="142">
                  <c:v>18</c:v>
                </c:pt>
                <c:pt idx="143">
                  <c:v>22</c:v>
                </c:pt>
                <c:pt idx="144">
                  <c:v>18.399999999999999</c:v>
                </c:pt>
                <c:pt idx="145">
                  <c:v>6.8</c:v>
                </c:pt>
                <c:pt idx="146">
                  <c:v>24</c:v>
                </c:pt>
                <c:pt idx="147">
                  <c:v>22.5</c:v>
                </c:pt>
                <c:pt idx="148">
                  <c:v>18.5</c:v>
                </c:pt>
                <c:pt idx="149">
                  <c:v>14.3</c:v>
                </c:pt>
                <c:pt idx="150">
                  <c:v>17.3</c:v>
                </c:pt>
                <c:pt idx="151">
                  <c:v>10.8</c:v>
                </c:pt>
                <c:pt idx="152">
                  <c:v>11.2</c:v>
                </c:pt>
                <c:pt idx="153">
                  <c:v>12.5</c:v>
                </c:pt>
                <c:pt idx="154">
                  <c:v>8.8000000000000007</c:v>
                </c:pt>
                <c:pt idx="155">
                  <c:v>15</c:v>
                </c:pt>
                <c:pt idx="156">
                  <c:v>13.4</c:v>
                </c:pt>
                <c:pt idx="157">
                  <c:v>2.02</c:v>
                </c:pt>
                <c:pt idx="158">
                  <c:v>64.3</c:v>
                </c:pt>
                <c:pt idx="159">
                  <c:v>23.5</c:v>
                </c:pt>
                <c:pt idx="160">
                  <c:v>17.5</c:v>
                </c:pt>
                <c:pt idx="161">
                  <c:v>15</c:v>
                </c:pt>
                <c:pt idx="162">
                  <c:v>13</c:v>
                </c:pt>
                <c:pt idx="163">
                  <c:v>31</c:v>
                </c:pt>
                <c:pt idx="164">
                  <c:v>20</c:v>
                </c:pt>
                <c:pt idx="165">
                  <c:v>47</c:v>
                </c:pt>
                <c:pt idx="166">
                  <c:v>57.1</c:v>
                </c:pt>
                <c:pt idx="167">
                  <c:v>60</c:v>
                </c:pt>
                <c:pt idx="168">
                  <c:v>64.900000000000006</c:v>
                </c:pt>
                <c:pt idx="169">
                  <c:v>54.7</c:v>
                </c:pt>
                <c:pt idx="170">
                  <c:v>44</c:v>
                </c:pt>
                <c:pt idx="171">
                  <c:v>20</c:v>
                </c:pt>
                <c:pt idx="172">
                  <c:v>9.4</c:v>
                </c:pt>
                <c:pt idx="173">
                  <c:v>67.400000000000006</c:v>
                </c:pt>
                <c:pt idx="174">
                  <c:v>29</c:v>
                </c:pt>
                <c:pt idx="175">
                  <c:v>36.4</c:v>
                </c:pt>
                <c:pt idx="176">
                  <c:v>62</c:v>
                </c:pt>
                <c:pt idx="177">
                  <c:v>14.6</c:v>
                </c:pt>
                <c:pt idx="178">
                  <c:v>10.4</c:v>
                </c:pt>
                <c:pt idx="179">
                  <c:v>55</c:v>
                </c:pt>
                <c:pt idx="180">
                  <c:v>22</c:v>
                </c:pt>
                <c:pt idx="181">
                  <c:v>56</c:v>
                </c:pt>
                <c:pt idx="182">
                  <c:v>4.7</c:v>
                </c:pt>
                <c:pt idx="183">
                  <c:v>36.700000000000003</c:v>
                </c:pt>
                <c:pt idx="184">
                  <c:v>25.1</c:v>
                </c:pt>
                <c:pt idx="185">
                  <c:v>33.4</c:v>
                </c:pt>
                <c:pt idx="186">
                  <c:v>81.599999999999994</c:v>
                </c:pt>
                <c:pt idx="187">
                  <c:v>85</c:v>
                </c:pt>
                <c:pt idx="188">
                  <c:v>12.5</c:v>
                </c:pt>
                <c:pt idx="189">
                  <c:v>11</c:v>
                </c:pt>
                <c:pt idx="190">
                  <c:v>62</c:v>
                </c:pt>
                <c:pt idx="191">
                  <c:v>64.3</c:v>
                </c:pt>
                <c:pt idx="192">
                  <c:v>42.5</c:v>
                </c:pt>
                <c:pt idx="193">
                  <c:v>53.6</c:v>
                </c:pt>
                <c:pt idx="194">
                  <c:v>13.1</c:v>
                </c:pt>
                <c:pt idx="195">
                  <c:v>8.6</c:v>
                </c:pt>
                <c:pt idx="196">
                  <c:v>6</c:v>
                </c:pt>
                <c:pt idx="197">
                  <c:v>11</c:v>
                </c:pt>
                <c:pt idx="198">
                  <c:v>16</c:v>
                </c:pt>
                <c:pt idx="199">
                  <c:v>9</c:v>
                </c:pt>
              </c:numCache>
            </c:numRef>
          </c:xVal>
          <c:yVal>
            <c:numRef>
              <c:f>'modified training dataset'!$S$55:$S$254</c:f>
              <c:numCache>
                <c:formatCode>General</c:formatCode>
                <c:ptCount val="200"/>
                <c:pt idx="0">
                  <c:v>319482.7626591954</c:v>
                </c:pt>
                <c:pt idx="1">
                  <c:v>324860.25026471814</c:v>
                </c:pt>
                <c:pt idx="2">
                  <c:v>380324.39191997173</c:v>
                </c:pt>
                <c:pt idx="3">
                  <c:v>343604.77056207211</c:v>
                </c:pt>
                <c:pt idx="4">
                  <c:v>287254.04953643988</c:v>
                </c:pt>
                <c:pt idx="5">
                  <c:v>471911.44870173151</c:v>
                </c:pt>
                <c:pt idx="6">
                  <c:v>382902.2722045363</c:v>
                </c:pt>
                <c:pt idx="7">
                  <c:v>306162.62221798976</c:v>
                </c:pt>
                <c:pt idx="8">
                  <c:v>362751.68759862962</c:v>
                </c:pt>
                <c:pt idx="9">
                  <c:v>288330.90924158116</c:v>
                </c:pt>
                <c:pt idx="10">
                  <c:v>344279.17166034866</c:v>
                </c:pt>
                <c:pt idx="11">
                  <c:v>169212.32711989296</c:v>
                </c:pt>
                <c:pt idx="12">
                  <c:v>320888.74018770899</c:v>
                </c:pt>
                <c:pt idx="13">
                  <c:v>236144.8868266748</c:v>
                </c:pt>
                <c:pt idx="14">
                  <c:v>296155.65604430571</c:v>
                </c:pt>
                <c:pt idx="15">
                  <c:v>312257.0326456725</c:v>
                </c:pt>
                <c:pt idx="16">
                  <c:v>322703.19395710179</c:v>
                </c:pt>
                <c:pt idx="17">
                  <c:v>261891.81667223887</c:v>
                </c:pt>
                <c:pt idx="18">
                  <c:v>335347.90412952559</c:v>
                </c:pt>
                <c:pt idx="19">
                  <c:v>276147.21079672879</c:v>
                </c:pt>
                <c:pt idx="20">
                  <c:v>352056.57126648934</c:v>
                </c:pt>
                <c:pt idx="21">
                  <c:v>286518.60527091078</c:v>
                </c:pt>
                <c:pt idx="22">
                  <c:v>347838.70199879119</c:v>
                </c:pt>
                <c:pt idx="23">
                  <c:v>318620.63363751437</c:v>
                </c:pt>
                <c:pt idx="24">
                  <c:v>340343.78267328185</c:v>
                </c:pt>
                <c:pt idx="25">
                  <c:v>383344.87836836983</c:v>
                </c:pt>
                <c:pt idx="26">
                  <c:v>377630.75744411396</c:v>
                </c:pt>
                <c:pt idx="27">
                  <c:v>290302.3244205165</c:v>
                </c:pt>
                <c:pt idx="28">
                  <c:v>318952.30288858258</c:v>
                </c:pt>
                <c:pt idx="29">
                  <c:v>288478.00750904874</c:v>
                </c:pt>
                <c:pt idx="30">
                  <c:v>298492.3529544092</c:v>
                </c:pt>
                <c:pt idx="31">
                  <c:v>296176.14323025831</c:v>
                </c:pt>
                <c:pt idx="32">
                  <c:v>316587.6267509812</c:v>
                </c:pt>
                <c:pt idx="33">
                  <c:v>260886.32564775346</c:v>
                </c:pt>
                <c:pt idx="34">
                  <c:v>177155.97517070739</c:v>
                </c:pt>
                <c:pt idx="35">
                  <c:v>174112.16264005861</c:v>
                </c:pt>
                <c:pt idx="36">
                  <c:v>193059.8635146133</c:v>
                </c:pt>
                <c:pt idx="37">
                  <c:v>216927.14763059554</c:v>
                </c:pt>
                <c:pt idx="38">
                  <c:v>300308.42861418735</c:v>
                </c:pt>
                <c:pt idx="39">
                  <c:v>226123.12896977639</c:v>
                </c:pt>
                <c:pt idx="40">
                  <c:v>298483.82167680847</c:v>
                </c:pt>
                <c:pt idx="41">
                  <c:v>254150.47809232585</c:v>
                </c:pt>
                <c:pt idx="42">
                  <c:v>278222.10346427641</c:v>
                </c:pt>
                <c:pt idx="43">
                  <c:v>131367.27734737506</c:v>
                </c:pt>
                <c:pt idx="44">
                  <c:v>185419.7377278872</c:v>
                </c:pt>
                <c:pt idx="45">
                  <c:v>235082.73966479336</c:v>
                </c:pt>
                <c:pt idx="46">
                  <c:v>162710.92597752533</c:v>
                </c:pt>
                <c:pt idx="47">
                  <c:v>173504.44254368806</c:v>
                </c:pt>
                <c:pt idx="48">
                  <c:v>170283.59264552768</c:v>
                </c:pt>
                <c:pt idx="49">
                  <c:v>151334.16035732703</c:v>
                </c:pt>
                <c:pt idx="50">
                  <c:v>205041.49395132484</c:v>
                </c:pt>
                <c:pt idx="51">
                  <c:v>191557.26516536248</c:v>
                </c:pt>
                <c:pt idx="52">
                  <c:v>314596.17910348182</c:v>
                </c:pt>
                <c:pt idx="53">
                  <c:v>155431.45455449785</c:v>
                </c:pt>
                <c:pt idx="54">
                  <c:v>140564.25772275499</c:v>
                </c:pt>
                <c:pt idx="55">
                  <c:v>221647.31380192371</c:v>
                </c:pt>
                <c:pt idx="56">
                  <c:v>171566.18858603964</c:v>
                </c:pt>
                <c:pt idx="57">
                  <c:v>122712.53598720614</c:v>
                </c:pt>
                <c:pt idx="58">
                  <c:v>104153.22349630944</c:v>
                </c:pt>
                <c:pt idx="59">
                  <c:v>106419.0755220608</c:v>
                </c:pt>
                <c:pt idx="60">
                  <c:v>152514.71147390592</c:v>
                </c:pt>
                <c:pt idx="61">
                  <c:v>124149.62882555374</c:v>
                </c:pt>
                <c:pt idx="62">
                  <c:v>141800.81412775669</c:v>
                </c:pt>
                <c:pt idx="63">
                  <c:v>184216.0927875815</c:v>
                </c:pt>
                <c:pt idx="64">
                  <c:v>102264.03874934241</c:v>
                </c:pt>
                <c:pt idx="65">
                  <c:v>189238.5785296901</c:v>
                </c:pt>
                <c:pt idx="66">
                  <c:v>120769.92704488253</c:v>
                </c:pt>
                <c:pt idx="67">
                  <c:v>107371.89500667136</c:v>
                </c:pt>
                <c:pt idx="68">
                  <c:v>184766.89032816858</c:v>
                </c:pt>
                <c:pt idx="69">
                  <c:v>118561.60461425337</c:v>
                </c:pt>
                <c:pt idx="70">
                  <c:v>84314.129954477015</c:v>
                </c:pt>
                <c:pt idx="71">
                  <c:v>133886.84779717249</c:v>
                </c:pt>
                <c:pt idx="72">
                  <c:v>152514.71147390592</c:v>
                </c:pt>
                <c:pt idx="73">
                  <c:v>124149.62882555374</c:v>
                </c:pt>
                <c:pt idx="74">
                  <c:v>141800.81412775669</c:v>
                </c:pt>
                <c:pt idx="75">
                  <c:v>189238.5785296901</c:v>
                </c:pt>
                <c:pt idx="76">
                  <c:v>120769.92704488253</c:v>
                </c:pt>
                <c:pt idx="77">
                  <c:v>184658.99365038064</c:v>
                </c:pt>
                <c:pt idx="78">
                  <c:v>118561.60461425337</c:v>
                </c:pt>
                <c:pt idx="79">
                  <c:v>84314.129954477015</c:v>
                </c:pt>
                <c:pt idx="80">
                  <c:v>133886.84779717249</c:v>
                </c:pt>
                <c:pt idx="81">
                  <c:v>276697.88057206065</c:v>
                </c:pt>
                <c:pt idx="82">
                  <c:v>286865.98247777019</c:v>
                </c:pt>
                <c:pt idx="83">
                  <c:v>308266.18943351734</c:v>
                </c:pt>
                <c:pt idx="84">
                  <c:v>217894.13291674494</c:v>
                </c:pt>
                <c:pt idx="85">
                  <c:v>190415.39788175054</c:v>
                </c:pt>
                <c:pt idx="86">
                  <c:v>233617.31753648358</c:v>
                </c:pt>
                <c:pt idx="87">
                  <c:v>373607.24225516454</c:v>
                </c:pt>
                <c:pt idx="88">
                  <c:v>139119.78001738028</c:v>
                </c:pt>
                <c:pt idx="89">
                  <c:v>142980.03644325217</c:v>
                </c:pt>
                <c:pt idx="90">
                  <c:v>159850.24222854141</c:v>
                </c:pt>
                <c:pt idx="91">
                  <c:v>165535.46303089298</c:v>
                </c:pt>
                <c:pt idx="92">
                  <c:v>203700.40805129643</c:v>
                </c:pt>
                <c:pt idx="93">
                  <c:v>238269.39295281249</c:v>
                </c:pt>
                <c:pt idx="94">
                  <c:v>131797.38986241579</c:v>
                </c:pt>
                <c:pt idx="95">
                  <c:v>307488.11362452852</c:v>
                </c:pt>
                <c:pt idx="96">
                  <c:v>177851.77741857158</c:v>
                </c:pt>
                <c:pt idx="97">
                  <c:v>189219.83941083332</c:v>
                </c:pt>
                <c:pt idx="98">
                  <c:v>299601.7950116875</c:v>
                </c:pt>
                <c:pt idx="99">
                  <c:v>165754.71182687063</c:v>
                </c:pt>
                <c:pt idx="100">
                  <c:v>156908.2845673979</c:v>
                </c:pt>
                <c:pt idx="101">
                  <c:v>155569.43422600327</c:v>
                </c:pt>
                <c:pt idx="102">
                  <c:v>150266.83970365603</c:v>
                </c:pt>
                <c:pt idx="103">
                  <c:v>179141.12715455651</c:v>
                </c:pt>
                <c:pt idx="104">
                  <c:v>308071.40313401655</c:v>
                </c:pt>
                <c:pt idx="105">
                  <c:v>214830.7081495139</c:v>
                </c:pt>
                <c:pt idx="106">
                  <c:v>167129.39633049438</c:v>
                </c:pt>
                <c:pt idx="107">
                  <c:v>219541.48710580348</c:v>
                </c:pt>
                <c:pt idx="108">
                  <c:v>145261.82204127664</c:v>
                </c:pt>
                <c:pt idx="109">
                  <c:v>165026.75921420654</c:v>
                </c:pt>
                <c:pt idx="110">
                  <c:v>272440.40837775636</c:v>
                </c:pt>
                <c:pt idx="111">
                  <c:v>73745.621784670802</c:v>
                </c:pt>
                <c:pt idx="112">
                  <c:v>163922.19794140043</c:v>
                </c:pt>
                <c:pt idx="113">
                  <c:v>174163.1260855486</c:v>
                </c:pt>
                <c:pt idx="114">
                  <c:v>265506.33782182925</c:v>
                </c:pt>
                <c:pt idx="115">
                  <c:v>199168.43221228008</c:v>
                </c:pt>
                <c:pt idx="116">
                  <c:v>147023.25475586153</c:v>
                </c:pt>
                <c:pt idx="117">
                  <c:v>230856.39777975049</c:v>
                </c:pt>
                <c:pt idx="118">
                  <c:v>194114.90354654373</c:v>
                </c:pt>
                <c:pt idx="119">
                  <c:v>179618.32945371931</c:v>
                </c:pt>
                <c:pt idx="120">
                  <c:v>295923.79839607113</c:v>
                </c:pt>
                <c:pt idx="121">
                  <c:v>197411.88093087214</c:v>
                </c:pt>
                <c:pt idx="122">
                  <c:v>143803.44694498231</c:v>
                </c:pt>
                <c:pt idx="123">
                  <c:v>161815.92562426301</c:v>
                </c:pt>
                <c:pt idx="124">
                  <c:v>283372.64379926067</c:v>
                </c:pt>
                <c:pt idx="125">
                  <c:v>164922.47601808424</c:v>
                </c:pt>
                <c:pt idx="126">
                  <c:v>177225.91803925429</c:v>
                </c:pt>
                <c:pt idx="127">
                  <c:v>136851.88462328078</c:v>
                </c:pt>
                <c:pt idx="128">
                  <c:v>312080.5046508892</c:v>
                </c:pt>
                <c:pt idx="129">
                  <c:v>134738.13405126869</c:v>
                </c:pt>
                <c:pt idx="130">
                  <c:v>272239.15705511952</c:v>
                </c:pt>
                <c:pt idx="131">
                  <c:v>92467.163334274199</c:v>
                </c:pt>
                <c:pt idx="132">
                  <c:v>103650.6471007395</c:v>
                </c:pt>
                <c:pt idx="133">
                  <c:v>180084.58885600098</c:v>
                </c:pt>
                <c:pt idx="134">
                  <c:v>161180.22546884831</c:v>
                </c:pt>
                <c:pt idx="135">
                  <c:v>166087.93972673986</c:v>
                </c:pt>
                <c:pt idx="136">
                  <c:v>154053.27847845285</c:v>
                </c:pt>
                <c:pt idx="137">
                  <c:v>183280.26427382321</c:v>
                </c:pt>
                <c:pt idx="138">
                  <c:v>172383.70888825625</c:v>
                </c:pt>
                <c:pt idx="139">
                  <c:v>237943.48025417168</c:v>
                </c:pt>
                <c:pt idx="140">
                  <c:v>180335.73439517547</c:v>
                </c:pt>
                <c:pt idx="141">
                  <c:v>128275.93188474761</c:v>
                </c:pt>
                <c:pt idx="142">
                  <c:v>138516.68362854209</c:v>
                </c:pt>
                <c:pt idx="143">
                  <c:v>166047.39842474909</c:v>
                </c:pt>
                <c:pt idx="144">
                  <c:v>185441.88464232444</c:v>
                </c:pt>
                <c:pt idx="145">
                  <c:v>168562.47009557535</c:v>
                </c:pt>
                <c:pt idx="146">
                  <c:v>144716.00082751084</c:v>
                </c:pt>
                <c:pt idx="147">
                  <c:v>147980.66091960168</c:v>
                </c:pt>
                <c:pt idx="148">
                  <c:v>160807.95911084133</c:v>
                </c:pt>
                <c:pt idx="149">
                  <c:v>157749.23040718058</c:v>
                </c:pt>
                <c:pt idx="150">
                  <c:v>98485.278364885598</c:v>
                </c:pt>
                <c:pt idx="151">
                  <c:v>148018.35098692638</c:v>
                </c:pt>
                <c:pt idx="152">
                  <c:v>196105.78306693834</c:v>
                </c:pt>
                <c:pt idx="153">
                  <c:v>228505.72213702762</c:v>
                </c:pt>
                <c:pt idx="154">
                  <c:v>169454.48585215089</c:v>
                </c:pt>
                <c:pt idx="155">
                  <c:v>120176.37066298138</c:v>
                </c:pt>
                <c:pt idx="156">
                  <c:v>157114.84233378764</c:v>
                </c:pt>
                <c:pt idx="157">
                  <c:v>200269.92116305188</c:v>
                </c:pt>
                <c:pt idx="158">
                  <c:v>301847.59869723109</c:v>
                </c:pt>
                <c:pt idx="159">
                  <c:v>156467.14595211166</c:v>
                </c:pt>
                <c:pt idx="160">
                  <c:v>277027.4373244099</c:v>
                </c:pt>
                <c:pt idx="161">
                  <c:v>199639.3235879924</c:v>
                </c:pt>
                <c:pt idx="162">
                  <c:v>127964.42759016553</c:v>
                </c:pt>
                <c:pt idx="163">
                  <c:v>178899.45583269844</c:v>
                </c:pt>
                <c:pt idx="164">
                  <c:v>124941.08489047251</c:v>
                </c:pt>
                <c:pt idx="165">
                  <c:v>243737.33245679963</c:v>
                </c:pt>
                <c:pt idx="166">
                  <c:v>352115.72438006575</c:v>
                </c:pt>
                <c:pt idx="167">
                  <c:v>258475.24031588517</c:v>
                </c:pt>
                <c:pt idx="168">
                  <c:v>277498.5859286653</c:v>
                </c:pt>
                <c:pt idx="169">
                  <c:v>313766.72419785918</c:v>
                </c:pt>
                <c:pt idx="170">
                  <c:v>227915.48127942067</c:v>
                </c:pt>
                <c:pt idx="171">
                  <c:v>116811.99356781514</c:v>
                </c:pt>
                <c:pt idx="172">
                  <c:v>167801.63400610338</c:v>
                </c:pt>
                <c:pt idx="173">
                  <c:v>278306.76382597489</c:v>
                </c:pt>
                <c:pt idx="174">
                  <c:v>191070.53714358635</c:v>
                </c:pt>
                <c:pt idx="175">
                  <c:v>206807.38150151001</c:v>
                </c:pt>
                <c:pt idx="176">
                  <c:v>172632.61761390857</c:v>
                </c:pt>
                <c:pt idx="177">
                  <c:v>150722.23091186862</c:v>
                </c:pt>
                <c:pt idx="178">
                  <c:v>152579.53380491037</c:v>
                </c:pt>
                <c:pt idx="179">
                  <c:v>260866.6926155852</c:v>
                </c:pt>
                <c:pt idx="180">
                  <c:v>110185.78776991717</c:v>
                </c:pt>
                <c:pt idx="181">
                  <c:v>228312.02074796992</c:v>
                </c:pt>
                <c:pt idx="182">
                  <c:v>150198.77647859196</c:v>
                </c:pt>
                <c:pt idx="183">
                  <c:v>197787.15798075194</c:v>
                </c:pt>
                <c:pt idx="184">
                  <c:v>175421.82422871931</c:v>
                </c:pt>
                <c:pt idx="185">
                  <c:v>135649.02510154006</c:v>
                </c:pt>
                <c:pt idx="186">
                  <c:v>274947.24289168889</c:v>
                </c:pt>
                <c:pt idx="187">
                  <c:v>319423.49972701393</c:v>
                </c:pt>
                <c:pt idx="188">
                  <c:v>170695.86757606582</c:v>
                </c:pt>
                <c:pt idx="189">
                  <c:v>136522.64337740751</c:v>
                </c:pt>
                <c:pt idx="190">
                  <c:v>263971.4336841898</c:v>
                </c:pt>
                <c:pt idx="191">
                  <c:v>317570.53726394713</c:v>
                </c:pt>
                <c:pt idx="192">
                  <c:v>114512.67146597116</c:v>
                </c:pt>
                <c:pt idx="193">
                  <c:v>289419.44161142723</c:v>
                </c:pt>
                <c:pt idx="194">
                  <c:v>117228.66346460853</c:v>
                </c:pt>
                <c:pt idx="195">
                  <c:v>134408.79156568379</c:v>
                </c:pt>
                <c:pt idx="196">
                  <c:v>91922.639407697745</c:v>
                </c:pt>
                <c:pt idx="197">
                  <c:v>191090.66853407674</c:v>
                </c:pt>
                <c:pt idx="198">
                  <c:v>209630.89699396616</c:v>
                </c:pt>
                <c:pt idx="199">
                  <c:v>156706.74475217811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BE-4CD3-8AE5-184A6039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88144"/>
        <c:axId val="2113692960"/>
      </c:scatterChart>
      <c:valAx>
        <c:axId val="18008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 WEIGHT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13692960"/>
        <c:crosses val="autoZero"/>
        <c:crossBetween val="midCat"/>
      </c:valAx>
      <c:valAx>
        <c:axId val="211369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TO HOSPITAL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88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BODY HEIGHT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COST TO HOSPITAL </c:v>
          </c:tx>
          <c:spPr>
            <a:ln w="19050">
              <a:noFill/>
            </a:ln>
          </c:spPr>
          <c:xVal>
            <c:numRef>
              <c:f>'modified training dataset'!$L$2:$L$201</c:f>
              <c:numCache>
                <c:formatCode>General</c:formatCode>
                <c:ptCount val="200"/>
                <c:pt idx="0">
                  <c:v>160</c:v>
                </c:pt>
                <c:pt idx="1">
                  <c:v>155</c:v>
                </c:pt>
                <c:pt idx="2">
                  <c:v>164</c:v>
                </c:pt>
                <c:pt idx="3">
                  <c:v>173</c:v>
                </c:pt>
                <c:pt idx="4">
                  <c:v>175</c:v>
                </c:pt>
                <c:pt idx="5">
                  <c:v>140</c:v>
                </c:pt>
                <c:pt idx="6">
                  <c:v>170</c:v>
                </c:pt>
                <c:pt idx="7">
                  <c:v>164</c:v>
                </c:pt>
                <c:pt idx="8">
                  <c:v>174</c:v>
                </c:pt>
                <c:pt idx="9">
                  <c:v>175</c:v>
                </c:pt>
                <c:pt idx="10">
                  <c:v>170</c:v>
                </c:pt>
                <c:pt idx="11">
                  <c:v>151</c:v>
                </c:pt>
                <c:pt idx="12">
                  <c:v>165</c:v>
                </c:pt>
                <c:pt idx="13">
                  <c:v>168</c:v>
                </c:pt>
                <c:pt idx="14">
                  <c:v>123</c:v>
                </c:pt>
                <c:pt idx="15">
                  <c:v>154</c:v>
                </c:pt>
                <c:pt idx="16">
                  <c:v>140</c:v>
                </c:pt>
                <c:pt idx="17">
                  <c:v>150</c:v>
                </c:pt>
                <c:pt idx="18">
                  <c:v>172</c:v>
                </c:pt>
                <c:pt idx="19">
                  <c:v>160</c:v>
                </c:pt>
                <c:pt idx="20">
                  <c:v>147</c:v>
                </c:pt>
                <c:pt idx="21">
                  <c:v>160</c:v>
                </c:pt>
                <c:pt idx="22">
                  <c:v>172</c:v>
                </c:pt>
                <c:pt idx="23">
                  <c:v>158</c:v>
                </c:pt>
                <c:pt idx="24">
                  <c:v>155</c:v>
                </c:pt>
                <c:pt idx="25">
                  <c:v>162</c:v>
                </c:pt>
                <c:pt idx="26">
                  <c:v>170</c:v>
                </c:pt>
                <c:pt idx="27">
                  <c:v>171</c:v>
                </c:pt>
                <c:pt idx="28">
                  <c:v>163</c:v>
                </c:pt>
                <c:pt idx="29">
                  <c:v>169</c:v>
                </c:pt>
                <c:pt idx="30">
                  <c:v>159</c:v>
                </c:pt>
                <c:pt idx="31">
                  <c:v>163</c:v>
                </c:pt>
                <c:pt idx="32">
                  <c:v>170</c:v>
                </c:pt>
                <c:pt idx="33">
                  <c:v>68</c:v>
                </c:pt>
                <c:pt idx="34">
                  <c:v>160</c:v>
                </c:pt>
                <c:pt idx="35">
                  <c:v>68</c:v>
                </c:pt>
                <c:pt idx="36">
                  <c:v>173</c:v>
                </c:pt>
                <c:pt idx="37">
                  <c:v>162</c:v>
                </c:pt>
                <c:pt idx="38">
                  <c:v>155</c:v>
                </c:pt>
                <c:pt idx="39">
                  <c:v>167</c:v>
                </c:pt>
                <c:pt idx="40">
                  <c:v>172</c:v>
                </c:pt>
                <c:pt idx="41">
                  <c:v>160</c:v>
                </c:pt>
                <c:pt idx="42">
                  <c:v>138</c:v>
                </c:pt>
                <c:pt idx="43">
                  <c:v>155</c:v>
                </c:pt>
                <c:pt idx="44">
                  <c:v>85</c:v>
                </c:pt>
                <c:pt idx="45">
                  <c:v>158</c:v>
                </c:pt>
                <c:pt idx="46">
                  <c:v>153</c:v>
                </c:pt>
                <c:pt idx="47">
                  <c:v>162</c:v>
                </c:pt>
                <c:pt idx="48">
                  <c:v>156</c:v>
                </c:pt>
                <c:pt idx="49">
                  <c:v>66</c:v>
                </c:pt>
                <c:pt idx="50">
                  <c:v>163</c:v>
                </c:pt>
                <c:pt idx="51">
                  <c:v>162</c:v>
                </c:pt>
                <c:pt idx="52">
                  <c:v>160</c:v>
                </c:pt>
                <c:pt idx="53">
                  <c:v>158</c:v>
                </c:pt>
                <c:pt idx="54">
                  <c:v>159</c:v>
                </c:pt>
                <c:pt idx="55">
                  <c:v>166</c:v>
                </c:pt>
                <c:pt idx="56">
                  <c:v>170</c:v>
                </c:pt>
                <c:pt idx="57">
                  <c:v>64</c:v>
                </c:pt>
                <c:pt idx="58">
                  <c:v>149</c:v>
                </c:pt>
                <c:pt idx="59">
                  <c:v>137</c:v>
                </c:pt>
                <c:pt idx="60">
                  <c:v>149</c:v>
                </c:pt>
                <c:pt idx="61">
                  <c:v>107</c:v>
                </c:pt>
                <c:pt idx="62">
                  <c:v>133</c:v>
                </c:pt>
                <c:pt idx="63">
                  <c:v>140</c:v>
                </c:pt>
                <c:pt idx="64">
                  <c:v>140</c:v>
                </c:pt>
                <c:pt idx="65">
                  <c:v>105</c:v>
                </c:pt>
                <c:pt idx="66">
                  <c:v>147</c:v>
                </c:pt>
                <c:pt idx="67">
                  <c:v>153</c:v>
                </c:pt>
                <c:pt idx="68">
                  <c:v>85</c:v>
                </c:pt>
                <c:pt idx="69">
                  <c:v>134</c:v>
                </c:pt>
                <c:pt idx="70">
                  <c:v>144</c:v>
                </c:pt>
                <c:pt idx="71">
                  <c:v>117</c:v>
                </c:pt>
                <c:pt idx="72">
                  <c:v>149</c:v>
                </c:pt>
                <c:pt idx="73">
                  <c:v>107</c:v>
                </c:pt>
                <c:pt idx="74">
                  <c:v>133</c:v>
                </c:pt>
                <c:pt idx="75">
                  <c:v>105</c:v>
                </c:pt>
                <c:pt idx="76">
                  <c:v>147</c:v>
                </c:pt>
                <c:pt idx="77">
                  <c:v>84</c:v>
                </c:pt>
                <c:pt idx="78">
                  <c:v>134</c:v>
                </c:pt>
                <c:pt idx="79">
                  <c:v>144</c:v>
                </c:pt>
                <c:pt idx="80">
                  <c:v>117</c:v>
                </c:pt>
                <c:pt idx="81">
                  <c:v>148</c:v>
                </c:pt>
                <c:pt idx="82">
                  <c:v>153</c:v>
                </c:pt>
                <c:pt idx="83">
                  <c:v>155</c:v>
                </c:pt>
                <c:pt idx="84">
                  <c:v>114</c:v>
                </c:pt>
                <c:pt idx="85">
                  <c:v>156</c:v>
                </c:pt>
                <c:pt idx="86">
                  <c:v>57</c:v>
                </c:pt>
                <c:pt idx="87">
                  <c:v>172</c:v>
                </c:pt>
                <c:pt idx="88">
                  <c:v>150</c:v>
                </c:pt>
                <c:pt idx="89">
                  <c:v>81</c:v>
                </c:pt>
                <c:pt idx="90">
                  <c:v>86</c:v>
                </c:pt>
                <c:pt idx="91">
                  <c:v>85</c:v>
                </c:pt>
                <c:pt idx="92">
                  <c:v>65</c:v>
                </c:pt>
                <c:pt idx="93">
                  <c:v>155</c:v>
                </c:pt>
                <c:pt idx="94">
                  <c:v>112</c:v>
                </c:pt>
                <c:pt idx="95">
                  <c:v>171</c:v>
                </c:pt>
                <c:pt idx="96">
                  <c:v>155</c:v>
                </c:pt>
                <c:pt idx="97">
                  <c:v>80</c:v>
                </c:pt>
                <c:pt idx="98">
                  <c:v>171</c:v>
                </c:pt>
                <c:pt idx="99">
                  <c:v>76</c:v>
                </c:pt>
                <c:pt idx="100">
                  <c:v>81</c:v>
                </c:pt>
                <c:pt idx="101">
                  <c:v>128</c:v>
                </c:pt>
                <c:pt idx="102">
                  <c:v>74</c:v>
                </c:pt>
                <c:pt idx="103">
                  <c:v>88</c:v>
                </c:pt>
                <c:pt idx="104">
                  <c:v>167</c:v>
                </c:pt>
                <c:pt idx="105">
                  <c:v>152</c:v>
                </c:pt>
                <c:pt idx="106">
                  <c:v>154</c:v>
                </c:pt>
                <c:pt idx="107">
                  <c:v>162</c:v>
                </c:pt>
                <c:pt idx="108">
                  <c:v>106</c:v>
                </c:pt>
                <c:pt idx="109">
                  <c:v>93</c:v>
                </c:pt>
                <c:pt idx="110">
                  <c:v>185</c:v>
                </c:pt>
                <c:pt idx="111">
                  <c:v>115</c:v>
                </c:pt>
                <c:pt idx="112">
                  <c:v>157</c:v>
                </c:pt>
                <c:pt idx="113">
                  <c:v>71</c:v>
                </c:pt>
                <c:pt idx="114">
                  <c:v>168</c:v>
                </c:pt>
                <c:pt idx="115">
                  <c:v>62</c:v>
                </c:pt>
                <c:pt idx="116">
                  <c:v>162</c:v>
                </c:pt>
                <c:pt idx="117">
                  <c:v>22</c:v>
                </c:pt>
                <c:pt idx="118">
                  <c:v>98</c:v>
                </c:pt>
                <c:pt idx="119">
                  <c:v>85</c:v>
                </c:pt>
                <c:pt idx="120">
                  <c:v>168</c:v>
                </c:pt>
                <c:pt idx="121">
                  <c:v>159</c:v>
                </c:pt>
                <c:pt idx="122">
                  <c:v>117</c:v>
                </c:pt>
                <c:pt idx="123">
                  <c:v>99</c:v>
                </c:pt>
                <c:pt idx="124">
                  <c:v>147</c:v>
                </c:pt>
                <c:pt idx="125">
                  <c:v>155</c:v>
                </c:pt>
                <c:pt idx="126">
                  <c:v>118</c:v>
                </c:pt>
                <c:pt idx="127">
                  <c:v>115</c:v>
                </c:pt>
                <c:pt idx="128">
                  <c:v>160</c:v>
                </c:pt>
                <c:pt idx="129">
                  <c:v>29</c:v>
                </c:pt>
                <c:pt idx="130">
                  <c:v>160</c:v>
                </c:pt>
                <c:pt idx="131">
                  <c:v>154</c:v>
                </c:pt>
                <c:pt idx="132">
                  <c:v>163</c:v>
                </c:pt>
                <c:pt idx="133">
                  <c:v>151</c:v>
                </c:pt>
                <c:pt idx="134">
                  <c:v>77</c:v>
                </c:pt>
                <c:pt idx="135">
                  <c:v>105</c:v>
                </c:pt>
                <c:pt idx="136">
                  <c:v>105</c:v>
                </c:pt>
                <c:pt idx="137">
                  <c:v>127</c:v>
                </c:pt>
                <c:pt idx="138">
                  <c:v>120</c:v>
                </c:pt>
                <c:pt idx="139">
                  <c:v>160</c:v>
                </c:pt>
                <c:pt idx="140">
                  <c:v>72</c:v>
                </c:pt>
                <c:pt idx="141">
                  <c:v>155</c:v>
                </c:pt>
                <c:pt idx="142">
                  <c:v>120</c:v>
                </c:pt>
                <c:pt idx="143">
                  <c:v>130</c:v>
                </c:pt>
                <c:pt idx="144">
                  <c:v>112</c:v>
                </c:pt>
                <c:pt idx="145">
                  <c:v>68</c:v>
                </c:pt>
                <c:pt idx="146">
                  <c:v>126</c:v>
                </c:pt>
                <c:pt idx="147">
                  <c:v>129</c:v>
                </c:pt>
                <c:pt idx="148">
                  <c:v>111</c:v>
                </c:pt>
                <c:pt idx="149">
                  <c:v>109</c:v>
                </c:pt>
                <c:pt idx="150">
                  <c:v>114</c:v>
                </c:pt>
                <c:pt idx="151">
                  <c:v>91</c:v>
                </c:pt>
                <c:pt idx="152">
                  <c:v>98</c:v>
                </c:pt>
                <c:pt idx="153">
                  <c:v>93</c:v>
                </c:pt>
                <c:pt idx="154">
                  <c:v>78</c:v>
                </c:pt>
                <c:pt idx="155">
                  <c:v>99</c:v>
                </c:pt>
                <c:pt idx="156">
                  <c:v>27</c:v>
                </c:pt>
                <c:pt idx="157">
                  <c:v>45</c:v>
                </c:pt>
                <c:pt idx="158">
                  <c:v>155</c:v>
                </c:pt>
                <c:pt idx="159">
                  <c:v>130</c:v>
                </c:pt>
                <c:pt idx="160">
                  <c:v>114</c:v>
                </c:pt>
                <c:pt idx="161">
                  <c:v>105</c:v>
                </c:pt>
                <c:pt idx="162">
                  <c:v>39</c:v>
                </c:pt>
                <c:pt idx="163">
                  <c:v>145</c:v>
                </c:pt>
                <c:pt idx="164">
                  <c:v>50</c:v>
                </c:pt>
                <c:pt idx="165">
                  <c:v>152</c:v>
                </c:pt>
                <c:pt idx="166">
                  <c:v>157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155</c:v>
                </c:pt>
                <c:pt idx="171">
                  <c:v>122</c:v>
                </c:pt>
                <c:pt idx="172">
                  <c:v>74</c:v>
                </c:pt>
                <c:pt idx="173">
                  <c:v>172</c:v>
                </c:pt>
                <c:pt idx="174">
                  <c:v>147</c:v>
                </c:pt>
                <c:pt idx="175">
                  <c:v>148</c:v>
                </c:pt>
                <c:pt idx="176">
                  <c:v>160</c:v>
                </c:pt>
                <c:pt idx="177">
                  <c:v>19</c:v>
                </c:pt>
                <c:pt idx="178">
                  <c:v>87</c:v>
                </c:pt>
                <c:pt idx="179">
                  <c:v>156</c:v>
                </c:pt>
                <c:pt idx="180">
                  <c:v>139</c:v>
                </c:pt>
                <c:pt idx="181">
                  <c:v>150</c:v>
                </c:pt>
                <c:pt idx="182">
                  <c:v>66</c:v>
                </c:pt>
                <c:pt idx="183">
                  <c:v>154</c:v>
                </c:pt>
                <c:pt idx="184">
                  <c:v>130</c:v>
                </c:pt>
                <c:pt idx="185">
                  <c:v>165</c:v>
                </c:pt>
                <c:pt idx="186">
                  <c:v>165</c:v>
                </c:pt>
                <c:pt idx="187">
                  <c:v>173</c:v>
                </c:pt>
                <c:pt idx="188">
                  <c:v>88</c:v>
                </c:pt>
                <c:pt idx="189">
                  <c:v>83</c:v>
                </c:pt>
                <c:pt idx="190">
                  <c:v>172</c:v>
                </c:pt>
                <c:pt idx="191">
                  <c:v>154</c:v>
                </c:pt>
                <c:pt idx="192">
                  <c:v>163</c:v>
                </c:pt>
                <c:pt idx="193">
                  <c:v>157</c:v>
                </c:pt>
                <c:pt idx="194">
                  <c:v>53</c:v>
                </c:pt>
                <c:pt idx="195">
                  <c:v>80</c:v>
                </c:pt>
                <c:pt idx="196">
                  <c:v>72</c:v>
                </c:pt>
                <c:pt idx="197">
                  <c:v>78</c:v>
                </c:pt>
                <c:pt idx="198">
                  <c:v>110</c:v>
                </c:pt>
                <c:pt idx="199">
                  <c:v>29</c:v>
                </c:pt>
              </c:numCache>
            </c:numRef>
          </c:xVal>
          <c:yVal>
            <c:numRef>
              <c:f>'modified training dataset'!$O$2:$O$201</c:f>
              <c:numCache>
                <c:formatCode>General</c:formatCode>
                <c:ptCount val="200"/>
                <c:pt idx="0">
                  <c:v>660293</c:v>
                </c:pt>
                <c:pt idx="1">
                  <c:v>809130</c:v>
                </c:pt>
                <c:pt idx="2">
                  <c:v>362231</c:v>
                </c:pt>
                <c:pt idx="3">
                  <c:v>629990</c:v>
                </c:pt>
                <c:pt idx="4">
                  <c:v>444876</c:v>
                </c:pt>
                <c:pt idx="5">
                  <c:v>372357</c:v>
                </c:pt>
                <c:pt idx="6">
                  <c:v>887350</c:v>
                </c:pt>
                <c:pt idx="7">
                  <c:v>389827</c:v>
                </c:pt>
                <c:pt idx="8">
                  <c:v>437529.07</c:v>
                </c:pt>
                <c:pt idx="9">
                  <c:v>364222</c:v>
                </c:pt>
                <c:pt idx="10">
                  <c:v>514524</c:v>
                </c:pt>
                <c:pt idx="11">
                  <c:v>539976</c:v>
                </c:pt>
                <c:pt idx="12">
                  <c:v>711616</c:v>
                </c:pt>
                <c:pt idx="13">
                  <c:v>420040</c:v>
                </c:pt>
                <c:pt idx="14">
                  <c:v>495968.7</c:v>
                </c:pt>
                <c:pt idx="15">
                  <c:v>157763</c:v>
                </c:pt>
                <c:pt idx="16">
                  <c:v>501897</c:v>
                </c:pt>
                <c:pt idx="17">
                  <c:v>343984</c:v>
                </c:pt>
                <c:pt idx="18">
                  <c:v>449395</c:v>
                </c:pt>
                <c:pt idx="19">
                  <c:v>214716</c:v>
                </c:pt>
                <c:pt idx="20">
                  <c:v>341109</c:v>
                </c:pt>
                <c:pt idx="21">
                  <c:v>288960</c:v>
                </c:pt>
                <c:pt idx="22">
                  <c:v>348687</c:v>
                </c:pt>
                <c:pt idx="23">
                  <c:v>345590</c:v>
                </c:pt>
                <c:pt idx="24">
                  <c:v>361738</c:v>
                </c:pt>
                <c:pt idx="25">
                  <c:v>305193</c:v>
                </c:pt>
                <c:pt idx="26">
                  <c:v>404644</c:v>
                </c:pt>
                <c:pt idx="27">
                  <c:v>278213.73</c:v>
                </c:pt>
                <c:pt idx="28">
                  <c:v>355276</c:v>
                </c:pt>
                <c:pt idx="29">
                  <c:v>229289</c:v>
                </c:pt>
                <c:pt idx="30">
                  <c:v>247473</c:v>
                </c:pt>
                <c:pt idx="31">
                  <c:v>395163</c:v>
                </c:pt>
                <c:pt idx="32">
                  <c:v>418429</c:v>
                </c:pt>
                <c:pt idx="33">
                  <c:v>359280</c:v>
                </c:pt>
                <c:pt idx="34">
                  <c:v>349318</c:v>
                </c:pt>
                <c:pt idx="35">
                  <c:v>551809</c:v>
                </c:pt>
                <c:pt idx="36">
                  <c:v>293127</c:v>
                </c:pt>
                <c:pt idx="37">
                  <c:v>260036</c:v>
                </c:pt>
                <c:pt idx="38">
                  <c:v>163765</c:v>
                </c:pt>
                <c:pt idx="39">
                  <c:v>162364</c:v>
                </c:pt>
                <c:pt idx="40">
                  <c:v>144037.23000000001</c:v>
                </c:pt>
                <c:pt idx="41">
                  <c:v>183204</c:v>
                </c:pt>
                <c:pt idx="42">
                  <c:v>164962</c:v>
                </c:pt>
                <c:pt idx="43">
                  <c:v>178100</c:v>
                </c:pt>
                <c:pt idx="44">
                  <c:v>169726.43</c:v>
                </c:pt>
                <c:pt idx="45">
                  <c:v>164719</c:v>
                </c:pt>
                <c:pt idx="46">
                  <c:v>133130</c:v>
                </c:pt>
                <c:pt idx="47">
                  <c:v>146308.6</c:v>
                </c:pt>
                <c:pt idx="48">
                  <c:v>134497.65</c:v>
                </c:pt>
                <c:pt idx="49">
                  <c:v>206500.95</c:v>
                </c:pt>
                <c:pt idx="50">
                  <c:v>120131</c:v>
                </c:pt>
                <c:pt idx="51">
                  <c:v>176340.75</c:v>
                </c:pt>
                <c:pt idx="52">
                  <c:v>138923</c:v>
                </c:pt>
                <c:pt idx="53">
                  <c:v>162957.32</c:v>
                </c:pt>
                <c:pt idx="54">
                  <c:v>133009</c:v>
                </c:pt>
                <c:pt idx="55">
                  <c:v>163483</c:v>
                </c:pt>
                <c:pt idx="56">
                  <c:v>131837</c:v>
                </c:pt>
                <c:pt idx="57">
                  <c:v>163372</c:v>
                </c:pt>
                <c:pt idx="58">
                  <c:v>128104.37</c:v>
                </c:pt>
                <c:pt idx="59">
                  <c:v>115908</c:v>
                </c:pt>
                <c:pt idx="60">
                  <c:v>129474.64</c:v>
                </c:pt>
                <c:pt idx="61">
                  <c:v>152184</c:v>
                </c:pt>
                <c:pt idx="62">
                  <c:v>122892</c:v>
                </c:pt>
                <c:pt idx="63">
                  <c:v>124804</c:v>
                </c:pt>
                <c:pt idx="64">
                  <c:v>142552</c:v>
                </c:pt>
                <c:pt idx="65">
                  <c:v>128196</c:v>
                </c:pt>
                <c:pt idx="66">
                  <c:v>109085.84</c:v>
                </c:pt>
                <c:pt idx="67">
                  <c:v>109452</c:v>
                </c:pt>
                <c:pt idx="68">
                  <c:v>125643</c:v>
                </c:pt>
                <c:pt idx="69">
                  <c:v>120064</c:v>
                </c:pt>
                <c:pt idx="70">
                  <c:v>114580</c:v>
                </c:pt>
                <c:pt idx="71">
                  <c:v>119935.36</c:v>
                </c:pt>
                <c:pt idx="72">
                  <c:v>129474.64</c:v>
                </c:pt>
                <c:pt idx="73">
                  <c:v>152184</c:v>
                </c:pt>
                <c:pt idx="74">
                  <c:v>122892</c:v>
                </c:pt>
                <c:pt idx="75">
                  <c:v>128196</c:v>
                </c:pt>
                <c:pt idx="76">
                  <c:v>109085.84</c:v>
                </c:pt>
                <c:pt idx="77">
                  <c:v>125643</c:v>
                </c:pt>
                <c:pt idx="78">
                  <c:v>120064</c:v>
                </c:pt>
                <c:pt idx="79">
                  <c:v>114580</c:v>
                </c:pt>
                <c:pt idx="80">
                  <c:v>119935.36</c:v>
                </c:pt>
                <c:pt idx="81">
                  <c:v>199268</c:v>
                </c:pt>
                <c:pt idx="82">
                  <c:v>341011</c:v>
                </c:pt>
                <c:pt idx="83">
                  <c:v>334955</c:v>
                </c:pt>
                <c:pt idx="84">
                  <c:v>258138</c:v>
                </c:pt>
                <c:pt idx="85">
                  <c:v>275888</c:v>
                </c:pt>
                <c:pt idx="86">
                  <c:v>308817</c:v>
                </c:pt>
                <c:pt idx="87">
                  <c:v>294615.90000000002</c:v>
                </c:pt>
                <c:pt idx="88">
                  <c:v>156576.85</c:v>
                </c:pt>
                <c:pt idx="89">
                  <c:v>109575.6</c:v>
                </c:pt>
                <c:pt idx="90">
                  <c:v>209292</c:v>
                </c:pt>
                <c:pt idx="91">
                  <c:v>195136</c:v>
                </c:pt>
                <c:pt idx="92">
                  <c:v>265243</c:v>
                </c:pt>
                <c:pt idx="93">
                  <c:v>201219</c:v>
                </c:pt>
                <c:pt idx="94">
                  <c:v>179720</c:v>
                </c:pt>
                <c:pt idx="95">
                  <c:v>143278.83000000002</c:v>
                </c:pt>
                <c:pt idx="96">
                  <c:v>214679</c:v>
                </c:pt>
                <c:pt idx="97">
                  <c:v>165000</c:v>
                </c:pt>
                <c:pt idx="98">
                  <c:v>262582</c:v>
                </c:pt>
                <c:pt idx="99">
                  <c:v>208535.71</c:v>
                </c:pt>
                <c:pt idx="100">
                  <c:v>179613.25</c:v>
                </c:pt>
                <c:pt idx="101">
                  <c:v>151156.52000000002</c:v>
                </c:pt>
                <c:pt idx="102">
                  <c:v>189701.55</c:v>
                </c:pt>
                <c:pt idx="103">
                  <c:v>169951</c:v>
                </c:pt>
                <c:pt idx="104">
                  <c:v>220519</c:v>
                </c:pt>
                <c:pt idx="105">
                  <c:v>139723</c:v>
                </c:pt>
                <c:pt idx="106">
                  <c:v>119685.64</c:v>
                </c:pt>
                <c:pt idx="107">
                  <c:v>253471</c:v>
                </c:pt>
                <c:pt idx="108">
                  <c:v>129684</c:v>
                </c:pt>
                <c:pt idx="109">
                  <c:v>167122</c:v>
                </c:pt>
                <c:pt idx="110">
                  <c:v>276458</c:v>
                </c:pt>
                <c:pt idx="111">
                  <c:v>150337</c:v>
                </c:pt>
                <c:pt idx="112">
                  <c:v>138093.02000000002</c:v>
                </c:pt>
                <c:pt idx="113">
                  <c:v>178398</c:v>
                </c:pt>
                <c:pt idx="114">
                  <c:v>180870</c:v>
                </c:pt>
                <c:pt idx="115">
                  <c:v>182651</c:v>
                </c:pt>
                <c:pt idx="116">
                  <c:v>323960</c:v>
                </c:pt>
                <c:pt idx="117">
                  <c:v>159327.38</c:v>
                </c:pt>
                <c:pt idx="118">
                  <c:v>131430</c:v>
                </c:pt>
                <c:pt idx="119">
                  <c:v>180415.66999999998</c:v>
                </c:pt>
                <c:pt idx="120">
                  <c:v>139067</c:v>
                </c:pt>
                <c:pt idx="121">
                  <c:v>197865</c:v>
                </c:pt>
                <c:pt idx="122">
                  <c:v>144900.29999999999</c:v>
                </c:pt>
                <c:pt idx="123">
                  <c:v>202633.9</c:v>
                </c:pt>
                <c:pt idx="124">
                  <c:v>232676</c:v>
                </c:pt>
                <c:pt idx="125">
                  <c:v>127899</c:v>
                </c:pt>
                <c:pt idx="126">
                  <c:v>145362</c:v>
                </c:pt>
                <c:pt idx="127">
                  <c:v>165335.52000000002</c:v>
                </c:pt>
                <c:pt idx="128">
                  <c:v>233266</c:v>
                </c:pt>
                <c:pt idx="129">
                  <c:v>153445</c:v>
                </c:pt>
                <c:pt idx="130">
                  <c:v>135216</c:v>
                </c:pt>
                <c:pt idx="131">
                  <c:v>117185</c:v>
                </c:pt>
                <c:pt idx="132">
                  <c:v>108989</c:v>
                </c:pt>
                <c:pt idx="133">
                  <c:v>148652</c:v>
                </c:pt>
                <c:pt idx="134">
                  <c:v>79302</c:v>
                </c:pt>
                <c:pt idx="135">
                  <c:v>147132</c:v>
                </c:pt>
                <c:pt idx="136">
                  <c:v>131738.27000000002</c:v>
                </c:pt>
                <c:pt idx="137">
                  <c:v>146355</c:v>
                </c:pt>
                <c:pt idx="138">
                  <c:v>97060.800000000003</c:v>
                </c:pt>
                <c:pt idx="139">
                  <c:v>84002.5</c:v>
                </c:pt>
                <c:pt idx="140">
                  <c:v>106070</c:v>
                </c:pt>
                <c:pt idx="141">
                  <c:v>123187.9</c:v>
                </c:pt>
                <c:pt idx="142">
                  <c:v>120367.81</c:v>
                </c:pt>
                <c:pt idx="143">
                  <c:v>140372</c:v>
                </c:pt>
                <c:pt idx="144">
                  <c:v>102852</c:v>
                </c:pt>
                <c:pt idx="145">
                  <c:v>154669</c:v>
                </c:pt>
                <c:pt idx="146">
                  <c:v>115935.54000000001</c:v>
                </c:pt>
                <c:pt idx="147">
                  <c:v>113706.2</c:v>
                </c:pt>
                <c:pt idx="148">
                  <c:v>138769.38</c:v>
                </c:pt>
                <c:pt idx="149">
                  <c:v>61340</c:v>
                </c:pt>
                <c:pt idx="150">
                  <c:v>72374</c:v>
                </c:pt>
                <c:pt idx="151">
                  <c:v>143773.58000000002</c:v>
                </c:pt>
                <c:pt idx="152">
                  <c:v>142326.04</c:v>
                </c:pt>
                <c:pt idx="153">
                  <c:v>140545</c:v>
                </c:pt>
                <c:pt idx="154">
                  <c:v>57140.85</c:v>
                </c:pt>
                <c:pt idx="155">
                  <c:v>131727</c:v>
                </c:pt>
                <c:pt idx="156">
                  <c:v>132226</c:v>
                </c:pt>
                <c:pt idx="157">
                  <c:v>77241</c:v>
                </c:pt>
                <c:pt idx="158">
                  <c:v>55885.7</c:v>
                </c:pt>
                <c:pt idx="159">
                  <c:v>49700</c:v>
                </c:pt>
                <c:pt idx="160">
                  <c:v>155352</c:v>
                </c:pt>
                <c:pt idx="161">
                  <c:v>288614.2</c:v>
                </c:pt>
                <c:pt idx="162">
                  <c:v>239570.4</c:v>
                </c:pt>
                <c:pt idx="163">
                  <c:v>170302</c:v>
                </c:pt>
                <c:pt idx="164">
                  <c:v>141232.16999999998</c:v>
                </c:pt>
                <c:pt idx="165">
                  <c:v>102537.85</c:v>
                </c:pt>
                <c:pt idx="166">
                  <c:v>219126.24</c:v>
                </c:pt>
                <c:pt idx="167">
                  <c:v>204852.36</c:v>
                </c:pt>
                <c:pt idx="168">
                  <c:v>253368</c:v>
                </c:pt>
                <c:pt idx="169">
                  <c:v>162271</c:v>
                </c:pt>
                <c:pt idx="170">
                  <c:v>293271</c:v>
                </c:pt>
                <c:pt idx="171">
                  <c:v>162957</c:v>
                </c:pt>
                <c:pt idx="172">
                  <c:v>137273</c:v>
                </c:pt>
                <c:pt idx="173">
                  <c:v>199677</c:v>
                </c:pt>
                <c:pt idx="174">
                  <c:v>161017</c:v>
                </c:pt>
                <c:pt idx="175">
                  <c:v>199790</c:v>
                </c:pt>
                <c:pt idx="176">
                  <c:v>159882</c:v>
                </c:pt>
                <c:pt idx="177">
                  <c:v>64929</c:v>
                </c:pt>
                <c:pt idx="178">
                  <c:v>180728</c:v>
                </c:pt>
                <c:pt idx="179">
                  <c:v>144134</c:v>
                </c:pt>
                <c:pt idx="180">
                  <c:v>160250</c:v>
                </c:pt>
                <c:pt idx="181">
                  <c:v>193543</c:v>
                </c:pt>
                <c:pt idx="182">
                  <c:v>233376</c:v>
                </c:pt>
                <c:pt idx="183">
                  <c:v>166709</c:v>
                </c:pt>
                <c:pt idx="184">
                  <c:v>133873</c:v>
                </c:pt>
                <c:pt idx="185">
                  <c:v>133087</c:v>
                </c:pt>
                <c:pt idx="186">
                  <c:v>178428</c:v>
                </c:pt>
                <c:pt idx="187">
                  <c:v>191102</c:v>
                </c:pt>
                <c:pt idx="188">
                  <c:v>168670</c:v>
                </c:pt>
                <c:pt idx="189">
                  <c:v>163914</c:v>
                </c:pt>
                <c:pt idx="190">
                  <c:v>241130</c:v>
                </c:pt>
                <c:pt idx="191">
                  <c:v>138535</c:v>
                </c:pt>
                <c:pt idx="192">
                  <c:v>119348</c:v>
                </c:pt>
                <c:pt idx="193">
                  <c:v>154354</c:v>
                </c:pt>
                <c:pt idx="194">
                  <c:v>119877</c:v>
                </c:pt>
                <c:pt idx="195">
                  <c:v>135019</c:v>
                </c:pt>
                <c:pt idx="196">
                  <c:v>176383</c:v>
                </c:pt>
                <c:pt idx="197">
                  <c:v>233522</c:v>
                </c:pt>
                <c:pt idx="198">
                  <c:v>132585</c:v>
                </c:pt>
                <c:pt idx="199">
                  <c:v>170654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9-40FD-BF3B-D1A8B8D219CE}"/>
            </c:ext>
          </c:extLst>
        </c:ser>
        <c:ser>
          <c:idx val="1"/>
          <c:order val="1"/>
          <c:tx>
            <c:v>Predicted TOTAL COST TO HOSPITAL </c:v>
          </c:tx>
          <c:spPr>
            <a:ln w="19050">
              <a:noFill/>
            </a:ln>
          </c:spPr>
          <c:xVal>
            <c:numRef>
              <c:f>'modified training dataset'!$L$2:$L$201</c:f>
              <c:numCache>
                <c:formatCode>General</c:formatCode>
                <c:ptCount val="200"/>
                <c:pt idx="0">
                  <c:v>160</c:v>
                </c:pt>
                <c:pt idx="1">
                  <c:v>155</c:v>
                </c:pt>
                <c:pt idx="2">
                  <c:v>164</c:v>
                </c:pt>
                <c:pt idx="3">
                  <c:v>173</c:v>
                </c:pt>
                <c:pt idx="4">
                  <c:v>175</c:v>
                </c:pt>
                <c:pt idx="5">
                  <c:v>140</c:v>
                </c:pt>
                <c:pt idx="6">
                  <c:v>170</c:v>
                </c:pt>
                <c:pt idx="7">
                  <c:v>164</c:v>
                </c:pt>
                <c:pt idx="8">
                  <c:v>174</c:v>
                </c:pt>
                <c:pt idx="9">
                  <c:v>175</c:v>
                </c:pt>
                <c:pt idx="10">
                  <c:v>170</c:v>
                </c:pt>
                <c:pt idx="11">
                  <c:v>151</c:v>
                </c:pt>
                <c:pt idx="12">
                  <c:v>165</c:v>
                </c:pt>
                <c:pt idx="13">
                  <c:v>168</c:v>
                </c:pt>
                <c:pt idx="14">
                  <c:v>123</c:v>
                </c:pt>
                <c:pt idx="15">
                  <c:v>154</c:v>
                </c:pt>
                <c:pt idx="16">
                  <c:v>140</c:v>
                </c:pt>
                <c:pt idx="17">
                  <c:v>150</c:v>
                </c:pt>
                <c:pt idx="18">
                  <c:v>172</c:v>
                </c:pt>
                <c:pt idx="19">
                  <c:v>160</c:v>
                </c:pt>
                <c:pt idx="20">
                  <c:v>147</c:v>
                </c:pt>
                <c:pt idx="21">
                  <c:v>160</c:v>
                </c:pt>
                <c:pt idx="22">
                  <c:v>172</c:v>
                </c:pt>
                <c:pt idx="23">
                  <c:v>158</c:v>
                </c:pt>
                <c:pt idx="24">
                  <c:v>155</c:v>
                </c:pt>
                <c:pt idx="25">
                  <c:v>162</c:v>
                </c:pt>
                <c:pt idx="26">
                  <c:v>170</c:v>
                </c:pt>
                <c:pt idx="27">
                  <c:v>171</c:v>
                </c:pt>
                <c:pt idx="28">
                  <c:v>163</c:v>
                </c:pt>
                <c:pt idx="29">
                  <c:v>169</c:v>
                </c:pt>
                <c:pt idx="30">
                  <c:v>159</c:v>
                </c:pt>
                <c:pt idx="31">
                  <c:v>163</c:v>
                </c:pt>
                <c:pt idx="32">
                  <c:v>170</c:v>
                </c:pt>
                <c:pt idx="33">
                  <c:v>68</c:v>
                </c:pt>
                <c:pt idx="34">
                  <c:v>160</c:v>
                </c:pt>
                <c:pt idx="35">
                  <c:v>68</c:v>
                </c:pt>
                <c:pt idx="36">
                  <c:v>173</c:v>
                </c:pt>
                <c:pt idx="37">
                  <c:v>162</c:v>
                </c:pt>
                <c:pt idx="38">
                  <c:v>155</c:v>
                </c:pt>
                <c:pt idx="39">
                  <c:v>167</c:v>
                </c:pt>
                <c:pt idx="40">
                  <c:v>172</c:v>
                </c:pt>
                <c:pt idx="41">
                  <c:v>160</c:v>
                </c:pt>
                <c:pt idx="42">
                  <c:v>138</c:v>
                </c:pt>
                <c:pt idx="43">
                  <c:v>155</c:v>
                </c:pt>
                <c:pt idx="44">
                  <c:v>85</c:v>
                </c:pt>
                <c:pt idx="45">
                  <c:v>158</c:v>
                </c:pt>
                <c:pt idx="46">
                  <c:v>153</c:v>
                </c:pt>
                <c:pt idx="47">
                  <c:v>162</c:v>
                </c:pt>
                <c:pt idx="48">
                  <c:v>156</c:v>
                </c:pt>
                <c:pt idx="49">
                  <c:v>66</c:v>
                </c:pt>
                <c:pt idx="50">
                  <c:v>163</c:v>
                </c:pt>
                <c:pt idx="51">
                  <c:v>162</c:v>
                </c:pt>
                <c:pt idx="52">
                  <c:v>160</c:v>
                </c:pt>
                <c:pt idx="53">
                  <c:v>158</c:v>
                </c:pt>
                <c:pt idx="54">
                  <c:v>159</c:v>
                </c:pt>
                <c:pt idx="55">
                  <c:v>166</c:v>
                </c:pt>
                <c:pt idx="56">
                  <c:v>170</c:v>
                </c:pt>
                <c:pt idx="57">
                  <c:v>64</c:v>
                </c:pt>
                <c:pt idx="58">
                  <c:v>149</c:v>
                </c:pt>
                <c:pt idx="59">
                  <c:v>137</c:v>
                </c:pt>
                <c:pt idx="60">
                  <c:v>149</c:v>
                </c:pt>
                <c:pt idx="61">
                  <c:v>107</c:v>
                </c:pt>
                <c:pt idx="62">
                  <c:v>133</c:v>
                </c:pt>
                <c:pt idx="63">
                  <c:v>140</c:v>
                </c:pt>
                <c:pt idx="64">
                  <c:v>140</c:v>
                </c:pt>
                <c:pt idx="65">
                  <c:v>105</c:v>
                </c:pt>
                <c:pt idx="66">
                  <c:v>147</c:v>
                </c:pt>
                <c:pt idx="67">
                  <c:v>153</c:v>
                </c:pt>
                <c:pt idx="68">
                  <c:v>85</c:v>
                </c:pt>
                <c:pt idx="69">
                  <c:v>134</c:v>
                </c:pt>
                <c:pt idx="70">
                  <c:v>144</c:v>
                </c:pt>
                <c:pt idx="71">
                  <c:v>117</c:v>
                </c:pt>
                <c:pt idx="72">
                  <c:v>149</c:v>
                </c:pt>
                <c:pt idx="73">
                  <c:v>107</c:v>
                </c:pt>
                <c:pt idx="74">
                  <c:v>133</c:v>
                </c:pt>
                <c:pt idx="75">
                  <c:v>105</c:v>
                </c:pt>
                <c:pt idx="76">
                  <c:v>147</c:v>
                </c:pt>
                <c:pt idx="77">
                  <c:v>84</c:v>
                </c:pt>
                <c:pt idx="78">
                  <c:v>134</c:v>
                </c:pt>
                <c:pt idx="79">
                  <c:v>144</c:v>
                </c:pt>
                <c:pt idx="80">
                  <c:v>117</c:v>
                </c:pt>
                <c:pt idx="81">
                  <c:v>148</c:v>
                </c:pt>
                <c:pt idx="82">
                  <c:v>153</c:v>
                </c:pt>
                <c:pt idx="83">
                  <c:v>155</c:v>
                </c:pt>
                <c:pt idx="84">
                  <c:v>114</c:v>
                </c:pt>
                <c:pt idx="85">
                  <c:v>156</c:v>
                </c:pt>
                <c:pt idx="86">
                  <c:v>57</c:v>
                </c:pt>
                <c:pt idx="87">
                  <c:v>172</c:v>
                </c:pt>
                <c:pt idx="88">
                  <c:v>150</c:v>
                </c:pt>
                <c:pt idx="89">
                  <c:v>81</c:v>
                </c:pt>
                <c:pt idx="90">
                  <c:v>86</c:v>
                </c:pt>
                <c:pt idx="91">
                  <c:v>85</c:v>
                </c:pt>
                <c:pt idx="92">
                  <c:v>65</c:v>
                </c:pt>
                <c:pt idx="93">
                  <c:v>155</c:v>
                </c:pt>
                <c:pt idx="94">
                  <c:v>112</c:v>
                </c:pt>
                <c:pt idx="95">
                  <c:v>171</c:v>
                </c:pt>
                <c:pt idx="96">
                  <c:v>155</c:v>
                </c:pt>
                <c:pt idx="97">
                  <c:v>80</c:v>
                </c:pt>
                <c:pt idx="98">
                  <c:v>171</c:v>
                </c:pt>
                <c:pt idx="99">
                  <c:v>76</c:v>
                </c:pt>
                <c:pt idx="100">
                  <c:v>81</c:v>
                </c:pt>
                <c:pt idx="101">
                  <c:v>128</c:v>
                </c:pt>
                <c:pt idx="102">
                  <c:v>74</c:v>
                </c:pt>
                <c:pt idx="103">
                  <c:v>88</c:v>
                </c:pt>
                <c:pt idx="104">
                  <c:v>167</c:v>
                </c:pt>
                <c:pt idx="105">
                  <c:v>152</c:v>
                </c:pt>
                <c:pt idx="106">
                  <c:v>154</c:v>
                </c:pt>
                <c:pt idx="107">
                  <c:v>162</c:v>
                </c:pt>
                <c:pt idx="108">
                  <c:v>106</c:v>
                </c:pt>
                <c:pt idx="109">
                  <c:v>93</c:v>
                </c:pt>
                <c:pt idx="110">
                  <c:v>185</c:v>
                </c:pt>
                <c:pt idx="111">
                  <c:v>115</c:v>
                </c:pt>
                <c:pt idx="112">
                  <c:v>157</c:v>
                </c:pt>
                <c:pt idx="113">
                  <c:v>71</c:v>
                </c:pt>
                <c:pt idx="114">
                  <c:v>168</c:v>
                </c:pt>
                <c:pt idx="115">
                  <c:v>62</c:v>
                </c:pt>
                <c:pt idx="116">
                  <c:v>162</c:v>
                </c:pt>
                <c:pt idx="117">
                  <c:v>22</c:v>
                </c:pt>
                <c:pt idx="118">
                  <c:v>98</c:v>
                </c:pt>
                <c:pt idx="119">
                  <c:v>85</c:v>
                </c:pt>
                <c:pt idx="120">
                  <c:v>168</c:v>
                </c:pt>
                <c:pt idx="121">
                  <c:v>159</c:v>
                </c:pt>
                <c:pt idx="122">
                  <c:v>117</c:v>
                </c:pt>
                <c:pt idx="123">
                  <c:v>99</c:v>
                </c:pt>
                <c:pt idx="124">
                  <c:v>147</c:v>
                </c:pt>
                <c:pt idx="125">
                  <c:v>155</c:v>
                </c:pt>
                <c:pt idx="126">
                  <c:v>118</c:v>
                </c:pt>
                <c:pt idx="127">
                  <c:v>115</c:v>
                </c:pt>
                <c:pt idx="128">
                  <c:v>160</c:v>
                </c:pt>
                <c:pt idx="129">
                  <c:v>29</c:v>
                </c:pt>
                <c:pt idx="130">
                  <c:v>160</c:v>
                </c:pt>
                <c:pt idx="131">
                  <c:v>154</c:v>
                </c:pt>
                <c:pt idx="132">
                  <c:v>163</c:v>
                </c:pt>
                <c:pt idx="133">
                  <c:v>151</c:v>
                </c:pt>
                <c:pt idx="134">
                  <c:v>77</c:v>
                </c:pt>
                <c:pt idx="135">
                  <c:v>105</c:v>
                </c:pt>
                <c:pt idx="136">
                  <c:v>105</c:v>
                </c:pt>
                <c:pt idx="137">
                  <c:v>127</c:v>
                </c:pt>
                <c:pt idx="138">
                  <c:v>120</c:v>
                </c:pt>
                <c:pt idx="139">
                  <c:v>160</c:v>
                </c:pt>
                <c:pt idx="140">
                  <c:v>72</c:v>
                </c:pt>
                <c:pt idx="141">
                  <c:v>155</c:v>
                </c:pt>
                <c:pt idx="142">
                  <c:v>120</c:v>
                </c:pt>
                <c:pt idx="143">
                  <c:v>130</c:v>
                </c:pt>
                <c:pt idx="144">
                  <c:v>112</c:v>
                </c:pt>
                <c:pt idx="145">
                  <c:v>68</c:v>
                </c:pt>
                <c:pt idx="146">
                  <c:v>126</c:v>
                </c:pt>
                <c:pt idx="147">
                  <c:v>129</c:v>
                </c:pt>
                <c:pt idx="148">
                  <c:v>111</c:v>
                </c:pt>
                <c:pt idx="149">
                  <c:v>109</c:v>
                </c:pt>
                <c:pt idx="150">
                  <c:v>114</c:v>
                </c:pt>
                <c:pt idx="151">
                  <c:v>91</c:v>
                </c:pt>
                <c:pt idx="152">
                  <c:v>98</c:v>
                </c:pt>
                <c:pt idx="153">
                  <c:v>93</c:v>
                </c:pt>
                <c:pt idx="154">
                  <c:v>78</c:v>
                </c:pt>
                <c:pt idx="155">
                  <c:v>99</c:v>
                </c:pt>
                <c:pt idx="156">
                  <c:v>27</c:v>
                </c:pt>
                <c:pt idx="157">
                  <c:v>45</c:v>
                </c:pt>
                <c:pt idx="158">
                  <c:v>155</c:v>
                </c:pt>
                <c:pt idx="159">
                  <c:v>130</c:v>
                </c:pt>
                <c:pt idx="160">
                  <c:v>114</c:v>
                </c:pt>
                <c:pt idx="161">
                  <c:v>105</c:v>
                </c:pt>
                <c:pt idx="162">
                  <c:v>39</c:v>
                </c:pt>
                <c:pt idx="163">
                  <c:v>145</c:v>
                </c:pt>
                <c:pt idx="164">
                  <c:v>50</c:v>
                </c:pt>
                <c:pt idx="165">
                  <c:v>152</c:v>
                </c:pt>
                <c:pt idx="166">
                  <c:v>157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155</c:v>
                </c:pt>
                <c:pt idx="171">
                  <c:v>122</c:v>
                </c:pt>
                <c:pt idx="172">
                  <c:v>74</c:v>
                </c:pt>
                <c:pt idx="173">
                  <c:v>172</c:v>
                </c:pt>
                <c:pt idx="174">
                  <c:v>147</c:v>
                </c:pt>
                <c:pt idx="175">
                  <c:v>148</c:v>
                </c:pt>
                <c:pt idx="176">
                  <c:v>160</c:v>
                </c:pt>
                <c:pt idx="177">
                  <c:v>19</c:v>
                </c:pt>
                <c:pt idx="178">
                  <c:v>87</c:v>
                </c:pt>
                <c:pt idx="179">
                  <c:v>156</c:v>
                </c:pt>
                <c:pt idx="180">
                  <c:v>139</c:v>
                </c:pt>
                <c:pt idx="181">
                  <c:v>150</c:v>
                </c:pt>
                <c:pt idx="182">
                  <c:v>66</c:v>
                </c:pt>
                <c:pt idx="183">
                  <c:v>154</c:v>
                </c:pt>
                <c:pt idx="184">
                  <c:v>130</c:v>
                </c:pt>
                <c:pt idx="185">
                  <c:v>165</c:v>
                </c:pt>
                <c:pt idx="186">
                  <c:v>165</c:v>
                </c:pt>
                <c:pt idx="187">
                  <c:v>173</c:v>
                </c:pt>
                <c:pt idx="188">
                  <c:v>88</c:v>
                </c:pt>
                <c:pt idx="189">
                  <c:v>83</c:v>
                </c:pt>
                <c:pt idx="190">
                  <c:v>172</c:v>
                </c:pt>
                <c:pt idx="191">
                  <c:v>154</c:v>
                </c:pt>
                <c:pt idx="192">
                  <c:v>163</c:v>
                </c:pt>
                <c:pt idx="193">
                  <c:v>157</c:v>
                </c:pt>
                <c:pt idx="194">
                  <c:v>53</c:v>
                </c:pt>
                <c:pt idx="195">
                  <c:v>80</c:v>
                </c:pt>
                <c:pt idx="196">
                  <c:v>72</c:v>
                </c:pt>
                <c:pt idx="197">
                  <c:v>78</c:v>
                </c:pt>
                <c:pt idx="198">
                  <c:v>110</c:v>
                </c:pt>
                <c:pt idx="199">
                  <c:v>29</c:v>
                </c:pt>
              </c:numCache>
            </c:numRef>
          </c:xVal>
          <c:yVal>
            <c:numRef>
              <c:f>'modified training dataset'!$S$55:$S$254</c:f>
              <c:numCache>
                <c:formatCode>General</c:formatCode>
                <c:ptCount val="200"/>
                <c:pt idx="0">
                  <c:v>319482.7626591954</c:v>
                </c:pt>
                <c:pt idx="1">
                  <c:v>324860.25026471814</c:v>
                </c:pt>
                <c:pt idx="2">
                  <c:v>380324.39191997173</c:v>
                </c:pt>
                <c:pt idx="3">
                  <c:v>343604.77056207211</c:v>
                </c:pt>
                <c:pt idx="4">
                  <c:v>287254.04953643988</c:v>
                </c:pt>
                <c:pt idx="5">
                  <c:v>471911.44870173151</c:v>
                </c:pt>
                <c:pt idx="6">
                  <c:v>382902.2722045363</c:v>
                </c:pt>
                <c:pt idx="7">
                  <c:v>306162.62221798976</c:v>
                </c:pt>
                <c:pt idx="8">
                  <c:v>362751.68759862962</c:v>
                </c:pt>
                <c:pt idx="9">
                  <c:v>288330.90924158116</c:v>
                </c:pt>
                <c:pt idx="10">
                  <c:v>344279.17166034866</c:v>
                </c:pt>
                <c:pt idx="11">
                  <c:v>169212.32711989296</c:v>
                </c:pt>
                <c:pt idx="12">
                  <c:v>320888.74018770899</c:v>
                </c:pt>
                <c:pt idx="13">
                  <c:v>236144.8868266748</c:v>
                </c:pt>
                <c:pt idx="14">
                  <c:v>296155.65604430571</c:v>
                </c:pt>
                <c:pt idx="15">
                  <c:v>312257.0326456725</c:v>
                </c:pt>
                <c:pt idx="16">
                  <c:v>322703.19395710179</c:v>
                </c:pt>
                <c:pt idx="17">
                  <c:v>261891.81667223887</c:v>
                </c:pt>
                <c:pt idx="18">
                  <c:v>335347.90412952559</c:v>
                </c:pt>
                <c:pt idx="19">
                  <c:v>276147.21079672879</c:v>
                </c:pt>
                <c:pt idx="20">
                  <c:v>352056.57126648934</c:v>
                </c:pt>
                <c:pt idx="21">
                  <c:v>286518.60527091078</c:v>
                </c:pt>
                <c:pt idx="22">
                  <c:v>347838.70199879119</c:v>
                </c:pt>
                <c:pt idx="23">
                  <c:v>318620.63363751437</c:v>
                </c:pt>
                <c:pt idx="24">
                  <c:v>340343.78267328185</c:v>
                </c:pt>
                <c:pt idx="25">
                  <c:v>383344.87836836983</c:v>
                </c:pt>
                <c:pt idx="26">
                  <c:v>377630.75744411396</c:v>
                </c:pt>
                <c:pt idx="27">
                  <c:v>290302.3244205165</c:v>
                </c:pt>
                <c:pt idx="28">
                  <c:v>318952.30288858258</c:v>
                </c:pt>
                <c:pt idx="29">
                  <c:v>288478.00750904874</c:v>
                </c:pt>
                <c:pt idx="30">
                  <c:v>298492.3529544092</c:v>
                </c:pt>
                <c:pt idx="31">
                  <c:v>296176.14323025831</c:v>
                </c:pt>
                <c:pt idx="32">
                  <c:v>316587.6267509812</c:v>
                </c:pt>
                <c:pt idx="33">
                  <c:v>260886.32564775346</c:v>
                </c:pt>
                <c:pt idx="34">
                  <c:v>177155.97517070739</c:v>
                </c:pt>
                <c:pt idx="35">
                  <c:v>174112.16264005861</c:v>
                </c:pt>
                <c:pt idx="36">
                  <c:v>193059.8635146133</c:v>
                </c:pt>
                <c:pt idx="37">
                  <c:v>216927.14763059554</c:v>
                </c:pt>
                <c:pt idx="38">
                  <c:v>300308.42861418735</c:v>
                </c:pt>
                <c:pt idx="39">
                  <c:v>226123.12896977639</c:v>
                </c:pt>
                <c:pt idx="40">
                  <c:v>298483.82167680847</c:v>
                </c:pt>
                <c:pt idx="41">
                  <c:v>254150.47809232585</c:v>
                </c:pt>
                <c:pt idx="42">
                  <c:v>278222.10346427641</c:v>
                </c:pt>
                <c:pt idx="43">
                  <c:v>131367.27734737506</c:v>
                </c:pt>
                <c:pt idx="44">
                  <c:v>185419.7377278872</c:v>
                </c:pt>
                <c:pt idx="45">
                  <c:v>235082.73966479336</c:v>
                </c:pt>
                <c:pt idx="46">
                  <c:v>162710.92597752533</c:v>
                </c:pt>
                <c:pt idx="47">
                  <c:v>173504.44254368806</c:v>
                </c:pt>
                <c:pt idx="48">
                  <c:v>170283.59264552768</c:v>
                </c:pt>
                <c:pt idx="49">
                  <c:v>151334.16035732703</c:v>
                </c:pt>
                <c:pt idx="50">
                  <c:v>205041.49395132484</c:v>
                </c:pt>
                <c:pt idx="51">
                  <c:v>191557.26516536248</c:v>
                </c:pt>
                <c:pt idx="52">
                  <c:v>314596.17910348182</c:v>
                </c:pt>
                <c:pt idx="53">
                  <c:v>155431.45455449785</c:v>
                </c:pt>
                <c:pt idx="54">
                  <c:v>140564.25772275499</c:v>
                </c:pt>
                <c:pt idx="55">
                  <c:v>221647.31380192371</c:v>
                </c:pt>
                <c:pt idx="56">
                  <c:v>171566.18858603964</c:v>
                </c:pt>
                <c:pt idx="57">
                  <c:v>122712.53598720614</c:v>
                </c:pt>
                <c:pt idx="58">
                  <c:v>104153.22349630944</c:v>
                </c:pt>
                <c:pt idx="59">
                  <c:v>106419.0755220608</c:v>
                </c:pt>
                <c:pt idx="60">
                  <c:v>152514.71147390592</c:v>
                </c:pt>
                <c:pt idx="61">
                  <c:v>124149.62882555374</c:v>
                </c:pt>
                <c:pt idx="62">
                  <c:v>141800.81412775669</c:v>
                </c:pt>
                <c:pt idx="63">
                  <c:v>184216.0927875815</c:v>
                </c:pt>
                <c:pt idx="64">
                  <c:v>102264.03874934241</c:v>
                </c:pt>
                <c:pt idx="65">
                  <c:v>189238.5785296901</c:v>
                </c:pt>
                <c:pt idx="66">
                  <c:v>120769.92704488253</c:v>
                </c:pt>
                <c:pt idx="67">
                  <c:v>107371.89500667136</c:v>
                </c:pt>
                <c:pt idx="68">
                  <c:v>184766.89032816858</c:v>
                </c:pt>
                <c:pt idx="69">
                  <c:v>118561.60461425337</c:v>
                </c:pt>
                <c:pt idx="70">
                  <c:v>84314.129954477015</c:v>
                </c:pt>
                <c:pt idx="71">
                  <c:v>133886.84779717249</c:v>
                </c:pt>
                <c:pt idx="72">
                  <c:v>152514.71147390592</c:v>
                </c:pt>
                <c:pt idx="73">
                  <c:v>124149.62882555374</c:v>
                </c:pt>
                <c:pt idx="74">
                  <c:v>141800.81412775669</c:v>
                </c:pt>
                <c:pt idx="75">
                  <c:v>189238.5785296901</c:v>
                </c:pt>
                <c:pt idx="76">
                  <c:v>120769.92704488253</c:v>
                </c:pt>
                <c:pt idx="77">
                  <c:v>184658.99365038064</c:v>
                </c:pt>
                <c:pt idx="78">
                  <c:v>118561.60461425337</c:v>
                </c:pt>
                <c:pt idx="79">
                  <c:v>84314.129954477015</c:v>
                </c:pt>
                <c:pt idx="80">
                  <c:v>133886.84779717249</c:v>
                </c:pt>
                <c:pt idx="81">
                  <c:v>276697.88057206065</c:v>
                </c:pt>
                <c:pt idx="82">
                  <c:v>286865.98247777019</c:v>
                </c:pt>
                <c:pt idx="83">
                  <c:v>308266.18943351734</c:v>
                </c:pt>
                <c:pt idx="84">
                  <c:v>217894.13291674494</c:v>
                </c:pt>
                <c:pt idx="85">
                  <c:v>190415.39788175054</c:v>
                </c:pt>
                <c:pt idx="86">
                  <c:v>233617.31753648358</c:v>
                </c:pt>
                <c:pt idx="87">
                  <c:v>373607.24225516454</c:v>
                </c:pt>
                <c:pt idx="88">
                  <c:v>139119.78001738028</c:v>
                </c:pt>
                <c:pt idx="89">
                  <c:v>142980.03644325217</c:v>
                </c:pt>
                <c:pt idx="90">
                  <c:v>159850.24222854141</c:v>
                </c:pt>
                <c:pt idx="91">
                  <c:v>165535.46303089298</c:v>
                </c:pt>
                <c:pt idx="92">
                  <c:v>203700.40805129643</c:v>
                </c:pt>
                <c:pt idx="93">
                  <c:v>238269.39295281249</c:v>
                </c:pt>
                <c:pt idx="94">
                  <c:v>131797.38986241579</c:v>
                </c:pt>
                <c:pt idx="95">
                  <c:v>307488.11362452852</c:v>
                </c:pt>
                <c:pt idx="96">
                  <c:v>177851.77741857158</c:v>
                </c:pt>
                <c:pt idx="97">
                  <c:v>189219.83941083332</c:v>
                </c:pt>
                <c:pt idx="98">
                  <c:v>299601.7950116875</c:v>
                </c:pt>
                <c:pt idx="99">
                  <c:v>165754.71182687063</c:v>
                </c:pt>
                <c:pt idx="100">
                  <c:v>156908.2845673979</c:v>
                </c:pt>
                <c:pt idx="101">
                  <c:v>155569.43422600327</c:v>
                </c:pt>
                <c:pt idx="102">
                  <c:v>150266.83970365603</c:v>
                </c:pt>
                <c:pt idx="103">
                  <c:v>179141.12715455651</c:v>
                </c:pt>
                <c:pt idx="104">
                  <c:v>308071.40313401655</c:v>
                </c:pt>
                <c:pt idx="105">
                  <c:v>214830.7081495139</c:v>
                </c:pt>
                <c:pt idx="106">
                  <c:v>167129.39633049438</c:v>
                </c:pt>
                <c:pt idx="107">
                  <c:v>219541.48710580348</c:v>
                </c:pt>
                <c:pt idx="108">
                  <c:v>145261.82204127664</c:v>
                </c:pt>
                <c:pt idx="109">
                  <c:v>165026.75921420654</c:v>
                </c:pt>
                <c:pt idx="110">
                  <c:v>272440.40837775636</c:v>
                </c:pt>
                <c:pt idx="111">
                  <c:v>73745.621784670802</c:v>
                </c:pt>
                <c:pt idx="112">
                  <c:v>163922.19794140043</c:v>
                </c:pt>
                <c:pt idx="113">
                  <c:v>174163.1260855486</c:v>
                </c:pt>
                <c:pt idx="114">
                  <c:v>265506.33782182925</c:v>
                </c:pt>
                <c:pt idx="115">
                  <c:v>199168.43221228008</c:v>
                </c:pt>
                <c:pt idx="116">
                  <c:v>147023.25475586153</c:v>
                </c:pt>
                <c:pt idx="117">
                  <c:v>230856.39777975049</c:v>
                </c:pt>
                <c:pt idx="118">
                  <c:v>194114.90354654373</c:v>
                </c:pt>
                <c:pt idx="119">
                  <c:v>179618.32945371931</c:v>
                </c:pt>
                <c:pt idx="120">
                  <c:v>295923.79839607113</c:v>
                </c:pt>
                <c:pt idx="121">
                  <c:v>197411.88093087214</c:v>
                </c:pt>
                <c:pt idx="122">
                  <c:v>143803.44694498231</c:v>
                </c:pt>
                <c:pt idx="123">
                  <c:v>161815.92562426301</c:v>
                </c:pt>
                <c:pt idx="124">
                  <c:v>283372.64379926067</c:v>
                </c:pt>
                <c:pt idx="125">
                  <c:v>164922.47601808424</c:v>
                </c:pt>
                <c:pt idx="126">
                  <c:v>177225.91803925429</c:v>
                </c:pt>
                <c:pt idx="127">
                  <c:v>136851.88462328078</c:v>
                </c:pt>
                <c:pt idx="128">
                  <c:v>312080.5046508892</c:v>
                </c:pt>
                <c:pt idx="129">
                  <c:v>134738.13405126869</c:v>
                </c:pt>
                <c:pt idx="130">
                  <c:v>272239.15705511952</c:v>
                </c:pt>
                <c:pt idx="131">
                  <c:v>92467.163334274199</c:v>
                </c:pt>
                <c:pt idx="132">
                  <c:v>103650.6471007395</c:v>
                </c:pt>
                <c:pt idx="133">
                  <c:v>180084.58885600098</c:v>
                </c:pt>
                <c:pt idx="134">
                  <c:v>161180.22546884831</c:v>
                </c:pt>
                <c:pt idx="135">
                  <c:v>166087.93972673986</c:v>
                </c:pt>
                <c:pt idx="136">
                  <c:v>154053.27847845285</c:v>
                </c:pt>
                <c:pt idx="137">
                  <c:v>183280.26427382321</c:v>
                </c:pt>
                <c:pt idx="138">
                  <c:v>172383.70888825625</c:v>
                </c:pt>
                <c:pt idx="139">
                  <c:v>237943.48025417168</c:v>
                </c:pt>
                <c:pt idx="140">
                  <c:v>180335.73439517547</c:v>
                </c:pt>
                <c:pt idx="141">
                  <c:v>128275.93188474761</c:v>
                </c:pt>
                <c:pt idx="142">
                  <c:v>138516.68362854209</c:v>
                </c:pt>
                <c:pt idx="143">
                  <c:v>166047.39842474909</c:v>
                </c:pt>
                <c:pt idx="144">
                  <c:v>185441.88464232444</c:v>
                </c:pt>
                <c:pt idx="145">
                  <c:v>168562.47009557535</c:v>
                </c:pt>
                <c:pt idx="146">
                  <c:v>144716.00082751084</c:v>
                </c:pt>
                <c:pt idx="147">
                  <c:v>147980.66091960168</c:v>
                </c:pt>
                <c:pt idx="148">
                  <c:v>160807.95911084133</c:v>
                </c:pt>
                <c:pt idx="149">
                  <c:v>157749.23040718058</c:v>
                </c:pt>
                <c:pt idx="150">
                  <c:v>98485.278364885598</c:v>
                </c:pt>
                <c:pt idx="151">
                  <c:v>148018.35098692638</c:v>
                </c:pt>
                <c:pt idx="152">
                  <c:v>196105.78306693834</c:v>
                </c:pt>
                <c:pt idx="153">
                  <c:v>228505.72213702762</c:v>
                </c:pt>
                <c:pt idx="154">
                  <c:v>169454.48585215089</c:v>
                </c:pt>
                <c:pt idx="155">
                  <c:v>120176.37066298138</c:v>
                </c:pt>
                <c:pt idx="156">
                  <c:v>157114.84233378764</c:v>
                </c:pt>
                <c:pt idx="157">
                  <c:v>200269.92116305188</c:v>
                </c:pt>
                <c:pt idx="158">
                  <c:v>301847.59869723109</c:v>
                </c:pt>
                <c:pt idx="159">
                  <c:v>156467.14595211166</c:v>
                </c:pt>
                <c:pt idx="160">
                  <c:v>277027.4373244099</c:v>
                </c:pt>
                <c:pt idx="161">
                  <c:v>199639.3235879924</c:v>
                </c:pt>
                <c:pt idx="162">
                  <c:v>127964.42759016553</c:v>
                </c:pt>
                <c:pt idx="163">
                  <c:v>178899.45583269844</c:v>
                </c:pt>
                <c:pt idx="164">
                  <c:v>124941.08489047251</c:v>
                </c:pt>
                <c:pt idx="165">
                  <c:v>243737.33245679963</c:v>
                </c:pt>
                <c:pt idx="166">
                  <c:v>352115.72438006575</c:v>
                </c:pt>
                <c:pt idx="167">
                  <c:v>258475.24031588517</c:v>
                </c:pt>
                <c:pt idx="168">
                  <c:v>277498.5859286653</c:v>
                </c:pt>
                <c:pt idx="169">
                  <c:v>313766.72419785918</c:v>
                </c:pt>
                <c:pt idx="170">
                  <c:v>227915.48127942067</c:v>
                </c:pt>
                <c:pt idx="171">
                  <c:v>116811.99356781514</c:v>
                </c:pt>
                <c:pt idx="172">
                  <c:v>167801.63400610338</c:v>
                </c:pt>
                <c:pt idx="173">
                  <c:v>278306.76382597489</c:v>
                </c:pt>
                <c:pt idx="174">
                  <c:v>191070.53714358635</c:v>
                </c:pt>
                <c:pt idx="175">
                  <c:v>206807.38150151001</c:v>
                </c:pt>
                <c:pt idx="176">
                  <c:v>172632.61761390857</c:v>
                </c:pt>
                <c:pt idx="177">
                  <c:v>150722.23091186862</c:v>
                </c:pt>
                <c:pt idx="178">
                  <c:v>152579.53380491037</c:v>
                </c:pt>
                <c:pt idx="179">
                  <c:v>260866.6926155852</c:v>
                </c:pt>
                <c:pt idx="180">
                  <c:v>110185.78776991717</c:v>
                </c:pt>
                <c:pt idx="181">
                  <c:v>228312.02074796992</c:v>
                </c:pt>
                <c:pt idx="182">
                  <c:v>150198.77647859196</c:v>
                </c:pt>
                <c:pt idx="183">
                  <c:v>197787.15798075194</c:v>
                </c:pt>
                <c:pt idx="184">
                  <c:v>175421.82422871931</c:v>
                </c:pt>
                <c:pt idx="185">
                  <c:v>135649.02510154006</c:v>
                </c:pt>
                <c:pt idx="186">
                  <c:v>274947.24289168889</c:v>
                </c:pt>
                <c:pt idx="187">
                  <c:v>319423.49972701393</c:v>
                </c:pt>
                <c:pt idx="188">
                  <c:v>170695.86757606582</c:v>
                </c:pt>
                <c:pt idx="189">
                  <c:v>136522.64337740751</c:v>
                </c:pt>
                <c:pt idx="190">
                  <c:v>263971.4336841898</c:v>
                </c:pt>
                <c:pt idx="191">
                  <c:v>317570.53726394713</c:v>
                </c:pt>
                <c:pt idx="192">
                  <c:v>114512.67146597116</c:v>
                </c:pt>
                <c:pt idx="193">
                  <c:v>289419.44161142723</c:v>
                </c:pt>
                <c:pt idx="194">
                  <c:v>117228.66346460853</c:v>
                </c:pt>
                <c:pt idx="195">
                  <c:v>134408.79156568379</c:v>
                </c:pt>
                <c:pt idx="196">
                  <c:v>91922.639407697745</c:v>
                </c:pt>
                <c:pt idx="197">
                  <c:v>191090.66853407674</c:v>
                </c:pt>
                <c:pt idx="198">
                  <c:v>209630.89699396616</c:v>
                </c:pt>
                <c:pt idx="199">
                  <c:v>156706.74475217811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9-40FD-BF3B-D1A8B8D2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82576"/>
        <c:axId val="2113698240"/>
      </c:scatterChart>
      <c:valAx>
        <c:axId val="18008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698240"/>
        <c:crosses val="autoZero"/>
        <c:crossBetween val="midCat"/>
      </c:valAx>
      <c:valAx>
        <c:axId val="211369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TO HOSPITAL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82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HR PULSE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COST TO HOSPITAL </c:v>
          </c:tx>
          <c:spPr>
            <a:ln w="19050">
              <a:noFill/>
            </a:ln>
          </c:spPr>
          <c:xVal>
            <c:numRef>
              <c:f>'modified training dataset'!$M$2:$M$201</c:f>
              <c:numCache>
                <c:formatCode>General</c:formatCode>
                <c:ptCount val="200"/>
                <c:pt idx="0">
                  <c:v>118</c:v>
                </c:pt>
                <c:pt idx="1">
                  <c:v>78</c:v>
                </c:pt>
                <c:pt idx="2">
                  <c:v>100</c:v>
                </c:pt>
                <c:pt idx="3">
                  <c:v>122</c:v>
                </c:pt>
                <c:pt idx="4">
                  <c:v>72</c:v>
                </c:pt>
                <c:pt idx="5">
                  <c:v>130</c:v>
                </c:pt>
                <c:pt idx="6">
                  <c:v>108</c:v>
                </c:pt>
                <c:pt idx="7">
                  <c:v>60</c:v>
                </c:pt>
                <c:pt idx="8">
                  <c:v>95</c:v>
                </c:pt>
                <c:pt idx="9">
                  <c:v>66</c:v>
                </c:pt>
                <c:pt idx="10">
                  <c:v>99</c:v>
                </c:pt>
                <c:pt idx="11">
                  <c:v>60</c:v>
                </c:pt>
                <c:pt idx="12">
                  <c:v>100</c:v>
                </c:pt>
                <c:pt idx="13">
                  <c:v>105</c:v>
                </c:pt>
                <c:pt idx="14">
                  <c:v>66</c:v>
                </c:pt>
                <c:pt idx="15">
                  <c:v>63</c:v>
                </c:pt>
                <c:pt idx="16">
                  <c:v>93</c:v>
                </c:pt>
                <c:pt idx="17">
                  <c:v>60</c:v>
                </c:pt>
                <c:pt idx="18">
                  <c:v>80</c:v>
                </c:pt>
                <c:pt idx="19">
                  <c:v>80</c:v>
                </c:pt>
                <c:pt idx="20">
                  <c:v>110</c:v>
                </c:pt>
                <c:pt idx="21">
                  <c:v>60</c:v>
                </c:pt>
                <c:pt idx="22">
                  <c:v>104</c:v>
                </c:pt>
                <c:pt idx="23">
                  <c:v>81</c:v>
                </c:pt>
                <c:pt idx="24">
                  <c:v>85</c:v>
                </c:pt>
                <c:pt idx="25">
                  <c:v>92</c:v>
                </c:pt>
                <c:pt idx="26">
                  <c:v>134</c:v>
                </c:pt>
                <c:pt idx="27">
                  <c:v>87</c:v>
                </c:pt>
                <c:pt idx="28">
                  <c:v>78</c:v>
                </c:pt>
                <c:pt idx="29">
                  <c:v>60</c:v>
                </c:pt>
                <c:pt idx="30">
                  <c:v>96</c:v>
                </c:pt>
                <c:pt idx="31">
                  <c:v>73</c:v>
                </c:pt>
                <c:pt idx="32">
                  <c:v>76</c:v>
                </c:pt>
                <c:pt idx="33">
                  <c:v>155</c:v>
                </c:pt>
                <c:pt idx="34">
                  <c:v>43</c:v>
                </c:pt>
                <c:pt idx="35">
                  <c:v>120</c:v>
                </c:pt>
                <c:pt idx="36">
                  <c:v>82</c:v>
                </c:pt>
                <c:pt idx="37">
                  <c:v>76</c:v>
                </c:pt>
                <c:pt idx="38">
                  <c:v>72</c:v>
                </c:pt>
                <c:pt idx="39">
                  <c:v>90</c:v>
                </c:pt>
                <c:pt idx="40">
                  <c:v>63</c:v>
                </c:pt>
                <c:pt idx="41">
                  <c:v>67</c:v>
                </c:pt>
                <c:pt idx="42">
                  <c:v>88</c:v>
                </c:pt>
                <c:pt idx="43">
                  <c:v>59</c:v>
                </c:pt>
                <c:pt idx="44">
                  <c:v>120</c:v>
                </c:pt>
                <c:pt idx="45">
                  <c:v>88</c:v>
                </c:pt>
                <c:pt idx="46">
                  <c:v>86</c:v>
                </c:pt>
                <c:pt idx="47">
                  <c:v>60</c:v>
                </c:pt>
                <c:pt idx="48">
                  <c:v>80</c:v>
                </c:pt>
                <c:pt idx="49">
                  <c:v>100</c:v>
                </c:pt>
                <c:pt idx="50">
                  <c:v>100</c:v>
                </c:pt>
                <c:pt idx="51">
                  <c:v>82</c:v>
                </c:pt>
                <c:pt idx="52">
                  <c:v>72</c:v>
                </c:pt>
                <c:pt idx="53">
                  <c:v>74</c:v>
                </c:pt>
                <c:pt idx="54">
                  <c:v>68</c:v>
                </c:pt>
                <c:pt idx="55">
                  <c:v>84</c:v>
                </c:pt>
                <c:pt idx="56">
                  <c:v>78</c:v>
                </c:pt>
                <c:pt idx="57">
                  <c:v>96</c:v>
                </c:pt>
                <c:pt idx="58">
                  <c:v>82</c:v>
                </c:pt>
                <c:pt idx="59">
                  <c:v>90</c:v>
                </c:pt>
                <c:pt idx="60">
                  <c:v>111</c:v>
                </c:pt>
                <c:pt idx="61">
                  <c:v>100</c:v>
                </c:pt>
                <c:pt idx="62">
                  <c:v>90</c:v>
                </c:pt>
                <c:pt idx="63">
                  <c:v>102</c:v>
                </c:pt>
                <c:pt idx="64">
                  <c:v>90</c:v>
                </c:pt>
                <c:pt idx="65">
                  <c:v>115</c:v>
                </c:pt>
                <c:pt idx="66">
                  <c:v>68</c:v>
                </c:pt>
                <c:pt idx="67">
                  <c:v>74</c:v>
                </c:pt>
                <c:pt idx="68">
                  <c:v>120</c:v>
                </c:pt>
                <c:pt idx="69">
                  <c:v>92</c:v>
                </c:pt>
                <c:pt idx="70">
                  <c:v>72</c:v>
                </c:pt>
                <c:pt idx="71">
                  <c:v>80</c:v>
                </c:pt>
                <c:pt idx="72">
                  <c:v>111</c:v>
                </c:pt>
                <c:pt idx="73">
                  <c:v>100</c:v>
                </c:pt>
                <c:pt idx="74">
                  <c:v>90</c:v>
                </c:pt>
                <c:pt idx="75">
                  <c:v>115</c:v>
                </c:pt>
                <c:pt idx="76">
                  <c:v>68</c:v>
                </c:pt>
                <c:pt idx="77">
                  <c:v>120</c:v>
                </c:pt>
                <c:pt idx="78">
                  <c:v>92</c:v>
                </c:pt>
                <c:pt idx="79">
                  <c:v>72</c:v>
                </c:pt>
                <c:pt idx="80">
                  <c:v>80</c:v>
                </c:pt>
                <c:pt idx="81">
                  <c:v>69</c:v>
                </c:pt>
                <c:pt idx="82">
                  <c:v>90</c:v>
                </c:pt>
                <c:pt idx="83">
                  <c:v>87</c:v>
                </c:pt>
                <c:pt idx="84">
                  <c:v>132</c:v>
                </c:pt>
                <c:pt idx="85">
                  <c:v>72</c:v>
                </c:pt>
                <c:pt idx="86">
                  <c:v>150</c:v>
                </c:pt>
                <c:pt idx="87">
                  <c:v>127</c:v>
                </c:pt>
                <c:pt idx="88">
                  <c:v>72</c:v>
                </c:pt>
                <c:pt idx="89">
                  <c:v>99</c:v>
                </c:pt>
                <c:pt idx="90">
                  <c:v>104</c:v>
                </c:pt>
                <c:pt idx="91">
                  <c:v>140</c:v>
                </c:pt>
                <c:pt idx="92">
                  <c:v>116</c:v>
                </c:pt>
                <c:pt idx="93">
                  <c:v>101</c:v>
                </c:pt>
                <c:pt idx="94">
                  <c:v>80</c:v>
                </c:pt>
                <c:pt idx="95">
                  <c:v>68</c:v>
                </c:pt>
                <c:pt idx="96">
                  <c:v>84</c:v>
                </c:pt>
                <c:pt idx="97">
                  <c:v>112</c:v>
                </c:pt>
                <c:pt idx="98">
                  <c:v>84</c:v>
                </c:pt>
                <c:pt idx="99">
                  <c:v>102</c:v>
                </c:pt>
                <c:pt idx="100">
                  <c:v>119</c:v>
                </c:pt>
                <c:pt idx="101">
                  <c:v>82</c:v>
                </c:pt>
                <c:pt idx="102">
                  <c:v>98</c:v>
                </c:pt>
                <c:pt idx="103">
                  <c:v>120</c:v>
                </c:pt>
                <c:pt idx="104">
                  <c:v>110</c:v>
                </c:pt>
                <c:pt idx="105">
                  <c:v>88</c:v>
                </c:pt>
                <c:pt idx="106">
                  <c:v>76</c:v>
                </c:pt>
                <c:pt idx="107">
                  <c:v>62</c:v>
                </c:pt>
                <c:pt idx="108">
                  <c:v>90</c:v>
                </c:pt>
                <c:pt idx="109">
                  <c:v>104</c:v>
                </c:pt>
                <c:pt idx="110">
                  <c:v>90</c:v>
                </c:pt>
                <c:pt idx="111">
                  <c:v>75</c:v>
                </c:pt>
                <c:pt idx="112">
                  <c:v>86</c:v>
                </c:pt>
                <c:pt idx="113">
                  <c:v>104</c:v>
                </c:pt>
                <c:pt idx="114">
                  <c:v>60</c:v>
                </c:pt>
                <c:pt idx="115">
                  <c:v>96</c:v>
                </c:pt>
                <c:pt idx="116">
                  <c:v>74</c:v>
                </c:pt>
                <c:pt idx="117">
                  <c:v>140</c:v>
                </c:pt>
                <c:pt idx="118">
                  <c:v>123</c:v>
                </c:pt>
                <c:pt idx="119">
                  <c:v>116</c:v>
                </c:pt>
                <c:pt idx="120">
                  <c:v>80</c:v>
                </c:pt>
                <c:pt idx="121">
                  <c:v>68</c:v>
                </c:pt>
                <c:pt idx="122">
                  <c:v>83</c:v>
                </c:pt>
                <c:pt idx="123">
                  <c:v>102</c:v>
                </c:pt>
                <c:pt idx="124">
                  <c:v>97</c:v>
                </c:pt>
                <c:pt idx="125">
                  <c:v>60</c:v>
                </c:pt>
                <c:pt idx="126">
                  <c:v>106</c:v>
                </c:pt>
                <c:pt idx="127">
                  <c:v>80</c:v>
                </c:pt>
                <c:pt idx="128">
                  <c:v>120</c:v>
                </c:pt>
                <c:pt idx="129">
                  <c:v>92</c:v>
                </c:pt>
                <c:pt idx="130">
                  <c:v>125</c:v>
                </c:pt>
                <c:pt idx="131">
                  <c:v>84</c:v>
                </c:pt>
                <c:pt idx="132">
                  <c:v>85</c:v>
                </c:pt>
                <c:pt idx="133">
                  <c:v>102</c:v>
                </c:pt>
                <c:pt idx="134">
                  <c:v>126</c:v>
                </c:pt>
                <c:pt idx="135">
                  <c:v>110</c:v>
                </c:pt>
                <c:pt idx="136">
                  <c:v>124</c:v>
                </c:pt>
                <c:pt idx="137">
                  <c:v>110</c:v>
                </c:pt>
                <c:pt idx="138">
                  <c:v>98</c:v>
                </c:pt>
                <c:pt idx="139">
                  <c:v>92</c:v>
                </c:pt>
                <c:pt idx="140">
                  <c:v>120</c:v>
                </c:pt>
                <c:pt idx="141">
                  <c:v>84</c:v>
                </c:pt>
                <c:pt idx="142">
                  <c:v>82</c:v>
                </c:pt>
                <c:pt idx="143">
                  <c:v>98</c:v>
                </c:pt>
                <c:pt idx="144">
                  <c:v>100</c:v>
                </c:pt>
                <c:pt idx="145">
                  <c:v>112</c:v>
                </c:pt>
                <c:pt idx="146">
                  <c:v>100</c:v>
                </c:pt>
                <c:pt idx="147">
                  <c:v>108</c:v>
                </c:pt>
                <c:pt idx="148">
                  <c:v>90</c:v>
                </c:pt>
                <c:pt idx="149">
                  <c:v>101</c:v>
                </c:pt>
                <c:pt idx="150">
                  <c:v>88</c:v>
                </c:pt>
                <c:pt idx="151">
                  <c:v>102</c:v>
                </c:pt>
                <c:pt idx="152">
                  <c:v>128</c:v>
                </c:pt>
                <c:pt idx="153">
                  <c:v>104</c:v>
                </c:pt>
                <c:pt idx="154">
                  <c:v>100</c:v>
                </c:pt>
                <c:pt idx="155">
                  <c:v>80</c:v>
                </c:pt>
                <c:pt idx="156">
                  <c:v>120</c:v>
                </c:pt>
                <c:pt idx="157">
                  <c:v>120</c:v>
                </c:pt>
                <c:pt idx="158">
                  <c:v>102</c:v>
                </c:pt>
                <c:pt idx="159">
                  <c:v>90</c:v>
                </c:pt>
                <c:pt idx="160">
                  <c:v>102</c:v>
                </c:pt>
                <c:pt idx="161">
                  <c:v>110</c:v>
                </c:pt>
                <c:pt idx="162">
                  <c:v>80</c:v>
                </c:pt>
                <c:pt idx="163">
                  <c:v>100</c:v>
                </c:pt>
                <c:pt idx="164">
                  <c:v>90</c:v>
                </c:pt>
                <c:pt idx="165">
                  <c:v>67</c:v>
                </c:pt>
                <c:pt idx="166">
                  <c:v>94</c:v>
                </c:pt>
                <c:pt idx="167">
                  <c:v>68</c:v>
                </c:pt>
                <c:pt idx="168">
                  <c:v>74</c:v>
                </c:pt>
                <c:pt idx="169">
                  <c:v>68</c:v>
                </c:pt>
                <c:pt idx="170">
                  <c:v>80</c:v>
                </c:pt>
                <c:pt idx="171">
                  <c:v>76</c:v>
                </c:pt>
                <c:pt idx="172">
                  <c:v>110</c:v>
                </c:pt>
                <c:pt idx="173">
                  <c:v>78</c:v>
                </c:pt>
                <c:pt idx="174">
                  <c:v>112</c:v>
                </c:pt>
                <c:pt idx="175">
                  <c:v>78</c:v>
                </c:pt>
                <c:pt idx="176">
                  <c:v>41</c:v>
                </c:pt>
                <c:pt idx="177">
                  <c:v>96</c:v>
                </c:pt>
                <c:pt idx="178">
                  <c:v>120</c:v>
                </c:pt>
                <c:pt idx="179">
                  <c:v>72</c:v>
                </c:pt>
                <c:pt idx="180">
                  <c:v>80</c:v>
                </c:pt>
                <c:pt idx="181">
                  <c:v>68</c:v>
                </c:pt>
                <c:pt idx="182">
                  <c:v>100</c:v>
                </c:pt>
                <c:pt idx="183">
                  <c:v>76</c:v>
                </c:pt>
                <c:pt idx="184">
                  <c:v>118</c:v>
                </c:pt>
                <c:pt idx="185">
                  <c:v>88</c:v>
                </c:pt>
                <c:pt idx="186">
                  <c:v>68</c:v>
                </c:pt>
                <c:pt idx="187">
                  <c:v>100</c:v>
                </c:pt>
                <c:pt idx="188">
                  <c:v>110</c:v>
                </c:pt>
                <c:pt idx="189">
                  <c:v>96</c:v>
                </c:pt>
                <c:pt idx="190">
                  <c:v>98</c:v>
                </c:pt>
                <c:pt idx="191">
                  <c:v>80</c:v>
                </c:pt>
                <c:pt idx="192">
                  <c:v>84</c:v>
                </c:pt>
                <c:pt idx="193">
                  <c:v>76</c:v>
                </c:pt>
                <c:pt idx="194">
                  <c:v>88</c:v>
                </c:pt>
                <c:pt idx="195">
                  <c:v>100</c:v>
                </c:pt>
                <c:pt idx="196">
                  <c:v>92</c:v>
                </c:pt>
                <c:pt idx="197">
                  <c:v>126</c:v>
                </c:pt>
                <c:pt idx="198">
                  <c:v>126</c:v>
                </c:pt>
                <c:pt idx="199">
                  <c:v>103</c:v>
                </c:pt>
              </c:numCache>
            </c:numRef>
          </c:xVal>
          <c:yVal>
            <c:numRef>
              <c:f>'modified training dataset'!$O$2:$O$201</c:f>
              <c:numCache>
                <c:formatCode>General</c:formatCode>
                <c:ptCount val="200"/>
                <c:pt idx="0">
                  <c:v>660293</c:v>
                </c:pt>
                <c:pt idx="1">
                  <c:v>809130</c:v>
                </c:pt>
                <c:pt idx="2">
                  <c:v>362231</c:v>
                </c:pt>
                <c:pt idx="3">
                  <c:v>629990</c:v>
                </c:pt>
                <c:pt idx="4">
                  <c:v>444876</c:v>
                </c:pt>
                <c:pt idx="5">
                  <c:v>372357</c:v>
                </c:pt>
                <c:pt idx="6">
                  <c:v>887350</c:v>
                </c:pt>
                <c:pt idx="7">
                  <c:v>389827</c:v>
                </c:pt>
                <c:pt idx="8">
                  <c:v>437529.07</c:v>
                </c:pt>
                <c:pt idx="9">
                  <c:v>364222</c:v>
                </c:pt>
                <c:pt idx="10">
                  <c:v>514524</c:v>
                </c:pt>
                <c:pt idx="11">
                  <c:v>539976</c:v>
                </c:pt>
                <c:pt idx="12">
                  <c:v>711616</c:v>
                </c:pt>
                <c:pt idx="13">
                  <c:v>420040</c:v>
                </c:pt>
                <c:pt idx="14">
                  <c:v>495968.7</c:v>
                </c:pt>
                <c:pt idx="15">
                  <c:v>157763</c:v>
                </c:pt>
                <c:pt idx="16">
                  <c:v>501897</c:v>
                </c:pt>
                <c:pt idx="17">
                  <c:v>343984</c:v>
                </c:pt>
                <c:pt idx="18">
                  <c:v>449395</c:v>
                </c:pt>
                <c:pt idx="19">
                  <c:v>214716</c:v>
                </c:pt>
                <c:pt idx="20">
                  <c:v>341109</c:v>
                </c:pt>
                <c:pt idx="21">
                  <c:v>288960</c:v>
                </c:pt>
                <c:pt idx="22">
                  <c:v>348687</c:v>
                </c:pt>
                <c:pt idx="23">
                  <c:v>345590</c:v>
                </c:pt>
                <c:pt idx="24">
                  <c:v>361738</c:v>
                </c:pt>
                <c:pt idx="25">
                  <c:v>305193</c:v>
                </c:pt>
                <c:pt idx="26">
                  <c:v>404644</c:v>
                </c:pt>
                <c:pt idx="27">
                  <c:v>278213.73</c:v>
                </c:pt>
                <c:pt idx="28">
                  <c:v>355276</c:v>
                </c:pt>
                <c:pt idx="29">
                  <c:v>229289</c:v>
                </c:pt>
                <c:pt idx="30">
                  <c:v>247473</c:v>
                </c:pt>
                <c:pt idx="31">
                  <c:v>395163</c:v>
                </c:pt>
                <c:pt idx="32">
                  <c:v>418429</c:v>
                </c:pt>
                <c:pt idx="33">
                  <c:v>359280</c:v>
                </c:pt>
                <c:pt idx="34">
                  <c:v>349318</c:v>
                </c:pt>
                <c:pt idx="35">
                  <c:v>551809</c:v>
                </c:pt>
                <c:pt idx="36">
                  <c:v>293127</c:v>
                </c:pt>
                <c:pt idx="37">
                  <c:v>260036</c:v>
                </c:pt>
                <c:pt idx="38">
                  <c:v>163765</c:v>
                </c:pt>
                <c:pt idx="39">
                  <c:v>162364</c:v>
                </c:pt>
                <c:pt idx="40">
                  <c:v>144037.23000000001</c:v>
                </c:pt>
                <c:pt idx="41">
                  <c:v>183204</c:v>
                </c:pt>
                <c:pt idx="42">
                  <c:v>164962</c:v>
                </c:pt>
                <c:pt idx="43">
                  <c:v>178100</c:v>
                </c:pt>
                <c:pt idx="44">
                  <c:v>169726.43</c:v>
                </c:pt>
                <c:pt idx="45">
                  <c:v>164719</c:v>
                </c:pt>
                <c:pt idx="46">
                  <c:v>133130</c:v>
                </c:pt>
                <c:pt idx="47">
                  <c:v>146308.6</c:v>
                </c:pt>
                <c:pt idx="48">
                  <c:v>134497.65</c:v>
                </c:pt>
                <c:pt idx="49">
                  <c:v>206500.95</c:v>
                </c:pt>
                <c:pt idx="50">
                  <c:v>120131</c:v>
                </c:pt>
                <c:pt idx="51">
                  <c:v>176340.75</c:v>
                </c:pt>
                <c:pt idx="52">
                  <c:v>138923</c:v>
                </c:pt>
                <c:pt idx="53">
                  <c:v>162957.32</c:v>
                </c:pt>
                <c:pt idx="54">
                  <c:v>133009</c:v>
                </c:pt>
                <c:pt idx="55">
                  <c:v>163483</c:v>
                </c:pt>
                <c:pt idx="56">
                  <c:v>131837</c:v>
                </c:pt>
                <c:pt idx="57">
                  <c:v>163372</c:v>
                </c:pt>
                <c:pt idx="58">
                  <c:v>128104.37</c:v>
                </c:pt>
                <c:pt idx="59">
                  <c:v>115908</c:v>
                </c:pt>
                <c:pt idx="60">
                  <c:v>129474.64</c:v>
                </c:pt>
                <c:pt idx="61">
                  <c:v>152184</c:v>
                </c:pt>
                <c:pt idx="62">
                  <c:v>122892</c:v>
                </c:pt>
                <c:pt idx="63">
                  <c:v>124804</c:v>
                </c:pt>
                <c:pt idx="64">
                  <c:v>142552</c:v>
                </c:pt>
                <c:pt idx="65">
                  <c:v>128196</c:v>
                </c:pt>
                <c:pt idx="66">
                  <c:v>109085.84</c:v>
                </c:pt>
                <c:pt idx="67">
                  <c:v>109452</c:v>
                </c:pt>
                <c:pt idx="68">
                  <c:v>125643</c:v>
                </c:pt>
                <c:pt idx="69">
                  <c:v>120064</c:v>
                </c:pt>
                <c:pt idx="70">
                  <c:v>114580</c:v>
                </c:pt>
                <c:pt idx="71">
                  <c:v>119935.36</c:v>
                </c:pt>
                <c:pt idx="72">
                  <c:v>129474.64</c:v>
                </c:pt>
                <c:pt idx="73">
                  <c:v>152184</c:v>
                </c:pt>
                <c:pt idx="74">
                  <c:v>122892</c:v>
                </c:pt>
                <c:pt idx="75">
                  <c:v>128196</c:v>
                </c:pt>
                <c:pt idx="76">
                  <c:v>109085.84</c:v>
                </c:pt>
                <c:pt idx="77">
                  <c:v>125643</c:v>
                </c:pt>
                <c:pt idx="78">
                  <c:v>120064</c:v>
                </c:pt>
                <c:pt idx="79">
                  <c:v>114580</c:v>
                </c:pt>
                <c:pt idx="80">
                  <c:v>119935.36</c:v>
                </c:pt>
                <c:pt idx="81">
                  <c:v>199268</c:v>
                </c:pt>
                <c:pt idx="82">
                  <c:v>341011</c:v>
                </c:pt>
                <c:pt idx="83">
                  <c:v>334955</c:v>
                </c:pt>
                <c:pt idx="84">
                  <c:v>258138</c:v>
                </c:pt>
                <c:pt idx="85">
                  <c:v>275888</c:v>
                </c:pt>
                <c:pt idx="86">
                  <c:v>308817</c:v>
                </c:pt>
                <c:pt idx="87">
                  <c:v>294615.90000000002</c:v>
                </c:pt>
                <c:pt idx="88">
                  <c:v>156576.85</c:v>
                </c:pt>
                <c:pt idx="89">
                  <c:v>109575.6</c:v>
                </c:pt>
                <c:pt idx="90">
                  <c:v>209292</c:v>
                </c:pt>
                <c:pt idx="91">
                  <c:v>195136</c:v>
                </c:pt>
                <c:pt idx="92">
                  <c:v>265243</c:v>
                </c:pt>
                <c:pt idx="93">
                  <c:v>201219</c:v>
                </c:pt>
                <c:pt idx="94">
                  <c:v>179720</c:v>
                </c:pt>
                <c:pt idx="95">
                  <c:v>143278.83000000002</c:v>
                </c:pt>
                <c:pt idx="96">
                  <c:v>214679</c:v>
                </c:pt>
                <c:pt idx="97">
                  <c:v>165000</c:v>
                </c:pt>
                <c:pt idx="98">
                  <c:v>262582</c:v>
                </c:pt>
                <c:pt idx="99">
                  <c:v>208535.71</c:v>
                </c:pt>
                <c:pt idx="100">
                  <c:v>179613.25</c:v>
                </c:pt>
                <c:pt idx="101">
                  <c:v>151156.52000000002</c:v>
                </c:pt>
                <c:pt idx="102">
                  <c:v>189701.55</c:v>
                </c:pt>
                <c:pt idx="103">
                  <c:v>169951</c:v>
                </c:pt>
                <c:pt idx="104">
                  <c:v>220519</c:v>
                </c:pt>
                <c:pt idx="105">
                  <c:v>139723</c:v>
                </c:pt>
                <c:pt idx="106">
                  <c:v>119685.64</c:v>
                </c:pt>
                <c:pt idx="107">
                  <c:v>253471</c:v>
                </c:pt>
                <c:pt idx="108">
                  <c:v>129684</c:v>
                </c:pt>
                <c:pt idx="109">
                  <c:v>167122</c:v>
                </c:pt>
                <c:pt idx="110">
                  <c:v>276458</c:v>
                </c:pt>
                <c:pt idx="111">
                  <c:v>150337</c:v>
                </c:pt>
                <c:pt idx="112">
                  <c:v>138093.02000000002</c:v>
                </c:pt>
                <c:pt idx="113">
                  <c:v>178398</c:v>
                </c:pt>
                <c:pt idx="114">
                  <c:v>180870</c:v>
                </c:pt>
                <c:pt idx="115">
                  <c:v>182651</c:v>
                </c:pt>
                <c:pt idx="116">
                  <c:v>323960</c:v>
                </c:pt>
                <c:pt idx="117">
                  <c:v>159327.38</c:v>
                </c:pt>
                <c:pt idx="118">
                  <c:v>131430</c:v>
                </c:pt>
                <c:pt idx="119">
                  <c:v>180415.66999999998</c:v>
                </c:pt>
                <c:pt idx="120">
                  <c:v>139067</c:v>
                </c:pt>
                <c:pt idx="121">
                  <c:v>197865</c:v>
                </c:pt>
                <c:pt idx="122">
                  <c:v>144900.29999999999</c:v>
                </c:pt>
                <c:pt idx="123">
                  <c:v>202633.9</c:v>
                </c:pt>
                <c:pt idx="124">
                  <c:v>232676</c:v>
                </c:pt>
                <c:pt idx="125">
                  <c:v>127899</c:v>
                </c:pt>
                <c:pt idx="126">
                  <c:v>145362</c:v>
                </c:pt>
                <c:pt idx="127">
                  <c:v>165335.52000000002</c:v>
                </c:pt>
                <c:pt idx="128">
                  <c:v>233266</c:v>
                </c:pt>
                <c:pt idx="129">
                  <c:v>153445</c:v>
                </c:pt>
                <c:pt idx="130">
                  <c:v>135216</c:v>
                </c:pt>
                <c:pt idx="131">
                  <c:v>117185</c:v>
                </c:pt>
                <c:pt idx="132">
                  <c:v>108989</c:v>
                </c:pt>
                <c:pt idx="133">
                  <c:v>148652</c:v>
                </c:pt>
                <c:pt idx="134">
                  <c:v>79302</c:v>
                </c:pt>
                <c:pt idx="135">
                  <c:v>147132</c:v>
                </c:pt>
                <c:pt idx="136">
                  <c:v>131738.27000000002</c:v>
                </c:pt>
                <c:pt idx="137">
                  <c:v>146355</c:v>
                </c:pt>
                <c:pt idx="138">
                  <c:v>97060.800000000003</c:v>
                </c:pt>
                <c:pt idx="139">
                  <c:v>84002.5</c:v>
                </c:pt>
                <c:pt idx="140">
                  <c:v>106070</c:v>
                </c:pt>
                <c:pt idx="141">
                  <c:v>123187.9</c:v>
                </c:pt>
                <c:pt idx="142">
                  <c:v>120367.81</c:v>
                </c:pt>
                <c:pt idx="143">
                  <c:v>140372</c:v>
                </c:pt>
                <c:pt idx="144">
                  <c:v>102852</c:v>
                </c:pt>
                <c:pt idx="145">
                  <c:v>154669</c:v>
                </c:pt>
                <c:pt idx="146">
                  <c:v>115935.54000000001</c:v>
                </c:pt>
                <c:pt idx="147">
                  <c:v>113706.2</c:v>
                </c:pt>
                <c:pt idx="148">
                  <c:v>138769.38</c:v>
                </c:pt>
                <c:pt idx="149">
                  <c:v>61340</c:v>
                </c:pt>
                <c:pt idx="150">
                  <c:v>72374</c:v>
                </c:pt>
                <c:pt idx="151">
                  <c:v>143773.58000000002</c:v>
                </c:pt>
                <c:pt idx="152">
                  <c:v>142326.04</c:v>
                </c:pt>
                <c:pt idx="153">
                  <c:v>140545</c:v>
                </c:pt>
                <c:pt idx="154">
                  <c:v>57140.85</c:v>
                </c:pt>
                <c:pt idx="155">
                  <c:v>131727</c:v>
                </c:pt>
                <c:pt idx="156">
                  <c:v>132226</c:v>
                </c:pt>
                <c:pt idx="157">
                  <c:v>77241</c:v>
                </c:pt>
                <c:pt idx="158">
                  <c:v>55885.7</c:v>
                </c:pt>
                <c:pt idx="159">
                  <c:v>49700</c:v>
                </c:pt>
                <c:pt idx="160">
                  <c:v>155352</c:v>
                </c:pt>
                <c:pt idx="161">
                  <c:v>288614.2</c:v>
                </c:pt>
                <c:pt idx="162">
                  <c:v>239570.4</c:v>
                </c:pt>
                <c:pt idx="163">
                  <c:v>170302</c:v>
                </c:pt>
                <c:pt idx="164">
                  <c:v>141232.16999999998</c:v>
                </c:pt>
                <c:pt idx="165">
                  <c:v>102537.85</c:v>
                </c:pt>
                <c:pt idx="166">
                  <c:v>219126.24</c:v>
                </c:pt>
                <c:pt idx="167">
                  <c:v>204852.36</c:v>
                </c:pt>
                <c:pt idx="168">
                  <c:v>253368</c:v>
                </c:pt>
                <c:pt idx="169">
                  <c:v>162271</c:v>
                </c:pt>
                <c:pt idx="170">
                  <c:v>293271</c:v>
                </c:pt>
                <c:pt idx="171">
                  <c:v>162957</c:v>
                </c:pt>
                <c:pt idx="172">
                  <c:v>137273</c:v>
                </c:pt>
                <c:pt idx="173">
                  <c:v>199677</c:v>
                </c:pt>
                <c:pt idx="174">
                  <c:v>161017</c:v>
                </c:pt>
                <c:pt idx="175">
                  <c:v>199790</c:v>
                </c:pt>
                <c:pt idx="176">
                  <c:v>159882</c:v>
                </c:pt>
                <c:pt idx="177">
                  <c:v>64929</c:v>
                </c:pt>
                <c:pt idx="178">
                  <c:v>180728</c:v>
                </c:pt>
                <c:pt idx="179">
                  <c:v>144134</c:v>
                </c:pt>
                <c:pt idx="180">
                  <c:v>160250</c:v>
                </c:pt>
                <c:pt idx="181">
                  <c:v>193543</c:v>
                </c:pt>
                <c:pt idx="182">
                  <c:v>233376</c:v>
                </c:pt>
                <c:pt idx="183">
                  <c:v>166709</c:v>
                </c:pt>
                <c:pt idx="184">
                  <c:v>133873</c:v>
                </c:pt>
                <c:pt idx="185">
                  <c:v>133087</c:v>
                </c:pt>
                <c:pt idx="186">
                  <c:v>178428</c:v>
                </c:pt>
                <c:pt idx="187">
                  <c:v>191102</c:v>
                </c:pt>
                <c:pt idx="188">
                  <c:v>168670</c:v>
                </c:pt>
                <c:pt idx="189">
                  <c:v>163914</c:v>
                </c:pt>
                <c:pt idx="190">
                  <c:v>241130</c:v>
                </c:pt>
                <c:pt idx="191">
                  <c:v>138535</c:v>
                </c:pt>
                <c:pt idx="192">
                  <c:v>119348</c:v>
                </c:pt>
                <c:pt idx="193">
                  <c:v>154354</c:v>
                </c:pt>
                <c:pt idx="194">
                  <c:v>119877</c:v>
                </c:pt>
                <c:pt idx="195">
                  <c:v>135019</c:v>
                </c:pt>
                <c:pt idx="196">
                  <c:v>176383</c:v>
                </c:pt>
                <c:pt idx="197">
                  <c:v>233522</c:v>
                </c:pt>
                <c:pt idx="198">
                  <c:v>132585</c:v>
                </c:pt>
                <c:pt idx="199">
                  <c:v>170654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E-482D-AFFD-0089C8D5B110}"/>
            </c:ext>
          </c:extLst>
        </c:ser>
        <c:ser>
          <c:idx val="1"/>
          <c:order val="1"/>
          <c:tx>
            <c:v>Predicted TOTAL COST TO HOSPITAL </c:v>
          </c:tx>
          <c:spPr>
            <a:ln w="19050">
              <a:noFill/>
            </a:ln>
          </c:spPr>
          <c:xVal>
            <c:numRef>
              <c:f>'modified training dataset'!$M$2:$M$201</c:f>
              <c:numCache>
                <c:formatCode>General</c:formatCode>
                <c:ptCount val="200"/>
                <c:pt idx="0">
                  <c:v>118</c:v>
                </c:pt>
                <c:pt idx="1">
                  <c:v>78</c:v>
                </c:pt>
                <c:pt idx="2">
                  <c:v>100</c:v>
                </c:pt>
                <c:pt idx="3">
                  <c:v>122</c:v>
                </c:pt>
                <c:pt idx="4">
                  <c:v>72</c:v>
                </c:pt>
                <c:pt idx="5">
                  <c:v>130</c:v>
                </c:pt>
                <c:pt idx="6">
                  <c:v>108</c:v>
                </c:pt>
                <c:pt idx="7">
                  <c:v>60</c:v>
                </c:pt>
                <c:pt idx="8">
                  <c:v>95</c:v>
                </c:pt>
                <c:pt idx="9">
                  <c:v>66</c:v>
                </c:pt>
                <c:pt idx="10">
                  <c:v>99</c:v>
                </c:pt>
                <c:pt idx="11">
                  <c:v>60</c:v>
                </c:pt>
                <c:pt idx="12">
                  <c:v>100</c:v>
                </c:pt>
                <c:pt idx="13">
                  <c:v>105</c:v>
                </c:pt>
                <c:pt idx="14">
                  <c:v>66</c:v>
                </c:pt>
                <c:pt idx="15">
                  <c:v>63</c:v>
                </c:pt>
                <c:pt idx="16">
                  <c:v>93</c:v>
                </c:pt>
                <c:pt idx="17">
                  <c:v>60</c:v>
                </c:pt>
                <c:pt idx="18">
                  <c:v>80</c:v>
                </c:pt>
                <c:pt idx="19">
                  <c:v>80</c:v>
                </c:pt>
                <c:pt idx="20">
                  <c:v>110</c:v>
                </c:pt>
                <c:pt idx="21">
                  <c:v>60</c:v>
                </c:pt>
                <c:pt idx="22">
                  <c:v>104</c:v>
                </c:pt>
                <c:pt idx="23">
                  <c:v>81</c:v>
                </c:pt>
                <c:pt idx="24">
                  <c:v>85</c:v>
                </c:pt>
                <c:pt idx="25">
                  <c:v>92</c:v>
                </c:pt>
                <c:pt idx="26">
                  <c:v>134</c:v>
                </c:pt>
                <c:pt idx="27">
                  <c:v>87</c:v>
                </c:pt>
                <c:pt idx="28">
                  <c:v>78</c:v>
                </c:pt>
                <c:pt idx="29">
                  <c:v>60</c:v>
                </c:pt>
                <c:pt idx="30">
                  <c:v>96</c:v>
                </c:pt>
                <c:pt idx="31">
                  <c:v>73</c:v>
                </c:pt>
                <c:pt idx="32">
                  <c:v>76</c:v>
                </c:pt>
                <c:pt idx="33">
                  <c:v>155</c:v>
                </c:pt>
                <c:pt idx="34">
                  <c:v>43</c:v>
                </c:pt>
                <c:pt idx="35">
                  <c:v>120</c:v>
                </c:pt>
                <c:pt idx="36">
                  <c:v>82</c:v>
                </c:pt>
                <c:pt idx="37">
                  <c:v>76</c:v>
                </c:pt>
                <c:pt idx="38">
                  <c:v>72</c:v>
                </c:pt>
                <c:pt idx="39">
                  <c:v>90</c:v>
                </c:pt>
                <c:pt idx="40">
                  <c:v>63</c:v>
                </c:pt>
                <c:pt idx="41">
                  <c:v>67</c:v>
                </c:pt>
                <c:pt idx="42">
                  <c:v>88</c:v>
                </c:pt>
                <c:pt idx="43">
                  <c:v>59</c:v>
                </c:pt>
                <c:pt idx="44">
                  <c:v>120</c:v>
                </c:pt>
                <c:pt idx="45">
                  <c:v>88</c:v>
                </c:pt>
                <c:pt idx="46">
                  <c:v>86</c:v>
                </c:pt>
                <c:pt idx="47">
                  <c:v>60</c:v>
                </c:pt>
                <c:pt idx="48">
                  <c:v>80</c:v>
                </c:pt>
                <c:pt idx="49">
                  <c:v>100</c:v>
                </c:pt>
                <c:pt idx="50">
                  <c:v>100</c:v>
                </c:pt>
                <c:pt idx="51">
                  <c:v>82</c:v>
                </c:pt>
                <c:pt idx="52">
                  <c:v>72</c:v>
                </c:pt>
                <c:pt idx="53">
                  <c:v>74</c:v>
                </c:pt>
                <c:pt idx="54">
                  <c:v>68</c:v>
                </c:pt>
                <c:pt idx="55">
                  <c:v>84</c:v>
                </c:pt>
                <c:pt idx="56">
                  <c:v>78</c:v>
                </c:pt>
                <c:pt idx="57">
                  <c:v>96</c:v>
                </c:pt>
                <c:pt idx="58">
                  <c:v>82</c:v>
                </c:pt>
                <c:pt idx="59">
                  <c:v>90</c:v>
                </c:pt>
                <c:pt idx="60">
                  <c:v>111</c:v>
                </c:pt>
                <c:pt idx="61">
                  <c:v>100</c:v>
                </c:pt>
                <c:pt idx="62">
                  <c:v>90</c:v>
                </c:pt>
                <c:pt idx="63">
                  <c:v>102</c:v>
                </c:pt>
                <c:pt idx="64">
                  <c:v>90</c:v>
                </c:pt>
                <c:pt idx="65">
                  <c:v>115</c:v>
                </c:pt>
                <c:pt idx="66">
                  <c:v>68</c:v>
                </c:pt>
                <c:pt idx="67">
                  <c:v>74</c:v>
                </c:pt>
                <c:pt idx="68">
                  <c:v>120</c:v>
                </c:pt>
                <c:pt idx="69">
                  <c:v>92</c:v>
                </c:pt>
                <c:pt idx="70">
                  <c:v>72</c:v>
                </c:pt>
                <c:pt idx="71">
                  <c:v>80</c:v>
                </c:pt>
                <c:pt idx="72">
                  <c:v>111</c:v>
                </c:pt>
                <c:pt idx="73">
                  <c:v>100</c:v>
                </c:pt>
                <c:pt idx="74">
                  <c:v>90</c:v>
                </c:pt>
                <c:pt idx="75">
                  <c:v>115</c:v>
                </c:pt>
                <c:pt idx="76">
                  <c:v>68</c:v>
                </c:pt>
                <c:pt idx="77">
                  <c:v>120</c:v>
                </c:pt>
                <c:pt idx="78">
                  <c:v>92</c:v>
                </c:pt>
                <c:pt idx="79">
                  <c:v>72</c:v>
                </c:pt>
                <c:pt idx="80">
                  <c:v>80</c:v>
                </c:pt>
                <c:pt idx="81">
                  <c:v>69</c:v>
                </c:pt>
                <c:pt idx="82">
                  <c:v>90</c:v>
                </c:pt>
                <c:pt idx="83">
                  <c:v>87</c:v>
                </c:pt>
                <c:pt idx="84">
                  <c:v>132</c:v>
                </c:pt>
                <c:pt idx="85">
                  <c:v>72</c:v>
                </c:pt>
                <c:pt idx="86">
                  <c:v>150</c:v>
                </c:pt>
                <c:pt idx="87">
                  <c:v>127</c:v>
                </c:pt>
                <c:pt idx="88">
                  <c:v>72</c:v>
                </c:pt>
                <c:pt idx="89">
                  <c:v>99</c:v>
                </c:pt>
                <c:pt idx="90">
                  <c:v>104</c:v>
                </c:pt>
                <c:pt idx="91">
                  <c:v>140</c:v>
                </c:pt>
                <c:pt idx="92">
                  <c:v>116</c:v>
                </c:pt>
                <c:pt idx="93">
                  <c:v>101</c:v>
                </c:pt>
                <c:pt idx="94">
                  <c:v>80</c:v>
                </c:pt>
                <c:pt idx="95">
                  <c:v>68</c:v>
                </c:pt>
                <c:pt idx="96">
                  <c:v>84</c:v>
                </c:pt>
                <c:pt idx="97">
                  <c:v>112</c:v>
                </c:pt>
                <c:pt idx="98">
                  <c:v>84</c:v>
                </c:pt>
                <c:pt idx="99">
                  <c:v>102</c:v>
                </c:pt>
                <c:pt idx="100">
                  <c:v>119</c:v>
                </c:pt>
                <c:pt idx="101">
                  <c:v>82</c:v>
                </c:pt>
                <c:pt idx="102">
                  <c:v>98</c:v>
                </c:pt>
                <c:pt idx="103">
                  <c:v>120</c:v>
                </c:pt>
                <c:pt idx="104">
                  <c:v>110</c:v>
                </c:pt>
                <c:pt idx="105">
                  <c:v>88</c:v>
                </c:pt>
                <c:pt idx="106">
                  <c:v>76</c:v>
                </c:pt>
                <c:pt idx="107">
                  <c:v>62</c:v>
                </c:pt>
                <c:pt idx="108">
                  <c:v>90</c:v>
                </c:pt>
                <c:pt idx="109">
                  <c:v>104</c:v>
                </c:pt>
                <c:pt idx="110">
                  <c:v>90</c:v>
                </c:pt>
                <c:pt idx="111">
                  <c:v>75</c:v>
                </c:pt>
                <c:pt idx="112">
                  <c:v>86</c:v>
                </c:pt>
                <c:pt idx="113">
                  <c:v>104</c:v>
                </c:pt>
                <c:pt idx="114">
                  <c:v>60</c:v>
                </c:pt>
                <c:pt idx="115">
                  <c:v>96</c:v>
                </c:pt>
                <c:pt idx="116">
                  <c:v>74</c:v>
                </c:pt>
                <c:pt idx="117">
                  <c:v>140</c:v>
                </c:pt>
                <c:pt idx="118">
                  <c:v>123</c:v>
                </c:pt>
                <c:pt idx="119">
                  <c:v>116</c:v>
                </c:pt>
                <c:pt idx="120">
                  <c:v>80</c:v>
                </c:pt>
                <c:pt idx="121">
                  <c:v>68</c:v>
                </c:pt>
                <c:pt idx="122">
                  <c:v>83</c:v>
                </c:pt>
                <c:pt idx="123">
                  <c:v>102</c:v>
                </c:pt>
                <c:pt idx="124">
                  <c:v>97</c:v>
                </c:pt>
                <c:pt idx="125">
                  <c:v>60</c:v>
                </c:pt>
                <c:pt idx="126">
                  <c:v>106</c:v>
                </c:pt>
                <c:pt idx="127">
                  <c:v>80</c:v>
                </c:pt>
                <c:pt idx="128">
                  <c:v>120</c:v>
                </c:pt>
                <c:pt idx="129">
                  <c:v>92</c:v>
                </c:pt>
                <c:pt idx="130">
                  <c:v>125</c:v>
                </c:pt>
                <c:pt idx="131">
                  <c:v>84</c:v>
                </c:pt>
                <c:pt idx="132">
                  <c:v>85</c:v>
                </c:pt>
                <c:pt idx="133">
                  <c:v>102</c:v>
                </c:pt>
                <c:pt idx="134">
                  <c:v>126</c:v>
                </c:pt>
                <c:pt idx="135">
                  <c:v>110</c:v>
                </c:pt>
                <c:pt idx="136">
                  <c:v>124</c:v>
                </c:pt>
                <c:pt idx="137">
                  <c:v>110</c:v>
                </c:pt>
                <c:pt idx="138">
                  <c:v>98</c:v>
                </c:pt>
                <c:pt idx="139">
                  <c:v>92</c:v>
                </c:pt>
                <c:pt idx="140">
                  <c:v>120</c:v>
                </c:pt>
                <c:pt idx="141">
                  <c:v>84</c:v>
                </c:pt>
                <c:pt idx="142">
                  <c:v>82</c:v>
                </c:pt>
                <c:pt idx="143">
                  <c:v>98</c:v>
                </c:pt>
                <c:pt idx="144">
                  <c:v>100</c:v>
                </c:pt>
                <c:pt idx="145">
                  <c:v>112</c:v>
                </c:pt>
                <c:pt idx="146">
                  <c:v>100</c:v>
                </c:pt>
                <c:pt idx="147">
                  <c:v>108</c:v>
                </c:pt>
                <c:pt idx="148">
                  <c:v>90</c:v>
                </c:pt>
                <c:pt idx="149">
                  <c:v>101</c:v>
                </c:pt>
                <c:pt idx="150">
                  <c:v>88</c:v>
                </c:pt>
                <c:pt idx="151">
                  <c:v>102</c:v>
                </c:pt>
                <c:pt idx="152">
                  <c:v>128</c:v>
                </c:pt>
                <c:pt idx="153">
                  <c:v>104</c:v>
                </c:pt>
                <c:pt idx="154">
                  <c:v>100</c:v>
                </c:pt>
                <c:pt idx="155">
                  <c:v>80</c:v>
                </c:pt>
                <c:pt idx="156">
                  <c:v>120</c:v>
                </c:pt>
                <c:pt idx="157">
                  <c:v>120</c:v>
                </c:pt>
                <c:pt idx="158">
                  <c:v>102</c:v>
                </c:pt>
                <c:pt idx="159">
                  <c:v>90</c:v>
                </c:pt>
                <c:pt idx="160">
                  <c:v>102</c:v>
                </c:pt>
                <c:pt idx="161">
                  <c:v>110</c:v>
                </c:pt>
                <c:pt idx="162">
                  <c:v>80</c:v>
                </c:pt>
                <c:pt idx="163">
                  <c:v>100</c:v>
                </c:pt>
                <c:pt idx="164">
                  <c:v>90</c:v>
                </c:pt>
                <c:pt idx="165">
                  <c:v>67</c:v>
                </c:pt>
                <c:pt idx="166">
                  <c:v>94</c:v>
                </c:pt>
                <c:pt idx="167">
                  <c:v>68</c:v>
                </c:pt>
                <c:pt idx="168">
                  <c:v>74</c:v>
                </c:pt>
                <c:pt idx="169">
                  <c:v>68</c:v>
                </c:pt>
                <c:pt idx="170">
                  <c:v>80</c:v>
                </c:pt>
                <c:pt idx="171">
                  <c:v>76</c:v>
                </c:pt>
                <c:pt idx="172">
                  <c:v>110</c:v>
                </c:pt>
                <c:pt idx="173">
                  <c:v>78</c:v>
                </c:pt>
                <c:pt idx="174">
                  <c:v>112</c:v>
                </c:pt>
                <c:pt idx="175">
                  <c:v>78</c:v>
                </c:pt>
                <c:pt idx="176">
                  <c:v>41</c:v>
                </c:pt>
                <c:pt idx="177">
                  <c:v>96</c:v>
                </c:pt>
                <c:pt idx="178">
                  <c:v>120</c:v>
                </c:pt>
                <c:pt idx="179">
                  <c:v>72</c:v>
                </c:pt>
                <c:pt idx="180">
                  <c:v>80</c:v>
                </c:pt>
                <c:pt idx="181">
                  <c:v>68</c:v>
                </c:pt>
                <c:pt idx="182">
                  <c:v>100</c:v>
                </c:pt>
                <c:pt idx="183">
                  <c:v>76</c:v>
                </c:pt>
                <c:pt idx="184">
                  <c:v>118</c:v>
                </c:pt>
                <c:pt idx="185">
                  <c:v>88</c:v>
                </c:pt>
                <c:pt idx="186">
                  <c:v>68</c:v>
                </c:pt>
                <c:pt idx="187">
                  <c:v>100</c:v>
                </c:pt>
                <c:pt idx="188">
                  <c:v>110</c:v>
                </c:pt>
                <c:pt idx="189">
                  <c:v>96</c:v>
                </c:pt>
                <c:pt idx="190">
                  <c:v>98</c:v>
                </c:pt>
                <c:pt idx="191">
                  <c:v>80</c:v>
                </c:pt>
                <c:pt idx="192">
                  <c:v>84</c:v>
                </c:pt>
                <c:pt idx="193">
                  <c:v>76</c:v>
                </c:pt>
                <c:pt idx="194">
                  <c:v>88</c:v>
                </c:pt>
                <c:pt idx="195">
                  <c:v>100</c:v>
                </c:pt>
                <c:pt idx="196">
                  <c:v>92</c:v>
                </c:pt>
                <c:pt idx="197">
                  <c:v>126</c:v>
                </c:pt>
                <c:pt idx="198">
                  <c:v>126</c:v>
                </c:pt>
                <c:pt idx="199">
                  <c:v>103</c:v>
                </c:pt>
              </c:numCache>
            </c:numRef>
          </c:xVal>
          <c:yVal>
            <c:numRef>
              <c:f>'modified training dataset'!$S$55:$S$254</c:f>
              <c:numCache>
                <c:formatCode>General</c:formatCode>
                <c:ptCount val="200"/>
                <c:pt idx="0">
                  <c:v>319482.7626591954</c:v>
                </c:pt>
                <c:pt idx="1">
                  <c:v>324860.25026471814</c:v>
                </c:pt>
                <c:pt idx="2">
                  <c:v>380324.39191997173</c:v>
                </c:pt>
                <c:pt idx="3">
                  <c:v>343604.77056207211</c:v>
                </c:pt>
                <c:pt idx="4">
                  <c:v>287254.04953643988</c:v>
                </c:pt>
                <c:pt idx="5">
                  <c:v>471911.44870173151</c:v>
                </c:pt>
                <c:pt idx="6">
                  <c:v>382902.2722045363</c:v>
                </c:pt>
                <c:pt idx="7">
                  <c:v>306162.62221798976</c:v>
                </c:pt>
                <c:pt idx="8">
                  <c:v>362751.68759862962</c:v>
                </c:pt>
                <c:pt idx="9">
                  <c:v>288330.90924158116</c:v>
                </c:pt>
                <c:pt idx="10">
                  <c:v>344279.17166034866</c:v>
                </c:pt>
                <c:pt idx="11">
                  <c:v>169212.32711989296</c:v>
                </c:pt>
                <c:pt idx="12">
                  <c:v>320888.74018770899</c:v>
                </c:pt>
                <c:pt idx="13">
                  <c:v>236144.8868266748</c:v>
                </c:pt>
                <c:pt idx="14">
                  <c:v>296155.65604430571</c:v>
                </c:pt>
                <c:pt idx="15">
                  <c:v>312257.0326456725</c:v>
                </c:pt>
                <c:pt idx="16">
                  <c:v>322703.19395710179</c:v>
                </c:pt>
                <c:pt idx="17">
                  <c:v>261891.81667223887</c:v>
                </c:pt>
                <c:pt idx="18">
                  <c:v>335347.90412952559</c:v>
                </c:pt>
                <c:pt idx="19">
                  <c:v>276147.21079672879</c:v>
                </c:pt>
                <c:pt idx="20">
                  <c:v>352056.57126648934</c:v>
                </c:pt>
                <c:pt idx="21">
                  <c:v>286518.60527091078</c:v>
                </c:pt>
                <c:pt idx="22">
                  <c:v>347838.70199879119</c:v>
                </c:pt>
                <c:pt idx="23">
                  <c:v>318620.63363751437</c:v>
                </c:pt>
                <c:pt idx="24">
                  <c:v>340343.78267328185</c:v>
                </c:pt>
                <c:pt idx="25">
                  <c:v>383344.87836836983</c:v>
                </c:pt>
                <c:pt idx="26">
                  <c:v>377630.75744411396</c:v>
                </c:pt>
                <c:pt idx="27">
                  <c:v>290302.3244205165</c:v>
                </c:pt>
                <c:pt idx="28">
                  <c:v>318952.30288858258</c:v>
                </c:pt>
                <c:pt idx="29">
                  <c:v>288478.00750904874</c:v>
                </c:pt>
                <c:pt idx="30">
                  <c:v>298492.3529544092</c:v>
                </c:pt>
                <c:pt idx="31">
                  <c:v>296176.14323025831</c:v>
                </c:pt>
                <c:pt idx="32">
                  <c:v>316587.6267509812</c:v>
                </c:pt>
                <c:pt idx="33">
                  <c:v>260886.32564775346</c:v>
                </c:pt>
                <c:pt idx="34">
                  <c:v>177155.97517070739</c:v>
                </c:pt>
                <c:pt idx="35">
                  <c:v>174112.16264005861</c:v>
                </c:pt>
                <c:pt idx="36">
                  <c:v>193059.8635146133</c:v>
                </c:pt>
                <c:pt idx="37">
                  <c:v>216927.14763059554</c:v>
                </c:pt>
                <c:pt idx="38">
                  <c:v>300308.42861418735</c:v>
                </c:pt>
                <c:pt idx="39">
                  <c:v>226123.12896977639</c:v>
                </c:pt>
                <c:pt idx="40">
                  <c:v>298483.82167680847</c:v>
                </c:pt>
                <c:pt idx="41">
                  <c:v>254150.47809232585</c:v>
                </c:pt>
                <c:pt idx="42">
                  <c:v>278222.10346427641</c:v>
                </c:pt>
                <c:pt idx="43">
                  <c:v>131367.27734737506</c:v>
                </c:pt>
                <c:pt idx="44">
                  <c:v>185419.7377278872</c:v>
                </c:pt>
                <c:pt idx="45">
                  <c:v>235082.73966479336</c:v>
                </c:pt>
                <c:pt idx="46">
                  <c:v>162710.92597752533</c:v>
                </c:pt>
                <c:pt idx="47">
                  <c:v>173504.44254368806</c:v>
                </c:pt>
                <c:pt idx="48">
                  <c:v>170283.59264552768</c:v>
                </c:pt>
                <c:pt idx="49">
                  <c:v>151334.16035732703</c:v>
                </c:pt>
                <c:pt idx="50">
                  <c:v>205041.49395132484</c:v>
                </c:pt>
                <c:pt idx="51">
                  <c:v>191557.26516536248</c:v>
                </c:pt>
                <c:pt idx="52">
                  <c:v>314596.17910348182</c:v>
                </c:pt>
                <c:pt idx="53">
                  <c:v>155431.45455449785</c:v>
                </c:pt>
                <c:pt idx="54">
                  <c:v>140564.25772275499</c:v>
                </c:pt>
                <c:pt idx="55">
                  <c:v>221647.31380192371</c:v>
                </c:pt>
                <c:pt idx="56">
                  <c:v>171566.18858603964</c:v>
                </c:pt>
                <c:pt idx="57">
                  <c:v>122712.53598720614</c:v>
                </c:pt>
                <c:pt idx="58">
                  <c:v>104153.22349630944</c:v>
                </c:pt>
                <c:pt idx="59">
                  <c:v>106419.0755220608</c:v>
                </c:pt>
                <c:pt idx="60">
                  <c:v>152514.71147390592</c:v>
                </c:pt>
                <c:pt idx="61">
                  <c:v>124149.62882555374</c:v>
                </c:pt>
                <c:pt idx="62">
                  <c:v>141800.81412775669</c:v>
                </c:pt>
                <c:pt idx="63">
                  <c:v>184216.0927875815</c:v>
                </c:pt>
                <c:pt idx="64">
                  <c:v>102264.03874934241</c:v>
                </c:pt>
                <c:pt idx="65">
                  <c:v>189238.5785296901</c:v>
                </c:pt>
                <c:pt idx="66">
                  <c:v>120769.92704488253</c:v>
                </c:pt>
                <c:pt idx="67">
                  <c:v>107371.89500667136</c:v>
                </c:pt>
                <c:pt idx="68">
                  <c:v>184766.89032816858</c:v>
                </c:pt>
                <c:pt idx="69">
                  <c:v>118561.60461425337</c:v>
                </c:pt>
                <c:pt idx="70">
                  <c:v>84314.129954477015</c:v>
                </c:pt>
                <c:pt idx="71">
                  <c:v>133886.84779717249</c:v>
                </c:pt>
                <c:pt idx="72">
                  <c:v>152514.71147390592</c:v>
                </c:pt>
                <c:pt idx="73">
                  <c:v>124149.62882555374</c:v>
                </c:pt>
                <c:pt idx="74">
                  <c:v>141800.81412775669</c:v>
                </c:pt>
                <c:pt idx="75">
                  <c:v>189238.5785296901</c:v>
                </c:pt>
                <c:pt idx="76">
                  <c:v>120769.92704488253</c:v>
                </c:pt>
                <c:pt idx="77">
                  <c:v>184658.99365038064</c:v>
                </c:pt>
                <c:pt idx="78">
                  <c:v>118561.60461425337</c:v>
                </c:pt>
                <c:pt idx="79">
                  <c:v>84314.129954477015</c:v>
                </c:pt>
                <c:pt idx="80">
                  <c:v>133886.84779717249</c:v>
                </c:pt>
                <c:pt idx="81">
                  <c:v>276697.88057206065</c:v>
                </c:pt>
                <c:pt idx="82">
                  <c:v>286865.98247777019</c:v>
                </c:pt>
                <c:pt idx="83">
                  <c:v>308266.18943351734</c:v>
                </c:pt>
                <c:pt idx="84">
                  <c:v>217894.13291674494</c:v>
                </c:pt>
                <c:pt idx="85">
                  <c:v>190415.39788175054</c:v>
                </c:pt>
                <c:pt idx="86">
                  <c:v>233617.31753648358</c:v>
                </c:pt>
                <c:pt idx="87">
                  <c:v>373607.24225516454</c:v>
                </c:pt>
                <c:pt idx="88">
                  <c:v>139119.78001738028</c:v>
                </c:pt>
                <c:pt idx="89">
                  <c:v>142980.03644325217</c:v>
                </c:pt>
                <c:pt idx="90">
                  <c:v>159850.24222854141</c:v>
                </c:pt>
                <c:pt idx="91">
                  <c:v>165535.46303089298</c:v>
                </c:pt>
                <c:pt idx="92">
                  <c:v>203700.40805129643</c:v>
                </c:pt>
                <c:pt idx="93">
                  <c:v>238269.39295281249</c:v>
                </c:pt>
                <c:pt idx="94">
                  <c:v>131797.38986241579</c:v>
                </c:pt>
                <c:pt idx="95">
                  <c:v>307488.11362452852</c:v>
                </c:pt>
                <c:pt idx="96">
                  <c:v>177851.77741857158</c:v>
                </c:pt>
                <c:pt idx="97">
                  <c:v>189219.83941083332</c:v>
                </c:pt>
                <c:pt idx="98">
                  <c:v>299601.7950116875</c:v>
                </c:pt>
                <c:pt idx="99">
                  <c:v>165754.71182687063</c:v>
                </c:pt>
                <c:pt idx="100">
                  <c:v>156908.2845673979</c:v>
                </c:pt>
                <c:pt idx="101">
                  <c:v>155569.43422600327</c:v>
                </c:pt>
                <c:pt idx="102">
                  <c:v>150266.83970365603</c:v>
                </c:pt>
                <c:pt idx="103">
                  <c:v>179141.12715455651</c:v>
                </c:pt>
                <c:pt idx="104">
                  <c:v>308071.40313401655</c:v>
                </c:pt>
                <c:pt idx="105">
                  <c:v>214830.7081495139</c:v>
                </c:pt>
                <c:pt idx="106">
                  <c:v>167129.39633049438</c:v>
                </c:pt>
                <c:pt idx="107">
                  <c:v>219541.48710580348</c:v>
                </c:pt>
                <c:pt idx="108">
                  <c:v>145261.82204127664</c:v>
                </c:pt>
                <c:pt idx="109">
                  <c:v>165026.75921420654</c:v>
                </c:pt>
                <c:pt idx="110">
                  <c:v>272440.40837775636</c:v>
                </c:pt>
                <c:pt idx="111">
                  <c:v>73745.621784670802</c:v>
                </c:pt>
                <c:pt idx="112">
                  <c:v>163922.19794140043</c:v>
                </c:pt>
                <c:pt idx="113">
                  <c:v>174163.1260855486</c:v>
                </c:pt>
                <c:pt idx="114">
                  <c:v>265506.33782182925</c:v>
                </c:pt>
                <c:pt idx="115">
                  <c:v>199168.43221228008</c:v>
                </c:pt>
                <c:pt idx="116">
                  <c:v>147023.25475586153</c:v>
                </c:pt>
                <c:pt idx="117">
                  <c:v>230856.39777975049</c:v>
                </c:pt>
                <c:pt idx="118">
                  <c:v>194114.90354654373</c:v>
                </c:pt>
                <c:pt idx="119">
                  <c:v>179618.32945371931</c:v>
                </c:pt>
                <c:pt idx="120">
                  <c:v>295923.79839607113</c:v>
                </c:pt>
                <c:pt idx="121">
                  <c:v>197411.88093087214</c:v>
                </c:pt>
                <c:pt idx="122">
                  <c:v>143803.44694498231</c:v>
                </c:pt>
                <c:pt idx="123">
                  <c:v>161815.92562426301</c:v>
                </c:pt>
                <c:pt idx="124">
                  <c:v>283372.64379926067</c:v>
                </c:pt>
                <c:pt idx="125">
                  <c:v>164922.47601808424</c:v>
                </c:pt>
                <c:pt idx="126">
                  <c:v>177225.91803925429</c:v>
                </c:pt>
                <c:pt idx="127">
                  <c:v>136851.88462328078</c:v>
                </c:pt>
                <c:pt idx="128">
                  <c:v>312080.5046508892</c:v>
                </c:pt>
                <c:pt idx="129">
                  <c:v>134738.13405126869</c:v>
                </c:pt>
                <c:pt idx="130">
                  <c:v>272239.15705511952</c:v>
                </c:pt>
                <c:pt idx="131">
                  <c:v>92467.163334274199</c:v>
                </c:pt>
                <c:pt idx="132">
                  <c:v>103650.6471007395</c:v>
                </c:pt>
                <c:pt idx="133">
                  <c:v>180084.58885600098</c:v>
                </c:pt>
                <c:pt idx="134">
                  <c:v>161180.22546884831</c:v>
                </c:pt>
                <c:pt idx="135">
                  <c:v>166087.93972673986</c:v>
                </c:pt>
                <c:pt idx="136">
                  <c:v>154053.27847845285</c:v>
                </c:pt>
                <c:pt idx="137">
                  <c:v>183280.26427382321</c:v>
                </c:pt>
                <c:pt idx="138">
                  <c:v>172383.70888825625</c:v>
                </c:pt>
                <c:pt idx="139">
                  <c:v>237943.48025417168</c:v>
                </c:pt>
                <c:pt idx="140">
                  <c:v>180335.73439517547</c:v>
                </c:pt>
                <c:pt idx="141">
                  <c:v>128275.93188474761</c:v>
                </c:pt>
                <c:pt idx="142">
                  <c:v>138516.68362854209</c:v>
                </c:pt>
                <c:pt idx="143">
                  <c:v>166047.39842474909</c:v>
                </c:pt>
                <c:pt idx="144">
                  <c:v>185441.88464232444</c:v>
                </c:pt>
                <c:pt idx="145">
                  <c:v>168562.47009557535</c:v>
                </c:pt>
                <c:pt idx="146">
                  <c:v>144716.00082751084</c:v>
                </c:pt>
                <c:pt idx="147">
                  <c:v>147980.66091960168</c:v>
                </c:pt>
                <c:pt idx="148">
                  <c:v>160807.95911084133</c:v>
                </c:pt>
                <c:pt idx="149">
                  <c:v>157749.23040718058</c:v>
                </c:pt>
                <c:pt idx="150">
                  <c:v>98485.278364885598</c:v>
                </c:pt>
                <c:pt idx="151">
                  <c:v>148018.35098692638</c:v>
                </c:pt>
                <c:pt idx="152">
                  <c:v>196105.78306693834</c:v>
                </c:pt>
                <c:pt idx="153">
                  <c:v>228505.72213702762</c:v>
                </c:pt>
                <c:pt idx="154">
                  <c:v>169454.48585215089</c:v>
                </c:pt>
                <c:pt idx="155">
                  <c:v>120176.37066298138</c:v>
                </c:pt>
                <c:pt idx="156">
                  <c:v>157114.84233378764</c:v>
                </c:pt>
                <c:pt idx="157">
                  <c:v>200269.92116305188</c:v>
                </c:pt>
                <c:pt idx="158">
                  <c:v>301847.59869723109</c:v>
                </c:pt>
                <c:pt idx="159">
                  <c:v>156467.14595211166</c:v>
                </c:pt>
                <c:pt idx="160">
                  <c:v>277027.4373244099</c:v>
                </c:pt>
                <c:pt idx="161">
                  <c:v>199639.3235879924</c:v>
                </c:pt>
                <c:pt idx="162">
                  <c:v>127964.42759016553</c:v>
                </c:pt>
                <c:pt idx="163">
                  <c:v>178899.45583269844</c:v>
                </c:pt>
                <c:pt idx="164">
                  <c:v>124941.08489047251</c:v>
                </c:pt>
                <c:pt idx="165">
                  <c:v>243737.33245679963</c:v>
                </c:pt>
                <c:pt idx="166">
                  <c:v>352115.72438006575</c:v>
                </c:pt>
                <c:pt idx="167">
                  <c:v>258475.24031588517</c:v>
                </c:pt>
                <c:pt idx="168">
                  <c:v>277498.5859286653</c:v>
                </c:pt>
                <c:pt idx="169">
                  <c:v>313766.72419785918</c:v>
                </c:pt>
                <c:pt idx="170">
                  <c:v>227915.48127942067</c:v>
                </c:pt>
                <c:pt idx="171">
                  <c:v>116811.99356781514</c:v>
                </c:pt>
                <c:pt idx="172">
                  <c:v>167801.63400610338</c:v>
                </c:pt>
                <c:pt idx="173">
                  <c:v>278306.76382597489</c:v>
                </c:pt>
                <c:pt idx="174">
                  <c:v>191070.53714358635</c:v>
                </c:pt>
                <c:pt idx="175">
                  <c:v>206807.38150151001</c:v>
                </c:pt>
                <c:pt idx="176">
                  <c:v>172632.61761390857</c:v>
                </c:pt>
                <c:pt idx="177">
                  <c:v>150722.23091186862</c:v>
                </c:pt>
                <c:pt idx="178">
                  <c:v>152579.53380491037</c:v>
                </c:pt>
                <c:pt idx="179">
                  <c:v>260866.6926155852</c:v>
                </c:pt>
                <c:pt idx="180">
                  <c:v>110185.78776991717</c:v>
                </c:pt>
                <c:pt idx="181">
                  <c:v>228312.02074796992</c:v>
                </c:pt>
                <c:pt idx="182">
                  <c:v>150198.77647859196</c:v>
                </c:pt>
                <c:pt idx="183">
                  <c:v>197787.15798075194</c:v>
                </c:pt>
                <c:pt idx="184">
                  <c:v>175421.82422871931</c:v>
                </c:pt>
                <c:pt idx="185">
                  <c:v>135649.02510154006</c:v>
                </c:pt>
                <c:pt idx="186">
                  <c:v>274947.24289168889</c:v>
                </c:pt>
                <c:pt idx="187">
                  <c:v>319423.49972701393</c:v>
                </c:pt>
                <c:pt idx="188">
                  <c:v>170695.86757606582</c:v>
                </c:pt>
                <c:pt idx="189">
                  <c:v>136522.64337740751</c:v>
                </c:pt>
                <c:pt idx="190">
                  <c:v>263971.4336841898</c:v>
                </c:pt>
                <c:pt idx="191">
                  <c:v>317570.53726394713</c:v>
                </c:pt>
                <c:pt idx="192">
                  <c:v>114512.67146597116</c:v>
                </c:pt>
                <c:pt idx="193">
                  <c:v>289419.44161142723</c:v>
                </c:pt>
                <c:pt idx="194">
                  <c:v>117228.66346460853</c:v>
                </c:pt>
                <c:pt idx="195">
                  <c:v>134408.79156568379</c:v>
                </c:pt>
                <c:pt idx="196">
                  <c:v>91922.639407697745</c:v>
                </c:pt>
                <c:pt idx="197">
                  <c:v>191090.66853407674</c:v>
                </c:pt>
                <c:pt idx="198">
                  <c:v>209630.89699396616</c:v>
                </c:pt>
                <c:pt idx="199">
                  <c:v>156706.74475217811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0E-482D-AFFD-0089C8D5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68656"/>
        <c:axId val="1928582720"/>
      </c:scatterChart>
      <c:valAx>
        <c:axId val="18006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HR PULSE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8582720"/>
        <c:crosses val="autoZero"/>
        <c:crossBetween val="midCat"/>
      </c:valAx>
      <c:valAx>
        <c:axId val="192858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TO HOSPITAL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68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COST TO HOSPITAL </c:v>
          </c:tx>
          <c:spPr>
            <a:ln w="19050">
              <a:noFill/>
            </a:ln>
          </c:spPr>
          <c:xVal>
            <c:numRef>
              <c:f>'modified training dataset'!$N$2:$N$201</c:f>
              <c:numCache>
                <c:formatCode>General</c:formatCode>
                <c:ptCount val="200"/>
                <c:pt idx="0">
                  <c:v>32</c:v>
                </c:pt>
                <c:pt idx="1">
                  <c:v>28</c:v>
                </c:pt>
                <c:pt idx="2">
                  <c:v>20</c:v>
                </c:pt>
                <c:pt idx="3">
                  <c:v>24</c:v>
                </c:pt>
                <c:pt idx="4">
                  <c:v>18</c:v>
                </c:pt>
                <c:pt idx="5">
                  <c:v>42</c:v>
                </c:pt>
                <c:pt idx="6">
                  <c:v>24</c:v>
                </c:pt>
                <c:pt idx="7">
                  <c:v>22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19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20</c:v>
                </c:pt>
                <c:pt idx="16">
                  <c:v>18</c:v>
                </c:pt>
                <c:pt idx="17">
                  <c:v>24</c:v>
                </c:pt>
                <c:pt idx="18">
                  <c:v>20</c:v>
                </c:pt>
                <c:pt idx="19">
                  <c:v>20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18</c:v>
                </c:pt>
                <c:pt idx="24">
                  <c:v>30</c:v>
                </c:pt>
                <c:pt idx="25">
                  <c:v>22</c:v>
                </c:pt>
                <c:pt idx="26">
                  <c:v>40</c:v>
                </c:pt>
                <c:pt idx="27">
                  <c:v>22</c:v>
                </c:pt>
                <c:pt idx="28">
                  <c:v>20</c:v>
                </c:pt>
                <c:pt idx="29">
                  <c:v>24</c:v>
                </c:pt>
                <c:pt idx="30">
                  <c:v>20</c:v>
                </c:pt>
                <c:pt idx="31">
                  <c:v>24</c:v>
                </c:pt>
                <c:pt idx="32">
                  <c:v>26</c:v>
                </c:pt>
                <c:pt idx="33">
                  <c:v>30</c:v>
                </c:pt>
                <c:pt idx="34">
                  <c:v>13</c:v>
                </c:pt>
                <c:pt idx="35">
                  <c:v>22</c:v>
                </c:pt>
                <c:pt idx="36">
                  <c:v>24</c:v>
                </c:pt>
                <c:pt idx="37">
                  <c:v>15</c:v>
                </c:pt>
                <c:pt idx="38">
                  <c:v>28</c:v>
                </c:pt>
                <c:pt idx="39">
                  <c:v>24</c:v>
                </c:pt>
                <c:pt idx="40">
                  <c:v>26</c:v>
                </c:pt>
                <c:pt idx="41">
                  <c:v>29</c:v>
                </c:pt>
                <c:pt idx="42">
                  <c:v>28</c:v>
                </c:pt>
                <c:pt idx="43">
                  <c:v>20</c:v>
                </c:pt>
                <c:pt idx="44">
                  <c:v>24</c:v>
                </c:pt>
                <c:pt idx="45">
                  <c:v>20</c:v>
                </c:pt>
                <c:pt idx="46">
                  <c:v>26</c:v>
                </c:pt>
                <c:pt idx="47">
                  <c:v>24</c:v>
                </c:pt>
                <c:pt idx="48">
                  <c:v>20</c:v>
                </c:pt>
                <c:pt idx="49">
                  <c:v>24</c:v>
                </c:pt>
                <c:pt idx="50">
                  <c:v>22</c:v>
                </c:pt>
                <c:pt idx="51">
                  <c:v>24</c:v>
                </c:pt>
                <c:pt idx="52">
                  <c:v>20</c:v>
                </c:pt>
                <c:pt idx="53">
                  <c:v>22</c:v>
                </c:pt>
                <c:pt idx="54">
                  <c:v>16</c:v>
                </c:pt>
                <c:pt idx="55">
                  <c:v>24</c:v>
                </c:pt>
                <c:pt idx="56">
                  <c:v>24</c:v>
                </c:pt>
                <c:pt idx="57">
                  <c:v>26</c:v>
                </c:pt>
                <c:pt idx="58">
                  <c:v>24</c:v>
                </c:pt>
                <c:pt idx="59">
                  <c:v>22</c:v>
                </c:pt>
                <c:pt idx="60">
                  <c:v>26</c:v>
                </c:pt>
                <c:pt idx="61">
                  <c:v>26</c:v>
                </c:pt>
                <c:pt idx="62">
                  <c:v>32</c:v>
                </c:pt>
                <c:pt idx="63">
                  <c:v>26</c:v>
                </c:pt>
                <c:pt idx="64">
                  <c:v>20</c:v>
                </c:pt>
                <c:pt idx="65">
                  <c:v>26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22</c:v>
                </c:pt>
                <c:pt idx="71">
                  <c:v>24</c:v>
                </c:pt>
                <c:pt idx="72">
                  <c:v>26</c:v>
                </c:pt>
                <c:pt idx="73">
                  <c:v>26</c:v>
                </c:pt>
                <c:pt idx="74">
                  <c:v>32</c:v>
                </c:pt>
                <c:pt idx="75">
                  <c:v>26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22</c:v>
                </c:pt>
                <c:pt idx="80">
                  <c:v>24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26</c:v>
                </c:pt>
                <c:pt idx="85">
                  <c:v>22</c:v>
                </c:pt>
                <c:pt idx="86">
                  <c:v>28</c:v>
                </c:pt>
                <c:pt idx="87">
                  <c:v>23</c:v>
                </c:pt>
                <c:pt idx="88">
                  <c:v>22</c:v>
                </c:pt>
                <c:pt idx="89">
                  <c:v>20</c:v>
                </c:pt>
                <c:pt idx="90">
                  <c:v>24</c:v>
                </c:pt>
                <c:pt idx="91">
                  <c:v>24</c:v>
                </c:pt>
                <c:pt idx="92">
                  <c:v>34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24</c:v>
                </c:pt>
                <c:pt idx="97">
                  <c:v>30</c:v>
                </c:pt>
                <c:pt idx="98">
                  <c:v>20</c:v>
                </c:pt>
                <c:pt idx="99">
                  <c:v>28</c:v>
                </c:pt>
                <c:pt idx="100">
                  <c:v>32</c:v>
                </c:pt>
                <c:pt idx="101">
                  <c:v>28</c:v>
                </c:pt>
                <c:pt idx="102">
                  <c:v>24</c:v>
                </c:pt>
                <c:pt idx="103">
                  <c:v>22</c:v>
                </c:pt>
                <c:pt idx="104">
                  <c:v>24</c:v>
                </c:pt>
                <c:pt idx="105">
                  <c:v>20</c:v>
                </c:pt>
                <c:pt idx="106">
                  <c:v>24</c:v>
                </c:pt>
                <c:pt idx="107">
                  <c:v>22</c:v>
                </c:pt>
                <c:pt idx="108">
                  <c:v>22</c:v>
                </c:pt>
                <c:pt idx="109">
                  <c:v>24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24</c:v>
                </c:pt>
                <c:pt idx="114">
                  <c:v>24</c:v>
                </c:pt>
                <c:pt idx="115">
                  <c:v>20</c:v>
                </c:pt>
                <c:pt idx="116">
                  <c:v>24</c:v>
                </c:pt>
                <c:pt idx="117">
                  <c:v>30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22</c:v>
                </c:pt>
                <c:pt idx="122">
                  <c:v>24</c:v>
                </c:pt>
                <c:pt idx="123">
                  <c:v>24</c:v>
                </c:pt>
                <c:pt idx="124">
                  <c:v>22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26</c:v>
                </c:pt>
                <c:pt idx="131">
                  <c:v>20</c:v>
                </c:pt>
                <c:pt idx="132">
                  <c:v>20</c:v>
                </c:pt>
                <c:pt idx="133">
                  <c:v>24</c:v>
                </c:pt>
                <c:pt idx="134">
                  <c:v>30</c:v>
                </c:pt>
                <c:pt idx="135">
                  <c:v>20</c:v>
                </c:pt>
                <c:pt idx="136">
                  <c:v>26</c:v>
                </c:pt>
                <c:pt idx="137">
                  <c:v>24</c:v>
                </c:pt>
                <c:pt idx="138">
                  <c:v>24</c:v>
                </c:pt>
                <c:pt idx="139">
                  <c:v>20</c:v>
                </c:pt>
                <c:pt idx="140">
                  <c:v>24</c:v>
                </c:pt>
                <c:pt idx="141">
                  <c:v>22</c:v>
                </c:pt>
                <c:pt idx="142">
                  <c:v>24</c:v>
                </c:pt>
                <c:pt idx="143">
                  <c:v>24</c:v>
                </c:pt>
                <c:pt idx="144">
                  <c:v>30</c:v>
                </c:pt>
                <c:pt idx="145">
                  <c:v>24</c:v>
                </c:pt>
                <c:pt idx="146">
                  <c:v>24</c:v>
                </c:pt>
                <c:pt idx="147">
                  <c:v>28</c:v>
                </c:pt>
                <c:pt idx="148">
                  <c:v>28</c:v>
                </c:pt>
                <c:pt idx="149">
                  <c:v>22</c:v>
                </c:pt>
                <c:pt idx="150">
                  <c:v>24</c:v>
                </c:pt>
                <c:pt idx="151">
                  <c:v>20</c:v>
                </c:pt>
                <c:pt idx="152">
                  <c:v>24</c:v>
                </c:pt>
                <c:pt idx="153">
                  <c:v>22</c:v>
                </c:pt>
                <c:pt idx="154">
                  <c:v>30</c:v>
                </c:pt>
                <c:pt idx="155">
                  <c:v>20</c:v>
                </c:pt>
                <c:pt idx="156">
                  <c:v>24</c:v>
                </c:pt>
                <c:pt idx="157">
                  <c:v>32</c:v>
                </c:pt>
                <c:pt idx="158">
                  <c:v>24</c:v>
                </c:pt>
                <c:pt idx="159">
                  <c:v>22</c:v>
                </c:pt>
                <c:pt idx="160">
                  <c:v>28</c:v>
                </c:pt>
                <c:pt idx="161">
                  <c:v>32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12</c:v>
                </c:pt>
                <c:pt idx="166">
                  <c:v>20</c:v>
                </c:pt>
                <c:pt idx="167">
                  <c:v>25</c:v>
                </c:pt>
                <c:pt idx="168">
                  <c:v>18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24</c:v>
                </c:pt>
                <c:pt idx="173">
                  <c:v>24</c:v>
                </c:pt>
                <c:pt idx="174">
                  <c:v>22</c:v>
                </c:pt>
                <c:pt idx="175">
                  <c:v>26</c:v>
                </c:pt>
                <c:pt idx="176">
                  <c:v>32</c:v>
                </c:pt>
                <c:pt idx="177">
                  <c:v>24</c:v>
                </c:pt>
                <c:pt idx="178">
                  <c:v>28</c:v>
                </c:pt>
                <c:pt idx="179">
                  <c:v>20</c:v>
                </c:pt>
                <c:pt idx="180">
                  <c:v>18</c:v>
                </c:pt>
                <c:pt idx="181">
                  <c:v>24</c:v>
                </c:pt>
                <c:pt idx="182">
                  <c:v>24</c:v>
                </c:pt>
                <c:pt idx="183">
                  <c:v>20</c:v>
                </c:pt>
                <c:pt idx="184">
                  <c:v>22</c:v>
                </c:pt>
                <c:pt idx="185">
                  <c:v>24</c:v>
                </c:pt>
                <c:pt idx="186">
                  <c:v>20</c:v>
                </c:pt>
                <c:pt idx="187">
                  <c:v>20</c:v>
                </c:pt>
                <c:pt idx="188">
                  <c:v>24</c:v>
                </c:pt>
                <c:pt idx="189">
                  <c:v>28</c:v>
                </c:pt>
                <c:pt idx="190">
                  <c:v>20</c:v>
                </c:pt>
                <c:pt idx="191">
                  <c:v>20</c:v>
                </c:pt>
                <c:pt idx="192">
                  <c:v>24</c:v>
                </c:pt>
                <c:pt idx="193">
                  <c:v>15</c:v>
                </c:pt>
                <c:pt idx="194">
                  <c:v>18</c:v>
                </c:pt>
                <c:pt idx="195">
                  <c:v>18</c:v>
                </c:pt>
                <c:pt idx="196">
                  <c:v>24</c:v>
                </c:pt>
                <c:pt idx="197">
                  <c:v>24</c:v>
                </c:pt>
                <c:pt idx="198">
                  <c:v>26</c:v>
                </c:pt>
                <c:pt idx="199">
                  <c:v>26</c:v>
                </c:pt>
              </c:numCache>
            </c:numRef>
          </c:xVal>
          <c:yVal>
            <c:numRef>
              <c:f>'modified training dataset'!$O$2:$O$201</c:f>
              <c:numCache>
                <c:formatCode>General</c:formatCode>
                <c:ptCount val="200"/>
                <c:pt idx="0">
                  <c:v>660293</c:v>
                </c:pt>
                <c:pt idx="1">
                  <c:v>809130</c:v>
                </c:pt>
                <c:pt idx="2">
                  <c:v>362231</c:v>
                </c:pt>
                <c:pt idx="3">
                  <c:v>629990</c:v>
                </c:pt>
                <c:pt idx="4">
                  <c:v>444876</c:v>
                </c:pt>
                <c:pt idx="5">
                  <c:v>372357</c:v>
                </c:pt>
                <c:pt idx="6">
                  <c:v>887350</c:v>
                </c:pt>
                <c:pt idx="7">
                  <c:v>389827</c:v>
                </c:pt>
                <c:pt idx="8">
                  <c:v>437529.07</c:v>
                </c:pt>
                <c:pt idx="9">
                  <c:v>364222</c:v>
                </c:pt>
                <c:pt idx="10">
                  <c:v>514524</c:v>
                </c:pt>
                <c:pt idx="11">
                  <c:v>539976</c:v>
                </c:pt>
                <c:pt idx="12">
                  <c:v>711616</c:v>
                </c:pt>
                <c:pt idx="13">
                  <c:v>420040</c:v>
                </c:pt>
                <c:pt idx="14">
                  <c:v>495968.7</c:v>
                </c:pt>
                <c:pt idx="15">
                  <c:v>157763</c:v>
                </c:pt>
                <c:pt idx="16">
                  <c:v>501897</c:v>
                </c:pt>
                <c:pt idx="17">
                  <c:v>343984</c:v>
                </c:pt>
                <c:pt idx="18">
                  <c:v>449395</c:v>
                </c:pt>
                <c:pt idx="19">
                  <c:v>214716</c:v>
                </c:pt>
                <c:pt idx="20">
                  <c:v>341109</c:v>
                </c:pt>
                <c:pt idx="21">
                  <c:v>288960</c:v>
                </c:pt>
                <c:pt idx="22">
                  <c:v>348687</c:v>
                </c:pt>
                <c:pt idx="23">
                  <c:v>345590</c:v>
                </c:pt>
                <c:pt idx="24">
                  <c:v>361738</c:v>
                </c:pt>
                <c:pt idx="25">
                  <c:v>305193</c:v>
                </c:pt>
                <c:pt idx="26">
                  <c:v>404644</c:v>
                </c:pt>
                <c:pt idx="27">
                  <c:v>278213.73</c:v>
                </c:pt>
                <c:pt idx="28">
                  <c:v>355276</c:v>
                </c:pt>
                <c:pt idx="29">
                  <c:v>229289</c:v>
                </c:pt>
                <c:pt idx="30">
                  <c:v>247473</c:v>
                </c:pt>
                <c:pt idx="31">
                  <c:v>395163</c:v>
                </c:pt>
                <c:pt idx="32">
                  <c:v>418429</c:v>
                </c:pt>
                <c:pt idx="33">
                  <c:v>359280</c:v>
                </c:pt>
                <c:pt idx="34">
                  <c:v>349318</c:v>
                </c:pt>
                <c:pt idx="35">
                  <c:v>551809</c:v>
                </c:pt>
                <c:pt idx="36">
                  <c:v>293127</c:v>
                </c:pt>
                <c:pt idx="37">
                  <c:v>260036</c:v>
                </c:pt>
                <c:pt idx="38">
                  <c:v>163765</c:v>
                </c:pt>
                <c:pt idx="39">
                  <c:v>162364</c:v>
                </c:pt>
                <c:pt idx="40">
                  <c:v>144037.23000000001</c:v>
                </c:pt>
                <c:pt idx="41">
                  <c:v>183204</c:v>
                </c:pt>
                <c:pt idx="42">
                  <c:v>164962</c:v>
                </c:pt>
                <c:pt idx="43">
                  <c:v>178100</c:v>
                </c:pt>
                <c:pt idx="44">
                  <c:v>169726.43</c:v>
                </c:pt>
                <c:pt idx="45">
                  <c:v>164719</c:v>
                </c:pt>
                <c:pt idx="46">
                  <c:v>133130</c:v>
                </c:pt>
                <c:pt idx="47">
                  <c:v>146308.6</c:v>
                </c:pt>
                <c:pt idx="48">
                  <c:v>134497.65</c:v>
                </c:pt>
                <c:pt idx="49">
                  <c:v>206500.95</c:v>
                </c:pt>
                <c:pt idx="50">
                  <c:v>120131</c:v>
                </c:pt>
                <c:pt idx="51">
                  <c:v>176340.75</c:v>
                </c:pt>
                <c:pt idx="52">
                  <c:v>138923</c:v>
                </c:pt>
                <c:pt idx="53">
                  <c:v>162957.32</c:v>
                </c:pt>
                <c:pt idx="54">
                  <c:v>133009</c:v>
                </c:pt>
                <c:pt idx="55">
                  <c:v>163483</c:v>
                </c:pt>
                <c:pt idx="56">
                  <c:v>131837</c:v>
                </c:pt>
                <c:pt idx="57">
                  <c:v>163372</c:v>
                </c:pt>
                <c:pt idx="58">
                  <c:v>128104.37</c:v>
                </c:pt>
                <c:pt idx="59">
                  <c:v>115908</c:v>
                </c:pt>
                <c:pt idx="60">
                  <c:v>129474.64</c:v>
                </c:pt>
                <c:pt idx="61">
                  <c:v>152184</c:v>
                </c:pt>
                <c:pt idx="62">
                  <c:v>122892</c:v>
                </c:pt>
                <c:pt idx="63">
                  <c:v>124804</c:v>
                </c:pt>
                <c:pt idx="64">
                  <c:v>142552</c:v>
                </c:pt>
                <c:pt idx="65">
                  <c:v>128196</c:v>
                </c:pt>
                <c:pt idx="66">
                  <c:v>109085.84</c:v>
                </c:pt>
                <c:pt idx="67">
                  <c:v>109452</c:v>
                </c:pt>
                <c:pt idx="68">
                  <c:v>125643</c:v>
                </c:pt>
                <c:pt idx="69">
                  <c:v>120064</c:v>
                </c:pt>
                <c:pt idx="70">
                  <c:v>114580</c:v>
                </c:pt>
                <c:pt idx="71">
                  <c:v>119935.36</c:v>
                </c:pt>
                <c:pt idx="72">
                  <c:v>129474.64</c:v>
                </c:pt>
                <c:pt idx="73">
                  <c:v>152184</c:v>
                </c:pt>
                <c:pt idx="74">
                  <c:v>122892</c:v>
                </c:pt>
                <c:pt idx="75">
                  <c:v>128196</c:v>
                </c:pt>
                <c:pt idx="76">
                  <c:v>109085.84</c:v>
                </c:pt>
                <c:pt idx="77">
                  <c:v>125643</c:v>
                </c:pt>
                <c:pt idx="78">
                  <c:v>120064</c:v>
                </c:pt>
                <c:pt idx="79">
                  <c:v>114580</c:v>
                </c:pt>
                <c:pt idx="80">
                  <c:v>119935.36</c:v>
                </c:pt>
                <c:pt idx="81">
                  <c:v>199268</c:v>
                </c:pt>
                <c:pt idx="82">
                  <c:v>341011</c:v>
                </c:pt>
                <c:pt idx="83">
                  <c:v>334955</c:v>
                </c:pt>
                <c:pt idx="84">
                  <c:v>258138</c:v>
                </c:pt>
                <c:pt idx="85">
                  <c:v>275888</c:v>
                </c:pt>
                <c:pt idx="86">
                  <c:v>308817</c:v>
                </c:pt>
                <c:pt idx="87">
                  <c:v>294615.90000000002</c:v>
                </c:pt>
                <c:pt idx="88">
                  <c:v>156576.85</c:v>
                </c:pt>
                <c:pt idx="89">
                  <c:v>109575.6</c:v>
                </c:pt>
                <c:pt idx="90">
                  <c:v>209292</c:v>
                </c:pt>
                <c:pt idx="91">
                  <c:v>195136</c:v>
                </c:pt>
                <c:pt idx="92">
                  <c:v>265243</c:v>
                </c:pt>
                <c:pt idx="93">
                  <c:v>201219</c:v>
                </c:pt>
                <c:pt idx="94">
                  <c:v>179720</c:v>
                </c:pt>
                <c:pt idx="95">
                  <c:v>143278.83000000002</c:v>
                </c:pt>
                <c:pt idx="96">
                  <c:v>214679</c:v>
                </c:pt>
                <c:pt idx="97">
                  <c:v>165000</c:v>
                </c:pt>
                <c:pt idx="98">
                  <c:v>262582</c:v>
                </c:pt>
                <c:pt idx="99">
                  <c:v>208535.71</c:v>
                </c:pt>
                <c:pt idx="100">
                  <c:v>179613.25</c:v>
                </c:pt>
                <c:pt idx="101">
                  <c:v>151156.52000000002</c:v>
                </c:pt>
                <c:pt idx="102">
                  <c:v>189701.55</c:v>
                </c:pt>
                <c:pt idx="103">
                  <c:v>169951</c:v>
                </c:pt>
                <c:pt idx="104">
                  <c:v>220519</c:v>
                </c:pt>
                <c:pt idx="105">
                  <c:v>139723</c:v>
                </c:pt>
                <c:pt idx="106">
                  <c:v>119685.64</c:v>
                </c:pt>
                <c:pt idx="107">
                  <c:v>253471</c:v>
                </c:pt>
                <c:pt idx="108">
                  <c:v>129684</c:v>
                </c:pt>
                <c:pt idx="109">
                  <c:v>167122</c:v>
                </c:pt>
                <c:pt idx="110">
                  <c:v>276458</c:v>
                </c:pt>
                <c:pt idx="111">
                  <c:v>150337</c:v>
                </c:pt>
                <c:pt idx="112">
                  <c:v>138093.02000000002</c:v>
                </c:pt>
                <c:pt idx="113">
                  <c:v>178398</c:v>
                </c:pt>
                <c:pt idx="114">
                  <c:v>180870</c:v>
                </c:pt>
                <c:pt idx="115">
                  <c:v>182651</c:v>
                </c:pt>
                <c:pt idx="116">
                  <c:v>323960</c:v>
                </c:pt>
                <c:pt idx="117">
                  <c:v>159327.38</c:v>
                </c:pt>
                <c:pt idx="118">
                  <c:v>131430</c:v>
                </c:pt>
                <c:pt idx="119">
                  <c:v>180415.66999999998</c:v>
                </c:pt>
                <c:pt idx="120">
                  <c:v>139067</c:v>
                </c:pt>
                <c:pt idx="121">
                  <c:v>197865</c:v>
                </c:pt>
                <c:pt idx="122">
                  <c:v>144900.29999999999</c:v>
                </c:pt>
                <c:pt idx="123">
                  <c:v>202633.9</c:v>
                </c:pt>
                <c:pt idx="124">
                  <c:v>232676</c:v>
                </c:pt>
                <c:pt idx="125">
                  <c:v>127899</c:v>
                </c:pt>
                <c:pt idx="126">
                  <c:v>145362</c:v>
                </c:pt>
                <c:pt idx="127">
                  <c:v>165335.52000000002</c:v>
                </c:pt>
                <c:pt idx="128">
                  <c:v>233266</c:v>
                </c:pt>
                <c:pt idx="129">
                  <c:v>153445</c:v>
                </c:pt>
                <c:pt idx="130">
                  <c:v>135216</c:v>
                </c:pt>
                <c:pt idx="131">
                  <c:v>117185</c:v>
                </c:pt>
                <c:pt idx="132">
                  <c:v>108989</c:v>
                </c:pt>
                <c:pt idx="133">
                  <c:v>148652</c:v>
                </c:pt>
                <c:pt idx="134">
                  <c:v>79302</c:v>
                </c:pt>
                <c:pt idx="135">
                  <c:v>147132</c:v>
                </c:pt>
                <c:pt idx="136">
                  <c:v>131738.27000000002</c:v>
                </c:pt>
                <c:pt idx="137">
                  <c:v>146355</c:v>
                </c:pt>
                <c:pt idx="138">
                  <c:v>97060.800000000003</c:v>
                </c:pt>
                <c:pt idx="139">
                  <c:v>84002.5</c:v>
                </c:pt>
                <c:pt idx="140">
                  <c:v>106070</c:v>
                </c:pt>
                <c:pt idx="141">
                  <c:v>123187.9</c:v>
                </c:pt>
                <c:pt idx="142">
                  <c:v>120367.81</c:v>
                </c:pt>
                <c:pt idx="143">
                  <c:v>140372</c:v>
                </c:pt>
                <c:pt idx="144">
                  <c:v>102852</c:v>
                </c:pt>
                <c:pt idx="145">
                  <c:v>154669</c:v>
                </c:pt>
                <c:pt idx="146">
                  <c:v>115935.54000000001</c:v>
                </c:pt>
                <c:pt idx="147">
                  <c:v>113706.2</c:v>
                </c:pt>
                <c:pt idx="148">
                  <c:v>138769.38</c:v>
                </c:pt>
                <c:pt idx="149">
                  <c:v>61340</c:v>
                </c:pt>
                <c:pt idx="150">
                  <c:v>72374</c:v>
                </c:pt>
                <c:pt idx="151">
                  <c:v>143773.58000000002</c:v>
                </c:pt>
                <c:pt idx="152">
                  <c:v>142326.04</c:v>
                </c:pt>
                <c:pt idx="153">
                  <c:v>140545</c:v>
                </c:pt>
                <c:pt idx="154">
                  <c:v>57140.85</c:v>
                </c:pt>
                <c:pt idx="155">
                  <c:v>131727</c:v>
                </c:pt>
                <c:pt idx="156">
                  <c:v>132226</c:v>
                </c:pt>
                <c:pt idx="157">
                  <c:v>77241</c:v>
                </c:pt>
                <c:pt idx="158">
                  <c:v>55885.7</c:v>
                </c:pt>
                <c:pt idx="159">
                  <c:v>49700</c:v>
                </c:pt>
                <c:pt idx="160">
                  <c:v>155352</c:v>
                </c:pt>
                <c:pt idx="161">
                  <c:v>288614.2</c:v>
                </c:pt>
                <c:pt idx="162">
                  <c:v>239570.4</c:v>
                </c:pt>
                <c:pt idx="163">
                  <c:v>170302</c:v>
                </c:pt>
                <c:pt idx="164">
                  <c:v>141232.16999999998</c:v>
                </c:pt>
                <c:pt idx="165">
                  <c:v>102537.85</c:v>
                </c:pt>
                <c:pt idx="166">
                  <c:v>219126.24</c:v>
                </c:pt>
                <c:pt idx="167">
                  <c:v>204852.36</c:v>
                </c:pt>
                <c:pt idx="168">
                  <c:v>253368</c:v>
                </c:pt>
                <c:pt idx="169">
                  <c:v>162271</c:v>
                </c:pt>
                <c:pt idx="170">
                  <c:v>293271</c:v>
                </c:pt>
                <c:pt idx="171">
                  <c:v>162957</c:v>
                </c:pt>
                <c:pt idx="172">
                  <c:v>137273</c:v>
                </c:pt>
                <c:pt idx="173">
                  <c:v>199677</c:v>
                </c:pt>
                <c:pt idx="174">
                  <c:v>161017</c:v>
                </c:pt>
                <c:pt idx="175">
                  <c:v>199790</c:v>
                </c:pt>
                <c:pt idx="176">
                  <c:v>159882</c:v>
                </c:pt>
                <c:pt idx="177">
                  <c:v>64929</c:v>
                </c:pt>
                <c:pt idx="178">
                  <c:v>180728</c:v>
                </c:pt>
                <c:pt idx="179">
                  <c:v>144134</c:v>
                </c:pt>
                <c:pt idx="180">
                  <c:v>160250</c:v>
                </c:pt>
                <c:pt idx="181">
                  <c:v>193543</c:v>
                </c:pt>
                <c:pt idx="182">
                  <c:v>233376</c:v>
                </c:pt>
                <c:pt idx="183">
                  <c:v>166709</c:v>
                </c:pt>
                <c:pt idx="184">
                  <c:v>133873</c:v>
                </c:pt>
                <c:pt idx="185">
                  <c:v>133087</c:v>
                </c:pt>
                <c:pt idx="186">
                  <c:v>178428</c:v>
                </c:pt>
                <c:pt idx="187">
                  <c:v>191102</c:v>
                </c:pt>
                <c:pt idx="188">
                  <c:v>168670</c:v>
                </c:pt>
                <c:pt idx="189">
                  <c:v>163914</c:v>
                </c:pt>
                <c:pt idx="190">
                  <c:v>241130</c:v>
                </c:pt>
                <c:pt idx="191">
                  <c:v>138535</c:v>
                </c:pt>
                <c:pt idx="192">
                  <c:v>119348</c:v>
                </c:pt>
                <c:pt idx="193">
                  <c:v>154354</c:v>
                </c:pt>
                <c:pt idx="194">
                  <c:v>119877</c:v>
                </c:pt>
                <c:pt idx="195">
                  <c:v>135019</c:v>
                </c:pt>
                <c:pt idx="196">
                  <c:v>176383</c:v>
                </c:pt>
                <c:pt idx="197">
                  <c:v>233522</c:v>
                </c:pt>
                <c:pt idx="198">
                  <c:v>132585</c:v>
                </c:pt>
                <c:pt idx="199">
                  <c:v>170654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0-4490-865C-D57DC14BAE5B}"/>
            </c:ext>
          </c:extLst>
        </c:ser>
        <c:ser>
          <c:idx val="1"/>
          <c:order val="1"/>
          <c:tx>
            <c:v>Predicted TOTAL COST TO HOSPITAL </c:v>
          </c:tx>
          <c:spPr>
            <a:ln w="19050">
              <a:noFill/>
            </a:ln>
          </c:spPr>
          <c:xVal>
            <c:numRef>
              <c:f>'modified training dataset'!$N$2:$N$201</c:f>
              <c:numCache>
                <c:formatCode>General</c:formatCode>
                <c:ptCount val="200"/>
                <c:pt idx="0">
                  <c:v>32</c:v>
                </c:pt>
                <c:pt idx="1">
                  <c:v>28</c:v>
                </c:pt>
                <c:pt idx="2">
                  <c:v>20</c:v>
                </c:pt>
                <c:pt idx="3">
                  <c:v>24</c:v>
                </c:pt>
                <c:pt idx="4">
                  <c:v>18</c:v>
                </c:pt>
                <c:pt idx="5">
                  <c:v>42</c:v>
                </c:pt>
                <c:pt idx="6">
                  <c:v>24</c:v>
                </c:pt>
                <c:pt idx="7">
                  <c:v>22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19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20</c:v>
                </c:pt>
                <c:pt idx="16">
                  <c:v>18</c:v>
                </c:pt>
                <c:pt idx="17">
                  <c:v>24</c:v>
                </c:pt>
                <c:pt idx="18">
                  <c:v>20</c:v>
                </c:pt>
                <c:pt idx="19">
                  <c:v>20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18</c:v>
                </c:pt>
                <c:pt idx="24">
                  <c:v>30</c:v>
                </c:pt>
                <c:pt idx="25">
                  <c:v>22</c:v>
                </c:pt>
                <c:pt idx="26">
                  <c:v>40</c:v>
                </c:pt>
                <c:pt idx="27">
                  <c:v>22</c:v>
                </c:pt>
                <c:pt idx="28">
                  <c:v>20</c:v>
                </c:pt>
                <c:pt idx="29">
                  <c:v>24</c:v>
                </c:pt>
                <c:pt idx="30">
                  <c:v>20</c:v>
                </c:pt>
                <c:pt idx="31">
                  <c:v>24</c:v>
                </c:pt>
                <c:pt idx="32">
                  <c:v>26</c:v>
                </c:pt>
                <c:pt idx="33">
                  <c:v>30</c:v>
                </c:pt>
                <c:pt idx="34">
                  <c:v>13</c:v>
                </c:pt>
                <c:pt idx="35">
                  <c:v>22</c:v>
                </c:pt>
                <c:pt idx="36">
                  <c:v>24</c:v>
                </c:pt>
                <c:pt idx="37">
                  <c:v>15</c:v>
                </c:pt>
                <c:pt idx="38">
                  <c:v>28</c:v>
                </c:pt>
                <c:pt idx="39">
                  <c:v>24</c:v>
                </c:pt>
                <c:pt idx="40">
                  <c:v>26</c:v>
                </c:pt>
                <c:pt idx="41">
                  <c:v>29</c:v>
                </c:pt>
                <c:pt idx="42">
                  <c:v>28</c:v>
                </c:pt>
                <c:pt idx="43">
                  <c:v>20</c:v>
                </c:pt>
                <c:pt idx="44">
                  <c:v>24</c:v>
                </c:pt>
                <c:pt idx="45">
                  <c:v>20</c:v>
                </c:pt>
                <c:pt idx="46">
                  <c:v>26</c:v>
                </c:pt>
                <c:pt idx="47">
                  <c:v>24</c:v>
                </c:pt>
                <c:pt idx="48">
                  <c:v>20</c:v>
                </c:pt>
                <c:pt idx="49">
                  <c:v>24</c:v>
                </c:pt>
                <c:pt idx="50">
                  <c:v>22</c:v>
                </c:pt>
                <c:pt idx="51">
                  <c:v>24</c:v>
                </c:pt>
                <c:pt idx="52">
                  <c:v>20</c:v>
                </c:pt>
                <c:pt idx="53">
                  <c:v>22</c:v>
                </c:pt>
                <c:pt idx="54">
                  <c:v>16</c:v>
                </c:pt>
                <c:pt idx="55">
                  <c:v>24</c:v>
                </c:pt>
                <c:pt idx="56">
                  <c:v>24</c:v>
                </c:pt>
                <c:pt idx="57">
                  <c:v>26</c:v>
                </c:pt>
                <c:pt idx="58">
                  <c:v>24</c:v>
                </c:pt>
                <c:pt idx="59">
                  <c:v>22</c:v>
                </c:pt>
                <c:pt idx="60">
                  <c:v>26</c:v>
                </c:pt>
                <c:pt idx="61">
                  <c:v>26</c:v>
                </c:pt>
                <c:pt idx="62">
                  <c:v>32</c:v>
                </c:pt>
                <c:pt idx="63">
                  <c:v>26</c:v>
                </c:pt>
                <c:pt idx="64">
                  <c:v>20</c:v>
                </c:pt>
                <c:pt idx="65">
                  <c:v>26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22</c:v>
                </c:pt>
                <c:pt idx="71">
                  <c:v>24</c:v>
                </c:pt>
                <c:pt idx="72">
                  <c:v>26</c:v>
                </c:pt>
                <c:pt idx="73">
                  <c:v>26</c:v>
                </c:pt>
                <c:pt idx="74">
                  <c:v>32</c:v>
                </c:pt>
                <c:pt idx="75">
                  <c:v>26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22</c:v>
                </c:pt>
                <c:pt idx="80">
                  <c:v>24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26</c:v>
                </c:pt>
                <c:pt idx="85">
                  <c:v>22</c:v>
                </c:pt>
                <c:pt idx="86">
                  <c:v>28</c:v>
                </c:pt>
                <c:pt idx="87">
                  <c:v>23</c:v>
                </c:pt>
                <c:pt idx="88">
                  <c:v>22</c:v>
                </c:pt>
                <c:pt idx="89">
                  <c:v>20</c:v>
                </c:pt>
                <c:pt idx="90">
                  <c:v>24</c:v>
                </c:pt>
                <c:pt idx="91">
                  <c:v>24</c:v>
                </c:pt>
                <c:pt idx="92">
                  <c:v>34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24</c:v>
                </c:pt>
                <c:pt idx="97">
                  <c:v>30</c:v>
                </c:pt>
                <c:pt idx="98">
                  <c:v>20</c:v>
                </c:pt>
                <c:pt idx="99">
                  <c:v>28</c:v>
                </c:pt>
                <c:pt idx="100">
                  <c:v>32</c:v>
                </c:pt>
                <c:pt idx="101">
                  <c:v>28</c:v>
                </c:pt>
                <c:pt idx="102">
                  <c:v>24</c:v>
                </c:pt>
                <c:pt idx="103">
                  <c:v>22</c:v>
                </c:pt>
                <c:pt idx="104">
                  <c:v>24</c:v>
                </c:pt>
                <c:pt idx="105">
                  <c:v>20</c:v>
                </c:pt>
                <c:pt idx="106">
                  <c:v>24</c:v>
                </c:pt>
                <c:pt idx="107">
                  <c:v>22</c:v>
                </c:pt>
                <c:pt idx="108">
                  <c:v>22</c:v>
                </c:pt>
                <c:pt idx="109">
                  <c:v>24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24</c:v>
                </c:pt>
                <c:pt idx="114">
                  <c:v>24</c:v>
                </c:pt>
                <c:pt idx="115">
                  <c:v>20</c:v>
                </c:pt>
                <c:pt idx="116">
                  <c:v>24</c:v>
                </c:pt>
                <c:pt idx="117">
                  <c:v>30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22</c:v>
                </c:pt>
                <c:pt idx="122">
                  <c:v>24</c:v>
                </c:pt>
                <c:pt idx="123">
                  <c:v>24</c:v>
                </c:pt>
                <c:pt idx="124">
                  <c:v>22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26</c:v>
                </c:pt>
                <c:pt idx="131">
                  <c:v>20</c:v>
                </c:pt>
                <c:pt idx="132">
                  <c:v>20</c:v>
                </c:pt>
                <c:pt idx="133">
                  <c:v>24</c:v>
                </c:pt>
                <c:pt idx="134">
                  <c:v>30</c:v>
                </c:pt>
                <c:pt idx="135">
                  <c:v>20</c:v>
                </c:pt>
                <c:pt idx="136">
                  <c:v>26</c:v>
                </c:pt>
                <c:pt idx="137">
                  <c:v>24</c:v>
                </c:pt>
                <c:pt idx="138">
                  <c:v>24</c:v>
                </c:pt>
                <c:pt idx="139">
                  <c:v>20</c:v>
                </c:pt>
                <c:pt idx="140">
                  <c:v>24</c:v>
                </c:pt>
                <c:pt idx="141">
                  <c:v>22</c:v>
                </c:pt>
                <c:pt idx="142">
                  <c:v>24</c:v>
                </c:pt>
                <c:pt idx="143">
                  <c:v>24</c:v>
                </c:pt>
                <c:pt idx="144">
                  <c:v>30</c:v>
                </c:pt>
                <c:pt idx="145">
                  <c:v>24</c:v>
                </c:pt>
                <c:pt idx="146">
                  <c:v>24</c:v>
                </c:pt>
                <c:pt idx="147">
                  <c:v>28</c:v>
                </c:pt>
                <c:pt idx="148">
                  <c:v>28</c:v>
                </c:pt>
                <c:pt idx="149">
                  <c:v>22</c:v>
                </c:pt>
                <c:pt idx="150">
                  <c:v>24</c:v>
                </c:pt>
                <c:pt idx="151">
                  <c:v>20</c:v>
                </c:pt>
                <c:pt idx="152">
                  <c:v>24</c:v>
                </c:pt>
                <c:pt idx="153">
                  <c:v>22</c:v>
                </c:pt>
                <c:pt idx="154">
                  <c:v>30</c:v>
                </c:pt>
                <c:pt idx="155">
                  <c:v>20</c:v>
                </c:pt>
                <c:pt idx="156">
                  <c:v>24</c:v>
                </c:pt>
                <c:pt idx="157">
                  <c:v>32</c:v>
                </c:pt>
                <c:pt idx="158">
                  <c:v>24</c:v>
                </c:pt>
                <c:pt idx="159">
                  <c:v>22</c:v>
                </c:pt>
                <c:pt idx="160">
                  <c:v>28</c:v>
                </c:pt>
                <c:pt idx="161">
                  <c:v>32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12</c:v>
                </c:pt>
                <c:pt idx="166">
                  <c:v>20</c:v>
                </c:pt>
                <c:pt idx="167">
                  <c:v>25</c:v>
                </c:pt>
                <c:pt idx="168">
                  <c:v>18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24</c:v>
                </c:pt>
                <c:pt idx="173">
                  <c:v>24</c:v>
                </c:pt>
                <c:pt idx="174">
                  <c:v>22</c:v>
                </c:pt>
                <c:pt idx="175">
                  <c:v>26</c:v>
                </c:pt>
                <c:pt idx="176">
                  <c:v>32</c:v>
                </c:pt>
                <c:pt idx="177">
                  <c:v>24</c:v>
                </c:pt>
                <c:pt idx="178">
                  <c:v>28</c:v>
                </c:pt>
                <c:pt idx="179">
                  <c:v>20</c:v>
                </c:pt>
                <c:pt idx="180">
                  <c:v>18</c:v>
                </c:pt>
                <c:pt idx="181">
                  <c:v>24</c:v>
                </c:pt>
                <c:pt idx="182">
                  <c:v>24</c:v>
                </c:pt>
                <c:pt idx="183">
                  <c:v>20</c:v>
                </c:pt>
                <c:pt idx="184">
                  <c:v>22</c:v>
                </c:pt>
                <c:pt idx="185">
                  <c:v>24</c:v>
                </c:pt>
                <c:pt idx="186">
                  <c:v>20</c:v>
                </c:pt>
                <c:pt idx="187">
                  <c:v>20</c:v>
                </c:pt>
                <c:pt idx="188">
                  <c:v>24</c:v>
                </c:pt>
                <c:pt idx="189">
                  <c:v>28</c:v>
                </c:pt>
                <c:pt idx="190">
                  <c:v>20</c:v>
                </c:pt>
                <c:pt idx="191">
                  <c:v>20</c:v>
                </c:pt>
                <c:pt idx="192">
                  <c:v>24</c:v>
                </c:pt>
                <c:pt idx="193">
                  <c:v>15</c:v>
                </c:pt>
                <c:pt idx="194">
                  <c:v>18</c:v>
                </c:pt>
                <c:pt idx="195">
                  <c:v>18</c:v>
                </c:pt>
                <c:pt idx="196">
                  <c:v>24</c:v>
                </c:pt>
                <c:pt idx="197">
                  <c:v>24</c:v>
                </c:pt>
                <c:pt idx="198">
                  <c:v>26</c:v>
                </c:pt>
                <c:pt idx="199">
                  <c:v>26</c:v>
                </c:pt>
              </c:numCache>
            </c:numRef>
          </c:xVal>
          <c:yVal>
            <c:numRef>
              <c:f>'modified training dataset'!$S$55:$S$254</c:f>
              <c:numCache>
                <c:formatCode>General</c:formatCode>
                <c:ptCount val="200"/>
                <c:pt idx="0">
                  <c:v>319482.7626591954</c:v>
                </c:pt>
                <c:pt idx="1">
                  <c:v>324860.25026471814</c:v>
                </c:pt>
                <c:pt idx="2">
                  <c:v>380324.39191997173</c:v>
                </c:pt>
                <c:pt idx="3">
                  <c:v>343604.77056207211</c:v>
                </c:pt>
                <c:pt idx="4">
                  <c:v>287254.04953643988</c:v>
                </c:pt>
                <c:pt idx="5">
                  <c:v>471911.44870173151</c:v>
                </c:pt>
                <c:pt idx="6">
                  <c:v>382902.2722045363</c:v>
                </c:pt>
                <c:pt idx="7">
                  <c:v>306162.62221798976</c:v>
                </c:pt>
                <c:pt idx="8">
                  <c:v>362751.68759862962</c:v>
                </c:pt>
                <c:pt idx="9">
                  <c:v>288330.90924158116</c:v>
                </c:pt>
                <c:pt idx="10">
                  <c:v>344279.17166034866</c:v>
                </c:pt>
                <c:pt idx="11">
                  <c:v>169212.32711989296</c:v>
                </c:pt>
                <c:pt idx="12">
                  <c:v>320888.74018770899</c:v>
                </c:pt>
                <c:pt idx="13">
                  <c:v>236144.8868266748</c:v>
                </c:pt>
                <c:pt idx="14">
                  <c:v>296155.65604430571</c:v>
                </c:pt>
                <c:pt idx="15">
                  <c:v>312257.0326456725</c:v>
                </c:pt>
                <c:pt idx="16">
                  <c:v>322703.19395710179</c:v>
                </c:pt>
                <c:pt idx="17">
                  <c:v>261891.81667223887</c:v>
                </c:pt>
                <c:pt idx="18">
                  <c:v>335347.90412952559</c:v>
                </c:pt>
                <c:pt idx="19">
                  <c:v>276147.21079672879</c:v>
                </c:pt>
                <c:pt idx="20">
                  <c:v>352056.57126648934</c:v>
                </c:pt>
                <c:pt idx="21">
                  <c:v>286518.60527091078</c:v>
                </c:pt>
                <c:pt idx="22">
                  <c:v>347838.70199879119</c:v>
                </c:pt>
                <c:pt idx="23">
                  <c:v>318620.63363751437</c:v>
                </c:pt>
                <c:pt idx="24">
                  <c:v>340343.78267328185</c:v>
                </c:pt>
                <c:pt idx="25">
                  <c:v>383344.87836836983</c:v>
                </c:pt>
                <c:pt idx="26">
                  <c:v>377630.75744411396</c:v>
                </c:pt>
                <c:pt idx="27">
                  <c:v>290302.3244205165</c:v>
                </c:pt>
                <c:pt idx="28">
                  <c:v>318952.30288858258</c:v>
                </c:pt>
                <c:pt idx="29">
                  <c:v>288478.00750904874</c:v>
                </c:pt>
                <c:pt idx="30">
                  <c:v>298492.3529544092</c:v>
                </c:pt>
                <c:pt idx="31">
                  <c:v>296176.14323025831</c:v>
                </c:pt>
                <c:pt idx="32">
                  <c:v>316587.6267509812</c:v>
                </c:pt>
                <c:pt idx="33">
                  <c:v>260886.32564775346</c:v>
                </c:pt>
                <c:pt idx="34">
                  <c:v>177155.97517070739</c:v>
                </c:pt>
                <c:pt idx="35">
                  <c:v>174112.16264005861</c:v>
                </c:pt>
                <c:pt idx="36">
                  <c:v>193059.8635146133</c:v>
                </c:pt>
                <c:pt idx="37">
                  <c:v>216927.14763059554</c:v>
                </c:pt>
                <c:pt idx="38">
                  <c:v>300308.42861418735</c:v>
                </c:pt>
                <c:pt idx="39">
                  <c:v>226123.12896977639</c:v>
                </c:pt>
                <c:pt idx="40">
                  <c:v>298483.82167680847</c:v>
                </c:pt>
                <c:pt idx="41">
                  <c:v>254150.47809232585</c:v>
                </c:pt>
                <c:pt idx="42">
                  <c:v>278222.10346427641</c:v>
                </c:pt>
                <c:pt idx="43">
                  <c:v>131367.27734737506</c:v>
                </c:pt>
                <c:pt idx="44">
                  <c:v>185419.7377278872</c:v>
                </c:pt>
                <c:pt idx="45">
                  <c:v>235082.73966479336</c:v>
                </c:pt>
                <c:pt idx="46">
                  <c:v>162710.92597752533</c:v>
                </c:pt>
                <c:pt idx="47">
                  <c:v>173504.44254368806</c:v>
                </c:pt>
                <c:pt idx="48">
                  <c:v>170283.59264552768</c:v>
                </c:pt>
                <c:pt idx="49">
                  <c:v>151334.16035732703</c:v>
                </c:pt>
                <c:pt idx="50">
                  <c:v>205041.49395132484</c:v>
                </c:pt>
                <c:pt idx="51">
                  <c:v>191557.26516536248</c:v>
                </c:pt>
                <c:pt idx="52">
                  <c:v>314596.17910348182</c:v>
                </c:pt>
                <c:pt idx="53">
                  <c:v>155431.45455449785</c:v>
                </c:pt>
                <c:pt idx="54">
                  <c:v>140564.25772275499</c:v>
                </c:pt>
                <c:pt idx="55">
                  <c:v>221647.31380192371</c:v>
                </c:pt>
                <c:pt idx="56">
                  <c:v>171566.18858603964</c:v>
                </c:pt>
                <c:pt idx="57">
                  <c:v>122712.53598720614</c:v>
                </c:pt>
                <c:pt idx="58">
                  <c:v>104153.22349630944</c:v>
                </c:pt>
                <c:pt idx="59">
                  <c:v>106419.0755220608</c:v>
                </c:pt>
                <c:pt idx="60">
                  <c:v>152514.71147390592</c:v>
                </c:pt>
                <c:pt idx="61">
                  <c:v>124149.62882555374</c:v>
                </c:pt>
                <c:pt idx="62">
                  <c:v>141800.81412775669</c:v>
                </c:pt>
                <c:pt idx="63">
                  <c:v>184216.0927875815</c:v>
                </c:pt>
                <c:pt idx="64">
                  <c:v>102264.03874934241</c:v>
                </c:pt>
                <c:pt idx="65">
                  <c:v>189238.5785296901</c:v>
                </c:pt>
                <c:pt idx="66">
                  <c:v>120769.92704488253</c:v>
                </c:pt>
                <c:pt idx="67">
                  <c:v>107371.89500667136</c:v>
                </c:pt>
                <c:pt idx="68">
                  <c:v>184766.89032816858</c:v>
                </c:pt>
                <c:pt idx="69">
                  <c:v>118561.60461425337</c:v>
                </c:pt>
                <c:pt idx="70">
                  <c:v>84314.129954477015</c:v>
                </c:pt>
                <c:pt idx="71">
                  <c:v>133886.84779717249</c:v>
                </c:pt>
                <c:pt idx="72">
                  <c:v>152514.71147390592</c:v>
                </c:pt>
                <c:pt idx="73">
                  <c:v>124149.62882555374</c:v>
                </c:pt>
                <c:pt idx="74">
                  <c:v>141800.81412775669</c:v>
                </c:pt>
                <c:pt idx="75">
                  <c:v>189238.5785296901</c:v>
                </c:pt>
                <c:pt idx="76">
                  <c:v>120769.92704488253</c:v>
                </c:pt>
                <c:pt idx="77">
                  <c:v>184658.99365038064</c:v>
                </c:pt>
                <c:pt idx="78">
                  <c:v>118561.60461425337</c:v>
                </c:pt>
                <c:pt idx="79">
                  <c:v>84314.129954477015</c:v>
                </c:pt>
                <c:pt idx="80">
                  <c:v>133886.84779717249</c:v>
                </c:pt>
                <c:pt idx="81">
                  <c:v>276697.88057206065</c:v>
                </c:pt>
                <c:pt idx="82">
                  <c:v>286865.98247777019</c:v>
                </c:pt>
                <c:pt idx="83">
                  <c:v>308266.18943351734</c:v>
                </c:pt>
                <c:pt idx="84">
                  <c:v>217894.13291674494</c:v>
                </c:pt>
                <c:pt idx="85">
                  <c:v>190415.39788175054</c:v>
                </c:pt>
                <c:pt idx="86">
                  <c:v>233617.31753648358</c:v>
                </c:pt>
                <c:pt idx="87">
                  <c:v>373607.24225516454</c:v>
                </c:pt>
                <c:pt idx="88">
                  <c:v>139119.78001738028</c:v>
                </c:pt>
                <c:pt idx="89">
                  <c:v>142980.03644325217</c:v>
                </c:pt>
                <c:pt idx="90">
                  <c:v>159850.24222854141</c:v>
                </c:pt>
                <c:pt idx="91">
                  <c:v>165535.46303089298</c:v>
                </c:pt>
                <c:pt idx="92">
                  <c:v>203700.40805129643</c:v>
                </c:pt>
                <c:pt idx="93">
                  <c:v>238269.39295281249</c:v>
                </c:pt>
                <c:pt idx="94">
                  <c:v>131797.38986241579</c:v>
                </c:pt>
                <c:pt idx="95">
                  <c:v>307488.11362452852</c:v>
                </c:pt>
                <c:pt idx="96">
                  <c:v>177851.77741857158</c:v>
                </c:pt>
                <c:pt idx="97">
                  <c:v>189219.83941083332</c:v>
                </c:pt>
                <c:pt idx="98">
                  <c:v>299601.7950116875</c:v>
                </c:pt>
                <c:pt idx="99">
                  <c:v>165754.71182687063</c:v>
                </c:pt>
                <c:pt idx="100">
                  <c:v>156908.2845673979</c:v>
                </c:pt>
                <c:pt idx="101">
                  <c:v>155569.43422600327</c:v>
                </c:pt>
                <c:pt idx="102">
                  <c:v>150266.83970365603</c:v>
                </c:pt>
                <c:pt idx="103">
                  <c:v>179141.12715455651</c:v>
                </c:pt>
                <c:pt idx="104">
                  <c:v>308071.40313401655</c:v>
                </c:pt>
                <c:pt idx="105">
                  <c:v>214830.7081495139</c:v>
                </c:pt>
                <c:pt idx="106">
                  <c:v>167129.39633049438</c:v>
                </c:pt>
                <c:pt idx="107">
                  <c:v>219541.48710580348</c:v>
                </c:pt>
                <c:pt idx="108">
                  <c:v>145261.82204127664</c:v>
                </c:pt>
                <c:pt idx="109">
                  <c:v>165026.75921420654</c:v>
                </c:pt>
                <c:pt idx="110">
                  <c:v>272440.40837775636</c:v>
                </c:pt>
                <c:pt idx="111">
                  <c:v>73745.621784670802</c:v>
                </c:pt>
                <c:pt idx="112">
                  <c:v>163922.19794140043</c:v>
                </c:pt>
                <c:pt idx="113">
                  <c:v>174163.1260855486</c:v>
                </c:pt>
                <c:pt idx="114">
                  <c:v>265506.33782182925</c:v>
                </c:pt>
                <c:pt idx="115">
                  <c:v>199168.43221228008</c:v>
                </c:pt>
                <c:pt idx="116">
                  <c:v>147023.25475586153</c:v>
                </c:pt>
                <c:pt idx="117">
                  <c:v>230856.39777975049</c:v>
                </c:pt>
                <c:pt idx="118">
                  <c:v>194114.90354654373</c:v>
                </c:pt>
                <c:pt idx="119">
                  <c:v>179618.32945371931</c:v>
                </c:pt>
                <c:pt idx="120">
                  <c:v>295923.79839607113</c:v>
                </c:pt>
                <c:pt idx="121">
                  <c:v>197411.88093087214</c:v>
                </c:pt>
                <c:pt idx="122">
                  <c:v>143803.44694498231</c:v>
                </c:pt>
                <c:pt idx="123">
                  <c:v>161815.92562426301</c:v>
                </c:pt>
                <c:pt idx="124">
                  <c:v>283372.64379926067</c:v>
                </c:pt>
                <c:pt idx="125">
                  <c:v>164922.47601808424</c:v>
                </c:pt>
                <c:pt idx="126">
                  <c:v>177225.91803925429</c:v>
                </c:pt>
                <c:pt idx="127">
                  <c:v>136851.88462328078</c:v>
                </c:pt>
                <c:pt idx="128">
                  <c:v>312080.5046508892</c:v>
                </c:pt>
                <c:pt idx="129">
                  <c:v>134738.13405126869</c:v>
                </c:pt>
                <c:pt idx="130">
                  <c:v>272239.15705511952</c:v>
                </c:pt>
                <c:pt idx="131">
                  <c:v>92467.163334274199</c:v>
                </c:pt>
                <c:pt idx="132">
                  <c:v>103650.6471007395</c:v>
                </c:pt>
                <c:pt idx="133">
                  <c:v>180084.58885600098</c:v>
                </c:pt>
                <c:pt idx="134">
                  <c:v>161180.22546884831</c:v>
                </c:pt>
                <c:pt idx="135">
                  <c:v>166087.93972673986</c:v>
                </c:pt>
                <c:pt idx="136">
                  <c:v>154053.27847845285</c:v>
                </c:pt>
                <c:pt idx="137">
                  <c:v>183280.26427382321</c:v>
                </c:pt>
                <c:pt idx="138">
                  <c:v>172383.70888825625</c:v>
                </c:pt>
                <c:pt idx="139">
                  <c:v>237943.48025417168</c:v>
                </c:pt>
                <c:pt idx="140">
                  <c:v>180335.73439517547</c:v>
                </c:pt>
                <c:pt idx="141">
                  <c:v>128275.93188474761</c:v>
                </c:pt>
                <c:pt idx="142">
                  <c:v>138516.68362854209</c:v>
                </c:pt>
                <c:pt idx="143">
                  <c:v>166047.39842474909</c:v>
                </c:pt>
                <c:pt idx="144">
                  <c:v>185441.88464232444</c:v>
                </c:pt>
                <c:pt idx="145">
                  <c:v>168562.47009557535</c:v>
                </c:pt>
                <c:pt idx="146">
                  <c:v>144716.00082751084</c:v>
                </c:pt>
                <c:pt idx="147">
                  <c:v>147980.66091960168</c:v>
                </c:pt>
                <c:pt idx="148">
                  <c:v>160807.95911084133</c:v>
                </c:pt>
                <c:pt idx="149">
                  <c:v>157749.23040718058</c:v>
                </c:pt>
                <c:pt idx="150">
                  <c:v>98485.278364885598</c:v>
                </c:pt>
                <c:pt idx="151">
                  <c:v>148018.35098692638</c:v>
                </c:pt>
                <c:pt idx="152">
                  <c:v>196105.78306693834</c:v>
                </c:pt>
                <c:pt idx="153">
                  <c:v>228505.72213702762</c:v>
                </c:pt>
                <c:pt idx="154">
                  <c:v>169454.48585215089</c:v>
                </c:pt>
                <c:pt idx="155">
                  <c:v>120176.37066298138</c:v>
                </c:pt>
                <c:pt idx="156">
                  <c:v>157114.84233378764</c:v>
                </c:pt>
                <c:pt idx="157">
                  <c:v>200269.92116305188</c:v>
                </c:pt>
                <c:pt idx="158">
                  <c:v>301847.59869723109</c:v>
                </c:pt>
                <c:pt idx="159">
                  <c:v>156467.14595211166</c:v>
                </c:pt>
                <c:pt idx="160">
                  <c:v>277027.4373244099</c:v>
                </c:pt>
                <c:pt idx="161">
                  <c:v>199639.3235879924</c:v>
                </c:pt>
                <c:pt idx="162">
                  <c:v>127964.42759016553</c:v>
                </c:pt>
                <c:pt idx="163">
                  <c:v>178899.45583269844</c:v>
                </c:pt>
                <c:pt idx="164">
                  <c:v>124941.08489047251</c:v>
                </c:pt>
                <c:pt idx="165">
                  <c:v>243737.33245679963</c:v>
                </c:pt>
                <c:pt idx="166">
                  <c:v>352115.72438006575</c:v>
                </c:pt>
                <c:pt idx="167">
                  <c:v>258475.24031588517</c:v>
                </c:pt>
                <c:pt idx="168">
                  <c:v>277498.5859286653</c:v>
                </c:pt>
                <c:pt idx="169">
                  <c:v>313766.72419785918</c:v>
                </c:pt>
                <c:pt idx="170">
                  <c:v>227915.48127942067</c:v>
                </c:pt>
                <c:pt idx="171">
                  <c:v>116811.99356781514</c:v>
                </c:pt>
                <c:pt idx="172">
                  <c:v>167801.63400610338</c:v>
                </c:pt>
                <c:pt idx="173">
                  <c:v>278306.76382597489</c:v>
                </c:pt>
                <c:pt idx="174">
                  <c:v>191070.53714358635</c:v>
                </c:pt>
                <c:pt idx="175">
                  <c:v>206807.38150151001</c:v>
                </c:pt>
                <c:pt idx="176">
                  <c:v>172632.61761390857</c:v>
                </c:pt>
                <c:pt idx="177">
                  <c:v>150722.23091186862</c:v>
                </c:pt>
                <c:pt idx="178">
                  <c:v>152579.53380491037</c:v>
                </c:pt>
                <c:pt idx="179">
                  <c:v>260866.6926155852</c:v>
                </c:pt>
                <c:pt idx="180">
                  <c:v>110185.78776991717</c:v>
                </c:pt>
                <c:pt idx="181">
                  <c:v>228312.02074796992</c:v>
                </c:pt>
                <c:pt idx="182">
                  <c:v>150198.77647859196</c:v>
                </c:pt>
                <c:pt idx="183">
                  <c:v>197787.15798075194</c:v>
                </c:pt>
                <c:pt idx="184">
                  <c:v>175421.82422871931</c:v>
                </c:pt>
                <c:pt idx="185">
                  <c:v>135649.02510154006</c:v>
                </c:pt>
                <c:pt idx="186">
                  <c:v>274947.24289168889</c:v>
                </c:pt>
                <c:pt idx="187">
                  <c:v>319423.49972701393</c:v>
                </c:pt>
                <c:pt idx="188">
                  <c:v>170695.86757606582</c:v>
                </c:pt>
                <c:pt idx="189">
                  <c:v>136522.64337740751</c:v>
                </c:pt>
                <c:pt idx="190">
                  <c:v>263971.4336841898</c:v>
                </c:pt>
                <c:pt idx="191">
                  <c:v>317570.53726394713</c:v>
                </c:pt>
                <c:pt idx="192">
                  <c:v>114512.67146597116</c:v>
                </c:pt>
                <c:pt idx="193">
                  <c:v>289419.44161142723</c:v>
                </c:pt>
                <c:pt idx="194">
                  <c:v>117228.66346460853</c:v>
                </c:pt>
                <c:pt idx="195">
                  <c:v>134408.79156568379</c:v>
                </c:pt>
                <c:pt idx="196">
                  <c:v>91922.639407697745</c:v>
                </c:pt>
                <c:pt idx="197">
                  <c:v>191090.66853407674</c:v>
                </c:pt>
                <c:pt idx="198">
                  <c:v>209630.89699396616</c:v>
                </c:pt>
                <c:pt idx="199">
                  <c:v>156706.74475217811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0-4490-865C-D57DC14B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9280"/>
        <c:axId val="1928587040"/>
      </c:scatterChart>
      <c:valAx>
        <c:axId val="18009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8587040"/>
        <c:crosses val="autoZero"/>
        <c:crossBetween val="midCat"/>
      </c:valAx>
      <c:valAx>
        <c:axId val="1928587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TO HOSPITAL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99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training dataset'!$V$55:$V$254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'modified training dataset'!$W$55:$W$254</c:f>
              <c:numCache>
                <c:formatCode>General</c:formatCode>
                <c:ptCount val="200"/>
                <c:pt idx="0">
                  <c:v>49700</c:v>
                </c:pt>
                <c:pt idx="1">
                  <c:v>55885.7</c:v>
                </c:pt>
                <c:pt idx="2">
                  <c:v>57140.85</c:v>
                </c:pt>
                <c:pt idx="3">
                  <c:v>61340</c:v>
                </c:pt>
                <c:pt idx="4">
                  <c:v>64929</c:v>
                </c:pt>
                <c:pt idx="5">
                  <c:v>72374</c:v>
                </c:pt>
                <c:pt idx="6">
                  <c:v>77241</c:v>
                </c:pt>
                <c:pt idx="7">
                  <c:v>79302</c:v>
                </c:pt>
                <c:pt idx="8">
                  <c:v>84002.5</c:v>
                </c:pt>
                <c:pt idx="9">
                  <c:v>97060.800000000003</c:v>
                </c:pt>
                <c:pt idx="10">
                  <c:v>102537.85</c:v>
                </c:pt>
                <c:pt idx="11">
                  <c:v>102852</c:v>
                </c:pt>
                <c:pt idx="12">
                  <c:v>106070</c:v>
                </c:pt>
                <c:pt idx="13">
                  <c:v>108989</c:v>
                </c:pt>
                <c:pt idx="14">
                  <c:v>109085.84</c:v>
                </c:pt>
                <c:pt idx="15">
                  <c:v>109085.84</c:v>
                </c:pt>
                <c:pt idx="16">
                  <c:v>109452</c:v>
                </c:pt>
                <c:pt idx="17">
                  <c:v>109575.6</c:v>
                </c:pt>
                <c:pt idx="18">
                  <c:v>113706.2</c:v>
                </c:pt>
                <c:pt idx="19">
                  <c:v>114580</c:v>
                </c:pt>
                <c:pt idx="20">
                  <c:v>114580</c:v>
                </c:pt>
                <c:pt idx="21">
                  <c:v>115908</c:v>
                </c:pt>
                <c:pt idx="22">
                  <c:v>115935.54000000001</c:v>
                </c:pt>
                <c:pt idx="23">
                  <c:v>117185</c:v>
                </c:pt>
                <c:pt idx="24">
                  <c:v>119348</c:v>
                </c:pt>
                <c:pt idx="25">
                  <c:v>119685.64</c:v>
                </c:pt>
                <c:pt idx="26">
                  <c:v>119877</c:v>
                </c:pt>
                <c:pt idx="27">
                  <c:v>119935.36</c:v>
                </c:pt>
                <c:pt idx="28">
                  <c:v>119935.36</c:v>
                </c:pt>
                <c:pt idx="29">
                  <c:v>120064</c:v>
                </c:pt>
                <c:pt idx="30">
                  <c:v>120064</c:v>
                </c:pt>
                <c:pt idx="31">
                  <c:v>120131</c:v>
                </c:pt>
                <c:pt idx="32">
                  <c:v>120367.81</c:v>
                </c:pt>
                <c:pt idx="33">
                  <c:v>122892</c:v>
                </c:pt>
                <c:pt idx="34">
                  <c:v>122892</c:v>
                </c:pt>
                <c:pt idx="35">
                  <c:v>123187.9</c:v>
                </c:pt>
                <c:pt idx="36">
                  <c:v>124804</c:v>
                </c:pt>
                <c:pt idx="37">
                  <c:v>125643</c:v>
                </c:pt>
                <c:pt idx="38">
                  <c:v>125643</c:v>
                </c:pt>
                <c:pt idx="39">
                  <c:v>127899</c:v>
                </c:pt>
                <c:pt idx="40">
                  <c:v>128104.37</c:v>
                </c:pt>
                <c:pt idx="41">
                  <c:v>128196</c:v>
                </c:pt>
                <c:pt idx="42">
                  <c:v>128196</c:v>
                </c:pt>
                <c:pt idx="43">
                  <c:v>129474.64</c:v>
                </c:pt>
                <c:pt idx="44">
                  <c:v>129474.64</c:v>
                </c:pt>
                <c:pt idx="45">
                  <c:v>129684</c:v>
                </c:pt>
                <c:pt idx="46">
                  <c:v>131430</c:v>
                </c:pt>
                <c:pt idx="47">
                  <c:v>131727</c:v>
                </c:pt>
                <c:pt idx="48">
                  <c:v>131738.27000000002</c:v>
                </c:pt>
                <c:pt idx="49">
                  <c:v>131837</c:v>
                </c:pt>
                <c:pt idx="50">
                  <c:v>132226</c:v>
                </c:pt>
                <c:pt idx="51">
                  <c:v>132585</c:v>
                </c:pt>
                <c:pt idx="52">
                  <c:v>133009</c:v>
                </c:pt>
                <c:pt idx="53">
                  <c:v>133087</c:v>
                </c:pt>
                <c:pt idx="54">
                  <c:v>133130</c:v>
                </c:pt>
                <c:pt idx="55">
                  <c:v>133873</c:v>
                </c:pt>
                <c:pt idx="56">
                  <c:v>134497.65</c:v>
                </c:pt>
                <c:pt idx="57">
                  <c:v>135019</c:v>
                </c:pt>
                <c:pt idx="58">
                  <c:v>135216</c:v>
                </c:pt>
                <c:pt idx="59">
                  <c:v>137273</c:v>
                </c:pt>
                <c:pt idx="60">
                  <c:v>138093.02000000002</c:v>
                </c:pt>
                <c:pt idx="61">
                  <c:v>138535</c:v>
                </c:pt>
                <c:pt idx="62">
                  <c:v>138769.38</c:v>
                </c:pt>
                <c:pt idx="63">
                  <c:v>138923</c:v>
                </c:pt>
                <c:pt idx="64">
                  <c:v>139067</c:v>
                </c:pt>
                <c:pt idx="65">
                  <c:v>139723</c:v>
                </c:pt>
                <c:pt idx="66">
                  <c:v>140372</c:v>
                </c:pt>
                <c:pt idx="67">
                  <c:v>140545</c:v>
                </c:pt>
                <c:pt idx="68">
                  <c:v>141232.16999999998</c:v>
                </c:pt>
                <c:pt idx="69">
                  <c:v>142326.04</c:v>
                </c:pt>
                <c:pt idx="70">
                  <c:v>142552</c:v>
                </c:pt>
                <c:pt idx="71">
                  <c:v>143278.83000000002</c:v>
                </c:pt>
                <c:pt idx="72">
                  <c:v>143773.58000000002</c:v>
                </c:pt>
                <c:pt idx="73">
                  <c:v>144037.23000000001</c:v>
                </c:pt>
                <c:pt idx="74">
                  <c:v>144134</c:v>
                </c:pt>
                <c:pt idx="75">
                  <c:v>144900.29999999999</c:v>
                </c:pt>
                <c:pt idx="76">
                  <c:v>145362</c:v>
                </c:pt>
                <c:pt idx="77">
                  <c:v>146308.6</c:v>
                </c:pt>
                <c:pt idx="78">
                  <c:v>146355</c:v>
                </c:pt>
                <c:pt idx="79">
                  <c:v>147132</c:v>
                </c:pt>
                <c:pt idx="80">
                  <c:v>148652</c:v>
                </c:pt>
                <c:pt idx="81">
                  <c:v>150337</c:v>
                </c:pt>
                <c:pt idx="82">
                  <c:v>151156.52000000002</c:v>
                </c:pt>
                <c:pt idx="83">
                  <c:v>152184</c:v>
                </c:pt>
                <c:pt idx="84">
                  <c:v>152184</c:v>
                </c:pt>
                <c:pt idx="85">
                  <c:v>153445</c:v>
                </c:pt>
                <c:pt idx="86">
                  <c:v>154354</c:v>
                </c:pt>
                <c:pt idx="87">
                  <c:v>154669</c:v>
                </c:pt>
                <c:pt idx="88">
                  <c:v>155352</c:v>
                </c:pt>
                <c:pt idx="89">
                  <c:v>156576.85</c:v>
                </c:pt>
                <c:pt idx="90">
                  <c:v>157763</c:v>
                </c:pt>
                <c:pt idx="91">
                  <c:v>159327.38</c:v>
                </c:pt>
                <c:pt idx="92">
                  <c:v>159882</c:v>
                </c:pt>
                <c:pt idx="93">
                  <c:v>160250</c:v>
                </c:pt>
                <c:pt idx="94">
                  <c:v>161017</c:v>
                </c:pt>
                <c:pt idx="95">
                  <c:v>162271</c:v>
                </c:pt>
                <c:pt idx="96">
                  <c:v>162364</c:v>
                </c:pt>
                <c:pt idx="97">
                  <c:v>162957</c:v>
                </c:pt>
                <c:pt idx="98">
                  <c:v>162957.32</c:v>
                </c:pt>
                <c:pt idx="99">
                  <c:v>163372</c:v>
                </c:pt>
                <c:pt idx="100">
                  <c:v>163483</c:v>
                </c:pt>
                <c:pt idx="101">
                  <c:v>163765</c:v>
                </c:pt>
                <c:pt idx="102">
                  <c:v>163914</c:v>
                </c:pt>
                <c:pt idx="103">
                  <c:v>164719</c:v>
                </c:pt>
                <c:pt idx="104">
                  <c:v>164962</c:v>
                </c:pt>
                <c:pt idx="105">
                  <c:v>165000</c:v>
                </c:pt>
                <c:pt idx="106">
                  <c:v>165335.52000000002</c:v>
                </c:pt>
                <c:pt idx="107">
                  <c:v>166709</c:v>
                </c:pt>
                <c:pt idx="108">
                  <c:v>167122</c:v>
                </c:pt>
                <c:pt idx="109">
                  <c:v>168670</c:v>
                </c:pt>
                <c:pt idx="110">
                  <c:v>169726.43</c:v>
                </c:pt>
                <c:pt idx="111">
                  <c:v>169951</c:v>
                </c:pt>
                <c:pt idx="112">
                  <c:v>170302</c:v>
                </c:pt>
                <c:pt idx="113">
                  <c:v>170654</c:v>
                </c:pt>
                <c:pt idx="114">
                  <c:v>176340.75</c:v>
                </c:pt>
                <c:pt idx="115">
                  <c:v>176383</c:v>
                </c:pt>
                <c:pt idx="116">
                  <c:v>178100</c:v>
                </c:pt>
                <c:pt idx="117">
                  <c:v>178398</c:v>
                </c:pt>
                <c:pt idx="118">
                  <c:v>178428</c:v>
                </c:pt>
                <c:pt idx="119">
                  <c:v>179613.25</c:v>
                </c:pt>
                <c:pt idx="120">
                  <c:v>179720</c:v>
                </c:pt>
                <c:pt idx="121">
                  <c:v>180415.66999999998</c:v>
                </c:pt>
                <c:pt idx="122">
                  <c:v>180728</c:v>
                </c:pt>
                <c:pt idx="123">
                  <c:v>180870</c:v>
                </c:pt>
                <c:pt idx="124">
                  <c:v>182651</c:v>
                </c:pt>
                <c:pt idx="125">
                  <c:v>183204</c:v>
                </c:pt>
                <c:pt idx="126">
                  <c:v>189701.55</c:v>
                </c:pt>
                <c:pt idx="127">
                  <c:v>191102</c:v>
                </c:pt>
                <c:pt idx="128">
                  <c:v>193543</c:v>
                </c:pt>
                <c:pt idx="129">
                  <c:v>195136</c:v>
                </c:pt>
                <c:pt idx="130">
                  <c:v>197865</c:v>
                </c:pt>
                <c:pt idx="131">
                  <c:v>199268</c:v>
                </c:pt>
                <c:pt idx="132">
                  <c:v>199677</c:v>
                </c:pt>
                <c:pt idx="133">
                  <c:v>199790</c:v>
                </c:pt>
                <c:pt idx="134">
                  <c:v>201219</c:v>
                </c:pt>
                <c:pt idx="135">
                  <c:v>202633.9</c:v>
                </c:pt>
                <c:pt idx="136">
                  <c:v>204852.36</c:v>
                </c:pt>
                <c:pt idx="137">
                  <c:v>206500.95</c:v>
                </c:pt>
                <c:pt idx="138">
                  <c:v>208535.71</c:v>
                </c:pt>
                <c:pt idx="139">
                  <c:v>209292</c:v>
                </c:pt>
                <c:pt idx="140">
                  <c:v>214679</c:v>
                </c:pt>
                <c:pt idx="141">
                  <c:v>214716</c:v>
                </c:pt>
                <c:pt idx="142">
                  <c:v>219126.24</c:v>
                </c:pt>
                <c:pt idx="143">
                  <c:v>220519</c:v>
                </c:pt>
                <c:pt idx="144">
                  <c:v>229289</c:v>
                </c:pt>
                <c:pt idx="145">
                  <c:v>232676</c:v>
                </c:pt>
                <c:pt idx="146">
                  <c:v>233266</c:v>
                </c:pt>
                <c:pt idx="147">
                  <c:v>233376</c:v>
                </c:pt>
                <c:pt idx="148">
                  <c:v>233522</c:v>
                </c:pt>
                <c:pt idx="149">
                  <c:v>239570.4</c:v>
                </c:pt>
                <c:pt idx="150">
                  <c:v>241130</c:v>
                </c:pt>
                <c:pt idx="151">
                  <c:v>247473</c:v>
                </c:pt>
                <c:pt idx="152">
                  <c:v>253368</c:v>
                </c:pt>
                <c:pt idx="153">
                  <c:v>253471</c:v>
                </c:pt>
                <c:pt idx="154">
                  <c:v>258138</c:v>
                </c:pt>
                <c:pt idx="155">
                  <c:v>260036</c:v>
                </c:pt>
                <c:pt idx="156">
                  <c:v>262582</c:v>
                </c:pt>
                <c:pt idx="157">
                  <c:v>265243</c:v>
                </c:pt>
                <c:pt idx="158">
                  <c:v>275888</c:v>
                </c:pt>
                <c:pt idx="159">
                  <c:v>276458</c:v>
                </c:pt>
                <c:pt idx="160">
                  <c:v>278213.73</c:v>
                </c:pt>
                <c:pt idx="161">
                  <c:v>288614.2</c:v>
                </c:pt>
                <c:pt idx="162">
                  <c:v>288960</c:v>
                </c:pt>
                <c:pt idx="163">
                  <c:v>293127</c:v>
                </c:pt>
                <c:pt idx="164">
                  <c:v>293271</c:v>
                </c:pt>
                <c:pt idx="165">
                  <c:v>294615.90000000002</c:v>
                </c:pt>
                <c:pt idx="166">
                  <c:v>305193</c:v>
                </c:pt>
                <c:pt idx="167">
                  <c:v>308817</c:v>
                </c:pt>
                <c:pt idx="168">
                  <c:v>323960</c:v>
                </c:pt>
                <c:pt idx="169">
                  <c:v>334955</c:v>
                </c:pt>
                <c:pt idx="170">
                  <c:v>341011</c:v>
                </c:pt>
                <c:pt idx="171">
                  <c:v>341109</c:v>
                </c:pt>
                <c:pt idx="172">
                  <c:v>343984</c:v>
                </c:pt>
                <c:pt idx="173">
                  <c:v>345590</c:v>
                </c:pt>
                <c:pt idx="174">
                  <c:v>348687</c:v>
                </c:pt>
                <c:pt idx="175">
                  <c:v>349318</c:v>
                </c:pt>
                <c:pt idx="176">
                  <c:v>355276</c:v>
                </c:pt>
                <c:pt idx="177">
                  <c:v>359280</c:v>
                </c:pt>
                <c:pt idx="178">
                  <c:v>361738</c:v>
                </c:pt>
                <c:pt idx="179">
                  <c:v>362231</c:v>
                </c:pt>
                <c:pt idx="180">
                  <c:v>364222</c:v>
                </c:pt>
                <c:pt idx="181">
                  <c:v>372357</c:v>
                </c:pt>
                <c:pt idx="182">
                  <c:v>389827</c:v>
                </c:pt>
                <c:pt idx="183">
                  <c:v>395163</c:v>
                </c:pt>
                <c:pt idx="184">
                  <c:v>404644</c:v>
                </c:pt>
                <c:pt idx="185">
                  <c:v>418429</c:v>
                </c:pt>
                <c:pt idx="186">
                  <c:v>420040</c:v>
                </c:pt>
                <c:pt idx="187">
                  <c:v>437529.07</c:v>
                </c:pt>
                <c:pt idx="188">
                  <c:v>444876</c:v>
                </c:pt>
                <c:pt idx="189">
                  <c:v>449395</c:v>
                </c:pt>
                <c:pt idx="190">
                  <c:v>495968.7</c:v>
                </c:pt>
                <c:pt idx="191">
                  <c:v>501897</c:v>
                </c:pt>
                <c:pt idx="192">
                  <c:v>514524</c:v>
                </c:pt>
                <c:pt idx="193">
                  <c:v>539976</c:v>
                </c:pt>
                <c:pt idx="194">
                  <c:v>551809</c:v>
                </c:pt>
                <c:pt idx="195">
                  <c:v>629990</c:v>
                </c:pt>
                <c:pt idx="196">
                  <c:v>660293</c:v>
                </c:pt>
                <c:pt idx="197">
                  <c:v>711616</c:v>
                </c:pt>
                <c:pt idx="198">
                  <c:v>809130</c:v>
                </c:pt>
                <c:pt idx="199">
                  <c:v>887350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D-4D83-BE1B-FAE7B289C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9744"/>
        <c:axId val="1928584160"/>
      </c:scatterChart>
      <c:valAx>
        <c:axId val="18009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8584160"/>
        <c:crosses val="autoZero"/>
        <c:crossBetween val="midCat"/>
      </c:valAx>
      <c:valAx>
        <c:axId val="1928584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TO HOSPITAL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99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of Total 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'modified training dataset'!$S$257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training dataset'!$R$258:$R$457</c:f>
              <c:numCache>
                <c:formatCode>General</c:formatCode>
                <c:ptCount val="200"/>
                <c:pt idx="0">
                  <c:v>58</c:v>
                </c:pt>
                <c:pt idx="1">
                  <c:v>59</c:v>
                </c:pt>
                <c:pt idx="2">
                  <c:v>82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61</c:v>
                </c:pt>
                <c:pt idx="10">
                  <c:v>61</c:v>
                </c:pt>
                <c:pt idx="11">
                  <c:v>45</c:v>
                </c:pt>
                <c:pt idx="12">
                  <c:v>40</c:v>
                </c:pt>
                <c:pt idx="13">
                  <c:v>64</c:v>
                </c:pt>
                <c:pt idx="14">
                  <c:v>68</c:v>
                </c:pt>
                <c:pt idx="15">
                  <c:v>78</c:v>
                </c:pt>
                <c:pt idx="16">
                  <c:v>65</c:v>
                </c:pt>
                <c:pt idx="17">
                  <c:v>59</c:v>
                </c:pt>
                <c:pt idx="18">
                  <c:v>76</c:v>
                </c:pt>
                <c:pt idx="19">
                  <c:v>47</c:v>
                </c:pt>
                <c:pt idx="20">
                  <c:v>54</c:v>
                </c:pt>
                <c:pt idx="21">
                  <c:v>62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88</c:v>
                </c:pt>
                <c:pt idx="26">
                  <c:v>15</c:v>
                </c:pt>
                <c:pt idx="27">
                  <c:v>47</c:v>
                </c:pt>
                <c:pt idx="28">
                  <c:v>70</c:v>
                </c:pt>
                <c:pt idx="29">
                  <c:v>61</c:v>
                </c:pt>
                <c:pt idx="30">
                  <c:v>46</c:v>
                </c:pt>
                <c:pt idx="31">
                  <c:v>56</c:v>
                </c:pt>
                <c:pt idx="32">
                  <c:v>61</c:v>
                </c:pt>
                <c:pt idx="33">
                  <c:v>7</c:v>
                </c:pt>
                <c:pt idx="34">
                  <c:v>70</c:v>
                </c:pt>
                <c:pt idx="35" formatCode="0.00">
                  <c:v>0.83333333333333337</c:v>
                </c:pt>
                <c:pt idx="36" formatCode="0.00">
                  <c:v>0.83333333333333337</c:v>
                </c:pt>
                <c:pt idx="37">
                  <c:v>63</c:v>
                </c:pt>
                <c:pt idx="38">
                  <c:v>55</c:v>
                </c:pt>
                <c:pt idx="39">
                  <c:v>67</c:v>
                </c:pt>
                <c:pt idx="40">
                  <c:v>62</c:v>
                </c:pt>
                <c:pt idx="41">
                  <c:v>69</c:v>
                </c:pt>
                <c:pt idx="42">
                  <c:v>67</c:v>
                </c:pt>
                <c:pt idx="43">
                  <c:v>50</c:v>
                </c:pt>
                <c:pt idx="44">
                  <c:v>3</c:v>
                </c:pt>
                <c:pt idx="45">
                  <c:v>78</c:v>
                </c:pt>
                <c:pt idx="46">
                  <c:v>39</c:v>
                </c:pt>
                <c:pt idx="47">
                  <c:v>64</c:v>
                </c:pt>
                <c:pt idx="48">
                  <c:v>53</c:v>
                </c:pt>
                <c:pt idx="49">
                  <c:v>1</c:v>
                </c:pt>
                <c:pt idx="50">
                  <c:v>55</c:v>
                </c:pt>
                <c:pt idx="51">
                  <c:v>56</c:v>
                </c:pt>
                <c:pt idx="52">
                  <c:v>71</c:v>
                </c:pt>
                <c:pt idx="53">
                  <c:v>48</c:v>
                </c:pt>
                <c:pt idx="54">
                  <c:v>53</c:v>
                </c:pt>
                <c:pt idx="55">
                  <c:v>69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5</c:v>
                </c:pt>
                <c:pt idx="66">
                  <c:v>33</c:v>
                </c:pt>
                <c:pt idx="67">
                  <c:v>21</c:v>
                </c:pt>
                <c:pt idx="68">
                  <c:v>3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33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5</c:v>
                </c:pt>
                <c:pt idx="81">
                  <c:v>51</c:v>
                </c:pt>
                <c:pt idx="82">
                  <c:v>51</c:v>
                </c:pt>
                <c:pt idx="83">
                  <c:v>62</c:v>
                </c:pt>
                <c:pt idx="84">
                  <c:v>7</c:v>
                </c:pt>
                <c:pt idx="85">
                  <c:v>19</c:v>
                </c:pt>
                <c:pt idx="86" formatCode="0.00">
                  <c:v>0.58333333333333337</c:v>
                </c:pt>
                <c:pt idx="87">
                  <c:v>42</c:v>
                </c:pt>
                <c:pt idx="88">
                  <c:v>16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65</c:v>
                </c:pt>
                <c:pt idx="94">
                  <c:v>7</c:v>
                </c:pt>
                <c:pt idx="95">
                  <c:v>70</c:v>
                </c:pt>
                <c:pt idx="96">
                  <c:v>49</c:v>
                </c:pt>
                <c:pt idx="97">
                  <c:v>2</c:v>
                </c:pt>
                <c:pt idx="98">
                  <c:v>55</c:v>
                </c:pt>
                <c:pt idx="99">
                  <c:v>1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46</c:v>
                </c:pt>
                <c:pt idx="105">
                  <c:v>45</c:v>
                </c:pt>
                <c:pt idx="106">
                  <c:v>48</c:v>
                </c:pt>
                <c:pt idx="107">
                  <c:v>41</c:v>
                </c:pt>
                <c:pt idx="108">
                  <c:v>7</c:v>
                </c:pt>
                <c:pt idx="109">
                  <c:v>4</c:v>
                </c:pt>
                <c:pt idx="110">
                  <c:v>69</c:v>
                </c:pt>
                <c:pt idx="111">
                  <c:v>6</c:v>
                </c:pt>
                <c:pt idx="112">
                  <c:v>44</c:v>
                </c:pt>
                <c:pt idx="113">
                  <c:v>9</c:v>
                </c:pt>
                <c:pt idx="114">
                  <c:v>36</c:v>
                </c:pt>
                <c:pt idx="115">
                  <c:v>37</c:v>
                </c:pt>
                <c:pt idx="116">
                  <c:v>16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51</c:v>
                </c:pt>
                <c:pt idx="121">
                  <c:v>24</c:v>
                </c:pt>
                <c:pt idx="122">
                  <c:v>8</c:v>
                </c:pt>
                <c:pt idx="123">
                  <c:v>4</c:v>
                </c:pt>
                <c:pt idx="124">
                  <c:v>46</c:v>
                </c:pt>
                <c:pt idx="125">
                  <c:v>48</c:v>
                </c:pt>
                <c:pt idx="126">
                  <c:v>8</c:v>
                </c:pt>
                <c:pt idx="127">
                  <c:v>7</c:v>
                </c:pt>
                <c:pt idx="128">
                  <c:v>16</c:v>
                </c:pt>
                <c:pt idx="129">
                  <c:v>1</c:v>
                </c:pt>
                <c:pt idx="130">
                  <c:v>14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55</c:v>
                </c:pt>
                <c:pt idx="140">
                  <c:v>1</c:v>
                </c:pt>
                <c:pt idx="141">
                  <c:v>14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</c:v>
                </c:pt>
                <c:pt idx="146">
                  <c:v>8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4</c:v>
                </c:pt>
                <c:pt idx="157" formatCode="0.00">
                  <c:v>3.287671232876712E-2</c:v>
                </c:pt>
                <c:pt idx="158">
                  <c:v>74</c:v>
                </c:pt>
                <c:pt idx="159">
                  <c:v>12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13</c:v>
                </c:pt>
                <c:pt idx="164">
                  <c:v>9</c:v>
                </c:pt>
                <c:pt idx="165">
                  <c:v>51</c:v>
                </c:pt>
                <c:pt idx="166">
                  <c:v>74</c:v>
                </c:pt>
                <c:pt idx="167">
                  <c:v>27</c:v>
                </c:pt>
                <c:pt idx="168">
                  <c:v>55</c:v>
                </c:pt>
                <c:pt idx="169">
                  <c:v>70</c:v>
                </c:pt>
                <c:pt idx="170">
                  <c:v>31</c:v>
                </c:pt>
                <c:pt idx="171">
                  <c:v>14</c:v>
                </c:pt>
                <c:pt idx="172">
                  <c:v>2</c:v>
                </c:pt>
                <c:pt idx="173">
                  <c:v>44</c:v>
                </c:pt>
                <c:pt idx="174">
                  <c:v>13</c:v>
                </c:pt>
                <c:pt idx="175">
                  <c:v>16</c:v>
                </c:pt>
                <c:pt idx="176">
                  <c:v>65</c:v>
                </c:pt>
                <c:pt idx="177">
                  <c:v>7</c:v>
                </c:pt>
                <c:pt idx="178">
                  <c:v>4</c:v>
                </c:pt>
                <c:pt idx="179">
                  <c:v>45</c:v>
                </c:pt>
                <c:pt idx="180">
                  <c:v>13</c:v>
                </c:pt>
                <c:pt idx="181">
                  <c:v>38</c:v>
                </c:pt>
                <c:pt idx="182" formatCode="0.00">
                  <c:v>0.41666666666666669</c:v>
                </c:pt>
                <c:pt idx="183">
                  <c:v>21</c:v>
                </c:pt>
                <c:pt idx="184">
                  <c:v>13</c:v>
                </c:pt>
                <c:pt idx="185">
                  <c:v>11</c:v>
                </c:pt>
                <c:pt idx="186">
                  <c:v>57</c:v>
                </c:pt>
                <c:pt idx="187">
                  <c:v>56</c:v>
                </c:pt>
                <c:pt idx="188">
                  <c:v>3</c:v>
                </c:pt>
                <c:pt idx="189">
                  <c:v>2</c:v>
                </c:pt>
                <c:pt idx="190">
                  <c:v>63</c:v>
                </c:pt>
                <c:pt idx="191">
                  <c:v>68</c:v>
                </c:pt>
                <c:pt idx="192">
                  <c:v>16</c:v>
                </c:pt>
                <c:pt idx="193">
                  <c:v>63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dataset'!$S$258:$S$457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0-4252-B2EC-1BAEDA8C3F5F}"/>
            </c:ext>
          </c:extLst>
        </c:ser>
        <c:ser>
          <c:idx val="1"/>
          <c:order val="1"/>
          <c:tx>
            <c:strRef>
              <c:f>'modified training dataset'!$T$257</c:f>
              <c:strCache>
                <c:ptCount val="1"/>
                <c:pt idx="0">
                  <c:v>MARRIED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'modified training dataset'!$R$258:$R$457</c:f>
              <c:numCache>
                <c:formatCode>General</c:formatCode>
                <c:ptCount val="200"/>
                <c:pt idx="0">
                  <c:v>58</c:v>
                </c:pt>
                <c:pt idx="1">
                  <c:v>59</c:v>
                </c:pt>
                <c:pt idx="2">
                  <c:v>82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61</c:v>
                </c:pt>
                <c:pt idx="10">
                  <c:v>61</c:v>
                </c:pt>
                <c:pt idx="11">
                  <c:v>45</c:v>
                </c:pt>
                <c:pt idx="12">
                  <c:v>40</c:v>
                </c:pt>
                <c:pt idx="13">
                  <c:v>64</c:v>
                </c:pt>
                <c:pt idx="14">
                  <c:v>68</c:v>
                </c:pt>
                <c:pt idx="15">
                  <c:v>78</c:v>
                </c:pt>
                <c:pt idx="16">
                  <c:v>65</c:v>
                </c:pt>
                <c:pt idx="17">
                  <c:v>59</c:v>
                </c:pt>
                <c:pt idx="18">
                  <c:v>76</c:v>
                </c:pt>
                <c:pt idx="19">
                  <c:v>47</c:v>
                </c:pt>
                <c:pt idx="20">
                  <c:v>54</c:v>
                </c:pt>
                <c:pt idx="21">
                  <c:v>62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88</c:v>
                </c:pt>
                <c:pt idx="26">
                  <c:v>15</c:v>
                </c:pt>
                <c:pt idx="27">
                  <c:v>47</c:v>
                </c:pt>
                <c:pt idx="28">
                  <c:v>70</c:v>
                </c:pt>
                <c:pt idx="29">
                  <c:v>61</c:v>
                </c:pt>
                <c:pt idx="30">
                  <c:v>46</c:v>
                </c:pt>
                <c:pt idx="31">
                  <c:v>56</c:v>
                </c:pt>
                <c:pt idx="32">
                  <c:v>61</c:v>
                </c:pt>
                <c:pt idx="33">
                  <c:v>7</c:v>
                </c:pt>
                <c:pt idx="34">
                  <c:v>70</c:v>
                </c:pt>
                <c:pt idx="35" formatCode="0.00">
                  <c:v>0.83333333333333337</c:v>
                </c:pt>
                <c:pt idx="36" formatCode="0.00">
                  <c:v>0.83333333333333337</c:v>
                </c:pt>
                <c:pt idx="37">
                  <c:v>63</c:v>
                </c:pt>
                <c:pt idx="38">
                  <c:v>55</c:v>
                </c:pt>
                <c:pt idx="39">
                  <c:v>67</c:v>
                </c:pt>
                <c:pt idx="40">
                  <c:v>62</c:v>
                </c:pt>
                <c:pt idx="41">
                  <c:v>69</c:v>
                </c:pt>
                <c:pt idx="42">
                  <c:v>67</c:v>
                </c:pt>
                <c:pt idx="43">
                  <c:v>50</c:v>
                </c:pt>
                <c:pt idx="44">
                  <c:v>3</c:v>
                </c:pt>
                <c:pt idx="45">
                  <c:v>78</c:v>
                </c:pt>
                <c:pt idx="46">
                  <c:v>39</c:v>
                </c:pt>
                <c:pt idx="47">
                  <c:v>64</c:v>
                </c:pt>
                <c:pt idx="48">
                  <c:v>53</c:v>
                </c:pt>
                <c:pt idx="49">
                  <c:v>1</c:v>
                </c:pt>
                <c:pt idx="50">
                  <c:v>55</c:v>
                </c:pt>
                <c:pt idx="51">
                  <c:v>56</c:v>
                </c:pt>
                <c:pt idx="52">
                  <c:v>71</c:v>
                </c:pt>
                <c:pt idx="53">
                  <c:v>48</c:v>
                </c:pt>
                <c:pt idx="54">
                  <c:v>53</c:v>
                </c:pt>
                <c:pt idx="55">
                  <c:v>69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5</c:v>
                </c:pt>
                <c:pt idx="66">
                  <c:v>33</c:v>
                </c:pt>
                <c:pt idx="67">
                  <c:v>21</c:v>
                </c:pt>
                <c:pt idx="68">
                  <c:v>3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33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5</c:v>
                </c:pt>
                <c:pt idx="81">
                  <c:v>51</c:v>
                </c:pt>
                <c:pt idx="82">
                  <c:v>51</c:v>
                </c:pt>
                <c:pt idx="83">
                  <c:v>62</c:v>
                </c:pt>
                <c:pt idx="84">
                  <c:v>7</c:v>
                </c:pt>
                <c:pt idx="85">
                  <c:v>19</c:v>
                </c:pt>
                <c:pt idx="86" formatCode="0.00">
                  <c:v>0.58333333333333337</c:v>
                </c:pt>
                <c:pt idx="87">
                  <c:v>42</c:v>
                </c:pt>
                <c:pt idx="88">
                  <c:v>16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65</c:v>
                </c:pt>
                <c:pt idx="94">
                  <c:v>7</c:v>
                </c:pt>
                <c:pt idx="95">
                  <c:v>70</c:v>
                </c:pt>
                <c:pt idx="96">
                  <c:v>49</c:v>
                </c:pt>
                <c:pt idx="97">
                  <c:v>2</c:v>
                </c:pt>
                <c:pt idx="98">
                  <c:v>55</c:v>
                </c:pt>
                <c:pt idx="99">
                  <c:v>1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46</c:v>
                </c:pt>
                <c:pt idx="105">
                  <c:v>45</c:v>
                </c:pt>
                <c:pt idx="106">
                  <c:v>48</c:v>
                </c:pt>
                <c:pt idx="107">
                  <c:v>41</c:v>
                </c:pt>
                <c:pt idx="108">
                  <c:v>7</c:v>
                </c:pt>
                <c:pt idx="109">
                  <c:v>4</c:v>
                </c:pt>
                <c:pt idx="110">
                  <c:v>69</c:v>
                </c:pt>
                <c:pt idx="111">
                  <c:v>6</c:v>
                </c:pt>
                <c:pt idx="112">
                  <c:v>44</c:v>
                </c:pt>
                <c:pt idx="113">
                  <c:v>9</c:v>
                </c:pt>
                <c:pt idx="114">
                  <c:v>36</c:v>
                </c:pt>
                <c:pt idx="115">
                  <c:v>37</c:v>
                </c:pt>
                <c:pt idx="116">
                  <c:v>16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51</c:v>
                </c:pt>
                <c:pt idx="121">
                  <c:v>24</c:v>
                </c:pt>
                <c:pt idx="122">
                  <c:v>8</c:v>
                </c:pt>
                <c:pt idx="123">
                  <c:v>4</c:v>
                </c:pt>
                <c:pt idx="124">
                  <c:v>46</c:v>
                </c:pt>
                <c:pt idx="125">
                  <c:v>48</c:v>
                </c:pt>
                <c:pt idx="126">
                  <c:v>8</c:v>
                </c:pt>
                <c:pt idx="127">
                  <c:v>7</c:v>
                </c:pt>
                <c:pt idx="128">
                  <c:v>16</c:v>
                </c:pt>
                <c:pt idx="129">
                  <c:v>1</c:v>
                </c:pt>
                <c:pt idx="130">
                  <c:v>14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55</c:v>
                </c:pt>
                <c:pt idx="140">
                  <c:v>1</c:v>
                </c:pt>
                <c:pt idx="141">
                  <c:v>14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</c:v>
                </c:pt>
                <c:pt idx="146">
                  <c:v>8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4</c:v>
                </c:pt>
                <c:pt idx="157" formatCode="0.00">
                  <c:v>3.287671232876712E-2</c:v>
                </c:pt>
                <c:pt idx="158">
                  <c:v>74</c:v>
                </c:pt>
                <c:pt idx="159">
                  <c:v>12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13</c:v>
                </c:pt>
                <c:pt idx="164">
                  <c:v>9</c:v>
                </c:pt>
                <c:pt idx="165">
                  <c:v>51</c:v>
                </c:pt>
                <c:pt idx="166">
                  <c:v>74</c:v>
                </c:pt>
                <c:pt idx="167">
                  <c:v>27</c:v>
                </c:pt>
                <c:pt idx="168">
                  <c:v>55</c:v>
                </c:pt>
                <c:pt idx="169">
                  <c:v>70</c:v>
                </c:pt>
                <c:pt idx="170">
                  <c:v>31</c:v>
                </c:pt>
                <c:pt idx="171">
                  <c:v>14</c:v>
                </c:pt>
                <c:pt idx="172">
                  <c:v>2</c:v>
                </c:pt>
                <c:pt idx="173">
                  <c:v>44</c:v>
                </c:pt>
                <c:pt idx="174">
                  <c:v>13</c:v>
                </c:pt>
                <c:pt idx="175">
                  <c:v>16</c:v>
                </c:pt>
                <c:pt idx="176">
                  <c:v>65</c:v>
                </c:pt>
                <c:pt idx="177">
                  <c:v>7</c:v>
                </c:pt>
                <c:pt idx="178">
                  <c:v>4</c:v>
                </c:pt>
                <c:pt idx="179">
                  <c:v>45</c:v>
                </c:pt>
                <c:pt idx="180">
                  <c:v>13</c:v>
                </c:pt>
                <c:pt idx="181">
                  <c:v>38</c:v>
                </c:pt>
                <c:pt idx="182" formatCode="0.00">
                  <c:v>0.41666666666666669</c:v>
                </c:pt>
                <c:pt idx="183">
                  <c:v>21</c:v>
                </c:pt>
                <c:pt idx="184">
                  <c:v>13</c:v>
                </c:pt>
                <c:pt idx="185">
                  <c:v>11</c:v>
                </c:pt>
                <c:pt idx="186">
                  <c:v>57</c:v>
                </c:pt>
                <c:pt idx="187">
                  <c:v>56</c:v>
                </c:pt>
                <c:pt idx="188">
                  <c:v>3</c:v>
                </c:pt>
                <c:pt idx="189">
                  <c:v>2</c:v>
                </c:pt>
                <c:pt idx="190">
                  <c:v>63</c:v>
                </c:pt>
                <c:pt idx="191">
                  <c:v>68</c:v>
                </c:pt>
                <c:pt idx="192">
                  <c:v>16</c:v>
                </c:pt>
                <c:pt idx="193">
                  <c:v>63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dataset'!$T$258:$T$457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0-4252-B2EC-1BAEDA8C3F5F}"/>
            </c:ext>
          </c:extLst>
        </c:ser>
        <c:ser>
          <c:idx val="2"/>
          <c:order val="2"/>
          <c:tx>
            <c:strRef>
              <c:f>'modified training dataset'!$U$257</c:f>
              <c:strCache>
                <c:ptCount val="1"/>
                <c:pt idx="0">
                  <c:v>ACHD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'modified training dataset'!$R$258:$R$457</c:f>
              <c:numCache>
                <c:formatCode>General</c:formatCode>
                <c:ptCount val="200"/>
                <c:pt idx="0">
                  <c:v>58</c:v>
                </c:pt>
                <c:pt idx="1">
                  <c:v>59</c:v>
                </c:pt>
                <c:pt idx="2">
                  <c:v>82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61</c:v>
                </c:pt>
                <c:pt idx="10">
                  <c:v>61</c:v>
                </c:pt>
                <c:pt idx="11">
                  <c:v>45</c:v>
                </c:pt>
                <c:pt idx="12">
                  <c:v>40</c:v>
                </c:pt>
                <c:pt idx="13">
                  <c:v>64</c:v>
                </c:pt>
                <c:pt idx="14">
                  <c:v>68</c:v>
                </c:pt>
                <c:pt idx="15">
                  <c:v>78</c:v>
                </c:pt>
                <c:pt idx="16">
                  <c:v>65</c:v>
                </c:pt>
                <c:pt idx="17">
                  <c:v>59</c:v>
                </c:pt>
                <c:pt idx="18">
                  <c:v>76</c:v>
                </c:pt>
                <c:pt idx="19">
                  <c:v>47</c:v>
                </c:pt>
                <c:pt idx="20">
                  <c:v>54</c:v>
                </c:pt>
                <c:pt idx="21">
                  <c:v>62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88</c:v>
                </c:pt>
                <c:pt idx="26">
                  <c:v>15</c:v>
                </c:pt>
                <c:pt idx="27">
                  <c:v>47</c:v>
                </c:pt>
                <c:pt idx="28">
                  <c:v>70</c:v>
                </c:pt>
                <c:pt idx="29">
                  <c:v>61</c:v>
                </c:pt>
                <c:pt idx="30">
                  <c:v>46</c:v>
                </c:pt>
                <c:pt idx="31">
                  <c:v>56</c:v>
                </c:pt>
                <c:pt idx="32">
                  <c:v>61</c:v>
                </c:pt>
                <c:pt idx="33">
                  <c:v>7</c:v>
                </c:pt>
                <c:pt idx="34">
                  <c:v>70</c:v>
                </c:pt>
                <c:pt idx="35" formatCode="0.00">
                  <c:v>0.83333333333333337</c:v>
                </c:pt>
                <c:pt idx="36" formatCode="0.00">
                  <c:v>0.83333333333333337</c:v>
                </c:pt>
                <c:pt idx="37">
                  <c:v>63</c:v>
                </c:pt>
                <c:pt idx="38">
                  <c:v>55</c:v>
                </c:pt>
                <c:pt idx="39">
                  <c:v>67</c:v>
                </c:pt>
                <c:pt idx="40">
                  <c:v>62</c:v>
                </c:pt>
                <c:pt idx="41">
                  <c:v>69</c:v>
                </c:pt>
                <c:pt idx="42">
                  <c:v>67</c:v>
                </c:pt>
                <c:pt idx="43">
                  <c:v>50</c:v>
                </c:pt>
                <c:pt idx="44">
                  <c:v>3</c:v>
                </c:pt>
                <c:pt idx="45">
                  <c:v>78</c:v>
                </c:pt>
                <c:pt idx="46">
                  <c:v>39</c:v>
                </c:pt>
                <c:pt idx="47">
                  <c:v>64</c:v>
                </c:pt>
                <c:pt idx="48">
                  <c:v>53</c:v>
                </c:pt>
                <c:pt idx="49">
                  <c:v>1</c:v>
                </c:pt>
                <c:pt idx="50">
                  <c:v>55</c:v>
                </c:pt>
                <c:pt idx="51">
                  <c:v>56</c:v>
                </c:pt>
                <c:pt idx="52">
                  <c:v>71</c:v>
                </c:pt>
                <c:pt idx="53">
                  <c:v>48</c:v>
                </c:pt>
                <c:pt idx="54">
                  <c:v>53</c:v>
                </c:pt>
                <c:pt idx="55">
                  <c:v>69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5</c:v>
                </c:pt>
                <c:pt idx="66">
                  <c:v>33</c:v>
                </c:pt>
                <c:pt idx="67">
                  <c:v>21</c:v>
                </c:pt>
                <c:pt idx="68">
                  <c:v>3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33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5</c:v>
                </c:pt>
                <c:pt idx="81">
                  <c:v>51</c:v>
                </c:pt>
                <c:pt idx="82">
                  <c:v>51</c:v>
                </c:pt>
                <c:pt idx="83">
                  <c:v>62</c:v>
                </c:pt>
                <c:pt idx="84">
                  <c:v>7</c:v>
                </c:pt>
                <c:pt idx="85">
                  <c:v>19</c:v>
                </c:pt>
                <c:pt idx="86" formatCode="0.00">
                  <c:v>0.58333333333333337</c:v>
                </c:pt>
                <c:pt idx="87">
                  <c:v>42</c:v>
                </c:pt>
                <c:pt idx="88">
                  <c:v>16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65</c:v>
                </c:pt>
                <c:pt idx="94">
                  <c:v>7</c:v>
                </c:pt>
                <c:pt idx="95">
                  <c:v>70</c:v>
                </c:pt>
                <c:pt idx="96">
                  <c:v>49</c:v>
                </c:pt>
                <c:pt idx="97">
                  <c:v>2</c:v>
                </c:pt>
                <c:pt idx="98">
                  <c:v>55</c:v>
                </c:pt>
                <c:pt idx="99">
                  <c:v>1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46</c:v>
                </c:pt>
                <c:pt idx="105">
                  <c:v>45</c:v>
                </c:pt>
                <c:pt idx="106">
                  <c:v>48</c:v>
                </c:pt>
                <c:pt idx="107">
                  <c:v>41</c:v>
                </c:pt>
                <c:pt idx="108">
                  <c:v>7</c:v>
                </c:pt>
                <c:pt idx="109">
                  <c:v>4</c:v>
                </c:pt>
                <c:pt idx="110">
                  <c:v>69</c:v>
                </c:pt>
                <c:pt idx="111">
                  <c:v>6</c:v>
                </c:pt>
                <c:pt idx="112">
                  <c:v>44</c:v>
                </c:pt>
                <c:pt idx="113">
                  <c:v>9</c:v>
                </c:pt>
                <c:pt idx="114">
                  <c:v>36</c:v>
                </c:pt>
                <c:pt idx="115">
                  <c:v>37</c:v>
                </c:pt>
                <c:pt idx="116">
                  <c:v>16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51</c:v>
                </c:pt>
                <c:pt idx="121">
                  <c:v>24</c:v>
                </c:pt>
                <c:pt idx="122">
                  <c:v>8</c:v>
                </c:pt>
                <c:pt idx="123">
                  <c:v>4</c:v>
                </c:pt>
                <c:pt idx="124">
                  <c:v>46</c:v>
                </c:pt>
                <c:pt idx="125">
                  <c:v>48</c:v>
                </c:pt>
                <c:pt idx="126">
                  <c:v>8</c:v>
                </c:pt>
                <c:pt idx="127">
                  <c:v>7</c:v>
                </c:pt>
                <c:pt idx="128">
                  <c:v>16</c:v>
                </c:pt>
                <c:pt idx="129">
                  <c:v>1</c:v>
                </c:pt>
                <c:pt idx="130">
                  <c:v>14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55</c:v>
                </c:pt>
                <c:pt idx="140">
                  <c:v>1</c:v>
                </c:pt>
                <c:pt idx="141">
                  <c:v>14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</c:v>
                </c:pt>
                <c:pt idx="146">
                  <c:v>8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4</c:v>
                </c:pt>
                <c:pt idx="157" formatCode="0.00">
                  <c:v>3.287671232876712E-2</c:v>
                </c:pt>
                <c:pt idx="158">
                  <c:v>74</c:v>
                </c:pt>
                <c:pt idx="159">
                  <c:v>12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13</c:v>
                </c:pt>
                <c:pt idx="164">
                  <c:v>9</c:v>
                </c:pt>
                <c:pt idx="165">
                  <c:v>51</c:v>
                </c:pt>
                <c:pt idx="166">
                  <c:v>74</c:v>
                </c:pt>
                <c:pt idx="167">
                  <c:v>27</c:v>
                </c:pt>
                <c:pt idx="168">
                  <c:v>55</c:v>
                </c:pt>
                <c:pt idx="169">
                  <c:v>70</c:v>
                </c:pt>
                <c:pt idx="170">
                  <c:v>31</c:v>
                </c:pt>
                <c:pt idx="171">
                  <c:v>14</c:v>
                </c:pt>
                <c:pt idx="172">
                  <c:v>2</c:v>
                </c:pt>
                <c:pt idx="173">
                  <c:v>44</c:v>
                </c:pt>
                <c:pt idx="174">
                  <c:v>13</c:v>
                </c:pt>
                <c:pt idx="175">
                  <c:v>16</c:v>
                </c:pt>
                <c:pt idx="176">
                  <c:v>65</c:v>
                </c:pt>
                <c:pt idx="177">
                  <c:v>7</c:v>
                </c:pt>
                <c:pt idx="178">
                  <c:v>4</c:v>
                </c:pt>
                <c:pt idx="179">
                  <c:v>45</c:v>
                </c:pt>
                <c:pt idx="180">
                  <c:v>13</c:v>
                </c:pt>
                <c:pt idx="181">
                  <c:v>38</c:v>
                </c:pt>
                <c:pt idx="182" formatCode="0.00">
                  <c:v>0.41666666666666669</c:v>
                </c:pt>
                <c:pt idx="183">
                  <c:v>21</c:v>
                </c:pt>
                <c:pt idx="184">
                  <c:v>13</c:v>
                </c:pt>
                <c:pt idx="185">
                  <c:v>11</c:v>
                </c:pt>
                <c:pt idx="186">
                  <c:v>57</c:v>
                </c:pt>
                <c:pt idx="187">
                  <c:v>56</c:v>
                </c:pt>
                <c:pt idx="188">
                  <c:v>3</c:v>
                </c:pt>
                <c:pt idx="189">
                  <c:v>2</c:v>
                </c:pt>
                <c:pt idx="190">
                  <c:v>63</c:v>
                </c:pt>
                <c:pt idx="191">
                  <c:v>68</c:v>
                </c:pt>
                <c:pt idx="192">
                  <c:v>16</c:v>
                </c:pt>
                <c:pt idx="193">
                  <c:v>63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dataset'!$U$258:$U$457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40-4252-B2EC-1BAEDA8C3F5F}"/>
            </c:ext>
          </c:extLst>
        </c:ser>
        <c:ser>
          <c:idx val="3"/>
          <c:order val="3"/>
          <c:tx>
            <c:strRef>
              <c:f>'modified training dataset'!$V$257</c:f>
              <c:strCache>
                <c:ptCount val="1"/>
                <c:pt idx="0">
                  <c:v>OS-ASD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'modified training dataset'!$R$258:$R$457</c:f>
              <c:numCache>
                <c:formatCode>General</c:formatCode>
                <c:ptCount val="200"/>
                <c:pt idx="0">
                  <c:v>58</c:v>
                </c:pt>
                <c:pt idx="1">
                  <c:v>59</c:v>
                </c:pt>
                <c:pt idx="2">
                  <c:v>82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61</c:v>
                </c:pt>
                <c:pt idx="10">
                  <c:v>61</c:v>
                </c:pt>
                <c:pt idx="11">
                  <c:v>45</c:v>
                </c:pt>
                <c:pt idx="12">
                  <c:v>40</c:v>
                </c:pt>
                <c:pt idx="13">
                  <c:v>64</c:v>
                </c:pt>
                <c:pt idx="14">
                  <c:v>68</c:v>
                </c:pt>
                <c:pt idx="15">
                  <c:v>78</c:v>
                </c:pt>
                <c:pt idx="16">
                  <c:v>65</c:v>
                </c:pt>
                <c:pt idx="17">
                  <c:v>59</c:v>
                </c:pt>
                <c:pt idx="18">
                  <c:v>76</c:v>
                </c:pt>
                <c:pt idx="19">
                  <c:v>47</c:v>
                </c:pt>
                <c:pt idx="20">
                  <c:v>54</c:v>
                </c:pt>
                <c:pt idx="21">
                  <c:v>62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88</c:v>
                </c:pt>
                <c:pt idx="26">
                  <c:v>15</c:v>
                </c:pt>
                <c:pt idx="27">
                  <c:v>47</c:v>
                </c:pt>
                <c:pt idx="28">
                  <c:v>70</c:v>
                </c:pt>
                <c:pt idx="29">
                  <c:v>61</c:v>
                </c:pt>
                <c:pt idx="30">
                  <c:v>46</c:v>
                </c:pt>
                <c:pt idx="31">
                  <c:v>56</c:v>
                </c:pt>
                <c:pt idx="32">
                  <c:v>61</c:v>
                </c:pt>
                <c:pt idx="33">
                  <c:v>7</c:v>
                </c:pt>
                <c:pt idx="34">
                  <c:v>70</c:v>
                </c:pt>
                <c:pt idx="35" formatCode="0.00">
                  <c:v>0.83333333333333337</c:v>
                </c:pt>
                <c:pt idx="36" formatCode="0.00">
                  <c:v>0.83333333333333337</c:v>
                </c:pt>
                <c:pt idx="37">
                  <c:v>63</c:v>
                </c:pt>
                <c:pt idx="38">
                  <c:v>55</c:v>
                </c:pt>
                <c:pt idx="39">
                  <c:v>67</c:v>
                </c:pt>
                <c:pt idx="40">
                  <c:v>62</c:v>
                </c:pt>
                <c:pt idx="41">
                  <c:v>69</c:v>
                </c:pt>
                <c:pt idx="42">
                  <c:v>67</c:v>
                </c:pt>
                <c:pt idx="43">
                  <c:v>50</c:v>
                </c:pt>
                <c:pt idx="44">
                  <c:v>3</c:v>
                </c:pt>
                <c:pt idx="45">
                  <c:v>78</c:v>
                </c:pt>
                <c:pt idx="46">
                  <c:v>39</c:v>
                </c:pt>
                <c:pt idx="47">
                  <c:v>64</c:v>
                </c:pt>
                <c:pt idx="48">
                  <c:v>53</c:v>
                </c:pt>
                <c:pt idx="49">
                  <c:v>1</c:v>
                </c:pt>
                <c:pt idx="50">
                  <c:v>55</c:v>
                </c:pt>
                <c:pt idx="51">
                  <c:v>56</c:v>
                </c:pt>
                <c:pt idx="52">
                  <c:v>71</c:v>
                </c:pt>
                <c:pt idx="53">
                  <c:v>48</c:v>
                </c:pt>
                <c:pt idx="54">
                  <c:v>53</c:v>
                </c:pt>
                <c:pt idx="55">
                  <c:v>69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5</c:v>
                </c:pt>
                <c:pt idx="66">
                  <c:v>33</c:v>
                </c:pt>
                <c:pt idx="67">
                  <c:v>21</c:v>
                </c:pt>
                <c:pt idx="68">
                  <c:v>3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33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5</c:v>
                </c:pt>
                <c:pt idx="81">
                  <c:v>51</c:v>
                </c:pt>
                <c:pt idx="82">
                  <c:v>51</c:v>
                </c:pt>
                <c:pt idx="83">
                  <c:v>62</c:v>
                </c:pt>
                <c:pt idx="84">
                  <c:v>7</c:v>
                </c:pt>
                <c:pt idx="85">
                  <c:v>19</c:v>
                </c:pt>
                <c:pt idx="86" formatCode="0.00">
                  <c:v>0.58333333333333337</c:v>
                </c:pt>
                <c:pt idx="87">
                  <c:v>42</c:v>
                </c:pt>
                <c:pt idx="88">
                  <c:v>16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65</c:v>
                </c:pt>
                <c:pt idx="94">
                  <c:v>7</c:v>
                </c:pt>
                <c:pt idx="95">
                  <c:v>70</c:v>
                </c:pt>
                <c:pt idx="96">
                  <c:v>49</c:v>
                </c:pt>
                <c:pt idx="97">
                  <c:v>2</c:v>
                </c:pt>
                <c:pt idx="98">
                  <c:v>55</c:v>
                </c:pt>
                <c:pt idx="99">
                  <c:v>1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46</c:v>
                </c:pt>
                <c:pt idx="105">
                  <c:v>45</c:v>
                </c:pt>
                <c:pt idx="106">
                  <c:v>48</c:v>
                </c:pt>
                <c:pt idx="107">
                  <c:v>41</c:v>
                </c:pt>
                <c:pt idx="108">
                  <c:v>7</c:v>
                </c:pt>
                <c:pt idx="109">
                  <c:v>4</c:v>
                </c:pt>
                <c:pt idx="110">
                  <c:v>69</c:v>
                </c:pt>
                <c:pt idx="111">
                  <c:v>6</c:v>
                </c:pt>
                <c:pt idx="112">
                  <c:v>44</c:v>
                </c:pt>
                <c:pt idx="113">
                  <c:v>9</c:v>
                </c:pt>
                <c:pt idx="114">
                  <c:v>36</c:v>
                </c:pt>
                <c:pt idx="115">
                  <c:v>37</c:v>
                </c:pt>
                <c:pt idx="116">
                  <c:v>16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51</c:v>
                </c:pt>
                <c:pt idx="121">
                  <c:v>24</c:v>
                </c:pt>
                <c:pt idx="122">
                  <c:v>8</c:v>
                </c:pt>
                <c:pt idx="123">
                  <c:v>4</c:v>
                </c:pt>
                <c:pt idx="124">
                  <c:v>46</c:v>
                </c:pt>
                <c:pt idx="125">
                  <c:v>48</c:v>
                </c:pt>
                <c:pt idx="126">
                  <c:v>8</c:v>
                </c:pt>
                <c:pt idx="127">
                  <c:v>7</c:v>
                </c:pt>
                <c:pt idx="128">
                  <c:v>16</c:v>
                </c:pt>
                <c:pt idx="129">
                  <c:v>1</c:v>
                </c:pt>
                <c:pt idx="130">
                  <c:v>14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55</c:v>
                </c:pt>
                <c:pt idx="140">
                  <c:v>1</c:v>
                </c:pt>
                <c:pt idx="141">
                  <c:v>14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</c:v>
                </c:pt>
                <c:pt idx="146">
                  <c:v>8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4</c:v>
                </c:pt>
                <c:pt idx="157" formatCode="0.00">
                  <c:v>3.287671232876712E-2</c:v>
                </c:pt>
                <c:pt idx="158">
                  <c:v>74</c:v>
                </c:pt>
                <c:pt idx="159">
                  <c:v>12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13</c:v>
                </c:pt>
                <c:pt idx="164">
                  <c:v>9</c:v>
                </c:pt>
                <c:pt idx="165">
                  <c:v>51</c:v>
                </c:pt>
                <c:pt idx="166">
                  <c:v>74</c:v>
                </c:pt>
                <c:pt idx="167">
                  <c:v>27</c:v>
                </c:pt>
                <c:pt idx="168">
                  <c:v>55</c:v>
                </c:pt>
                <c:pt idx="169">
                  <c:v>70</c:v>
                </c:pt>
                <c:pt idx="170">
                  <c:v>31</c:v>
                </c:pt>
                <c:pt idx="171">
                  <c:v>14</c:v>
                </c:pt>
                <c:pt idx="172">
                  <c:v>2</c:v>
                </c:pt>
                <c:pt idx="173">
                  <c:v>44</c:v>
                </c:pt>
                <c:pt idx="174">
                  <c:v>13</c:v>
                </c:pt>
                <c:pt idx="175">
                  <c:v>16</c:v>
                </c:pt>
                <c:pt idx="176">
                  <c:v>65</c:v>
                </c:pt>
                <c:pt idx="177">
                  <c:v>7</c:v>
                </c:pt>
                <c:pt idx="178">
                  <c:v>4</c:v>
                </c:pt>
                <c:pt idx="179">
                  <c:v>45</c:v>
                </c:pt>
                <c:pt idx="180">
                  <c:v>13</c:v>
                </c:pt>
                <c:pt idx="181">
                  <c:v>38</c:v>
                </c:pt>
                <c:pt idx="182" formatCode="0.00">
                  <c:v>0.41666666666666669</c:v>
                </c:pt>
                <c:pt idx="183">
                  <c:v>21</c:v>
                </c:pt>
                <c:pt idx="184">
                  <c:v>13</c:v>
                </c:pt>
                <c:pt idx="185">
                  <c:v>11</c:v>
                </c:pt>
                <c:pt idx="186">
                  <c:v>57</c:v>
                </c:pt>
                <c:pt idx="187">
                  <c:v>56</c:v>
                </c:pt>
                <c:pt idx="188">
                  <c:v>3</c:v>
                </c:pt>
                <c:pt idx="189">
                  <c:v>2</c:v>
                </c:pt>
                <c:pt idx="190">
                  <c:v>63</c:v>
                </c:pt>
                <c:pt idx="191">
                  <c:v>68</c:v>
                </c:pt>
                <c:pt idx="192">
                  <c:v>16</c:v>
                </c:pt>
                <c:pt idx="193">
                  <c:v>63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dataset'!$V$258:$V$457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40-4252-B2EC-1BAEDA8C3F5F}"/>
            </c:ext>
          </c:extLst>
        </c:ser>
        <c:ser>
          <c:idx val="4"/>
          <c:order val="4"/>
          <c:tx>
            <c:strRef>
              <c:f>'modified training dataset'!$W$257</c:f>
              <c:strCache>
                <c:ptCount val="1"/>
                <c:pt idx="0">
                  <c:v>Female*OS_ASD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'modified training dataset'!$R$258:$R$457</c:f>
              <c:numCache>
                <c:formatCode>General</c:formatCode>
                <c:ptCount val="200"/>
                <c:pt idx="0">
                  <c:v>58</c:v>
                </c:pt>
                <c:pt idx="1">
                  <c:v>59</c:v>
                </c:pt>
                <c:pt idx="2">
                  <c:v>82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61</c:v>
                </c:pt>
                <c:pt idx="10">
                  <c:v>61</c:v>
                </c:pt>
                <c:pt idx="11">
                  <c:v>45</c:v>
                </c:pt>
                <c:pt idx="12">
                  <c:v>40</c:v>
                </c:pt>
                <c:pt idx="13">
                  <c:v>64</c:v>
                </c:pt>
                <c:pt idx="14">
                  <c:v>68</c:v>
                </c:pt>
                <c:pt idx="15">
                  <c:v>78</c:v>
                </c:pt>
                <c:pt idx="16">
                  <c:v>65</c:v>
                </c:pt>
                <c:pt idx="17">
                  <c:v>59</c:v>
                </c:pt>
                <c:pt idx="18">
                  <c:v>76</c:v>
                </c:pt>
                <c:pt idx="19">
                  <c:v>47</c:v>
                </c:pt>
                <c:pt idx="20">
                  <c:v>54</c:v>
                </c:pt>
                <c:pt idx="21">
                  <c:v>62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88</c:v>
                </c:pt>
                <c:pt idx="26">
                  <c:v>15</c:v>
                </c:pt>
                <c:pt idx="27">
                  <c:v>47</c:v>
                </c:pt>
                <c:pt idx="28">
                  <c:v>70</c:v>
                </c:pt>
                <c:pt idx="29">
                  <c:v>61</c:v>
                </c:pt>
                <c:pt idx="30">
                  <c:v>46</c:v>
                </c:pt>
                <c:pt idx="31">
                  <c:v>56</c:v>
                </c:pt>
                <c:pt idx="32">
                  <c:v>61</c:v>
                </c:pt>
                <c:pt idx="33">
                  <c:v>7</c:v>
                </c:pt>
                <c:pt idx="34">
                  <c:v>70</c:v>
                </c:pt>
                <c:pt idx="35" formatCode="0.00">
                  <c:v>0.83333333333333337</c:v>
                </c:pt>
                <c:pt idx="36" formatCode="0.00">
                  <c:v>0.83333333333333337</c:v>
                </c:pt>
                <c:pt idx="37">
                  <c:v>63</c:v>
                </c:pt>
                <c:pt idx="38">
                  <c:v>55</c:v>
                </c:pt>
                <c:pt idx="39">
                  <c:v>67</c:v>
                </c:pt>
                <c:pt idx="40">
                  <c:v>62</c:v>
                </c:pt>
                <c:pt idx="41">
                  <c:v>69</c:v>
                </c:pt>
                <c:pt idx="42">
                  <c:v>67</c:v>
                </c:pt>
                <c:pt idx="43">
                  <c:v>50</c:v>
                </c:pt>
                <c:pt idx="44">
                  <c:v>3</c:v>
                </c:pt>
                <c:pt idx="45">
                  <c:v>78</c:v>
                </c:pt>
                <c:pt idx="46">
                  <c:v>39</c:v>
                </c:pt>
                <c:pt idx="47">
                  <c:v>64</c:v>
                </c:pt>
                <c:pt idx="48">
                  <c:v>53</c:v>
                </c:pt>
                <c:pt idx="49">
                  <c:v>1</c:v>
                </c:pt>
                <c:pt idx="50">
                  <c:v>55</c:v>
                </c:pt>
                <c:pt idx="51">
                  <c:v>56</c:v>
                </c:pt>
                <c:pt idx="52">
                  <c:v>71</c:v>
                </c:pt>
                <c:pt idx="53">
                  <c:v>48</c:v>
                </c:pt>
                <c:pt idx="54">
                  <c:v>53</c:v>
                </c:pt>
                <c:pt idx="55">
                  <c:v>69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5</c:v>
                </c:pt>
                <c:pt idx="66">
                  <c:v>33</c:v>
                </c:pt>
                <c:pt idx="67">
                  <c:v>21</c:v>
                </c:pt>
                <c:pt idx="68">
                  <c:v>3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33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5</c:v>
                </c:pt>
                <c:pt idx="81">
                  <c:v>51</c:v>
                </c:pt>
                <c:pt idx="82">
                  <c:v>51</c:v>
                </c:pt>
                <c:pt idx="83">
                  <c:v>62</c:v>
                </c:pt>
                <c:pt idx="84">
                  <c:v>7</c:v>
                </c:pt>
                <c:pt idx="85">
                  <c:v>19</c:v>
                </c:pt>
                <c:pt idx="86" formatCode="0.00">
                  <c:v>0.58333333333333337</c:v>
                </c:pt>
                <c:pt idx="87">
                  <c:v>42</c:v>
                </c:pt>
                <c:pt idx="88">
                  <c:v>16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65</c:v>
                </c:pt>
                <c:pt idx="94">
                  <c:v>7</c:v>
                </c:pt>
                <c:pt idx="95">
                  <c:v>70</c:v>
                </c:pt>
                <c:pt idx="96">
                  <c:v>49</c:v>
                </c:pt>
                <c:pt idx="97">
                  <c:v>2</c:v>
                </c:pt>
                <c:pt idx="98">
                  <c:v>55</c:v>
                </c:pt>
                <c:pt idx="99">
                  <c:v>1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46</c:v>
                </c:pt>
                <c:pt idx="105">
                  <c:v>45</c:v>
                </c:pt>
                <c:pt idx="106">
                  <c:v>48</c:v>
                </c:pt>
                <c:pt idx="107">
                  <c:v>41</c:v>
                </c:pt>
                <c:pt idx="108">
                  <c:v>7</c:v>
                </c:pt>
                <c:pt idx="109">
                  <c:v>4</c:v>
                </c:pt>
                <c:pt idx="110">
                  <c:v>69</c:v>
                </c:pt>
                <c:pt idx="111">
                  <c:v>6</c:v>
                </c:pt>
                <c:pt idx="112">
                  <c:v>44</c:v>
                </c:pt>
                <c:pt idx="113">
                  <c:v>9</c:v>
                </c:pt>
                <c:pt idx="114">
                  <c:v>36</c:v>
                </c:pt>
                <c:pt idx="115">
                  <c:v>37</c:v>
                </c:pt>
                <c:pt idx="116">
                  <c:v>16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51</c:v>
                </c:pt>
                <c:pt idx="121">
                  <c:v>24</c:v>
                </c:pt>
                <c:pt idx="122">
                  <c:v>8</c:v>
                </c:pt>
                <c:pt idx="123">
                  <c:v>4</c:v>
                </c:pt>
                <c:pt idx="124">
                  <c:v>46</c:v>
                </c:pt>
                <c:pt idx="125">
                  <c:v>48</c:v>
                </c:pt>
                <c:pt idx="126">
                  <c:v>8</c:v>
                </c:pt>
                <c:pt idx="127">
                  <c:v>7</c:v>
                </c:pt>
                <c:pt idx="128">
                  <c:v>16</c:v>
                </c:pt>
                <c:pt idx="129">
                  <c:v>1</c:v>
                </c:pt>
                <c:pt idx="130">
                  <c:v>14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55</c:v>
                </c:pt>
                <c:pt idx="140">
                  <c:v>1</c:v>
                </c:pt>
                <c:pt idx="141">
                  <c:v>14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</c:v>
                </c:pt>
                <c:pt idx="146">
                  <c:v>8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4</c:v>
                </c:pt>
                <c:pt idx="157" formatCode="0.00">
                  <c:v>3.287671232876712E-2</c:v>
                </c:pt>
                <c:pt idx="158">
                  <c:v>74</c:v>
                </c:pt>
                <c:pt idx="159">
                  <c:v>12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13</c:v>
                </c:pt>
                <c:pt idx="164">
                  <c:v>9</c:v>
                </c:pt>
                <c:pt idx="165">
                  <c:v>51</c:v>
                </c:pt>
                <c:pt idx="166">
                  <c:v>74</c:v>
                </c:pt>
                <c:pt idx="167">
                  <c:v>27</c:v>
                </c:pt>
                <c:pt idx="168">
                  <c:v>55</c:v>
                </c:pt>
                <c:pt idx="169">
                  <c:v>70</c:v>
                </c:pt>
                <c:pt idx="170">
                  <c:v>31</c:v>
                </c:pt>
                <c:pt idx="171">
                  <c:v>14</c:v>
                </c:pt>
                <c:pt idx="172">
                  <c:v>2</c:v>
                </c:pt>
                <c:pt idx="173">
                  <c:v>44</c:v>
                </c:pt>
                <c:pt idx="174">
                  <c:v>13</c:v>
                </c:pt>
                <c:pt idx="175">
                  <c:v>16</c:v>
                </c:pt>
                <c:pt idx="176">
                  <c:v>65</c:v>
                </c:pt>
                <c:pt idx="177">
                  <c:v>7</c:v>
                </c:pt>
                <c:pt idx="178">
                  <c:v>4</c:v>
                </c:pt>
                <c:pt idx="179">
                  <c:v>45</c:v>
                </c:pt>
                <c:pt idx="180">
                  <c:v>13</c:v>
                </c:pt>
                <c:pt idx="181">
                  <c:v>38</c:v>
                </c:pt>
                <c:pt idx="182" formatCode="0.00">
                  <c:v>0.41666666666666669</c:v>
                </c:pt>
                <c:pt idx="183">
                  <c:v>21</c:v>
                </c:pt>
                <c:pt idx="184">
                  <c:v>13</c:v>
                </c:pt>
                <c:pt idx="185">
                  <c:v>11</c:v>
                </c:pt>
                <c:pt idx="186">
                  <c:v>57</c:v>
                </c:pt>
                <c:pt idx="187">
                  <c:v>56</c:v>
                </c:pt>
                <c:pt idx="188">
                  <c:v>3</c:v>
                </c:pt>
                <c:pt idx="189">
                  <c:v>2</c:v>
                </c:pt>
                <c:pt idx="190">
                  <c:v>63</c:v>
                </c:pt>
                <c:pt idx="191">
                  <c:v>68</c:v>
                </c:pt>
                <c:pt idx="192">
                  <c:v>16</c:v>
                </c:pt>
                <c:pt idx="193">
                  <c:v>63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dataset'!$W$258:$W$457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40-4252-B2EC-1BAEDA8C3F5F}"/>
            </c:ext>
          </c:extLst>
        </c:ser>
        <c:ser>
          <c:idx val="5"/>
          <c:order val="5"/>
          <c:tx>
            <c:strRef>
              <c:f>'modified training dataset'!$X$257</c:f>
              <c:strCache>
                <c:ptCount val="1"/>
                <c:pt idx="0">
                  <c:v>CAD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'modified training dataset'!$R$258:$R$457</c:f>
              <c:numCache>
                <c:formatCode>General</c:formatCode>
                <c:ptCount val="200"/>
                <c:pt idx="0">
                  <c:v>58</c:v>
                </c:pt>
                <c:pt idx="1">
                  <c:v>59</c:v>
                </c:pt>
                <c:pt idx="2">
                  <c:v>82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61</c:v>
                </c:pt>
                <c:pt idx="10">
                  <c:v>61</c:v>
                </c:pt>
                <c:pt idx="11">
                  <c:v>45</c:v>
                </c:pt>
                <c:pt idx="12">
                  <c:v>40</c:v>
                </c:pt>
                <c:pt idx="13">
                  <c:v>64</c:v>
                </c:pt>
                <c:pt idx="14">
                  <c:v>68</c:v>
                </c:pt>
                <c:pt idx="15">
                  <c:v>78</c:v>
                </c:pt>
                <c:pt idx="16">
                  <c:v>65</c:v>
                </c:pt>
                <c:pt idx="17">
                  <c:v>59</c:v>
                </c:pt>
                <c:pt idx="18">
                  <c:v>76</c:v>
                </c:pt>
                <c:pt idx="19">
                  <c:v>47</c:v>
                </c:pt>
                <c:pt idx="20">
                  <c:v>54</c:v>
                </c:pt>
                <c:pt idx="21">
                  <c:v>62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88</c:v>
                </c:pt>
                <c:pt idx="26">
                  <c:v>15</c:v>
                </c:pt>
                <c:pt idx="27">
                  <c:v>47</c:v>
                </c:pt>
                <c:pt idx="28">
                  <c:v>70</c:v>
                </c:pt>
                <c:pt idx="29">
                  <c:v>61</c:v>
                </c:pt>
                <c:pt idx="30">
                  <c:v>46</c:v>
                </c:pt>
                <c:pt idx="31">
                  <c:v>56</c:v>
                </c:pt>
                <c:pt idx="32">
                  <c:v>61</c:v>
                </c:pt>
                <c:pt idx="33">
                  <c:v>7</c:v>
                </c:pt>
                <c:pt idx="34">
                  <c:v>70</c:v>
                </c:pt>
                <c:pt idx="35" formatCode="0.00">
                  <c:v>0.83333333333333337</c:v>
                </c:pt>
                <c:pt idx="36" formatCode="0.00">
                  <c:v>0.83333333333333337</c:v>
                </c:pt>
                <c:pt idx="37">
                  <c:v>63</c:v>
                </c:pt>
                <c:pt idx="38">
                  <c:v>55</c:v>
                </c:pt>
                <c:pt idx="39">
                  <c:v>67</c:v>
                </c:pt>
                <c:pt idx="40">
                  <c:v>62</c:v>
                </c:pt>
                <c:pt idx="41">
                  <c:v>69</c:v>
                </c:pt>
                <c:pt idx="42">
                  <c:v>67</c:v>
                </c:pt>
                <c:pt idx="43">
                  <c:v>50</c:v>
                </c:pt>
                <c:pt idx="44">
                  <c:v>3</c:v>
                </c:pt>
                <c:pt idx="45">
                  <c:v>78</c:v>
                </c:pt>
                <c:pt idx="46">
                  <c:v>39</c:v>
                </c:pt>
                <c:pt idx="47">
                  <c:v>64</c:v>
                </c:pt>
                <c:pt idx="48">
                  <c:v>53</c:v>
                </c:pt>
                <c:pt idx="49">
                  <c:v>1</c:v>
                </c:pt>
                <c:pt idx="50">
                  <c:v>55</c:v>
                </c:pt>
                <c:pt idx="51">
                  <c:v>56</c:v>
                </c:pt>
                <c:pt idx="52">
                  <c:v>71</c:v>
                </c:pt>
                <c:pt idx="53">
                  <c:v>48</c:v>
                </c:pt>
                <c:pt idx="54">
                  <c:v>53</c:v>
                </c:pt>
                <c:pt idx="55">
                  <c:v>69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5</c:v>
                </c:pt>
                <c:pt idx="66">
                  <c:v>33</c:v>
                </c:pt>
                <c:pt idx="67">
                  <c:v>21</c:v>
                </c:pt>
                <c:pt idx="68">
                  <c:v>3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33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5</c:v>
                </c:pt>
                <c:pt idx="81">
                  <c:v>51</c:v>
                </c:pt>
                <c:pt idx="82">
                  <c:v>51</c:v>
                </c:pt>
                <c:pt idx="83">
                  <c:v>62</c:v>
                </c:pt>
                <c:pt idx="84">
                  <c:v>7</c:v>
                </c:pt>
                <c:pt idx="85">
                  <c:v>19</c:v>
                </c:pt>
                <c:pt idx="86" formatCode="0.00">
                  <c:v>0.58333333333333337</c:v>
                </c:pt>
                <c:pt idx="87">
                  <c:v>42</c:v>
                </c:pt>
                <c:pt idx="88">
                  <c:v>16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65</c:v>
                </c:pt>
                <c:pt idx="94">
                  <c:v>7</c:v>
                </c:pt>
                <c:pt idx="95">
                  <c:v>70</c:v>
                </c:pt>
                <c:pt idx="96">
                  <c:v>49</c:v>
                </c:pt>
                <c:pt idx="97">
                  <c:v>2</c:v>
                </c:pt>
                <c:pt idx="98">
                  <c:v>55</c:v>
                </c:pt>
                <c:pt idx="99">
                  <c:v>1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46</c:v>
                </c:pt>
                <c:pt idx="105">
                  <c:v>45</c:v>
                </c:pt>
                <c:pt idx="106">
                  <c:v>48</c:v>
                </c:pt>
                <c:pt idx="107">
                  <c:v>41</c:v>
                </c:pt>
                <c:pt idx="108">
                  <c:v>7</c:v>
                </c:pt>
                <c:pt idx="109">
                  <c:v>4</c:v>
                </c:pt>
                <c:pt idx="110">
                  <c:v>69</c:v>
                </c:pt>
                <c:pt idx="111">
                  <c:v>6</c:v>
                </c:pt>
                <c:pt idx="112">
                  <c:v>44</c:v>
                </c:pt>
                <c:pt idx="113">
                  <c:v>9</c:v>
                </c:pt>
                <c:pt idx="114">
                  <c:v>36</c:v>
                </c:pt>
                <c:pt idx="115">
                  <c:v>37</c:v>
                </c:pt>
                <c:pt idx="116">
                  <c:v>16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51</c:v>
                </c:pt>
                <c:pt idx="121">
                  <c:v>24</c:v>
                </c:pt>
                <c:pt idx="122">
                  <c:v>8</c:v>
                </c:pt>
                <c:pt idx="123">
                  <c:v>4</c:v>
                </c:pt>
                <c:pt idx="124">
                  <c:v>46</c:v>
                </c:pt>
                <c:pt idx="125">
                  <c:v>48</c:v>
                </c:pt>
                <c:pt idx="126">
                  <c:v>8</c:v>
                </c:pt>
                <c:pt idx="127">
                  <c:v>7</c:v>
                </c:pt>
                <c:pt idx="128">
                  <c:v>16</c:v>
                </c:pt>
                <c:pt idx="129">
                  <c:v>1</c:v>
                </c:pt>
                <c:pt idx="130">
                  <c:v>14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55</c:v>
                </c:pt>
                <c:pt idx="140">
                  <c:v>1</c:v>
                </c:pt>
                <c:pt idx="141">
                  <c:v>14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</c:v>
                </c:pt>
                <c:pt idx="146">
                  <c:v>8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4</c:v>
                </c:pt>
                <c:pt idx="157" formatCode="0.00">
                  <c:v>3.287671232876712E-2</c:v>
                </c:pt>
                <c:pt idx="158">
                  <c:v>74</c:v>
                </c:pt>
                <c:pt idx="159">
                  <c:v>12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13</c:v>
                </c:pt>
                <c:pt idx="164">
                  <c:v>9</c:v>
                </c:pt>
                <c:pt idx="165">
                  <c:v>51</c:v>
                </c:pt>
                <c:pt idx="166">
                  <c:v>74</c:v>
                </c:pt>
                <c:pt idx="167">
                  <c:v>27</c:v>
                </c:pt>
                <c:pt idx="168">
                  <c:v>55</c:v>
                </c:pt>
                <c:pt idx="169">
                  <c:v>70</c:v>
                </c:pt>
                <c:pt idx="170">
                  <c:v>31</c:v>
                </c:pt>
                <c:pt idx="171">
                  <c:v>14</c:v>
                </c:pt>
                <c:pt idx="172">
                  <c:v>2</c:v>
                </c:pt>
                <c:pt idx="173">
                  <c:v>44</c:v>
                </c:pt>
                <c:pt idx="174">
                  <c:v>13</c:v>
                </c:pt>
                <c:pt idx="175">
                  <c:v>16</c:v>
                </c:pt>
                <c:pt idx="176">
                  <c:v>65</c:v>
                </c:pt>
                <c:pt idx="177">
                  <c:v>7</c:v>
                </c:pt>
                <c:pt idx="178">
                  <c:v>4</c:v>
                </c:pt>
                <c:pt idx="179">
                  <c:v>45</c:v>
                </c:pt>
                <c:pt idx="180">
                  <c:v>13</c:v>
                </c:pt>
                <c:pt idx="181">
                  <c:v>38</c:v>
                </c:pt>
                <c:pt idx="182" formatCode="0.00">
                  <c:v>0.41666666666666669</c:v>
                </c:pt>
                <c:pt idx="183">
                  <c:v>21</c:v>
                </c:pt>
                <c:pt idx="184">
                  <c:v>13</c:v>
                </c:pt>
                <c:pt idx="185">
                  <c:v>11</c:v>
                </c:pt>
                <c:pt idx="186">
                  <c:v>57</c:v>
                </c:pt>
                <c:pt idx="187">
                  <c:v>56</c:v>
                </c:pt>
                <c:pt idx="188">
                  <c:v>3</c:v>
                </c:pt>
                <c:pt idx="189">
                  <c:v>2</c:v>
                </c:pt>
                <c:pt idx="190">
                  <c:v>63</c:v>
                </c:pt>
                <c:pt idx="191">
                  <c:v>68</c:v>
                </c:pt>
                <c:pt idx="192">
                  <c:v>16</c:v>
                </c:pt>
                <c:pt idx="193">
                  <c:v>63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dataset'!$X$258:$X$457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40-4252-B2EC-1BAEDA8C3F5F}"/>
            </c:ext>
          </c:extLst>
        </c:ser>
        <c:ser>
          <c:idx val="6"/>
          <c:order val="6"/>
          <c:tx>
            <c:strRef>
              <c:f>'modified training dataset'!$Y$257</c:f>
              <c:strCache>
                <c:ptCount val="1"/>
                <c:pt idx="0">
                  <c:v>RHD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'modified training dataset'!$R$258:$R$457</c:f>
              <c:numCache>
                <c:formatCode>General</c:formatCode>
                <c:ptCount val="200"/>
                <c:pt idx="0">
                  <c:v>58</c:v>
                </c:pt>
                <c:pt idx="1">
                  <c:v>59</c:v>
                </c:pt>
                <c:pt idx="2">
                  <c:v>82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61</c:v>
                </c:pt>
                <c:pt idx="10">
                  <c:v>61</c:v>
                </c:pt>
                <c:pt idx="11">
                  <c:v>45</c:v>
                </c:pt>
                <c:pt idx="12">
                  <c:v>40</c:v>
                </c:pt>
                <c:pt idx="13">
                  <c:v>64</c:v>
                </c:pt>
                <c:pt idx="14">
                  <c:v>68</c:v>
                </c:pt>
                <c:pt idx="15">
                  <c:v>78</c:v>
                </c:pt>
                <c:pt idx="16">
                  <c:v>65</c:v>
                </c:pt>
                <c:pt idx="17">
                  <c:v>59</c:v>
                </c:pt>
                <c:pt idx="18">
                  <c:v>76</c:v>
                </c:pt>
                <c:pt idx="19">
                  <c:v>47</c:v>
                </c:pt>
                <c:pt idx="20">
                  <c:v>54</c:v>
                </c:pt>
                <c:pt idx="21">
                  <c:v>62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88</c:v>
                </c:pt>
                <c:pt idx="26">
                  <c:v>15</c:v>
                </c:pt>
                <c:pt idx="27">
                  <c:v>47</c:v>
                </c:pt>
                <c:pt idx="28">
                  <c:v>70</c:v>
                </c:pt>
                <c:pt idx="29">
                  <c:v>61</c:v>
                </c:pt>
                <c:pt idx="30">
                  <c:v>46</c:v>
                </c:pt>
                <c:pt idx="31">
                  <c:v>56</c:v>
                </c:pt>
                <c:pt idx="32">
                  <c:v>61</c:v>
                </c:pt>
                <c:pt idx="33">
                  <c:v>7</c:v>
                </c:pt>
                <c:pt idx="34">
                  <c:v>70</c:v>
                </c:pt>
                <c:pt idx="35" formatCode="0.00">
                  <c:v>0.83333333333333337</c:v>
                </c:pt>
                <c:pt idx="36" formatCode="0.00">
                  <c:v>0.83333333333333337</c:v>
                </c:pt>
                <c:pt idx="37">
                  <c:v>63</c:v>
                </c:pt>
                <c:pt idx="38">
                  <c:v>55</c:v>
                </c:pt>
                <c:pt idx="39">
                  <c:v>67</c:v>
                </c:pt>
                <c:pt idx="40">
                  <c:v>62</c:v>
                </c:pt>
                <c:pt idx="41">
                  <c:v>69</c:v>
                </c:pt>
                <c:pt idx="42">
                  <c:v>67</c:v>
                </c:pt>
                <c:pt idx="43">
                  <c:v>50</c:v>
                </c:pt>
                <c:pt idx="44">
                  <c:v>3</c:v>
                </c:pt>
                <c:pt idx="45">
                  <c:v>78</c:v>
                </c:pt>
                <c:pt idx="46">
                  <c:v>39</c:v>
                </c:pt>
                <c:pt idx="47">
                  <c:v>64</c:v>
                </c:pt>
                <c:pt idx="48">
                  <c:v>53</c:v>
                </c:pt>
                <c:pt idx="49">
                  <c:v>1</c:v>
                </c:pt>
                <c:pt idx="50">
                  <c:v>55</c:v>
                </c:pt>
                <c:pt idx="51">
                  <c:v>56</c:v>
                </c:pt>
                <c:pt idx="52">
                  <c:v>71</c:v>
                </c:pt>
                <c:pt idx="53">
                  <c:v>48</c:v>
                </c:pt>
                <c:pt idx="54">
                  <c:v>53</c:v>
                </c:pt>
                <c:pt idx="55">
                  <c:v>69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5</c:v>
                </c:pt>
                <c:pt idx="66">
                  <c:v>33</c:v>
                </c:pt>
                <c:pt idx="67">
                  <c:v>21</c:v>
                </c:pt>
                <c:pt idx="68">
                  <c:v>3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33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5</c:v>
                </c:pt>
                <c:pt idx="81">
                  <c:v>51</c:v>
                </c:pt>
                <c:pt idx="82">
                  <c:v>51</c:v>
                </c:pt>
                <c:pt idx="83">
                  <c:v>62</c:v>
                </c:pt>
                <c:pt idx="84">
                  <c:v>7</c:v>
                </c:pt>
                <c:pt idx="85">
                  <c:v>19</c:v>
                </c:pt>
                <c:pt idx="86" formatCode="0.00">
                  <c:v>0.58333333333333337</c:v>
                </c:pt>
                <c:pt idx="87">
                  <c:v>42</c:v>
                </c:pt>
                <c:pt idx="88">
                  <c:v>16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65</c:v>
                </c:pt>
                <c:pt idx="94">
                  <c:v>7</c:v>
                </c:pt>
                <c:pt idx="95">
                  <c:v>70</c:v>
                </c:pt>
                <c:pt idx="96">
                  <c:v>49</c:v>
                </c:pt>
                <c:pt idx="97">
                  <c:v>2</c:v>
                </c:pt>
                <c:pt idx="98">
                  <c:v>55</c:v>
                </c:pt>
                <c:pt idx="99">
                  <c:v>1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46</c:v>
                </c:pt>
                <c:pt idx="105">
                  <c:v>45</c:v>
                </c:pt>
                <c:pt idx="106">
                  <c:v>48</c:v>
                </c:pt>
                <c:pt idx="107">
                  <c:v>41</c:v>
                </c:pt>
                <c:pt idx="108">
                  <c:v>7</c:v>
                </c:pt>
                <c:pt idx="109">
                  <c:v>4</c:v>
                </c:pt>
                <c:pt idx="110">
                  <c:v>69</c:v>
                </c:pt>
                <c:pt idx="111">
                  <c:v>6</c:v>
                </c:pt>
                <c:pt idx="112">
                  <c:v>44</c:v>
                </c:pt>
                <c:pt idx="113">
                  <c:v>9</c:v>
                </c:pt>
                <c:pt idx="114">
                  <c:v>36</c:v>
                </c:pt>
                <c:pt idx="115">
                  <c:v>37</c:v>
                </c:pt>
                <c:pt idx="116">
                  <c:v>16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51</c:v>
                </c:pt>
                <c:pt idx="121">
                  <c:v>24</c:v>
                </c:pt>
                <c:pt idx="122">
                  <c:v>8</c:v>
                </c:pt>
                <c:pt idx="123">
                  <c:v>4</c:v>
                </c:pt>
                <c:pt idx="124">
                  <c:v>46</c:v>
                </c:pt>
                <c:pt idx="125">
                  <c:v>48</c:v>
                </c:pt>
                <c:pt idx="126">
                  <c:v>8</c:v>
                </c:pt>
                <c:pt idx="127">
                  <c:v>7</c:v>
                </c:pt>
                <c:pt idx="128">
                  <c:v>16</c:v>
                </c:pt>
                <c:pt idx="129">
                  <c:v>1</c:v>
                </c:pt>
                <c:pt idx="130">
                  <c:v>14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55</c:v>
                </c:pt>
                <c:pt idx="140">
                  <c:v>1</c:v>
                </c:pt>
                <c:pt idx="141">
                  <c:v>14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</c:v>
                </c:pt>
                <c:pt idx="146">
                  <c:v>8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4</c:v>
                </c:pt>
                <c:pt idx="157" formatCode="0.00">
                  <c:v>3.287671232876712E-2</c:v>
                </c:pt>
                <c:pt idx="158">
                  <c:v>74</c:v>
                </c:pt>
                <c:pt idx="159">
                  <c:v>12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13</c:v>
                </c:pt>
                <c:pt idx="164">
                  <c:v>9</c:v>
                </c:pt>
                <c:pt idx="165">
                  <c:v>51</c:v>
                </c:pt>
                <c:pt idx="166">
                  <c:v>74</c:v>
                </c:pt>
                <c:pt idx="167">
                  <c:v>27</c:v>
                </c:pt>
                <c:pt idx="168">
                  <c:v>55</c:v>
                </c:pt>
                <c:pt idx="169">
                  <c:v>70</c:v>
                </c:pt>
                <c:pt idx="170">
                  <c:v>31</c:v>
                </c:pt>
                <c:pt idx="171">
                  <c:v>14</c:v>
                </c:pt>
                <c:pt idx="172">
                  <c:v>2</c:v>
                </c:pt>
                <c:pt idx="173">
                  <c:v>44</c:v>
                </c:pt>
                <c:pt idx="174">
                  <c:v>13</c:v>
                </c:pt>
                <c:pt idx="175">
                  <c:v>16</c:v>
                </c:pt>
                <c:pt idx="176">
                  <c:v>65</c:v>
                </c:pt>
                <c:pt idx="177">
                  <c:v>7</c:v>
                </c:pt>
                <c:pt idx="178">
                  <c:v>4</c:v>
                </c:pt>
                <c:pt idx="179">
                  <c:v>45</c:v>
                </c:pt>
                <c:pt idx="180">
                  <c:v>13</c:v>
                </c:pt>
                <c:pt idx="181">
                  <c:v>38</c:v>
                </c:pt>
                <c:pt idx="182" formatCode="0.00">
                  <c:v>0.41666666666666669</c:v>
                </c:pt>
                <c:pt idx="183">
                  <c:v>21</c:v>
                </c:pt>
                <c:pt idx="184">
                  <c:v>13</c:v>
                </c:pt>
                <c:pt idx="185">
                  <c:v>11</c:v>
                </c:pt>
                <c:pt idx="186">
                  <c:v>57</c:v>
                </c:pt>
                <c:pt idx="187">
                  <c:v>56</c:v>
                </c:pt>
                <c:pt idx="188">
                  <c:v>3</c:v>
                </c:pt>
                <c:pt idx="189">
                  <c:v>2</c:v>
                </c:pt>
                <c:pt idx="190">
                  <c:v>63</c:v>
                </c:pt>
                <c:pt idx="191">
                  <c:v>68</c:v>
                </c:pt>
                <c:pt idx="192">
                  <c:v>16</c:v>
                </c:pt>
                <c:pt idx="193">
                  <c:v>63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dataset'!$Y$258:$Y$457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40-4252-B2EC-1BAEDA8C3F5F}"/>
            </c:ext>
          </c:extLst>
        </c:ser>
        <c:ser>
          <c:idx val="7"/>
          <c:order val="7"/>
          <c:tx>
            <c:strRef>
              <c:f>'modified training dataset'!$Z$257</c:f>
              <c:strCache>
                <c:ptCount val="1"/>
                <c:pt idx="0">
                  <c:v>Others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'modified training dataset'!$R$258:$R$457</c:f>
              <c:numCache>
                <c:formatCode>General</c:formatCode>
                <c:ptCount val="200"/>
                <c:pt idx="0">
                  <c:v>58</c:v>
                </c:pt>
                <c:pt idx="1">
                  <c:v>59</c:v>
                </c:pt>
                <c:pt idx="2">
                  <c:v>82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61</c:v>
                </c:pt>
                <c:pt idx="10">
                  <c:v>61</c:v>
                </c:pt>
                <c:pt idx="11">
                  <c:v>45</c:v>
                </c:pt>
                <c:pt idx="12">
                  <c:v>40</c:v>
                </c:pt>
                <c:pt idx="13">
                  <c:v>64</c:v>
                </c:pt>
                <c:pt idx="14">
                  <c:v>68</c:v>
                </c:pt>
                <c:pt idx="15">
                  <c:v>78</c:v>
                </c:pt>
                <c:pt idx="16">
                  <c:v>65</c:v>
                </c:pt>
                <c:pt idx="17">
                  <c:v>59</c:v>
                </c:pt>
                <c:pt idx="18">
                  <c:v>76</c:v>
                </c:pt>
                <c:pt idx="19">
                  <c:v>47</c:v>
                </c:pt>
                <c:pt idx="20">
                  <c:v>54</c:v>
                </c:pt>
                <c:pt idx="21">
                  <c:v>62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88</c:v>
                </c:pt>
                <c:pt idx="26">
                  <c:v>15</c:v>
                </c:pt>
                <c:pt idx="27">
                  <c:v>47</c:v>
                </c:pt>
                <c:pt idx="28">
                  <c:v>70</c:v>
                </c:pt>
                <c:pt idx="29">
                  <c:v>61</c:v>
                </c:pt>
                <c:pt idx="30">
                  <c:v>46</c:v>
                </c:pt>
                <c:pt idx="31">
                  <c:v>56</c:v>
                </c:pt>
                <c:pt idx="32">
                  <c:v>61</c:v>
                </c:pt>
                <c:pt idx="33">
                  <c:v>7</c:v>
                </c:pt>
                <c:pt idx="34">
                  <c:v>70</c:v>
                </c:pt>
                <c:pt idx="35" formatCode="0.00">
                  <c:v>0.83333333333333337</c:v>
                </c:pt>
                <c:pt idx="36" formatCode="0.00">
                  <c:v>0.83333333333333337</c:v>
                </c:pt>
                <c:pt idx="37">
                  <c:v>63</c:v>
                </c:pt>
                <c:pt idx="38">
                  <c:v>55</c:v>
                </c:pt>
                <c:pt idx="39">
                  <c:v>67</c:v>
                </c:pt>
                <c:pt idx="40">
                  <c:v>62</c:v>
                </c:pt>
                <c:pt idx="41">
                  <c:v>69</c:v>
                </c:pt>
                <c:pt idx="42">
                  <c:v>67</c:v>
                </c:pt>
                <c:pt idx="43">
                  <c:v>50</c:v>
                </c:pt>
                <c:pt idx="44">
                  <c:v>3</c:v>
                </c:pt>
                <c:pt idx="45">
                  <c:v>78</c:v>
                </c:pt>
                <c:pt idx="46">
                  <c:v>39</c:v>
                </c:pt>
                <c:pt idx="47">
                  <c:v>64</c:v>
                </c:pt>
                <c:pt idx="48">
                  <c:v>53</c:v>
                </c:pt>
                <c:pt idx="49">
                  <c:v>1</c:v>
                </c:pt>
                <c:pt idx="50">
                  <c:v>55</c:v>
                </c:pt>
                <c:pt idx="51">
                  <c:v>56</c:v>
                </c:pt>
                <c:pt idx="52">
                  <c:v>71</c:v>
                </c:pt>
                <c:pt idx="53">
                  <c:v>48</c:v>
                </c:pt>
                <c:pt idx="54">
                  <c:v>53</c:v>
                </c:pt>
                <c:pt idx="55">
                  <c:v>69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5</c:v>
                </c:pt>
                <c:pt idx="66">
                  <c:v>33</c:v>
                </c:pt>
                <c:pt idx="67">
                  <c:v>21</c:v>
                </c:pt>
                <c:pt idx="68">
                  <c:v>3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33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5</c:v>
                </c:pt>
                <c:pt idx="81">
                  <c:v>51</c:v>
                </c:pt>
                <c:pt idx="82">
                  <c:v>51</c:v>
                </c:pt>
                <c:pt idx="83">
                  <c:v>62</c:v>
                </c:pt>
                <c:pt idx="84">
                  <c:v>7</c:v>
                </c:pt>
                <c:pt idx="85">
                  <c:v>19</c:v>
                </c:pt>
                <c:pt idx="86" formatCode="0.00">
                  <c:v>0.58333333333333337</c:v>
                </c:pt>
                <c:pt idx="87">
                  <c:v>42</c:v>
                </c:pt>
                <c:pt idx="88">
                  <c:v>16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65</c:v>
                </c:pt>
                <c:pt idx="94">
                  <c:v>7</c:v>
                </c:pt>
                <c:pt idx="95">
                  <c:v>70</c:v>
                </c:pt>
                <c:pt idx="96">
                  <c:v>49</c:v>
                </c:pt>
                <c:pt idx="97">
                  <c:v>2</c:v>
                </c:pt>
                <c:pt idx="98">
                  <c:v>55</c:v>
                </c:pt>
                <c:pt idx="99">
                  <c:v>1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46</c:v>
                </c:pt>
                <c:pt idx="105">
                  <c:v>45</c:v>
                </c:pt>
                <c:pt idx="106">
                  <c:v>48</c:v>
                </c:pt>
                <c:pt idx="107">
                  <c:v>41</c:v>
                </c:pt>
                <c:pt idx="108">
                  <c:v>7</c:v>
                </c:pt>
                <c:pt idx="109">
                  <c:v>4</c:v>
                </c:pt>
                <c:pt idx="110">
                  <c:v>69</c:v>
                </c:pt>
                <c:pt idx="111">
                  <c:v>6</c:v>
                </c:pt>
                <c:pt idx="112">
                  <c:v>44</c:v>
                </c:pt>
                <c:pt idx="113">
                  <c:v>9</c:v>
                </c:pt>
                <c:pt idx="114">
                  <c:v>36</c:v>
                </c:pt>
                <c:pt idx="115">
                  <c:v>37</c:v>
                </c:pt>
                <c:pt idx="116">
                  <c:v>16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51</c:v>
                </c:pt>
                <c:pt idx="121">
                  <c:v>24</c:v>
                </c:pt>
                <c:pt idx="122">
                  <c:v>8</c:v>
                </c:pt>
                <c:pt idx="123">
                  <c:v>4</c:v>
                </c:pt>
                <c:pt idx="124">
                  <c:v>46</c:v>
                </c:pt>
                <c:pt idx="125">
                  <c:v>48</c:v>
                </c:pt>
                <c:pt idx="126">
                  <c:v>8</c:v>
                </c:pt>
                <c:pt idx="127">
                  <c:v>7</c:v>
                </c:pt>
                <c:pt idx="128">
                  <c:v>16</c:v>
                </c:pt>
                <c:pt idx="129">
                  <c:v>1</c:v>
                </c:pt>
                <c:pt idx="130">
                  <c:v>14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55</c:v>
                </c:pt>
                <c:pt idx="140">
                  <c:v>1</c:v>
                </c:pt>
                <c:pt idx="141">
                  <c:v>14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</c:v>
                </c:pt>
                <c:pt idx="146">
                  <c:v>8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4</c:v>
                </c:pt>
                <c:pt idx="157" formatCode="0.00">
                  <c:v>3.287671232876712E-2</c:v>
                </c:pt>
                <c:pt idx="158">
                  <c:v>74</c:v>
                </c:pt>
                <c:pt idx="159">
                  <c:v>12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13</c:v>
                </c:pt>
                <c:pt idx="164">
                  <c:v>9</c:v>
                </c:pt>
                <c:pt idx="165">
                  <c:v>51</c:v>
                </c:pt>
                <c:pt idx="166">
                  <c:v>74</c:v>
                </c:pt>
                <c:pt idx="167">
                  <c:v>27</c:v>
                </c:pt>
                <c:pt idx="168">
                  <c:v>55</c:v>
                </c:pt>
                <c:pt idx="169">
                  <c:v>70</c:v>
                </c:pt>
                <c:pt idx="170">
                  <c:v>31</c:v>
                </c:pt>
                <c:pt idx="171">
                  <c:v>14</c:v>
                </c:pt>
                <c:pt idx="172">
                  <c:v>2</c:v>
                </c:pt>
                <c:pt idx="173">
                  <c:v>44</c:v>
                </c:pt>
                <c:pt idx="174">
                  <c:v>13</c:v>
                </c:pt>
                <c:pt idx="175">
                  <c:v>16</c:v>
                </c:pt>
                <c:pt idx="176">
                  <c:v>65</c:v>
                </c:pt>
                <c:pt idx="177">
                  <c:v>7</c:v>
                </c:pt>
                <c:pt idx="178">
                  <c:v>4</c:v>
                </c:pt>
                <c:pt idx="179">
                  <c:v>45</c:v>
                </c:pt>
                <c:pt idx="180">
                  <c:v>13</c:v>
                </c:pt>
                <c:pt idx="181">
                  <c:v>38</c:v>
                </c:pt>
                <c:pt idx="182" formatCode="0.00">
                  <c:v>0.41666666666666669</c:v>
                </c:pt>
                <c:pt idx="183">
                  <c:v>21</c:v>
                </c:pt>
                <c:pt idx="184">
                  <c:v>13</c:v>
                </c:pt>
                <c:pt idx="185">
                  <c:v>11</c:v>
                </c:pt>
                <c:pt idx="186">
                  <c:v>57</c:v>
                </c:pt>
                <c:pt idx="187">
                  <c:v>56</c:v>
                </c:pt>
                <c:pt idx="188">
                  <c:v>3</c:v>
                </c:pt>
                <c:pt idx="189">
                  <c:v>2</c:v>
                </c:pt>
                <c:pt idx="190">
                  <c:v>63</c:v>
                </c:pt>
                <c:pt idx="191">
                  <c:v>68</c:v>
                </c:pt>
                <c:pt idx="192">
                  <c:v>16</c:v>
                </c:pt>
                <c:pt idx="193">
                  <c:v>63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dataset'!$Z$258:$Z$457</c:f>
              <c:numCache>
                <c:formatCode>General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40-4252-B2EC-1BAEDA8C3F5F}"/>
            </c:ext>
          </c:extLst>
        </c:ser>
        <c:ser>
          <c:idx val="8"/>
          <c:order val="8"/>
          <c:tx>
            <c:strRef>
              <c:f>'modified training dataset'!$AA$257</c:f>
              <c:strCache>
                <c:ptCount val="1"/>
                <c:pt idx="0">
                  <c:v>BODY 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'modified training dataset'!$R$258:$R$457</c:f>
              <c:numCache>
                <c:formatCode>General</c:formatCode>
                <c:ptCount val="200"/>
                <c:pt idx="0">
                  <c:v>58</c:v>
                </c:pt>
                <c:pt idx="1">
                  <c:v>59</c:v>
                </c:pt>
                <c:pt idx="2">
                  <c:v>82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61</c:v>
                </c:pt>
                <c:pt idx="10">
                  <c:v>61</c:v>
                </c:pt>
                <c:pt idx="11">
                  <c:v>45</c:v>
                </c:pt>
                <c:pt idx="12">
                  <c:v>40</c:v>
                </c:pt>
                <c:pt idx="13">
                  <c:v>64</c:v>
                </c:pt>
                <c:pt idx="14">
                  <c:v>68</c:v>
                </c:pt>
                <c:pt idx="15">
                  <c:v>78</c:v>
                </c:pt>
                <c:pt idx="16">
                  <c:v>65</c:v>
                </c:pt>
                <c:pt idx="17">
                  <c:v>59</c:v>
                </c:pt>
                <c:pt idx="18">
                  <c:v>76</c:v>
                </c:pt>
                <c:pt idx="19">
                  <c:v>47</c:v>
                </c:pt>
                <c:pt idx="20">
                  <c:v>54</c:v>
                </c:pt>
                <c:pt idx="21">
                  <c:v>62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88</c:v>
                </c:pt>
                <c:pt idx="26">
                  <c:v>15</c:v>
                </c:pt>
                <c:pt idx="27">
                  <c:v>47</c:v>
                </c:pt>
                <c:pt idx="28">
                  <c:v>70</c:v>
                </c:pt>
                <c:pt idx="29">
                  <c:v>61</c:v>
                </c:pt>
                <c:pt idx="30">
                  <c:v>46</c:v>
                </c:pt>
                <c:pt idx="31">
                  <c:v>56</c:v>
                </c:pt>
                <c:pt idx="32">
                  <c:v>61</c:v>
                </c:pt>
                <c:pt idx="33">
                  <c:v>7</c:v>
                </c:pt>
                <c:pt idx="34">
                  <c:v>70</c:v>
                </c:pt>
                <c:pt idx="35" formatCode="0.00">
                  <c:v>0.83333333333333337</c:v>
                </c:pt>
                <c:pt idx="36" formatCode="0.00">
                  <c:v>0.83333333333333337</c:v>
                </c:pt>
                <c:pt idx="37">
                  <c:v>63</c:v>
                </c:pt>
                <c:pt idx="38">
                  <c:v>55</c:v>
                </c:pt>
                <c:pt idx="39">
                  <c:v>67</c:v>
                </c:pt>
                <c:pt idx="40">
                  <c:v>62</c:v>
                </c:pt>
                <c:pt idx="41">
                  <c:v>69</c:v>
                </c:pt>
                <c:pt idx="42">
                  <c:v>67</c:v>
                </c:pt>
                <c:pt idx="43">
                  <c:v>50</c:v>
                </c:pt>
                <c:pt idx="44">
                  <c:v>3</c:v>
                </c:pt>
                <c:pt idx="45">
                  <c:v>78</c:v>
                </c:pt>
                <c:pt idx="46">
                  <c:v>39</c:v>
                </c:pt>
                <c:pt idx="47">
                  <c:v>64</c:v>
                </c:pt>
                <c:pt idx="48">
                  <c:v>53</c:v>
                </c:pt>
                <c:pt idx="49">
                  <c:v>1</c:v>
                </c:pt>
                <c:pt idx="50">
                  <c:v>55</c:v>
                </c:pt>
                <c:pt idx="51">
                  <c:v>56</c:v>
                </c:pt>
                <c:pt idx="52">
                  <c:v>71</c:v>
                </c:pt>
                <c:pt idx="53">
                  <c:v>48</c:v>
                </c:pt>
                <c:pt idx="54">
                  <c:v>53</c:v>
                </c:pt>
                <c:pt idx="55">
                  <c:v>69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5</c:v>
                </c:pt>
                <c:pt idx="66">
                  <c:v>33</c:v>
                </c:pt>
                <c:pt idx="67">
                  <c:v>21</c:v>
                </c:pt>
                <c:pt idx="68">
                  <c:v>3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33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5</c:v>
                </c:pt>
                <c:pt idx="81">
                  <c:v>51</c:v>
                </c:pt>
                <c:pt idx="82">
                  <c:v>51</c:v>
                </c:pt>
                <c:pt idx="83">
                  <c:v>62</c:v>
                </c:pt>
                <c:pt idx="84">
                  <c:v>7</c:v>
                </c:pt>
                <c:pt idx="85">
                  <c:v>19</c:v>
                </c:pt>
                <c:pt idx="86" formatCode="0.00">
                  <c:v>0.58333333333333337</c:v>
                </c:pt>
                <c:pt idx="87">
                  <c:v>42</c:v>
                </c:pt>
                <c:pt idx="88">
                  <c:v>16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65</c:v>
                </c:pt>
                <c:pt idx="94">
                  <c:v>7</c:v>
                </c:pt>
                <c:pt idx="95">
                  <c:v>70</c:v>
                </c:pt>
                <c:pt idx="96">
                  <c:v>49</c:v>
                </c:pt>
                <c:pt idx="97">
                  <c:v>2</c:v>
                </c:pt>
                <c:pt idx="98">
                  <c:v>55</c:v>
                </c:pt>
                <c:pt idx="99">
                  <c:v>1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46</c:v>
                </c:pt>
                <c:pt idx="105">
                  <c:v>45</c:v>
                </c:pt>
                <c:pt idx="106">
                  <c:v>48</c:v>
                </c:pt>
                <c:pt idx="107">
                  <c:v>41</c:v>
                </c:pt>
                <c:pt idx="108">
                  <c:v>7</c:v>
                </c:pt>
                <c:pt idx="109">
                  <c:v>4</c:v>
                </c:pt>
                <c:pt idx="110">
                  <c:v>69</c:v>
                </c:pt>
                <c:pt idx="111">
                  <c:v>6</c:v>
                </c:pt>
                <c:pt idx="112">
                  <c:v>44</c:v>
                </c:pt>
                <c:pt idx="113">
                  <c:v>9</c:v>
                </c:pt>
                <c:pt idx="114">
                  <c:v>36</c:v>
                </c:pt>
                <c:pt idx="115">
                  <c:v>37</c:v>
                </c:pt>
                <c:pt idx="116">
                  <c:v>16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51</c:v>
                </c:pt>
                <c:pt idx="121">
                  <c:v>24</c:v>
                </c:pt>
                <c:pt idx="122">
                  <c:v>8</c:v>
                </c:pt>
                <c:pt idx="123">
                  <c:v>4</c:v>
                </c:pt>
                <c:pt idx="124">
                  <c:v>46</c:v>
                </c:pt>
                <c:pt idx="125">
                  <c:v>48</c:v>
                </c:pt>
                <c:pt idx="126">
                  <c:v>8</c:v>
                </c:pt>
                <c:pt idx="127">
                  <c:v>7</c:v>
                </c:pt>
                <c:pt idx="128">
                  <c:v>16</c:v>
                </c:pt>
                <c:pt idx="129">
                  <c:v>1</c:v>
                </c:pt>
                <c:pt idx="130">
                  <c:v>14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55</c:v>
                </c:pt>
                <c:pt idx="140">
                  <c:v>1</c:v>
                </c:pt>
                <c:pt idx="141">
                  <c:v>14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</c:v>
                </c:pt>
                <c:pt idx="146">
                  <c:v>8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4</c:v>
                </c:pt>
                <c:pt idx="157" formatCode="0.00">
                  <c:v>3.287671232876712E-2</c:v>
                </c:pt>
                <c:pt idx="158">
                  <c:v>74</c:v>
                </c:pt>
                <c:pt idx="159">
                  <c:v>12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13</c:v>
                </c:pt>
                <c:pt idx="164">
                  <c:v>9</c:v>
                </c:pt>
                <c:pt idx="165">
                  <c:v>51</c:v>
                </c:pt>
                <c:pt idx="166">
                  <c:v>74</c:v>
                </c:pt>
                <c:pt idx="167">
                  <c:v>27</c:v>
                </c:pt>
                <c:pt idx="168">
                  <c:v>55</c:v>
                </c:pt>
                <c:pt idx="169">
                  <c:v>70</c:v>
                </c:pt>
                <c:pt idx="170">
                  <c:v>31</c:v>
                </c:pt>
                <c:pt idx="171">
                  <c:v>14</c:v>
                </c:pt>
                <c:pt idx="172">
                  <c:v>2</c:v>
                </c:pt>
                <c:pt idx="173">
                  <c:v>44</c:v>
                </c:pt>
                <c:pt idx="174">
                  <c:v>13</c:v>
                </c:pt>
                <c:pt idx="175">
                  <c:v>16</c:v>
                </c:pt>
                <c:pt idx="176">
                  <c:v>65</c:v>
                </c:pt>
                <c:pt idx="177">
                  <c:v>7</c:v>
                </c:pt>
                <c:pt idx="178">
                  <c:v>4</c:v>
                </c:pt>
                <c:pt idx="179">
                  <c:v>45</c:v>
                </c:pt>
                <c:pt idx="180">
                  <c:v>13</c:v>
                </c:pt>
                <c:pt idx="181">
                  <c:v>38</c:v>
                </c:pt>
                <c:pt idx="182" formatCode="0.00">
                  <c:v>0.41666666666666669</c:v>
                </c:pt>
                <c:pt idx="183">
                  <c:v>21</c:v>
                </c:pt>
                <c:pt idx="184">
                  <c:v>13</c:v>
                </c:pt>
                <c:pt idx="185">
                  <c:v>11</c:v>
                </c:pt>
                <c:pt idx="186">
                  <c:v>57</c:v>
                </c:pt>
                <c:pt idx="187">
                  <c:v>56</c:v>
                </c:pt>
                <c:pt idx="188">
                  <c:v>3</c:v>
                </c:pt>
                <c:pt idx="189">
                  <c:v>2</c:v>
                </c:pt>
                <c:pt idx="190">
                  <c:v>63</c:v>
                </c:pt>
                <c:pt idx="191">
                  <c:v>68</c:v>
                </c:pt>
                <c:pt idx="192">
                  <c:v>16</c:v>
                </c:pt>
                <c:pt idx="193">
                  <c:v>63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dataset'!$AA$258:$AA$457</c:f>
              <c:numCache>
                <c:formatCode>0</c:formatCode>
                <c:ptCount val="200"/>
                <c:pt idx="0">
                  <c:v>49.2</c:v>
                </c:pt>
                <c:pt idx="1">
                  <c:v>41</c:v>
                </c:pt>
                <c:pt idx="2">
                  <c:v>46.6</c:v>
                </c:pt>
                <c:pt idx="3">
                  <c:v>80</c:v>
                </c:pt>
                <c:pt idx="4">
                  <c:v>58</c:v>
                </c:pt>
                <c:pt idx="5">
                  <c:v>45</c:v>
                </c:pt>
                <c:pt idx="6">
                  <c:v>60</c:v>
                </c:pt>
                <c:pt idx="7">
                  <c:v>43.8</c:v>
                </c:pt>
                <c:pt idx="8">
                  <c:v>72</c:v>
                </c:pt>
                <c:pt idx="9">
                  <c:v>76.599999999999994</c:v>
                </c:pt>
                <c:pt idx="10">
                  <c:v>64</c:v>
                </c:pt>
                <c:pt idx="11">
                  <c:v>50</c:v>
                </c:pt>
                <c:pt idx="12">
                  <c:v>71.400000000000006</c:v>
                </c:pt>
                <c:pt idx="13">
                  <c:v>56</c:v>
                </c:pt>
                <c:pt idx="14">
                  <c:v>51</c:v>
                </c:pt>
                <c:pt idx="15">
                  <c:v>70</c:v>
                </c:pt>
                <c:pt idx="16">
                  <c:v>65</c:v>
                </c:pt>
                <c:pt idx="17">
                  <c:v>47</c:v>
                </c:pt>
                <c:pt idx="18">
                  <c:v>67.2</c:v>
                </c:pt>
                <c:pt idx="19">
                  <c:v>59</c:v>
                </c:pt>
                <c:pt idx="20">
                  <c:v>51</c:v>
                </c:pt>
                <c:pt idx="21">
                  <c:v>74</c:v>
                </c:pt>
                <c:pt idx="22">
                  <c:v>72.5</c:v>
                </c:pt>
                <c:pt idx="23">
                  <c:v>60</c:v>
                </c:pt>
                <c:pt idx="24">
                  <c:v>53</c:v>
                </c:pt>
                <c:pt idx="25">
                  <c:v>62.2</c:v>
                </c:pt>
                <c:pt idx="26">
                  <c:v>43.6</c:v>
                </c:pt>
                <c:pt idx="27">
                  <c:v>73.099999999999994</c:v>
                </c:pt>
                <c:pt idx="28">
                  <c:v>68</c:v>
                </c:pt>
                <c:pt idx="29">
                  <c:v>60</c:v>
                </c:pt>
                <c:pt idx="30">
                  <c:v>53</c:v>
                </c:pt>
                <c:pt idx="31">
                  <c:v>61</c:v>
                </c:pt>
                <c:pt idx="32">
                  <c:v>65</c:v>
                </c:pt>
                <c:pt idx="33">
                  <c:v>7</c:v>
                </c:pt>
                <c:pt idx="34">
                  <c:v>60</c:v>
                </c:pt>
                <c:pt idx="35">
                  <c:v>6</c:v>
                </c:pt>
                <c:pt idx="36">
                  <c:v>78</c:v>
                </c:pt>
                <c:pt idx="37">
                  <c:v>59</c:v>
                </c:pt>
                <c:pt idx="38">
                  <c:v>76</c:v>
                </c:pt>
                <c:pt idx="39">
                  <c:v>57</c:v>
                </c:pt>
                <c:pt idx="40">
                  <c:v>72</c:v>
                </c:pt>
                <c:pt idx="41">
                  <c:v>73</c:v>
                </c:pt>
                <c:pt idx="42">
                  <c:v>59</c:v>
                </c:pt>
                <c:pt idx="43">
                  <c:v>65</c:v>
                </c:pt>
                <c:pt idx="44">
                  <c:v>10</c:v>
                </c:pt>
                <c:pt idx="45">
                  <c:v>48</c:v>
                </c:pt>
                <c:pt idx="46">
                  <c:v>77</c:v>
                </c:pt>
                <c:pt idx="47">
                  <c:v>68</c:v>
                </c:pt>
                <c:pt idx="48">
                  <c:v>55</c:v>
                </c:pt>
                <c:pt idx="49">
                  <c:v>5</c:v>
                </c:pt>
                <c:pt idx="50">
                  <c:v>78</c:v>
                </c:pt>
                <c:pt idx="51">
                  <c:v>56</c:v>
                </c:pt>
                <c:pt idx="52">
                  <c:v>56</c:v>
                </c:pt>
                <c:pt idx="53">
                  <c:v>64</c:v>
                </c:pt>
                <c:pt idx="54">
                  <c:v>59</c:v>
                </c:pt>
                <c:pt idx="55">
                  <c:v>56</c:v>
                </c:pt>
                <c:pt idx="56">
                  <c:v>47</c:v>
                </c:pt>
                <c:pt idx="57">
                  <c:v>6</c:v>
                </c:pt>
                <c:pt idx="58">
                  <c:v>32</c:v>
                </c:pt>
                <c:pt idx="59">
                  <c:v>23</c:v>
                </c:pt>
                <c:pt idx="60">
                  <c:v>49</c:v>
                </c:pt>
                <c:pt idx="61">
                  <c:v>19</c:v>
                </c:pt>
                <c:pt idx="62">
                  <c:v>22</c:v>
                </c:pt>
                <c:pt idx="63">
                  <c:v>35</c:v>
                </c:pt>
                <c:pt idx="64">
                  <c:v>26</c:v>
                </c:pt>
                <c:pt idx="65">
                  <c:v>15</c:v>
                </c:pt>
                <c:pt idx="66">
                  <c:v>63</c:v>
                </c:pt>
                <c:pt idx="67">
                  <c:v>51</c:v>
                </c:pt>
                <c:pt idx="68">
                  <c:v>13</c:v>
                </c:pt>
                <c:pt idx="69">
                  <c:v>25</c:v>
                </c:pt>
                <c:pt idx="70">
                  <c:v>27</c:v>
                </c:pt>
                <c:pt idx="71">
                  <c:v>15</c:v>
                </c:pt>
                <c:pt idx="72">
                  <c:v>49</c:v>
                </c:pt>
                <c:pt idx="73">
                  <c:v>19</c:v>
                </c:pt>
                <c:pt idx="74">
                  <c:v>22</c:v>
                </c:pt>
                <c:pt idx="75">
                  <c:v>15</c:v>
                </c:pt>
                <c:pt idx="76">
                  <c:v>63</c:v>
                </c:pt>
                <c:pt idx="77">
                  <c:v>13</c:v>
                </c:pt>
                <c:pt idx="78">
                  <c:v>25</c:v>
                </c:pt>
                <c:pt idx="79">
                  <c:v>27</c:v>
                </c:pt>
                <c:pt idx="80">
                  <c:v>15</c:v>
                </c:pt>
                <c:pt idx="81">
                  <c:v>55.6</c:v>
                </c:pt>
                <c:pt idx="82">
                  <c:v>58</c:v>
                </c:pt>
                <c:pt idx="83">
                  <c:v>44.7</c:v>
                </c:pt>
                <c:pt idx="84">
                  <c:v>20</c:v>
                </c:pt>
                <c:pt idx="85">
                  <c:v>50</c:v>
                </c:pt>
                <c:pt idx="86">
                  <c:v>5.8</c:v>
                </c:pt>
                <c:pt idx="87">
                  <c:v>45</c:v>
                </c:pt>
                <c:pt idx="88">
                  <c:v>31</c:v>
                </c:pt>
                <c:pt idx="89">
                  <c:v>9</c:v>
                </c:pt>
                <c:pt idx="90">
                  <c:v>11.9</c:v>
                </c:pt>
                <c:pt idx="91">
                  <c:v>13</c:v>
                </c:pt>
                <c:pt idx="92">
                  <c:v>5.7</c:v>
                </c:pt>
                <c:pt idx="93">
                  <c:v>43</c:v>
                </c:pt>
                <c:pt idx="94">
                  <c:v>14</c:v>
                </c:pt>
                <c:pt idx="95">
                  <c:v>58</c:v>
                </c:pt>
                <c:pt idx="96">
                  <c:v>56</c:v>
                </c:pt>
                <c:pt idx="97">
                  <c:v>8.4</c:v>
                </c:pt>
                <c:pt idx="98">
                  <c:v>59</c:v>
                </c:pt>
                <c:pt idx="99">
                  <c:v>11.1</c:v>
                </c:pt>
                <c:pt idx="100">
                  <c:v>9.4</c:v>
                </c:pt>
                <c:pt idx="101">
                  <c:v>16.600000000000001</c:v>
                </c:pt>
                <c:pt idx="102">
                  <c:v>10</c:v>
                </c:pt>
                <c:pt idx="103">
                  <c:v>13.3</c:v>
                </c:pt>
                <c:pt idx="104">
                  <c:v>53.5</c:v>
                </c:pt>
                <c:pt idx="105">
                  <c:v>41</c:v>
                </c:pt>
                <c:pt idx="106">
                  <c:v>42</c:v>
                </c:pt>
                <c:pt idx="107">
                  <c:v>63.6</c:v>
                </c:pt>
                <c:pt idx="108">
                  <c:v>15.8</c:v>
                </c:pt>
                <c:pt idx="109">
                  <c:v>10.5</c:v>
                </c:pt>
                <c:pt idx="110">
                  <c:v>60</c:v>
                </c:pt>
                <c:pt idx="111">
                  <c:v>17.8</c:v>
                </c:pt>
                <c:pt idx="112">
                  <c:v>60</c:v>
                </c:pt>
                <c:pt idx="113">
                  <c:v>4.9000000000000004</c:v>
                </c:pt>
                <c:pt idx="114">
                  <c:v>50</c:v>
                </c:pt>
                <c:pt idx="115">
                  <c:v>46</c:v>
                </c:pt>
                <c:pt idx="116">
                  <c:v>41</c:v>
                </c:pt>
                <c:pt idx="117">
                  <c:v>3.3</c:v>
                </c:pt>
                <c:pt idx="118">
                  <c:v>15.4</c:v>
                </c:pt>
                <c:pt idx="119">
                  <c:v>10</c:v>
                </c:pt>
                <c:pt idx="120">
                  <c:v>64</c:v>
                </c:pt>
                <c:pt idx="121">
                  <c:v>43</c:v>
                </c:pt>
                <c:pt idx="122">
                  <c:v>17.8</c:v>
                </c:pt>
                <c:pt idx="123">
                  <c:v>14.9</c:v>
                </c:pt>
                <c:pt idx="124">
                  <c:v>43.4</c:v>
                </c:pt>
                <c:pt idx="125">
                  <c:v>60.3</c:v>
                </c:pt>
                <c:pt idx="126">
                  <c:v>18</c:v>
                </c:pt>
                <c:pt idx="127">
                  <c:v>19.3</c:v>
                </c:pt>
                <c:pt idx="128">
                  <c:v>39.700000000000003</c:v>
                </c:pt>
                <c:pt idx="129">
                  <c:v>9.6</c:v>
                </c:pt>
                <c:pt idx="130">
                  <c:v>36</c:v>
                </c:pt>
                <c:pt idx="131">
                  <c:v>40.799999999999997</c:v>
                </c:pt>
                <c:pt idx="132">
                  <c:v>45</c:v>
                </c:pt>
                <c:pt idx="133">
                  <c:v>32.4</c:v>
                </c:pt>
                <c:pt idx="134">
                  <c:v>7.4</c:v>
                </c:pt>
                <c:pt idx="135">
                  <c:v>16.399999999999999</c:v>
                </c:pt>
                <c:pt idx="136">
                  <c:v>15</c:v>
                </c:pt>
                <c:pt idx="137">
                  <c:v>21.3</c:v>
                </c:pt>
                <c:pt idx="138">
                  <c:v>16.3</c:v>
                </c:pt>
                <c:pt idx="139">
                  <c:v>60</c:v>
                </c:pt>
                <c:pt idx="140">
                  <c:v>8</c:v>
                </c:pt>
                <c:pt idx="141">
                  <c:v>37</c:v>
                </c:pt>
                <c:pt idx="142">
                  <c:v>18</c:v>
                </c:pt>
                <c:pt idx="143">
                  <c:v>22</c:v>
                </c:pt>
                <c:pt idx="144">
                  <c:v>18.399999999999999</c:v>
                </c:pt>
                <c:pt idx="145">
                  <c:v>6.8</c:v>
                </c:pt>
                <c:pt idx="146">
                  <c:v>24</c:v>
                </c:pt>
                <c:pt idx="147">
                  <c:v>22.5</c:v>
                </c:pt>
                <c:pt idx="148">
                  <c:v>18.5</c:v>
                </c:pt>
                <c:pt idx="149">
                  <c:v>14.3</c:v>
                </c:pt>
                <c:pt idx="150">
                  <c:v>17.3</c:v>
                </c:pt>
                <c:pt idx="151">
                  <c:v>10.8</c:v>
                </c:pt>
                <c:pt idx="152">
                  <c:v>11.2</c:v>
                </c:pt>
                <c:pt idx="153">
                  <c:v>12.5</c:v>
                </c:pt>
                <c:pt idx="154">
                  <c:v>8.8000000000000007</c:v>
                </c:pt>
                <c:pt idx="155">
                  <c:v>15</c:v>
                </c:pt>
                <c:pt idx="156">
                  <c:v>13.4</c:v>
                </c:pt>
                <c:pt idx="157">
                  <c:v>2.02</c:v>
                </c:pt>
                <c:pt idx="158">
                  <c:v>64.3</c:v>
                </c:pt>
                <c:pt idx="159">
                  <c:v>23.5</c:v>
                </c:pt>
                <c:pt idx="160">
                  <c:v>17.5</c:v>
                </c:pt>
                <c:pt idx="161">
                  <c:v>15</c:v>
                </c:pt>
                <c:pt idx="162">
                  <c:v>13</c:v>
                </c:pt>
                <c:pt idx="163">
                  <c:v>31</c:v>
                </c:pt>
                <c:pt idx="164">
                  <c:v>20</c:v>
                </c:pt>
                <c:pt idx="165">
                  <c:v>47</c:v>
                </c:pt>
                <c:pt idx="166">
                  <c:v>57.1</c:v>
                </c:pt>
                <c:pt idx="167">
                  <c:v>60</c:v>
                </c:pt>
                <c:pt idx="168">
                  <c:v>64.900000000000006</c:v>
                </c:pt>
                <c:pt idx="169">
                  <c:v>54.7</c:v>
                </c:pt>
                <c:pt idx="170">
                  <c:v>44</c:v>
                </c:pt>
                <c:pt idx="171">
                  <c:v>20</c:v>
                </c:pt>
                <c:pt idx="172">
                  <c:v>9.4</c:v>
                </c:pt>
                <c:pt idx="173">
                  <c:v>67.400000000000006</c:v>
                </c:pt>
                <c:pt idx="174">
                  <c:v>29</c:v>
                </c:pt>
                <c:pt idx="175">
                  <c:v>36.4</c:v>
                </c:pt>
                <c:pt idx="176">
                  <c:v>62</c:v>
                </c:pt>
                <c:pt idx="177">
                  <c:v>14.6</c:v>
                </c:pt>
                <c:pt idx="178">
                  <c:v>10.4</c:v>
                </c:pt>
                <c:pt idx="179">
                  <c:v>55</c:v>
                </c:pt>
                <c:pt idx="180">
                  <c:v>22</c:v>
                </c:pt>
                <c:pt idx="181">
                  <c:v>56</c:v>
                </c:pt>
                <c:pt idx="182">
                  <c:v>4.7</c:v>
                </c:pt>
                <c:pt idx="183">
                  <c:v>36.700000000000003</c:v>
                </c:pt>
                <c:pt idx="184">
                  <c:v>25.1</c:v>
                </c:pt>
                <c:pt idx="185">
                  <c:v>33.4</c:v>
                </c:pt>
                <c:pt idx="186">
                  <c:v>81.599999999999994</c:v>
                </c:pt>
                <c:pt idx="187">
                  <c:v>85</c:v>
                </c:pt>
                <c:pt idx="188">
                  <c:v>12.5</c:v>
                </c:pt>
                <c:pt idx="189">
                  <c:v>11</c:v>
                </c:pt>
                <c:pt idx="190">
                  <c:v>62</c:v>
                </c:pt>
                <c:pt idx="191">
                  <c:v>64.3</c:v>
                </c:pt>
                <c:pt idx="192">
                  <c:v>42.5</c:v>
                </c:pt>
                <c:pt idx="193">
                  <c:v>53.6</c:v>
                </c:pt>
                <c:pt idx="194">
                  <c:v>13.1</c:v>
                </c:pt>
                <c:pt idx="195">
                  <c:v>8.6</c:v>
                </c:pt>
                <c:pt idx="196">
                  <c:v>6</c:v>
                </c:pt>
                <c:pt idx="197">
                  <c:v>11</c:v>
                </c:pt>
                <c:pt idx="198">
                  <c:v>16</c:v>
                </c:pt>
                <c:pt idx="1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40-4252-B2EC-1BAEDA8C3F5F}"/>
            </c:ext>
          </c:extLst>
        </c:ser>
        <c:ser>
          <c:idx val="9"/>
          <c:order val="9"/>
          <c:tx>
            <c:strRef>
              <c:f>'modified training dataset'!$AB$257</c:f>
              <c:strCache>
                <c:ptCount val="1"/>
                <c:pt idx="0">
                  <c:v>BODY 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'modified training dataset'!$R$258:$R$457</c:f>
              <c:numCache>
                <c:formatCode>General</c:formatCode>
                <c:ptCount val="200"/>
                <c:pt idx="0">
                  <c:v>58</c:v>
                </c:pt>
                <c:pt idx="1">
                  <c:v>59</c:v>
                </c:pt>
                <c:pt idx="2">
                  <c:v>82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61</c:v>
                </c:pt>
                <c:pt idx="10">
                  <c:v>61</c:v>
                </c:pt>
                <c:pt idx="11">
                  <c:v>45</c:v>
                </c:pt>
                <c:pt idx="12">
                  <c:v>40</c:v>
                </c:pt>
                <c:pt idx="13">
                  <c:v>64</c:v>
                </c:pt>
                <c:pt idx="14">
                  <c:v>68</c:v>
                </c:pt>
                <c:pt idx="15">
                  <c:v>78</c:v>
                </c:pt>
                <c:pt idx="16">
                  <c:v>65</c:v>
                </c:pt>
                <c:pt idx="17">
                  <c:v>59</c:v>
                </c:pt>
                <c:pt idx="18">
                  <c:v>76</c:v>
                </c:pt>
                <c:pt idx="19">
                  <c:v>47</c:v>
                </c:pt>
                <c:pt idx="20">
                  <c:v>54</c:v>
                </c:pt>
                <c:pt idx="21">
                  <c:v>62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88</c:v>
                </c:pt>
                <c:pt idx="26">
                  <c:v>15</c:v>
                </c:pt>
                <c:pt idx="27">
                  <c:v>47</c:v>
                </c:pt>
                <c:pt idx="28">
                  <c:v>70</c:v>
                </c:pt>
                <c:pt idx="29">
                  <c:v>61</c:v>
                </c:pt>
                <c:pt idx="30">
                  <c:v>46</c:v>
                </c:pt>
                <c:pt idx="31">
                  <c:v>56</c:v>
                </c:pt>
                <c:pt idx="32">
                  <c:v>61</c:v>
                </c:pt>
                <c:pt idx="33">
                  <c:v>7</c:v>
                </c:pt>
                <c:pt idx="34">
                  <c:v>70</c:v>
                </c:pt>
                <c:pt idx="35" formatCode="0.00">
                  <c:v>0.83333333333333337</c:v>
                </c:pt>
                <c:pt idx="36" formatCode="0.00">
                  <c:v>0.83333333333333337</c:v>
                </c:pt>
                <c:pt idx="37">
                  <c:v>63</c:v>
                </c:pt>
                <c:pt idx="38">
                  <c:v>55</c:v>
                </c:pt>
                <c:pt idx="39">
                  <c:v>67</c:v>
                </c:pt>
                <c:pt idx="40">
                  <c:v>62</c:v>
                </c:pt>
                <c:pt idx="41">
                  <c:v>69</c:v>
                </c:pt>
                <c:pt idx="42">
                  <c:v>67</c:v>
                </c:pt>
                <c:pt idx="43">
                  <c:v>50</c:v>
                </c:pt>
                <c:pt idx="44">
                  <c:v>3</c:v>
                </c:pt>
                <c:pt idx="45">
                  <c:v>78</c:v>
                </c:pt>
                <c:pt idx="46">
                  <c:v>39</c:v>
                </c:pt>
                <c:pt idx="47">
                  <c:v>64</c:v>
                </c:pt>
                <c:pt idx="48">
                  <c:v>53</c:v>
                </c:pt>
                <c:pt idx="49">
                  <c:v>1</c:v>
                </c:pt>
                <c:pt idx="50">
                  <c:v>55</c:v>
                </c:pt>
                <c:pt idx="51">
                  <c:v>56</c:v>
                </c:pt>
                <c:pt idx="52">
                  <c:v>71</c:v>
                </c:pt>
                <c:pt idx="53">
                  <c:v>48</c:v>
                </c:pt>
                <c:pt idx="54">
                  <c:v>53</c:v>
                </c:pt>
                <c:pt idx="55">
                  <c:v>69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5</c:v>
                </c:pt>
                <c:pt idx="66">
                  <c:v>33</c:v>
                </c:pt>
                <c:pt idx="67">
                  <c:v>21</c:v>
                </c:pt>
                <c:pt idx="68">
                  <c:v>3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33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5</c:v>
                </c:pt>
                <c:pt idx="81">
                  <c:v>51</c:v>
                </c:pt>
                <c:pt idx="82">
                  <c:v>51</c:v>
                </c:pt>
                <c:pt idx="83">
                  <c:v>62</c:v>
                </c:pt>
                <c:pt idx="84">
                  <c:v>7</c:v>
                </c:pt>
                <c:pt idx="85">
                  <c:v>19</c:v>
                </c:pt>
                <c:pt idx="86" formatCode="0.00">
                  <c:v>0.58333333333333337</c:v>
                </c:pt>
                <c:pt idx="87">
                  <c:v>42</c:v>
                </c:pt>
                <c:pt idx="88">
                  <c:v>16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65</c:v>
                </c:pt>
                <c:pt idx="94">
                  <c:v>7</c:v>
                </c:pt>
                <c:pt idx="95">
                  <c:v>70</c:v>
                </c:pt>
                <c:pt idx="96">
                  <c:v>49</c:v>
                </c:pt>
                <c:pt idx="97">
                  <c:v>2</c:v>
                </c:pt>
                <c:pt idx="98">
                  <c:v>55</c:v>
                </c:pt>
                <c:pt idx="99">
                  <c:v>1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46</c:v>
                </c:pt>
                <c:pt idx="105">
                  <c:v>45</c:v>
                </c:pt>
                <c:pt idx="106">
                  <c:v>48</c:v>
                </c:pt>
                <c:pt idx="107">
                  <c:v>41</c:v>
                </c:pt>
                <c:pt idx="108">
                  <c:v>7</c:v>
                </c:pt>
                <c:pt idx="109">
                  <c:v>4</c:v>
                </c:pt>
                <c:pt idx="110">
                  <c:v>69</c:v>
                </c:pt>
                <c:pt idx="111">
                  <c:v>6</c:v>
                </c:pt>
                <c:pt idx="112">
                  <c:v>44</c:v>
                </c:pt>
                <c:pt idx="113">
                  <c:v>9</c:v>
                </c:pt>
                <c:pt idx="114">
                  <c:v>36</c:v>
                </c:pt>
                <c:pt idx="115">
                  <c:v>37</c:v>
                </c:pt>
                <c:pt idx="116">
                  <c:v>16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51</c:v>
                </c:pt>
                <c:pt idx="121">
                  <c:v>24</c:v>
                </c:pt>
                <c:pt idx="122">
                  <c:v>8</c:v>
                </c:pt>
                <c:pt idx="123">
                  <c:v>4</c:v>
                </c:pt>
                <c:pt idx="124">
                  <c:v>46</c:v>
                </c:pt>
                <c:pt idx="125">
                  <c:v>48</c:v>
                </c:pt>
                <c:pt idx="126">
                  <c:v>8</c:v>
                </c:pt>
                <c:pt idx="127">
                  <c:v>7</c:v>
                </c:pt>
                <c:pt idx="128">
                  <c:v>16</c:v>
                </c:pt>
                <c:pt idx="129">
                  <c:v>1</c:v>
                </c:pt>
                <c:pt idx="130">
                  <c:v>14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55</c:v>
                </c:pt>
                <c:pt idx="140">
                  <c:v>1</c:v>
                </c:pt>
                <c:pt idx="141">
                  <c:v>14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</c:v>
                </c:pt>
                <c:pt idx="146">
                  <c:v>8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4</c:v>
                </c:pt>
                <c:pt idx="157" formatCode="0.00">
                  <c:v>3.287671232876712E-2</c:v>
                </c:pt>
                <c:pt idx="158">
                  <c:v>74</c:v>
                </c:pt>
                <c:pt idx="159">
                  <c:v>12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13</c:v>
                </c:pt>
                <c:pt idx="164">
                  <c:v>9</c:v>
                </c:pt>
                <c:pt idx="165">
                  <c:v>51</c:v>
                </c:pt>
                <c:pt idx="166">
                  <c:v>74</c:v>
                </c:pt>
                <c:pt idx="167">
                  <c:v>27</c:v>
                </c:pt>
                <c:pt idx="168">
                  <c:v>55</c:v>
                </c:pt>
                <c:pt idx="169">
                  <c:v>70</c:v>
                </c:pt>
                <c:pt idx="170">
                  <c:v>31</c:v>
                </c:pt>
                <c:pt idx="171">
                  <c:v>14</c:v>
                </c:pt>
                <c:pt idx="172">
                  <c:v>2</c:v>
                </c:pt>
                <c:pt idx="173">
                  <c:v>44</c:v>
                </c:pt>
                <c:pt idx="174">
                  <c:v>13</c:v>
                </c:pt>
                <c:pt idx="175">
                  <c:v>16</c:v>
                </c:pt>
                <c:pt idx="176">
                  <c:v>65</c:v>
                </c:pt>
                <c:pt idx="177">
                  <c:v>7</c:v>
                </c:pt>
                <c:pt idx="178">
                  <c:v>4</c:v>
                </c:pt>
                <c:pt idx="179">
                  <c:v>45</c:v>
                </c:pt>
                <c:pt idx="180">
                  <c:v>13</c:v>
                </c:pt>
                <c:pt idx="181">
                  <c:v>38</c:v>
                </c:pt>
                <c:pt idx="182" formatCode="0.00">
                  <c:v>0.41666666666666669</c:v>
                </c:pt>
                <c:pt idx="183">
                  <c:v>21</c:v>
                </c:pt>
                <c:pt idx="184">
                  <c:v>13</c:v>
                </c:pt>
                <c:pt idx="185">
                  <c:v>11</c:v>
                </c:pt>
                <c:pt idx="186">
                  <c:v>57</c:v>
                </c:pt>
                <c:pt idx="187">
                  <c:v>56</c:v>
                </c:pt>
                <c:pt idx="188">
                  <c:v>3</c:v>
                </c:pt>
                <c:pt idx="189">
                  <c:v>2</c:v>
                </c:pt>
                <c:pt idx="190">
                  <c:v>63</c:v>
                </c:pt>
                <c:pt idx="191">
                  <c:v>68</c:v>
                </c:pt>
                <c:pt idx="192">
                  <c:v>16</c:v>
                </c:pt>
                <c:pt idx="193">
                  <c:v>63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dataset'!$AB$258:$AB$457</c:f>
              <c:numCache>
                <c:formatCode>General</c:formatCode>
                <c:ptCount val="200"/>
                <c:pt idx="0">
                  <c:v>160</c:v>
                </c:pt>
                <c:pt idx="1">
                  <c:v>155</c:v>
                </c:pt>
                <c:pt idx="2">
                  <c:v>164</c:v>
                </c:pt>
                <c:pt idx="3">
                  <c:v>173</c:v>
                </c:pt>
                <c:pt idx="4">
                  <c:v>175</c:v>
                </c:pt>
                <c:pt idx="5">
                  <c:v>140</c:v>
                </c:pt>
                <c:pt idx="6">
                  <c:v>170</c:v>
                </c:pt>
                <c:pt idx="7">
                  <c:v>164</c:v>
                </c:pt>
                <c:pt idx="8">
                  <c:v>174</c:v>
                </c:pt>
                <c:pt idx="9">
                  <c:v>175</c:v>
                </c:pt>
                <c:pt idx="10">
                  <c:v>170</c:v>
                </c:pt>
                <c:pt idx="11">
                  <c:v>151</c:v>
                </c:pt>
                <c:pt idx="12">
                  <c:v>165</c:v>
                </c:pt>
                <c:pt idx="13">
                  <c:v>168</c:v>
                </c:pt>
                <c:pt idx="14">
                  <c:v>123</c:v>
                </c:pt>
                <c:pt idx="15">
                  <c:v>154</c:v>
                </c:pt>
                <c:pt idx="16">
                  <c:v>140</c:v>
                </c:pt>
                <c:pt idx="17">
                  <c:v>150</c:v>
                </c:pt>
                <c:pt idx="18">
                  <c:v>172</c:v>
                </c:pt>
                <c:pt idx="19">
                  <c:v>160</c:v>
                </c:pt>
                <c:pt idx="20">
                  <c:v>147</c:v>
                </c:pt>
                <c:pt idx="21">
                  <c:v>160</c:v>
                </c:pt>
                <c:pt idx="22">
                  <c:v>172</c:v>
                </c:pt>
                <c:pt idx="23">
                  <c:v>158</c:v>
                </c:pt>
                <c:pt idx="24">
                  <c:v>155</c:v>
                </c:pt>
                <c:pt idx="25">
                  <c:v>162</c:v>
                </c:pt>
                <c:pt idx="26">
                  <c:v>170</c:v>
                </c:pt>
                <c:pt idx="27">
                  <c:v>171</c:v>
                </c:pt>
                <c:pt idx="28">
                  <c:v>163</c:v>
                </c:pt>
                <c:pt idx="29">
                  <c:v>169</c:v>
                </c:pt>
                <c:pt idx="30">
                  <c:v>159</c:v>
                </c:pt>
                <c:pt idx="31">
                  <c:v>163</c:v>
                </c:pt>
                <c:pt idx="32">
                  <c:v>170</c:v>
                </c:pt>
                <c:pt idx="33">
                  <c:v>68</c:v>
                </c:pt>
                <c:pt idx="34">
                  <c:v>160</c:v>
                </c:pt>
                <c:pt idx="35">
                  <c:v>68</c:v>
                </c:pt>
                <c:pt idx="36">
                  <c:v>173</c:v>
                </c:pt>
                <c:pt idx="37">
                  <c:v>162</c:v>
                </c:pt>
                <c:pt idx="38">
                  <c:v>155</c:v>
                </c:pt>
                <c:pt idx="39">
                  <c:v>167</c:v>
                </c:pt>
                <c:pt idx="40">
                  <c:v>172</c:v>
                </c:pt>
                <c:pt idx="41">
                  <c:v>160</c:v>
                </c:pt>
                <c:pt idx="42">
                  <c:v>138</c:v>
                </c:pt>
                <c:pt idx="43">
                  <c:v>155</c:v>
                </c:pt>
                <c:pt idx="44">
                  <c:v>85</c:v>
                </c:pt>
                <c:pt idx="45">
                  <c:v>158</c:v>
                </c:pt>
                <c:pt idx="46">
                  <c:v>153</c:v>
                </c:pt>
                <c:pt idx="47">
                  <c:v>162</c:v>
                </c:pt>
                <c:pt idx="48">
                  <c:v>156</c:v>
                </c:pt>
                <c:pt idx="49">
                  <c:v>66</c:v>
                </c:pt>
                <c:pt idx="50">
                  <c:v>163</c:v>
                </c:pt>
                <c:pt idx="51">
                  <c:v>162</c:v>
                </c:pt>
                <c:pt idx="52">
                  <c:v>160</c:v>
                </c:pt>
                <c:pt idx="53">
                  <c:v>158</c:v>
                </c:pt>
                <c:pt idx="54">
                  <c:v>159</c:v>
                </c:pt>
                <c:pt idx="55">
                  <c:v>166</c:v>
                </c:pt>
                <c:pt idx="56">
                  <c:v>170</c:v>
                </c:pt>
                <c:pt idx="57">
                  <c:v>64</c:v>
                </c:pt>
                <c:pt idx="58">
                  <c:v>149</c:v>
                </c:pt>
                <c:pt idx="59">
                  <c:v>137</c:v>
                </c:pt>
                <c:pt idx="60">
                  <c:v>149</c:v>
                </c:pt>
                <c:pt idx="61">
                  <c:v>107</c:v>
                </c:pt>
                <c:pt idx="62">
                  <c:v>133</c:v>
                </c:pt>
                <c:pt idx="63">
                  <c:v>140</c:v>
                </c:pt>
                <c:pt idx="64">
                  <c:v>140</c:v>
                </c:pt>
                <c:pt idx="65">
                  <c:v>105</c:v>
                </c:pt>
                <c:pt idx="66">
                  <c:v>147</c:v>
                </c:pt>
                <c:pt idx="67">
                  <c:v>153</c:v>
                </c:pt>
                <c:pt idx="68">
                  <c:v>85</c:v>
                </c:pt>
                <c:pt idx="69">
                  <c:v>134</c:v>
                </c:pt>
                <c:pt idx="70">
                  <c:v>144</c:v>
                </c:pt>
                <c:pt idx="71">
                  <c:v>117</c:v>
                </c:pt>
                <c:pt idx="72">
                  <c:v>149</c:v>
                </c:pt>
                <c:pt idx="73">
                  <c:v>107</c:v>
                </c:pt>
                <c:pt idx="74">
                  <c:v>133</c:v>
                </c:pt>
                <c:pt idx="75">
                  <c:v>105</c:v>
                </c:pt>
                <c:pt idx="76">
                  <c:v>147</c:v>
                </c:pt>
                <c:pt idx="77">
                  <c:v>84</c:v>
                </c:pt>
                <c:pt idx="78">
                  <c:v>134</c:v>
                </c:pt>
                <c:pt idx="79">
                  <c:v>144</c:v>
                </c:pt>
                <c:pt idx="80">
                  <c:v>117</c:v>
                </c:pt>
                <c:pt idx="81">
                  <c:v>148</c:v>
                </c:pt>
                <c:pt idx="82">
                  <c:v>153</c:v>
                </c:pt>
                <c:pt idx="83">
                  <c:v>155</c:v>
                </c:pt>
                <c:pt idx="84">
                  <c:v>114</c:v>
                </c:pt>
                <c:pt idx="85">
                  <c:v>156</c:v>
                </c:pt>
                <c:pt idx="86">
                  <c:v>57</c:v>
                </c:pt>
                <c:pt idx="87">
                  <c:v>172</c:v>
                </c:pt>
                <c:pt idx="88">
                  <c:v>150</c:v>
                </c:pt>
                <c:pt idx="89">
                  <c:v>81</c:v>
                </c:pt>
                <c:pt idx="90">
                  <c:v>86</c:v>
                </c:pt>
                <c:pt idx="91">
                  <c:v>85</c:v>
                </c:pt>
                <c:pt idx="92">
                  <c:v>65</c:v>
                </c:pt>
                <c:pt idx="93">
                  <c:v>155</c:v>
                </c:pt>
                <c:pt idx="94">
                  <c:v>112</c:v>
                </c:pt>
                <c:pt idx="95">
                  <c:v>171</c:v>
                </c:pt>
                <c:pt idx="96">
                  <c:v>155</c:v>
                </c:pt>
                <c:pt idx="97">
                  <c:v>80</c:v>
                </c:pt>
                <c:pt idx="98">
                  <c:v>171</c:v>
                </c:pt>
                <c:pt idx="99">
                  <c:v>76</c:v>
                </c:pt>
                <c:pt idx="100">
                  <c:v>81</c:v>
                </c:pt>
                <c:pt idx="101">
                  <c:v>128</c:v>
                </c:pt>
                <c:pt idx="102">
                  <c:v>74</c:v>
                </c:pt>
                <c:pt idx="103">
                  <c:v>88</c:v>
                </c:pt>
                <c:pt idx="104">
                  <c:v>167</c:v>
                </c:pt>
                <c:pt idx="105">
                  <c:v>152</c:v>
                </c:pt>
                <c:pt idx="106">
                  <c:v>154</c:v>
                </c:pt>
                <c:pt idx="107">
                  <c:v>162</c:v>
                </c:pt>
                <c:pt idx="108">
                  <c:v>106</c:v>
                </c:pt>
                <c:pt idx="109">
                  <c:v>93</c:v>
                </c:pt>
                <c:pt idx="110">
                  <c:v>185</c:v>
                </c:pt>
                <c:pt idx="111">
                  <c:v>115</c:v>
                </c:pt>
                <c:pt idx="112">
                  <c:v>157</c:v>
                </c:pt>
                <c:pt idx="113">
                  <c:v>71</c:v>
                </c:pt>
                <c:pt idx="114">
                  <c:v>168</c:v>
                </c:pt>
                <c:pt idx="115">
                  <c:v>62</c:v>
                </c:pt>
                <c:pt idx="116">
                  <c:v>162</c:v>
                </c:pt>
                <c:pt idx="117">
                  <c:v>22</c:v>
                </c:pt>
                <c:pt idx="118">
                  <c:v>98</c:v>
                </c:pt>
                <c:pt idx="119">
                  <c:v>85</c:v>
                </c:pt>
                <c:pt idx="120">
                  <c:v>168</c:v>
                </c:pt>
                <c:pt idx="121">
                  <c:v>159</c:v>
                </c:pt>
                <c:pt idx="122">
                  <c:v>117</c:v>
                </c:pt>
                <c:pt idx="123">
                  <c:v>99</c:v>
                </c:pt>
                <c:pt idx="124">
                  <c:v>147</c:v>
                </c:pt>
                <c:pt idx="125">
                  <c:v>155</c:v>
                </c:pt>
                <c:pt idx="126">
                  <c:v>118</c:v>
                </c:pt>
                <c:pt idx="127">
                  <c:v>115</c:v>
                </c:pt>
                <c:pt idx="128">
                  <c:v>160</c:v>
                </c:pt>
                <c:pt idx="129">
                  <c:v>29</c:v>
                </c:pt>
                <c:pt idx="130">
                  <c:v>160</c:v>
                </c:pt>
                <c:pt idx="131">
                  <c:v>154</c:v>
                </c:pt>
                <c:pt idx="132">
                  <c:v>163</c:v>
                </c:pt>
                <c:pt idx="133">
                  <c:v>151</c:v>
                </c:pt>
                <c:pt idx="134">
                  <c:v>77</c:v>
                </c:pt>
                <c:pt idx="135">
                  <c:v>105</c:v>
                </c:pt>
                <c:pt idx="136">
                  <c:v>105</c:v>
                </c:pt>
                <c:pt idx="137">
                  <c:v>127</c:v>
                </c:pt>
                <c:pt idx="138">
                  <c:v>120</c:v>
                </c:pt>
                <c:pt idx="139">
                  <c:v>160</c:v>
                </c:pt>
                <c:pt idx="140">
                  <c:v>72</c:v>
                </c:pt>
                <c:pt idx="141">
                  <c:v>155</c:v>
                </c:pt>
                <c:pt idx="142">
                  <c:v>120</c:v>
                </c:pt>
                <c:pt idx="143">
                  <c:v>130</c:v>
                </c:pt>
                <c:pt idx="144">
                  <c:v>112</c:v>
                </c:pt>
                <c:pt idx="145">
                  <c:v>68</c:v>
                </c:pt>
                <c:pt idx="146">
                  <c:v>126</c:v>
                </c:pt>
                <c:pt idx="147">
                  <c:v>129</c:v>
                </c:pt>
                <c:pt idx="148">
                  <c:v>111</c:v>
                </c:pt>
                <c:pt idx="149">
                  <c:v>109</c:v>
                </c:pt>
                <c:pt idx="150">
                  <c:v>114</c:v>
                </c:pt>
                <c:pt idx="151">
                  <c:v>91</c:v>
                </c:pt>
                <c:pt idx="152">
                  <c:v>98</c:v>
                </c:pt>
                <c:pt idx="153">
                  <c:v>93</c:v>
                </c:pt>
                <c:pt idx="154">
                  <c:v>78</c:v>
                </c:pt>
                <c:pt idx="155">
                  <c:v>99</c:v>
                </c:pt>
                <c:pt idx="156">
                  <c:v>27</c:v>
                </c:pt>
                <c:pt idx="157">
                  <c:v>45</c:v>
                </c:pt>
                <c:pt idx="158">
                  <c:v>155</c:v>
                </c:pt>
                <c:pt idx="159">
                  <c:v>130</c:v>
                </c:pt>
                <c:pt idx="160">
                  <c:v>114</c:v>
                </c:pt>
                <c:pt idx="161">
                  <c:v>105</c:v>
                </c:pt>
                <c:pt idx="162">
                  <c:v>39</c:v>
                </c:pt>
                <c:pt idx="163">
                  <c:v>145</c:v>
                </c:pt>
                <c:pt idx="164">
                  <c:v>50</c:v>
                </c:pt>
                <c:pt idx="165">
                  <c:v>152</c:v>
                </c:pt>
                <c:pt idx="166">
                  <c:v>157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155</c:v>
                </c:pt>
                <c:pt idx="171">
                  <c:v>122</c:v>
                </c:pt>
                <c:pt idx="172">
                  <c:v>74</c:v>
                </c:pt>
                <c:pt idx="173">
                  <c:v>172</c:v>
                </c:pt>
                <c:pt idx="174">
                  <c:v>147</c:v>
                </c:pt>
                <c:pt idx="175">
                  <c:v>148</c:v>
                </c:pt>
                <c:pt idx="176">
                  <c:v>160</c:v>
                </c:pt>
                <c:pt idx="177">
                  <c:v>19</c:v>
                </c:pt>
                <c:pt idx="178">
                  <c:v>87</c:v>
                </c:pt>
                <c:pt idx="179">
                  <c:v>156</c:v>
                </c:pt>
                <c:pt idx="180">
                  <c:v>139</c:v>
                </c:pt>
                <c:pt idx="181">
                  <c:v>150</c:v>
                </c:pt>
                <c:pt idx="182">
                  <c:v>66</c:v>
                </c:pt>
                <c:pt idx="183">
                  <c:v>154</c:v>
                </c:pt>
                <c:pt idx="184">
                  <c:v>130</c:v>
                </c:pt>
                <c:pt idx="185">
                  <c:v>165</c:v>
                </c:pt>
                <c:pt idx="186">
                  <c:v>165</c:v>
                </c:pt>
                <c:pt idx="187">
                  <c:v>173</c:v>
                </c:pt>
                <c:pt idx="188">
                  <c:v>88</c:v>
                </c:pt>
                <c:pt idx="189">
                  <c:v>83</c:v>
                </c:pt>
                <c:pt idx="190">
                  <c:v>172</c:v>
                </c:pt>
                <c:pt idx="191">
                  <c:v>154</c:v>
                </c:pt>
                <c:pt idx="192">
                  <c:v>163</c:v>
                </c:pt>
                <c:pt idx="193">
                  <c:v>157</c:v>
                </c:pt>
                <c:pt idx="194">
                  <c:v>53</c:v>
                </c:pt>
                <c:pt idx="195">
                  <c:v>80</c:v>
                </c:pt>
                <c:pt idx="196">
                  <c:v>72</c:v>
                </c:pt>
                <c:pt idx="197">
                  <c:v>78</c:v>
                </c:pt>
                <c:pt idx="198">
                  <c:v>110</c:v>
                </c:pt>
                <c:pt idx="19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40-4252-B2EC-1BAEDA8C3F5F}"/>
            </c:ext>
          </c:extLst>
        </c:ser>
        <c:ser>
          <c:idx val="10"/>
          <c:order val="10"/>
          <c:tx>
            <c:strRef>
              <c:f>'modified training dataset'!$AC$257</c:f>
              <c:strCache>
                <c:ptCount val="1"/>
                <c:pt idx="0">
                  <c:v>HR PULSE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'modified training dataset'!$R$258:$R$457</c:f>
              <c:numCache>
                <c:formatCode>General</c:formatCode>
                <c:ptCount val="200"/>
                <c:pt idx="0">
                  <c:v>58</c:v>
                </c:pt>
                <c:pt idx="1">
                  <c:v>59</c:v>
                </c:pt>
                <c:pt idx="2">
                  <c:v>82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61</c:v>
                </c:pt>
                <c:pt idx="10">
                  <c:v>61</c:v>
                </c:pt>
                <c:pt idx="11">
                  <c:v>45</c:v>
                </c:pt>
                <c:pt idx="12">
                  <c:v>40</c:v>
                </c:pt>
                <c:pt idx="13">
                  <c:v>64</c:v>
                </c:pt>
                <c:pt idx="14">
                  <c:v>68</c:v>
                </c:pt>
                <c:pt idx="15">
                  <c:v>78</c:v>
                </c:pt>
                <c:pt idx="16">
                  <c:v>65</c:v>
                </c:pt>
                <c:pt idx="17">
                  <c:v>59</c:v>
                </c:pt>
                <c:pt idx="18">
                  <c:v>76</c:v>
                </c:pt>
                <c:pt idx="19">
                  <c:v>47</c:v>
                </c:pt>
                <c:pt idx="20">
                  <c:v>54</c:v>
                </c:pt>
                <c:pt idx="21">
                  <c:v>62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88</c:v>
                </c:pt>
                <c:pt idx="26">
                  <c:v>15</c:v>
                </c:pt>
                <c:pt idx="27">
                  <c:v>47</c:v>
                </c:pt>
                <c:pt idx="28">
                  <c:v>70</c:v>
                </c:pt>
                <c:pt idx="29">
                  <c:v>61</c:v>
                </c:pt>
                <c:pt idx="30">
                  <c:v>46</c:v>
                </c:pt>
                <c:pt idx="31">
                  <c:v>56</c:v>
                </c:pt>
                <c:pt idx="32">
                  <c:v>61</c:v>
                </c:pt>
                <c:pt idx="33">
                  <c:v>7</c:v>
                </c:pt>
                <c:pt idx="34">
                  <c:v>70</c:v>
                </c:pt>
                <c:pt idx="35" formatCode="0.00">
                  <c:v>0.83333333333333337</c:v>
                </c:pt>
                <c:pt idx="36" formatCode="0.00">
                  <c:v>0.83333333333333337</c:v>
                </c:pt>
                <c:pt idx="37">
                  <c:v>63</c:v>
                </c:pt>
                <c:pt idx="38">
                  <c:v>55</c:v>
                </c:pt>
                <c:pt idx="39">
                  <c:v>67</c:v>
                </c:pt>
                <c:pt idx="40">
                  <c:v>62</c:v>
                </c:pt>
                <c:pt idx="41">
                  <c:v>69</c:v>
                </c:pt>
                <c:pt idx="42">
                  <c:v>67</c:v>
                </c:pt>
                <c:pt idx="43">
                  <c:v>50</c:v>
                </c:pt>
                <c:pt idx="44">
                  <c:v>3</c:v>
                </c:pt>
                <c:pt idx="45">
                  <c:v>78</c:v>
                </c:pt>
                <c:pt idx="46">
                  <c:v>39</c:v>
                </c:pt>
                <c:pt idx="47">
                  <c:v>64</c:v>
                </c:pt>
                <c:pt idx="48">
                  <c:v>53</c:v>
                </c:pt>
                <c:pt idx="49">
                  <c:v>1</c:v>
                </c:pt>
                <c:pt idx="50">
                  <c:v>55</c:v>
                </c:pt>
                <c:pt idx="51">
                  <c:v>56</c:v>
                </c:pt>
                <c:pt idx="52">
                  <c:v>71</c:v>
                </c:pt>
                <c:pt idx="53">
                  <c:v>48</c:v>
                </c:pt>
                <c:pt idx="54">
                  <c:v>53</c:v>
                </c:pt>
                <c:pt idx="55">
                  <c:v>69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5</c:v>
                </c:pt>
                <c:pt idx="66">
                  <c:v>33</c:v>
                </c:pt>
                <c:pt idx="67">
                  <c:v>21</c:v>
                </c:pt>
                <c:pt idx="68">
                  <c:v>3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33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5</c:v>
                </c:pt>
                <c:pt idx="81">
                  <c:v>51</c:v>
                </c:pt>
                <c:pt idx="82">
                  <c:v>51</c:v>
                </c:pt>
                <c:pt idx="83">
                  <c:v>62</c:v>
                </c:pt>
                <c:pt idx="84">
                  <c:v>7</c:v>
                </c:pt>
                <c:pt idx="85">
                  <c:v>19</c:v>
                </c:pt>
                <c:pt idx="86" formatCode="0.00">
                  <c:v>0.58333333333333337</c:v>
                </c:pt>
                <c:pt idx="87">
                  <c:v>42</c:v>
                </c:pt>
                <c:pt idx="88">
                  <c:v>16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65</c:v>
                </c:pt>
                <c:pt idx="94">
                  <c:v>7</c:v>
                </c:pt>
                <c:pt idx="95">
                  <c:v>70</c:v>
                </c:pt>
                <c:pt idx="96">
                  <c:v>49</c:v>
                </c:pt>
                <c:pt idx="97">
                  <c:v>2</c:v>
                </c:pt>
                <c:pt idx="98">
                  <c:v>55</c:v>
                </c:pt>
                <c:pt idx="99">
                  <c:v>1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46</c:v>
                </c:pt>
                <c:pt idx="105">
                  <c:v>45</c:v>
                </c:pt>
                <c:pt idx="106">
                  <c:v>48</c:v>
                </c:pt>
                <c:pt idx="107">
                  <c:v>41</c:v>
                </c:pt>
                <c:pt idx="108">
                  <c:v>7</c:v>
                </c:pt>
                <c:pt idx="109">
                  <c:v>4</c:v>
                </c:pt>
                <c:pt idx="110">
                  <c:v>69</c:v>
                </c:pt>
                <c:pt idx="111">
                  <c:v>6</c:v>
                </c:pt>
                <c:pt idx="112">
                  <c:v>44</c:v>
                </c:pt>
                <c:pt idx="113">
                  <c:v>9</c:v>
                </c:pt>
                <c:pt idx="114">
                  <c:v>36</c:v>
                </c:pt>
                <c:pt idx="115">
                  <c:v>37</c:v>
                </c:pt>
                <c:pt idx="116">
                  <c:v>16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51</c:v>
                </c:pt>
                <c:pt idx="121">
                  <c:v>24</c:v>
                </c:pt>
                <c:pt idx="122">
                  <c:v>8</c:v>
                </c:pt>
                <c:pt idx="123">
                  <c:v>4</c:v>
                </c:pt>
                <c:pt idx="124">
                  <c:v>46</c:v>
                </c:pt>
                <c:pt idx="125">
                  <c:v>48</c:v>
                </c:pt>
                <c:pt idx="126">
                  <c:v>8</c:v>
                </c:pt>
                <c:pt idx="127">
                  <c:v>7</c:v>
                </c:pt>
                <c:pt idx="128">
                  <c:v>16</c:v>
                </c:pt>
                <c:pt idx="129">
                  <c:v>1</c:v>
                </c:pt>
                <c:pt idx="130">
                  <c:v>14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55</c:v>
                </c:pt>
                <c:pt idx="140">
                  <c:v>1</c:v>
                </c:pt>
                <c:pt idx="141">
                  <c:v>14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</c:v>
                </c:pt>
                <c:pt idx="146">
                  <c:v>8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4</c:v>
                </c:pt>
                <c:pt idx="157" formatCode="0.00">
                  <c:v>3.287671232876712E-2</c:v>
                </c:pt>
                <c:pt idx="158">
                  <c:v>74</c:v>
                </c:pt>
                <c:pt idx="159">
                  <c:v>12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13</c:v>
                </c:pt>
                <c:pt idx="164">
                  <c:v>9</c:v>
                </c:pt>
                <c:pt idx="165">
                  <c:v>51</c:v>
                </c:pt>
                <c:pt idx="166">
                  <c:v>74</c:v>
                </c:pt>
                <c:pt idx="167">
                  <c:v>27</c:v>
                </c:pt>
                <c:pt idx="168">
                  <c:v>55</c:v>
                </c:pt>
                <c:pt idx="169">
                  <c:v>70</c:v>
                </c:pt>
                <c:pt idx="170">
                  <c:v>31</c:v>
                </c:pt>
                <c:pt idx="171">
                  <c:v>14</c:v>
                </c:pt>
                <c:pt idx="172">
                  <c:v>2</c:v>
                </c:pt>
                <c:pt idx="173">
                  <c:v>44</c:v>
                </c:pt>
                <c:pt idx="174">
                  <c:v>13</c:v>
                </c:pt>
                <c:pt idx="175">
                  <c:v>16</c:v>
                </c:pt>
                <c:pt idx="176">
                  <c:v>65</c:v>
                </c:pt>
                <c:pt idx="177">
                  <c:v>7</c:v>
                </c:pt>
                <c:pt idx="178">
                  <c:v>4</c:v>
                </c:pt>
                <c:pt idx="179">
                  <c:v>45</c:v>
                </c:pt>
                <c:pt idx="180">
                  <c:v>13</c:v>
                </c:pt>
                <c:pt idx="181">
                  <c:v>38</c:v>
                </c:pt>
                <c:pt idx="182" formatCode="0.00">
                  <c:v>0.41666666666666669</c:v>
                </c:pt>
                <c:pt idx="183">
                  <c:v>21</c:v>
                </c:pt>
                <c:pt idx="184">
                  <c:v>13</c:v>
                </c:pt>
                <c:pt idx="185">
                  <c:v>11</c:v>
                </c:pt>
                <c:pt idx="186">
                  <c:v>57</c:v>
                </c:pt>
                <c:pt idx="187">
                  <c:v>56</c:v>
                </c:pt>
                <c:pt idx="188">
                  <c:v>3</c:v>
                </c:pt>
                <c:pt idx="189">
                  <c:v>2</c:v>
                </c:pt>
                <c:pt idx="190">
                  <c:v>63</c:v>
                </c:pt>
                <c:pt idx="191">
                  <c:v>68</c:v>
                </c:pt>
                <c:pt idx="192">
                  <c:v>16</c:v>
                </c:pt>
                <c:pt idx="193">
                  <c:v>63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dataset'!$AC$258:$AC$457</c:f>
              <c:numCache>
                <c:formatCode>General</c:formatCode>
                <c:ptCount val="200"/>
                <c:pt idx="0">
                  <c:v>118</c:v>
                </c:pt>
                <c:pt idx="1">
                  <c:v>78</c:v>
                </c:pt>
                <c:pt idx="2">
                  <c:v>100</c:v>
                </c:pt>
                <c:pt idx="3">
                  <c:v>122</c:v>
                </c:pt>
                <c:pt idx="4">
                  <c:v>72</c:v>
                </c:pt>
                <c:pt idx="5">
                  <c:v>130</c:v>
                </c:pt>
                <c:pt idx="6">
                  <c:v>108</c:v>
                </c:pt>
                <c:pt idx="7">
                  <c:v>60</c:v>
                </c:pt>
                <c:pt idx="8">
                  <c:v>95</c:v>
                </c:pt>
                <c:pt idx="9">
                  <c:v>66</c:v>
                </c:pt>
                <c:pt idx="10">
                  <c:v>99</c:v>
                </c:pt>
                <c:pt idx="11">
                  <c:v>60</c:v>
                </c:pt>
                <c:pt idx="12">
                  <c:v>100</c:v>
                </c:pt>
                <c:pt idx="13">
                  <c:v>105</c:v>
                </c:pt>
                <c:pt idx="14">
                  <c:v>66</c:v>
                </c:pt>
                <c:pt idx="15">
                  <c:v>63</c:v>
                </c:pt>
                <c:pt idx="16">
                  <c:v>93</c:v>
                </c:pt>
                <c:pt idx="17">
                  <c:v>60</c:v>
                </c:pt>
                <c:pt idx="18">
                  <c:v>80</c:v>
                </c:pt>
                <c:pt idx="19">
                  <c:v>80</c:v>
                </c:pt>
                <c:pt idx="20">
                  <c:v>110</c:v>
                </c:pt>
                <c:pt idx="21">
                  <c:v>60</c:v>
                </c:pt>
                <c:pt idx="22">
                  <c:v>104</c:v>
                </c:pt>
                <c:pt idx="23">
                  <c:v>81</c:v>
                </c:pt>
                <c:pt idx="24">
                  <c:v>85</c:v>
                </c:pt>
                <c:pt idx="25">
                  <c:v>92</c:v>
                </c:pt>
                <c:pt idx="26">
                  <c:v>134</c:v>
                </c:pt>
                <c:pt idx="27">
                  <c:v>87</c:v>
                </c:pt>
                <c:pt idx="28">
                  <c:v>78</c:v>
                </c:pt>
                <c:pt idx="29">
                  <c:v>60</c:v>
                </c:pt>
                <c:pt idx="30">
                  <c:v>96</c:v>
                </c:pt>
                <c:pt idx="31">
                  <c:v>73</c:v>
                </c:pt>
                <c:pt idx="32">
                  <c:v>76</c:v>
                </c:pt>
                <c:pt idx="33">
                  <c:v>155</c:v>
                </c:pt>
                <c:pt idx="34">
                  <c:v>43</c:v>
                </c:pt>
                <c:pt idx="35">
                  <c:v>120</c:v>
                </c:pt>
                <c:pt idx="36">
                  <c:v>82</c:v>
                </c:pt>
                <c:pt idx="37">
                  <c:v>76</c:v>
                </c:pt>
                <c:pt idx="38">
                  <c:v>72</c:v>
                </c:pt>
                <c:pt idx="39">
                  <c:v>90</c:v>
                </c:pt>
                <c:pt idx="40">
                  <c:v>63</c:v>
                </c:pt>
                <c:pt idx="41">
                  <c:v>67</c:v>
                </c:pt>
                <c:pt idx="42">
                  <c:v>88</c:v>
                </c:pt>
                <c:pt idx="43">
                  <c:v>59</c:v>
                </c:pt>
                <c:pt idx="44">
                  <c:v>120</c:v>
                </c:pt>
                <c:pt idx="45">
                  <c:v>88</c:v>
                </c:pt>
                <c:pt idx="46">
                  <c:v>86</c:v>
                </c:pt>
                <c:pt idx="47">
                  <c:v>60</c:v>
                </c:pt>
                <c:pt idx="48">
                  <c:v>80</c:v>
                </c:pt>
                <c:pt idx="49">
                  <c:v>100</c:v>
                </c:pt>
                <c:pt idx="50">
                  <c:v>100</c:v>
                </c:pt>
                <c:pt idx="51">
                  <c:v>82</c:v>
                </c:pt>
                <c:pt idx="52">
                  <c:v>72</c:v>
                </c:pt>
                <c:pt idx="53">
                  <c:v>74</c:v>
                </c:pt>
                <c:pt idx="54">
                  <c:v>68</c:v>
                </c:pt>
                <c:pt idx="55">
                  <c:v>84</c:v>
                </c:pt>
                <c:pt idx="56">
                  <c:v>78</c:v>
                </c:pt>
                <c:pt idx="57">
                  <c:v>96</c:v>
                </c:pt>
                <c:pt idx="58">
                  <c:v>82</c:v>
                </c:pt>
                <c:pt idx="59">
                  <c:v>90</c:v>
                </c:pt>
                <c:pt idx="60">
                  <c:v>111</c:v>
                </c:pt>
                <c:pt idx="61">
                  <c:v>100</c:v>
                </c:pt>
                <c:pt idx="62">
                  <c:v>90</c:v>
                </c:pt>
                <c:pt idx="63">
                  <c:v>102</c:v>
                </c:pt>
                <c:pt idx="64">
                  <c:v>90</c:v>
                </c:pt>
                <c:pt idx="65">
                  <c:v>115</c:v>
                </c:pt>
                <c:pt idx="66">
                  <c:v>68</c:v>
                </c:pt>
                <c:pt idx="67">
                  <c:v>74</c:v>
                </c:pt>
                <c:pt idx="68">
                  <c:v>120</c:v>
                </c:pt>
                <c:pt idx="69">
                  <c:v>92</c:v>
                </c:pt>
                <c:pt idx="70">
                  <c:v>72</c:v>
                </c:pt>
                <c:pt idx="71">
                  <c:v>80</c:v>
                </c:pt>
                <c:pt idx="72">
                  <c:v>111</c:v>
                </c:pt>
                <c:pt idx="73">
                  <c:v>100</c:v>
                </c:pt>
                <c:pt idx="74">
                  <c:v>90</c:v>
                </c:pt>
                <c:pt idx="75">
                  <c:v>115</c:v>
                </c:pt>
                <c:pt idx="76">
                  <c:v>68</c:v>
                </c:pt>
                <c:pt idx="77">
                  <c:v>120</c:v>
                </c:pt>
                <c:pt idx="78">
                  <c:v>92</c:v>
                </c:pt>
                <c:pt idx="79">
                  <c:v>72</c:v>
                </c:pt>
                <c:pt idx="80">
                  <c:v>80</c:v>
                </c:pt>
                <c:pt idx="81">
                  <c:v>69</c:v>
                </c:pt>
                <c:pt idx="82">
                  <c:v>90</c:v>
                </c:pt>
                <c:pt idx="83">
                  <c:v>87</c:v>
                </c:pt>
                <c:pt idx="84">
                  <c:v>132</c:v>
                </c:pt>
                <c:pt idx="85">
                  <c:v>72</c:v>
                </c:pt>
                <c:pt idx="86">
                  <c:v>150</c:v>
                </c:pt>
                <c:pt idx="87">
                  <c:v>127</c:v>
                </c:pt>
                <c:pt idx="88">
                  <c:v>72</c:v>
                </c:pt>
                <c:pt idx="89">
                  <c:v>99</c:v>
                </c:pt>
                <c:pt idx="90">
                  <c:v>104</c:v>
                </c:pt>
                <c:pt idx="91">
                  <c:v>140</c:v>
                </c:pt>
                <c:pt idx="92">
                  <c:v>116</c:v>
                </c:pt>
                <c:pt idx="93">
                  <c:v>101</c:v>
                </c:pt>
                <c:pt idx="94">
                  <c:v>80</c:v>
                </c:pt>
                <c:pt idx="95">
                  <c:v>68</c:v>
                </c:pt>
                <c:pt idx="96">
                  <c:v>84</c:v>
                </c:pt>
                <c:pt idx="97">
                  <c:v>112</c:v>
                </c:pt>
                <c:pt idx="98">
                  <c:v>84</c:v>
                </c:pt>
                <c:pt idx="99">
                  <c:v>102</c:v>
                </c:pt>
                <c:pt idx="100">
                  <c:v>119</c:v>
                </c:pt>
                <c:pt idx="101">
                  <c:v>82</c:v>
                </c:pt>
                <c:pt idx="102">
                  <c:v>98</c:v>
                </c:pt>
                <c:pt idx="103">
                  <c:v>120</c:v>
                </c:pt>
                <c:pt idx="104">
                  <c:v>110</c:v>
                </c:pt>
                <c:pt idx="105">
                  <c:v>88</c:v>
                </c:pt>
                <c:pt idx="106">
                  <c:v>76</c:v>
                </c:pt>
                <c:pt idx="107">
                  <c:v>62</c:v>
                </c:pt>
                <c:pt idx="108">
                  <c:v>90</c:v>
                </c:pt>
                <c:pt idx="109">
                  <c:v>104</c:v>
                </c:pt>
                <c:pt idx="110">
                  <c:v>90</c:v>
                </c:pt>
                <c:pt idx="111">
                  <c:v>75</c:v>
                </c:pt>
                <c:pt idx="112">
                  <c:v>86</c:v>
                </c:pt>
                <c:pt idx="113">
                  <c:v>104</c:v>
                </c:pt>
                <c:pt idx="114">
                  <c:v>60</c:v>
                </c:pt>
                <c:pt idx="115">
                  <c:v>96</c:v>
                </c:pt>
                <c:pt idx="116">
                  <c:v>74</c:v>
                </c:pt>
                <c:pt idx="117">
                  <c:v>140</c:v>
                </c:pt>
                <c:pt idx="118">
                  <c:v>123</c:v>
                </c:pt>
                <c:pt idx="119">
                  <c:v>116</c:v>
                </c:pt>
                <c:pt idx="120">
                  <c:v>80</c:v>
                </c:pt>
                <c:pt idx="121">
                  <c:v>68</c:v>
                </c:pt>
                <c:pt idx="122">
                  <c:v>83</c:v>
                </c:pt>
                <c:pt idx="123">
                  <c:v>102</c:v>
                </c:pt>
                <c:pt idx="124">
                  <c:v>97</c:v>
                </c:pt>
                <c:pt idx="125">
                  <c:v>60</c:v>
                </c:pt>
                <c:pt idx="126">
                  <c:v>106</c:v>
                </c:pt>
                <c:pt idx="127">
                  <c:v>80</c:v>
                </c:pt>
                <c:pt idx="128">
                  <c:v>120</c:v>
                </c:pt>
                <c:pt idx="129">
                  <c:v>92</c:v>
                </c:pt>
                <c:pt idx="130">
                  <c:v>125</c:v>
                </c:pt>
                <c:pt idx="131">
                  <c:v>84</c:v>
                </c:pt>
                <c:pt idx="132">
                  <c:v>85</c:v>
                </c:pt>
                <c:pt idx="133">
                  <c:v>102</c:v>
                </c:pt>
                <c:pt idx="134">
                  <c:v>126</c:v>
                </c:pt>
                <c:pt idx="135">
                  <c:v>110</c:v>
                </c:pt>
                <c:pt idx="136">
                  <c:v>124</c:v>
                </c:pt>
                <c:pt idx="137">
                  <c:v>110</c:v>
                </c:pt>
                <c:pt idx="138">
                  <c:v>98</c:v>
                </c:pt>
                <c:pt idx="139">
                  <c:v>92</c:v>
                </c:pt>
                <c:pt idx="140">
                  <c:v>120</c:v>
                </c:pt>
                <c:pt idx="141">
                  <c:v>84</c:v>
                </c:pt>
                <c:pt idx="142">
                  <c:v>82</c:v>
                </c:pt>
                <c:pt idx="143">
                  <c:v>98</c:v>
                </c:pt>
                <c:pt idx="144">
                  <c:v>100</c:v>
                </c:pt>
                <c:pt idx="145">
                  <c:v>112</c:v>
                </c:pt>
                <c:pt idx="146">
                  <c:v>100</c:v>
                </c:pt>
                <c:pt idx="147">
                  <c:v>108</c:v>
                </c:pt>
                <c:pt idx="148">
                  <c:v>90</c:v>
                </c:pt>
                <c:pt idx="149">
                  <c:v>101</c:v>
                </c:pt>
                <c:pt idx="150">
                  <c:v>88</c:v>
                </c:pt>
                <c:pt idx="151">
                  <c:v>102</c:v>
                </c:pt>
                <c:pt idx="152">
                  <c:v>128</c:v>
                </c:pt>
                <c:pt idx="153">
                  <c:v>104</c:v>
                </c:pt>
                <c:pt idx="154">
                  <c:v>100</c:v>
                </c:pt>
                <c:pt idx="155">
                  <c:v>80</c:v>
                </c:pt>
                <c:pt idx="156">
                  <c:v>120</c:v>
                </c:pt>
                <c:pt idx="157">
                  <c:v>120</c:v>
                </c:pt>
                <c:pt idx="158">
                  <c:v>102</c:v>
                </c:pt>
                <c:pt idx="159">
                  <c:v>90</c:v>
                </c:pt>
                <c:pt idx="160">
                  <c:v>102</c:v>
                </c:pt>
                <c:pt idx="161">
                  <c:v>110</c:v>
                </c:pt>
                <c:pt idx="162">
                  <c:v>80</c:v>
                </c:pt>
                <c:pt idx="163">
                  <c:v>100</c:v>
                </c:pt>
                <c:pt idx="164">
                  <c:v>90</c:v>
                </c:pt>
                <c:pt idx="165">
                  <c:v>67</c:v>
                </c:pt>
                <c:pt idx="166">
                  <c:v>94</c:v>
                </c:pt>
                <c:pt idx="167">
                  <c:v>68</c:v>
                </c:pt>
                <c:pt idx="168">
                  <c:v>74</c:v>
                </c:pt>
                <c:pt idx="169">
                  <c:v>68</c:v>
                </c:pt>
                <c:pt idx="170">
                  <c:v>80</c:v>
                </c:pt>
                <c:pt idx="171">
                  <c:v>76</c:v>
                </c:pt>
                <c:pt idx="172">
                  <c:v>110</c:v>
                </c:pt>
                <c:pt idx="173">
                  <c:v>78</c:v>
                </c:pt>
                <c:pt idx="174">
                  <c:v>112</c:v>
                </c:pt>
                <c:pt idx="175">
                  <c:v>78</c:v>
                </c:pt>
                <c:pt idx="176">
                  <c:v>41</c:v>
                </c:pt>
                <c:pt idx="177">
                  <c:v>96</c:v>
                </c:pt>
                <c:pt idx="178">
                  <c:v>120</c:v>
                </c:pt>
                <c:pt idx="179">
                  <c:v>72</c:v>
                </c:pt>
                <c:pt idx="180">
                  <c:v>80</c:v>
                </c:pt>
                <c:pt idx="181">
                  <c:v>68</c:v>
                </c:pt>
                <c:pt idx="182">
                  <c:v>100</c:v>
                </c:pt>
                <c:pt idx="183">
                  <c:v>76</c:v>
                </c:pt>
                <c:pt idx="184">
                  <c:v>118</c:v>
                </c:pt>
                <c:pt idx="185">
                  <c:v>88</c:v>
                </c:pt>
                <c:pt idx="186">
                  <c:v>68</c:v>
                </c:pt>
                <c:pt idx="187">
                  <c:v>100</c:v>
                </c:pt>
                <c:pt idx="188">
                  <c:v>110</c:v>
                </c:pt>
                <c:pt idx="189">
                  <c:v>96</c:v>
                </c:pt>
                <c:pt idx="190">
                  <c:v>98</c:v>
                </c:pt>
                <c:pt idx="191">
                  <c:v>80</c:v>
                </c:pt>
                <c:pt idx="192">
                  <c:v>84</c:v>
                </c:pt>
                <c:pt idx="193">
                  <c:v>76</c:v>
                </c:pt>
                <c:pt idx="194">
                  <c:v>88</c:v>
                </c:pt>
                <c:pt idx="195">
                  <c:v>100</c:v>
                </c:pt>
                <c:pt idx="196">
                  <c:v>92</c:v>
                </c:pt>
                <c:pt idx="197">
                  <c:v>126</c:v>
                </c:pt>
                <c:pt idx="198">
                  <c:v>126</c:v>
                </c:pt>
                <c:pt idx="19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40-4252-B2EC-1BAEDA8C3F5F}"/>
            </c:ext>
          </c:extLst>
        </c:ser>
        <c:ser>
          <c:idx val="11"/>
          <c:order val="11"/>
          <c:tx>
            <c:strRef>
              <c:f>'modified training dataset'!$AD$257</c:f>
              <c:strCache>
                <c:ptCount val="1"/>
                <c:pt idx="0">
                  <c:v>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'modified training dataset'!$R$258:$R$457</c:f>
              <c:numCache>
                <c:formatCode>General</c:formatCode>
                <c:ptCount val="200"/>
                <c:pt idx="0">
                  <c:v>58</c:v>
                </c:pt>
                <c:pt idx="1">
                  <c:v>59</c:v>
                </c:pt>
                <c:pt idx="2">
                  <c:v>82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61</c:v>
                </c:pt>
                <c:pt idx="10">
                  <c:v>61</c:v>
                </c:pt>
                <c:pt idx="11">
                  <c:v>45</c:v>
                </c:pt>
                <c:pt idx="12">
                  <c:v>40</c:v>
                </c:pt>
                <c:pt idx="13">
                  <c:v>64</c:v>
                </c:pt>
                <c:pt idx="14">
                  <c:v>68</c:v>
                </c:pt>
                <c:pt idx="15">
                  <c:v>78</c:v>
                </c:pt>
                <c:pt idx="16">
                  <c:v>65</c:v>
                </c:pt>
                <c:pt idx="17">
                  <c:v>59</c:v>
                </c:pt>
                <c:pt idx="18">
                  <c:v>76</c:v>
                </c:pt>
                <c:pt idx="19">
                  <c:v>47</c:v>
                </c:pt>
                <c:pt idx="20">
                  <c:v>54</c:v>
                </c:pt>
                <c:pt idx="21">
                  <c:v>62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88</c:v>
                </c:pt>
                <c:pt idx="26">
                  <c:v>15</c:v>
                </c:pt>
                <c:pt idx="27">
                  <c:v>47</c:v>
                </c:pt>
                <c:pt idx="28">
                  <c:v>70</c:v>
                </c:pt>
                <c:pt idx="29">
                  <c:v>61</c:v>
                </c:pt>
                <c:pt idx="30">
                  <c:v>46</c:v>
                </c:pt>
                <c:pt idx="31">
                  <c:v>56</c:v>
                </c:pt>
                <c:pt idx="32">
                  <c:v>61</c:v>
                </c:pt>
                <c:pt idx="33">
                  <c:v>7</c:v>
                </c:pt>
                <c:pt idx="34">
                  <c:v>70</c:v>
                </c:pt>
                <c:pt idx="35" formatCode="0.00">
                  <c:v>0.83333333333333337</c:v>
                </c:pt>
                <c:pt idx="36" formatCode="0.00">
                  <c:v>0.83333333333333337</c:v>
                </c:pt>
                <c:pt idx="37">
                  <c:v>63</c:v>
                </c:pt>
                <c:pt idx="38">
                  <c:v>55</c:v>
                </c:pt>
                <c:pt idx="39">
                  <c:v>67</c:v>
                </c:pt>
                <c:pt idx="40">
                  <c:v>62</c:v>
                </c:pt>
                <c:pt idx="41">
                  <c:v>69</c:v>
                </c:pt>
                <c:pt idx="42">
                  <c:v>67</c:v>
                </c:pt>
                <c:pt idx="43">
                  <c:v>50</c:v>
                </c:pt>
                <c:pt idx="44">
                  <c:v>3</c:v>
                </c:pt>
                <c:pt idx="45">
                  <c:v>78</c:v>
                </c:pt>
                <c:pt idx="46">
                  <c:v>39</c:v>
                </c:pt>
                <c:pt idx="47">
                  <c:v>64</c:v>
                </c:pt>
                <c:pt idx="48">
                  <c:v>53</c:v>
                </c:pt>
                <c:pt idx="49">
                  <c:v>1</c:v>
                </c:pt>
                <c:pt idx="50">
                  <c:v>55</c:v>
                </c:pt>
                <c:pt idx="51">
                  <c:v>56</c:v>
                </c:pt>
                <c:pt idx="52">
                  <c:v>71</c:v>
                </c:pt>
                <c:pt idx="53">
                  <c:v>48</c:v>
                </c:pt>
                <c:pt idx="54">
                  <c:v>53</c:v>
                </c:pt>
                <c:pt idx="55">
                  <c:v>69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5</c:v>
                </c:pt>
                <c:pt idx="66">
                  <c:v>33</c:v>
                </c:pt>
                <c:pt idx="67">
                  <c:v>21</c:v>
                </c:pt>
                <c:pt idx="68">
                  <c:v>3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33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5</c:v>
                </c:pt>
                <c:pt idx="81">
                  <c:v>51</c:v>
                </c:pt>
                <c:pt idx="82">
                  <c:v>51</c:v>
                </c:pt>
                <c:pt idx="83">
                  <c:v>62</c:v>
                </c:pt>
                <c:pt idx="84">
                  <c:v>7</c:v>
                </c:pt>
                <c:pt idx="85">
                  <c:v>19</c:v>
                </c:pt>
                <c:pt idx="86" formatCode="0.00">
                  <c:v>0.58333333333333337</c:v>
                </c:pt>
                <c:pt idx="87">
                  <c:v>42</c:v>
                </c:pt>
                <c:pt idx="88">
                  <c:v>16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65</c:v>
                </c:pt>
                <c:pt idx="94">
                  <c:v>7</c:v>
                </c:pt>
                <c:pt idx="95">
                  <c:v>70</c:v>
                </c:pt>
                <c:pt idx="96">
                  <c:v>49</c:v>
                </c:pt>
                <c:pt idx="97">
                  <c:v>2</c:v>
                </c:pt>
                <c:pt idx="98">
                  <c:v>55</c:v>
                </c:pt>
                <c:pt idx="99">
                  <c:v>1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46</c:v>
                </c:pt>
                <c:pt idx="105">
                  <c:v>45</c:v>
                </c:pt>
                <c:pt idx="106">
                  <c:v>48</c:v>
                </c:pt>
                <c:pt idx="107">
                  <c:v>41</c:v>
                </c:pt>
                <c:pt idx="108">
                  <c:v>7</c:v>
                </c:pt>
                <c:pt idx="109">
                  <c:v>4</c:v>
                </c:pt>
                <c:pt idx="110">
                  <c:v>69</c:v>
                </c:pt>
                <c:pt idx="111">
                  <c:v>6</c:v>
                </c:pt>
                <c:pt idx="112">
                  <c:v>44</c:v>
                </c:pt>
                <c:pt idx="113">
                  <c:v>9</c:v>
                </c:pt>
                <c:pt idx="114">
                  <c:v>36</c:v>
                </c:pt>
                <c:pt idx="115">
                  <c:v>37</c:v>
                </c:pt>
                <c:pt idx="116">
                  <c:v>16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51</c:v>
                </c:pt>
                <c:pt idx="121">
                  <c:v>24</c:v>
                </c:pt>
                <c:pt idx="122">
                  <c:v>8</c:v>
                </c:pt>
                <c:pt idx="123">
                  <c:v>4</c:v>
                </c:pt>
                <c:pt idx="124">
                  <c:v>46</c:v>
                </c:pt>
                <c:pt idx="125">
                  <c:v>48</c:v>
                </c:pt>
                <c:pt idx="126">
                  <c:v>8</c:v>
                </c:pt>
                <c:pt idx="127">
                  <c:v>7</c:v>
                </c:pt>
                <c:pt idx="128">
                  <c:v>16</c:v>
                </c:pt>
                <c:pt idx="129">
                  <c:v>1</c:v>
                </c:pt>
                <c:pt idx="130">
                  <c:v>14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55</c:v>
                </c:pt>
                <c:pt idx="140">
                  <c:v>1</c:v>
                </c:pt>
                <c:pt idx="141">
                  <c:v>14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</c:v>
                </c:pt>
                <c:pt idx="146">
                  <c:v>8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4</c:v>
                </c:pt>
                <c:pt idx="157" formatCode="0.00">
                  <c:v>3.287671232876712E-2</c:v>
                </c:pt>
                <c:pt idx="158">
                  <c:v>74</c:v>
                </c:pt>
                <c:pt idx="159">
                  <c:v>12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13</c:v>
                </c:pt>
                <c:pt idx="164">
                  <c:v>9</c:v>
                </c:pt>
                <c:pt idx="165">
                  <c:v>51</c:v>
                </c:pt>
                <c:pt idx="166">
                  <c:v>74</c:v>
                </c:pt>
                <c:pt idx="167">
                  <c:v>27</c:v>
                </c:pt>
                <c:pt idx="168">
                  <c:v>55</c:v>
                </c:pt>
                <c:pt idx="169">
                  <c:v>70</c:v>
                </c:pt>
                <c:pt idx="170">
                  <c:v>31</c:v>
                </c:pt>
                <c:pt idx="171">
                  <c:v>14</c:v>
                </c:pt>
                <c:pt idx="172">
                  <c:v>2</c:v>
                </c:pt>
                <c:pt idx="173">
                  <c:v>44</c:v>
                </c:pt>
                <c:pt idx="174">
                  <c:v>13</c:v>
                </c:pt>
                <c:pt idx="175">
                  <c:v>16</c:v>
                </c:pt>
                <c:pt idx="176">
                  <c:v>65</c:v>
                </c:pt>
                <c:pt idx="177">
                  <c:v>7</c:v>
                </c:pt>
                <c:pt idx="178">
                  <c:v>4</c:v>
                </c:pt>
                <c:pt idx="179">
                  <c:v>45</c:v>
                </c:pt>
                <c:pt idx="180">
                  <c:v>13</c:v>
                </c:pt>
                <c:pt idx="181">
                  <c:v>38</c:v>
                </c:pt>
                <c:pt idx="182" formatCode="0.00">
                  <c:v>0.41666666666666669</c:v>
                </c:pt>
                <c:pt idx="183">
                  <c:v>21</c:v>
                </c:pt>
                <c:pt idx="184">
                  <c:v>13</c:v>
                </c:pt>
                <c:pt idx="185">
                  <c:v>11</c:v>
                </c:pt>
                <c:pt idx="186">
                  <c:v>57</c:v>
                </c:pt>
                <c:pt idx="187">
                  <c:v>56</c:v>
                </c:pt>
                <c:pt idx="188">
                  <c:v>3</c:v>
                </c:pt>
                <c:pt idx="189">
                  <c:v>2</c:v>
                </c:pt>
                <c:pt idx="190">
                  <c:v>63</c:v>
                </c:pt>
                <c:pt idx="191">
                  <c:v>68</c:v>
                </c:pt>
                <c:pt idx="192">
                  <c:v>16</c:v>
                </c:pt>
                <c:pt idx="193">
                  <c:v>63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dataset'!$AD$258:$AD$457</c:f>
              <c:numCache>
                <c:formatCode>General</c:formatCode>
                <c:ptCount val="200"/>
                <c:pt idx="0">
                  <c:v>32</c:v>
                </c:pt>
                <c:pt idx="1">
                  <c:v>28</c:v>
                </c:pt>
                <c:pt idx="2">
                  <c:v>20</c:v>
                </c:pt>
                <c:pt idx="3">
                  <c:v>24</c:v>
                </c:pt>
                <c:pt idx="4">
                  <c:v>18</c:v>
                </c:pt>
                <c:pt idx="5">
                  <c:v>42</c:v>
                </c:pt>
                <c:pt idx="6">
                  <c:v>24</c:v>
                </c:pt>
                <c:pt idx="7">
                  <c:v>22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19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20</c:v>
                </c:pt>
                <c:pt idx="16">
                  <c:v>18</c:v>
                </c:pt>
                <c:pt idx="17">
                  <c:v>24</c:v>
                </c:pt>
                <c:pt idx="18">
                  <c:v>20</c:v>
                </c:pt>
                <c:pt idx="19">
                  <c:v>20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18</c:v>
                </c:pt>
                <c:pt idx="24">
                  <c:v>30</c:v>
                </c:pt>
                <c:pt idx="25">
                  <c:v>22</c:v>
                </c:pt>
                <c:pt idx="26">
                  <c:v>40</c:v>
                </c:pt>
                <c:pt idx="27">
                  <c:v>22</c:v>
                </c:pt>
                <c:pt idx="28">
                  <c:v>20</c:v>
                </c:pt>
                <c:pt idx="29">
                  <c:v>24</c:v>
                </c:pt>
                <c:pt idx="30">
                  <c:v>20</c:v>
                </c:pt>
                <c:pt idx="31">
                  <c:v>24</c:v>
                </c:pt>
                <c:pt idx="32">
                  <c:v>26</c:v>
                </c:pt>
                <c:pt idx="33">
                  <c:v>30</c:v>
                </c:pt>
                <c:pt idx="34">
                  <c:v>13</c:v>
                </c:pt>
                <c:pt idx="35">
                  <c:v>22</c:v>
                </c:pt>
                <c:pt idx="36">
                  <c:v>24</c:v>
                </c:pt>
                <c:pt idx="37">
                  <c:v>15</c:v>
                </c:pt>
                <c:pt idx="38">
                  <c:v>28</c:v>
                </c:pt>
                <c:pt idx="39">
                  <c:v>24</c:v>
                </c:pt>
                <c:pt idx="40">
                  <c:v>26</c:v>
                </c:pt>
                <c:pt idx="41">
                  <c:v>29</c:v>
                </c:pt>
                <c:pt idx="42">
                  <c:v>28</c:v>
                </c:pt>
                <c:pt idx="43">
                  <c:v>20</c:v>
                </c:pt>
                <c:pt idx="44">
                  <c:v>24</c:v>
                </c:pt>
                <c:pt idx="45">
                  <c:v>20</c:v>
                </c:pt>
                <c:pt idx="46">
                  <c:v>26</c:v>
                </c:pt>
                <c:pt idx="47">
                  <c:v>24</c:v>
                </c:pt>
                <c:pt idx="48">
                  <c:v>20</c:v>
                </c:pt>
                <c:pt idx="49">
                  <c:v>24</c:v>
                </c:pt>
                <c:pt idx="50">
                  <c:v>22</c:v>
                </c:pt>
                <c:pt idx="51">
                  <c:v>24</c:v>
                </c:pt>
                <c:pt idx="52">
                  <c:v>20</c:v>
                </c:pt>
                <c:pt idx="53">
                  <c:v>22</c:v>
                </c:pt>
                <c:pt idx="54">
                  <c:v>16</c:v>
                </c:pt>
                <c:pt idx="55">
                  <c:v>24</c:v>
                </c:pt>
                <c:pt idx="56">
                  <c:v>24</c:v>
                </c:pt>
                <c:pt idx="57">
                  <c:v>26</c:v>
                </c:pt>
                <c:pt idx="58">
                  <c:v>24</c:v>
                </c:pt>
                <c:pt idx="59">
                  <c:v>22</c:v>
                </c:pt>
                <c:pt idx="60">
                  <c:v>26</c:v>
                </c:pt>
                <c:pt idx="61">
                  <c:v>26</c:v>
                </c:pt>
                <c:pt idx="62">
                  <c:v>32</c:v>
                </c:pt>
                <c:pt idx="63">
                  <c:v>26</c:v>
                </c:pt>
                <c:pt idx="64">
                  <c:v>20</c:v>
                </c:pt>
                <c:pt idx="65">
                  <c:v>26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22</c:v>
                </c:pt>
                <c:pt idx="71">
                  <c:v>24</c:v>
                </c:pt>
                <c:pt idx="72">
                  <c:v>26</c:v>
                </c:pt>
                <c:pt idx="73">
                  <c:v>26</c:v>
                </c:pt>
                <c:pt idx="74">
                  <c:v>32</c:v>
                </c:pt>
                <c:pt idx="75">
                  <c:v>26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22</c:v>
                </c:pt>
                <c:pt idx="80">
                  <c:v>24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26</c:v>
                </c:pt>
                <c:pt idx="85">
                  <c:v>22</c:v>
                </c:pt>
                <c:pt idx="86">
                  <c:v>28</c:v>
                </c:pt>
                <c:pt idx="87">
                  <c:v>23</c:v>
                </c:pt>
                <c:pt idx="88">
                  <c:v>22</c:v>
                </c:pt>
                <c:pt idx="89">
                  <c:v>20</c:v>
                </c:pt>
                <c:pt idx="90">
                  <c:v>24</c:v>
                </c:pt>
                <c:pt idx="91">
                  <c:v>24</c:v>
                </c:pt>
                <c:pt idx="92">
                  <c:v>34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24</c:v>
                </c:pt>
                <c:pt idx="97">
                  <c:v>30</c:v>
                </c:pt>
                <c:pt idx="98">
                  <c:v>20</c:v>
                </c:pt>
                <c:pt idx="99">
                  <c:v>28</c:v>
                </c:pt>
                <c:pt idx="100">
                  <c:v>32</c:v>
                </c:pt>
                <c:pt idx="101">
                  <c:v>28</c:v>
                </c:pt>
                <c:pt idx="102">
                  <c:v>24</c:v>
                </c:pt>
                <c:pt idx="103">
                  <c:v>22</c:v>
                </c:pt>
                <c:pt idx="104">
                  <c:v>24</c:v>
                </c:pt>
                <c:pt idx="105">
                  <c:v>20</c:v>
                </c:pt>
                <c:pt idx="106">
                  <c:v>24</c:v>
                </c:pt>
                <c:pt idx="107">
                  <c:v>22</c:v>
                </c:pt>
                <c:pt idx="108">
                  <c:v>22</c:v>
                </c:pt>
                <c:pt idx="109">
                  <c:v>24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24</c:v>
                </c:pt>
                <c:pt idx="114">
                  <c:v>24</c:v>
                </c:pt>
                <c:pt idx="115">
                  <c:v>20</c:v>
                </c:pt>
                <c:pt idx="116">
                  <c:v>24</c:v>
                </c:pt>
                <c:pt idx="117">
                  <c:v>30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22</c:v>
                </c:pt>
                <c:pt idx="122">
                  <c:v>24</c:v>
                </c:pt>
                <c:pt idx="123">
                  <c:v>24</c:v>
                </c:pt>
                <c:pt idx="124">
                  <c:v>22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26</c:v>
                </c:pt>
                <c:pt idx="131">
                  <c:v>20</c:v>
                </c:pt>
                <c:pt idx="132">
                  <c:v>20</c:v>
                </c:pt>
                <c:pt idx="133">
                  <c:v>24</c:v>
                </c:pt>
                <c:pt idx="134">
                  <c:v>30</c:v>
                </c:pt>
                <c:pt idx="135">
                  <c:v>20</c:v>
                </c:pt>
                <c:pt idx="136">
                  <c:v>26</c:v>
                </c:pt>
                <c:pt idx="137">
                  <c:v>24</c:v>
                </c:pt>
                <c:pt idx="138">
                  <c:v>24</c:v>
                </c:pt>
                <c:pt idx="139">
                  <c:v>20</c:v>
                </c:pt>
                <c:pt idx="140">
                  <c:v>24</c:v>
                </c:pt>
                <c:pt idx="141">
                  <c:v>22</c:v>
                </c:pt>
                <c:pt idx="142">
                  <c:v>24</c:v>
                </c:pt>
                <c:pt idx="143">
                  <c:v>24</c:v>
                </c:pt>
                <c:pt idx="144">
                  <c:v>30</c:v>
                </c:pt>
                <c:pt idx="145">
                  <c:v>24</c:v>
                </c:pt>
                <c:pt idx="146">
                  <c:v>24</c:v>
                </c:pt>
                <c:pt idx="147">
                  <c:v>28</c:v>
                </c:pt>
                <c:pt idx="148">
                  <c:v>28</c:v>
                </c:pt>
                <c:pt idx="149">
                  <c:v>22</c:v>
                </c:pt>
                <c:pt idx="150">
                  <c:v>24</c:v>
                </c:pt>
                <c:pt idx="151">
                  <c:v>20</c:v>
                </c:pt>
                <c:pt idx="152">
                  <c:v>24</c:v>
                </c:pt>
                <c:pt idx="153">
                  <c:v>22</c:v>
                </c:pt>
                <c:pt idx="154">
                  <c:v>30</c:v>
                </c:pt>
                <c:pt idx="155">
                  <c:v>20</c:v>
                </c:pt>
                <c:pt idx="156">
                  <c:v>24</c:v>
                </c:pt>
                <c:pt idx="157">
                  <c:v>32</c:v>
                </c:pt>
                <c:pt idx="158">
                  <c:v>24</c:v>
                </c:pt>
                <c:pt idx="159">
                  <c:v>22</c:v>
                </c:pt>
                <c:pt idx="160">
                  <c:v>28</c:v>
                </c:pt>
                <c:pt idx="161">
                  <c:v>32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12</c:v>
                </c:pt>
                <c:pt idx="166">
                  <c:v>20</c:v>
                </c:pt>
                <c:pt idx="167">
                  <c:v>25</c:v>
                </c:pt>
                <c:pt idx="168">
                  <c:v>18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24</c:v>
                </c:pt>
                <c:pt idx="173">
                  <c:v>24</c:v>
                </c:pt>
                <c:pt idx="174">
                  <c:v>22</c:v>
                </c:pt>
                <c:pt idx="175">
                  <c:v>26</c:v>
                </c:pt>
                <c:pt idx="176">
                  <c:v>32</c:v>
                </c:pt>
                <c:pt idx="177">
                  <c:v>24</c:v>
                </c:pt>
                <c:pt idx="178">
                  <c:v>28</c:v>
                </c:pt>
                <c:pt idx="179">
                  <c:v>20</c:v>
                </c:pt>
                <c:pt idx="180">
                  <c:v>18</c:v>
                </c:pt>
                <c:pt idx="181">
                  <c:v>24</c:v>
                </c:pt>
                <c:pt idx="182">
                  <c:v>24</c:v>
                </c:pt>
                <c:pt idx="183">
                  <c:v>20</c:v>
                </c:pt>
                <c:pt idx="184">
                  <c:v>22</c:v>
                </c:pt>
                <c:pt idx="185">
                  <c:v>24</c:v>
                </c:pt>
                <c:pt idx="186">
                  <c:v>20</c:v>
                </c:pt>
                <c:pt idx="187">
                  <c:v>20</c:v>
                </c:pt>
                <c:pt idx="188">
                  <c:v>24</c:v>
                </c:pt>
                <c:pt idx="189">
                  <c:v>28</c:v>
                </c:pt>
                <c:pt idx="190">
                  <c:v>20</c:v>
                </c:pt>
                <c:pt idx="191">
                  <c:v>20</c:v>
                </c:pt>
                <c:pt idx="192">
                  <c:v>24</c:v>
                </c:pt>
                <c:pt idx="193">
                  <c:v>15</c:v>
                </c:pt>
                <c:pt idx="194">
                  <c:v>18</c:v>
                </c:pt>
                <c:pt idx="195">
                  <c:v>18</c:v>
                </c:pt>
                <c:pt idx="196">
                  <c:v>24</c:v>
                </c:pt>
                <c:pt idx="197">
                  <c:v>24</c:v>
                </c:pt>
                <c:pt idx="198">
                  <c:v>26</c:v>
                </c:pt>
                <c:pt idx="19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40-4252-B2EC-1BAEDA8C3F5F}"/>
            </c:ext>
          </c:extLst>
        </c:ser>
        <c:ser>
          <c:idx val="12"/>
          <c:order val="12"/>
          <c:tx>
            <c:strRef>
              <c:f>'modified training dataset'!$AE$257</c:f>
              <c:strCache>
                <c:ptCount val="1"/>
                <c:pt idx="0">
                  <c:v>TOTAL COST TO HOSPITAL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'modified training dataset'!$R$258:$R$457</c:f>
              <c:numCache>
                <c:formatCode>General</c:formatCode>
                <c:ptCount val="200"/>
                <c:pt idx="0">
                  <c:v>58</c:v>
                </c:pt>
                <c:pt idx="1">
                  <c:v>59</c:v>
                </c:pt>
                <c:pt idx="2">
                  <c:v>82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61</c:v>
                </c:pt>
                <c:pt idx="10">
                  <c:v>61</c:v>
                </c:pt>
                <c:pt idx="11">
                  <c:v>45</c:v>
                </c:pt>
                <c:pt idx="12">
                  <c:v>40</c:v>
                </c:pt>
                <c:pt idx="13">
                  <c:v>64</c:v>
                </c:pt>
                <c:pt idx="14">
                  <c:v>68</c:v>
                </c:pt>
                <c:pt idx="15">
                  <c:v>78</c:v>
                </c:pt>
                <c:pt idx="16">
                  <c:v>65</c:v>
                </c:pt>
                <c:pt idx="17">
                  <c:v>59</c:v>
                </c:pt>
                <c:pt idx="18">
                  <c:v>76</c:v>
                </c:pt>
                <c:pt idx="19">
                  <c:v>47</c:v>
                </c:pt>
                <c:pt idx="20">
                  <c:v>54</c:v>
                </c:pt>
                <c:pt idx="21">
                  <c:v>62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88</c:v>
                </c:pt>
                <c:pt idx="26">
                  <c:v>15</c:v>
                </c:pt>
                <c:pt idx="27">
                  <c:v>47</c:v>
                </c:pt>
                <c:pt idx="28">
                  <c:v>70</c:v>
                </c:pt>
                <c:pt idx="29">
                  <c:v>61</c:v>
                </c:pt>
                <c:pt idx="30">
                  <c:v>46</c:v>
                </c:pt>
                <c:pt idx="31">
                  <c:v>56</c:v>
                </c:pt>
                <c:pt idx="32">
                  <c:v>61</c:v>
                </c:pt>
                <c:pt idx="33">
                  <c:v>7</c:v>
                </c:pt>
                <c:pt idx="34">
                  <c:v>70</c:v>
                </c:pt>
                <c:pt idx="35" formatCode="0.00">
                  <c:v>0.83333333333333337</c:v>
                </c:pt>
                <c:pt idx="36" formatCode="0.00">
                  <c:v>0.83333333333333337</c:v>
                </c:pt>
                <c:pt idx="37">
                  <c:v>63</c:v>
                </c:pt>
                <c:pt idx="38">
                  <c:v>55</c:v>
                </c:pt>
                <c:pt idx="39">
                  <c:v>67</c:v>
                </c:pt>
                <c:pt idx="40">
                  <c:v>62</c:v>
                </c:pt>
                <c:pt idx="41">
                  <c:v>69</c:v>
                </c:pt>
                <c:pt idx="42">
                  <c:v>67</c:v>
                </c:pt>
                <c:pt idx="43">
                  <c:v>50</c:v>
                </c:pt>
                <c:pt idx="44">
                  <c:v>3</c:v>
                </c:pt>
                <c:pt idx="45">
                  <c:v>78</c:v>
                </c:pt>
                <c:pt idx="46">
                  <c:v>39</c:v>
                </c:pt>
                <c:pt idx="47">
                  <c:v>64</c:v>
                </c:pt>
                <c:pt idx="48">
                  <c:v>53</c:v>
                </c:pt>
                <c:pt idx="49">
                  <c:v>1</c:v>
                </c:pt>
                <c:pt idx="50">
                  <c:v>55</c:v>
                </c:pt>
                <c:pt idx="51">
                  <c:v>56</c:v>
                </c:pt>
                <c:pt idx="52">
                  <c:v>71</c:v>
                </c:pt>
                <c:pt idx="53">
                  <c:v>48</c:v>
                </c:pt>
                <c:pt idx="54">
                  <c:v>53</c:v>
                </c:pt>
                <c:pt idx="55">
                  <c:v>69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5</c:v>
                </c:pt>
                <c:pt idx="66">
                  <c:v>33</c:v>
                </c:pt>
                <c:pt idx="67">
                  <c:v>21</c:v>
                </c:pt>
                <c:pt idx="68">
                  <c:v>3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33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5</c:v>
                </c:pt>
                <c:pt idx="81">
                  <c:v>51</c:v>
                </c:pt>
                <c:pt idx="82">
                  <c:v>51</c:v>
                </c:pt>
                <c:pt idx="83">
                  <c:v>62</c:v>
                </c:pt>
                <c:pt idx="84">
                  <c:v>7</c:v>
                </c:pt>
                <c:pt idx="85">
                  <c:v>19</c:v>
                </c:pt>
                <c:pt idx="86" formatCode="0.00">
                  <c:v>0.58333333333333337</c:v>
                </c:pt>
                <c:pt idx="87">
                  <c:v>42</c:v>
                </c:pt>
                <c:pt idx="88">
                  <c:v>16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65</c:v>
                </c:pt>
                <c:pt idx="94">
                  <c:v>7</c:v>
                </c:pt>
                <c:pt idx="95">
                  <c:v>70</c:v>
                </c:pt>
                <c:pt idx="96">
                  <c:v>49</c:v>
                </c:pt>
                <c:pt idx="97">
                  <c:v>2</c:v>
                </c:pt>
                <c:pt idx="98">
                  <c:v>55</c:v>
                </c:pt>
                <c:pt idx="99">
                  <c:v>1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46</c:v>
                </c:pt>
                <c:pt idx="105">
                  <c:v>45</c:v>
                </c:pt>
                <c:pt idx="106">
                  <c:v>48</c:v>
                </c:pt>
                <c:pt idx="107">
                  <c:v>41</c:v>
                </c:pt>
                <c:pt idx="108">
                  <c:v>7</c:v>
                </c:pt>
                <c:pt idx="109">
                  <c:v>4</c:v>
                </c:pt>
                <c:pt idx="110">
                  <c:v>69</c:v>
                </c:pt>
                <c:pt idx="111">
                  <c:v>6</c:v>
                </c:pt>
                <c:pt idx="112">
                  <c:v>44</c:v>
                </c:pt>
                <c:pt idx="113">
                  <c:v>9</c:v>
                </c:pt>
                <c:pt idx="114">
                  <c:v>36</c:v>
                </c:pt>
                <c:pt idx="115">
                  <c:v>37</c:v>
                </c:pt>
                <c:pt idx="116">
                  <c:v>16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51</c:v>
                </c:pt>
                <c:pt idx="121">
                  <c:v>24</c:v>
                </c:pt>
                <c:pt idx="122">
                  <c:v>8</c:v>
                </c:pt>
                <c:pt idx="123">
                  <c:v>4</c:v>
                </c:pt>
                <c:pt idx="124">
                  <c:v>46</c:v>
                </c:pt>
                <c:pt idx="125">
                  <c:v>48</c:v>
                </c:pt>
                <c:pt idx="126">
                  <c:v>8</c:v>
                </c:pt>
                <c:pt idx="127">
                  <c:v>7</c:v>
                </c:pt>
                <c:pt idx="128">
                  <c:v>16</c:v>
                </c:pt>
                <c:pt idx="129">
                  <c:v>1</c:v>
                </c:pt>
                <c:pt idx="130">
                  <c:v>14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55</c:v>
                </c:pt>
                <c:pt idx="140">
                  <c:v>1</c:v>
                </c:pt>
                <c:pt idx="141">
                  <c:v>14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</c:v>
                </c:pt>
                <c:pt idx="146">
                  <c:v>8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4</c:v>
                </c:pt>
                <c:pt idx="157" formatCode="0.00">
                  <c:v>3.287671232876712E-2</c:v>
                </c:pt>
                <c:pt idx="158">
                  <c:v>74</c:v>
                </c:pt>
                <c:pt idx="159">
                  <c:v>12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13</c:v>
                </c:pt>
                <c:pt idx="164">
                  <c:v>9</c:v>
                </c:pt>
                <c:pt idx="165">
                  <c:v>51</c:v>
                </c:pt>
                <c:pt idx="166">
                  <c:v>74</c:v>
                </c:pt>
                <c:pt idx="167">
                  <c:v>27</c:v>
                </c:pt>
                <c:pt idx="168">
                  <c:v>55</c:v>
                </c:pt>
                <c:pt idx="169">
                  <c:v>70</c:v>
                </c:pt>
                <c:pt idx="170">
                  <c:v>31</c:v>
                </c:pt>
                <c:pt idx="171">
                  <c:v>14</c:v>
                </c:pt>
                <c:pt idx="172">
                  <c:v>2</c:v>
                </c:pt>
                <c:pt idx="173">
                  <c:v>44</c:v>
                </c:pt>
                <c:pt idx="174">
                  <c:v>13</c:v>
                </c:pt>
                <c:pt idx="175">
                  <c:v>16</c:v>
                </c:pt>
                <c:pt idx="176">
                  <c:v>65</c:v>
                </c:pt>
                <c:pt idx="177">
                  <c:v>7</c:v>
                </c:pt>
                <c:pt idx="178">
                  <c:v>4</c:v>
                </c:pt>
                <c:pt idx="179">
                  <c:v>45</c:v>
                </c:pt>
                <c:pt idx="180">
                  <c:v>13</c:v>
                </c:pt>
                <c:pt idx="181">
                  <c:v>38</c:v>
                </c:pt>
                <c:pt idx="182" formatCode="0.00">
                  <c:v>0.41666666666666669</c:v>
                </c:pt>
                <c:pt idx="183">
                  <c:v>21</c:v>
                </c:pt>
                <c:pt idx="184">
                  <c:v>13</c:v>
                </c:pt>
                <c:pt idx="185">
                  <c:v>11</c:v>
                </c:pt>
                <c:pt idx="186">
                  <c:v>57</c:v>
                </c:pt>
                <c:pt idx="187">
                  <c:v>56</c:v>
                </c:pt>
                <c:pt idx="188">
                  <c:v>3</c:v>
                </c:pt>
                <c:pt idx="189">
                  <c:v>2</c:v>
                </c:pt>
                <c:pt idx="190">
                  <c:v>63</c:v>
                </c:pt>
                <c:pt idx="191">
                  <c:v>68</c:v>
                </c:pt>
                <c:pt idx="192">
                  <c:v>16</c:v>
                </c:pt>
                <c:pt idx="193">
                  <c:v>63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dataset'!$AE$258:$AE$457</c:f>
              <c:numCache>
                <c:formatCode>General</c:formatCode>
                <c:ptCount val="200"/>
                <c:pt idx="0">
                  <c:v>660293</c:v>
                </c:pt>
                <c:pt idx="1">
                  <c:v>809130</c:v>
                </c:pt>
                <c:pt idx="2">
                  <c:v>362231</c:v>
                </c:pt>
                <c:pt idx="3">
                  <c:v>629990</c:v>
                </c:pt>
                <c:pt idx="4">
                  <c:v>444876</c:v>
                </c:pt>
                <c:pt idx="5">
                  <c:v>372357</c:v>
                </c:pt>
                <c:pt idx="6">
                  <c:v>887350</c:v>
                </c:pt>
                <c:pt idx="7">
                  <c:v>389827</c:v>
                </c:pt>
                <c:pt idx="8">
                  <c:v>437529.07</c:v>
                </c:pt>
                <c:pt idx="9">
                  <c:v>364222</c:v>
                </c:pt>
                <c:pt idx="10">
                  <c:v>514524</c:v>
                </c:pt>
                <c:pt idx="11">
                  <c:v>539976</c:v>
                </c:pt>
                <c:pt idx="12">
                  <c:v>711616</c:v>
                </c:pt>
                <c:pt idx="13">
                  <c:v>420040</c:v>
                </c:pt>
                <c:pt idx="14">
                  <c:v>495968.7</c:v>
                </c:pt>
                <c:pt idx="15">
                  <c:v>157763</c:v>
                </c:pt>
                <c:pt idx="16">
                  <c:v>501897</c:v>
                </c:pt>
                <c:pt idx="17">
                  <c:v>343984</c:v>
                </c:pt>
                <c:pt idx="18">
                  <c:v>449395</c:v>
                </c:pt>
                <c:pt idx="19">
                  <c:v>214716</c:v>
                </c:pt>
                <c:pt idx="20">
                  <c:v>341109</c:v>
                </c:pt>
                <c:pt idx="21">
                  <c:v>288960</c:v>
                </c:pt>
                <c:pt idx="22">
                  <c:v>348687</c:v>
                </c:pt>
                <c:pt idx="23">
                  <c:v>345590</c:v>
                </c:pt>
                <c:pt idx="24">
                  <c:v>361738</c:v>
                </c:pt>
                <c:pt idx="25">
                  <c:v>305193</c:v>
                </c:pt>
                <c:pt idx="26">
                  <c:v>404644</c:v>
                </c:pt>
                <c:pt idx="27">
                  <c:v>278213.73</c:v>
                </c:pt>
                <c:pt idx="28">
                  <c:v>355276</c:v>
                </c:pt>
                <c:pt idx="29">
                  <c:v>229289</c:v>
                </c:pt>
                <c:pt idx="30">
                  <c:v>247473</c:v>
                </c:pt>
                <c:pt idx="31">
                  <c:v>395163</c:v>
                </c:pt>
                <c:pt idx="32">
                  <c:v>418429</c:v>
                </c:pt>
                <c:pt idx="33">
                  <c:v>359280</c:v>
                </c:pt>
                <c:pt idx="34">
                  <c:v>349318</c:v>
                </c:pt>
                <c:pt idx="35">
                  <c:v>551809</c:v>
                </c:pt>
                <c:pt idx="36">
                  <c:v>293127</c:v>
                </c:pt>
                <c:pt idx="37">
                  <c:v>260036</c:v>
                </c:pt>
                <c:pt idx="38">
                  <c:v>163765</c:v>
                </c:pt>
                <c:pt idx="39">
                  <c:v>162364</c:v>
                </c:pt>
                <c:pt idx="40">
                  <c:v>144037.23000000001</c:v>
                </c:pt>
                <c:pt idx="41">
                  <c:v>183204</c:v>
                </c:pt>
                <c:pt idx="42">
                  <c:v>164962</c:v>
                </c:pt>
                <c:pt idx="43">
                  <c:v>178100</c:v>
                </c:pt>
                <c:pt idx="44">
                  <c:v>169726.43</c:v>
                </c:pt>
                <c:pt idx="45">
                  <c:v>164719</c:v>
                </c:pt>
                <c:pt idx="46">
                  <c:v>133130</c:v>
                </c:pt>
                <c:pt idx="47">
                  <c:v>146308.6</c:v>
                </c:pt>
                <c:pt idx="48">
                  <c:v>134497.65</c:v>
                </c:pt>
                <c:pt idx="49">
                  <c:v>206500.95</c:v>
                </c:pt>
                <c:pt idx="50">
                  <c:v>120131</c:v>
                </c:pt>
                <c:pt idx="51">
                  <c:v>176340.75</c:v>
                </c:pt>
                <c:pt idx="52">
                  <c:v>138923</c:v>
                </c:pt>
                <c:pt idx="53">
                  <c:v>162957.32</c:v>
                </c:pt>
                <c:pt idx="54">
                  <c:v>133009</c:v>
                </c:pt>
                <c:pt idx="55">
                  <c:v>163483</c:v>
                </c:pt>
                <c:pt idx="56">
                  <c:v>131837</c:v>
                </c:pt>
                <c:pt idx="57">
                  <c:v>163372</c:v>
                </c:pt>
                <c:pt idx="58">
                  <c:v>128104.37</c:v>
                </c:pt>
                <c:pt idx="59">
                  <c:v>115908</c:v>
                </c:pt>
                <c:pt idx="60">
                  <c:v>129474.64</c:v>
                </c:pt>
                <c:pt idx="61">
                  <c:v>152184</c:v>
                </c:pt>
                <c:pt idx="62">
                  <c:v>122892</c:v>
                </c:pt>
                <c:pt idx="63">
                  <c:v>124804</c:v>
                </c:pt>
                <c:pt idx="64">
                  <c:v>142552</c:v>
                </c:pt>
                <c:pt idx="65">
                  <c:v>128196</c:v>
                </c:pt>
                <c:pt idx="66">
                  <c:v>109085.84</c:v>
                </c:pt>
                <c:pt idx="67">
                  <c:v>109452</c:v>
                </c:pt>
                <c:pt idx="68">
                  <c:v>125643</c:v>
                </c:pt>
                <c:pt idx="69">
                  <c:v>120064</c:v>
                </c:pt>
                <c:pt idx="70">
                  <c:v>114580</c:v>
                </c:pt>
                <c:pt idx="71">
                  <c:v>119935.36</c:v>
                </c:pt>
                <c:pt idx="72">
                  <c:v>129474.64</c:v>
                </c:pt>
                <c:pt idx="73">
                  <c:v>152184</c:v>
                </c:pt>
                <c:pt idx="74">
                  <c:v>122892</c:v>
                </c:pt>
                <c:pt idx="75">
                  <c:v>128196</c:v>
                </c:pt>
                <c:pt idx="76">
                  <c:v>109085.84</c:v>
                </c:pt>
                <c:pt idx="77">
                  <c:v>125643</c:v>
                </c:pt>
                <c:pt idx="78">
                  <c:v>120064</c:v>
                </c:pt>
                <c:pt idx="79">
                  <c:v>114580</c:v>
                </c:pt>
                <c:pt idx="80">
                  <c:v>119935.36</c:v>
                </c:pt>
                <c:pt idx="81">
                  <c:v>199268</c:v>
                </c:pt>
                <c:pt idx="82">
                  <c:v>341011</c:v>
                </c:pt>
                <c:pt idx="83">
                  <c:v>334955</c:v>
                </c:pt>
                <c:pt idx="84">
                  <c:v>258138</c:v>
                </c:pt>
                <c:pt idx="85">
                  <c:v>275888</c:v>
                </c:pt>
                <c:pt idx="86">
                  <c:v>308817</c:v>
                </c:pt>
                <c:pt idx="87">
                  <c:v>294615.90000000002</c:v>
                </c:pt>
                <c:pt idx="88">
                  <c:v>156576.85</c:v>
                </c:pt>
                <c:pt idx="89">
                  <c:v>109575.6</c:v>
                </c:pt>
                <c:pt idx="90">
                  <c:v>209292</c:v>
                </c:pt>
                <c:pt idx="91">
                  <c:v>195136</c:v>
                </c:pt>
                <c:pt idx="92">
                  <c:v>265243</c:v>
                </c:pt>
                <c:pt idx="93">
                  <c:v>201219</c:v>
                </c:pt>
                <c:pt idx="94">
                  <c:v>179720</c:v>
                </c:pt>
                <c:pt idx="95">
                  <c:v>143278.83000000002</c:v>
                </c:pt>
                <c:pt idx="96">
                  <c:v>214679</c:v>
                </c:pt>
                <c:pt idx="97">
                  <c:v>165000</c:v>
                </c:pt>
                <c:pt idx="98">
                  <c:v>262582</c:v>
                </c:pt>
                <c:pt idx="99">
                  <c:v>208535.71</c:v>
                </c:pt>
                <c:pt idx="100">
                  <c:v>179613.25</c:v>
                </c:pt>
                <c:pt idx="101">
                  <c:v>151156.52000000002</c:v>
                </c:pt>
                <c:pt idx="102">
                  <c:v>189701.55</c:v>
                </c:pt>
                <c:pt idx="103">
                  <c:v>169951</c:v>
                </c:pt>
                <c:pt idx="104">
                  <c:v>220519</c:v>
                </c:pt>
                <c:pt idx="105">
                  <c:v>139723</c:v>
                </c:pt>
                <c:pt idx="106">
                  <c:v>119685.64</c:v>
                </c:pt>
                <c:pt idx="107">
                  <c:v>253471</c:v>
                </c:pt>
                <c:pt idx="108">
                  <c:v>129684</c:v>
                </c:pt>
                <c:pt idx="109">
                  <c:v>167122</c:v>
                </c:pt>
                <c:pt idx="110">
                  <c:v>276458</c:v>
                </c:pt>
                <c:pt idx="111">
                  <c:v>150337</c:v>
                </c:pt>
                <c:pt idx="112">
                  <c:v>138093.02000000002</c:v>
                </c:pt>
                <c:pt idx="113">
                  <c:v>178398</c:v>
                </c:pt>
                <c:pt idx="114">
                  <c:v>180870</c:v>
                </c:pt>
                <c:pt idx="115">
                  <c:v>182651</c:v>
                </c:pt>
                <c:pt idx="116">
                  <c:v>323960</c:v>
                </c:pt>
                <c:pt idx="117">
                  <c:v>159327.38</c:v>
                </c:pt>
                <c:pt idx="118">
                  <c:v>131430</c:v>
                </c:pt>
                <c:pt idx="119">
                  <c:v>180415.66999999998</c:v>
                </c:pt>
                <c:pt idx="120">
                  <c:v>139067</c:v>
                </c:pt>
                <c:pt idx="121">
                  <c:v>197865</c:v>
                </c:pt>
                <c:pt idx="122">
                  <c:v>144900.29999999999</c:v>
                </c:pt>
                <c:pt idx="123">
                  <c:v>202633.9</c:v>
                </c:pt>
                <c:pt idx="124">
                  <c:v>232676</c:v>
                </c:pt>
                <c:pt idx="125">
                  <c:v>127899</c:v>
                </c:pt>
                <c:pt idx="126">
                  <c:v>145362</c:v>
                </c:pt>
                <c:pt idx="127">
                  <c:v>165335.52000000002</c:v>
                </c:pt>
                <c:pt idx="128">
                  <c:v>233266</c:v>
                </c:pt>
                <c:pt idx="129">
                  <c:v>153445</c:v>
                </c:pt>
                <c:pt idx="130">
                  <c:v>135216</c:v>
                </c:pt>
                <c:pt idx="131">
                  <c:v>117185</c:v>
                </c:pt>
                <c:pt idx="132">
                  <c:v>108989</c:v>
                </c:pt>
                <c:pt idx="133">
                  <c:v>148652</c:v>
                </c:pt>
                <c:pt idx="134">
                  <c:v>79302</c:v>
                </c:pt>
                <c:pt idx="135">
                  <c:v>147132</c:v>
                </c:pt>
                <c:pt idx="136">
                  <c:v>131738.27000000002</c:v>
                </c:pt>
                <c:pt idx="137">
                  <c:v>146355</c:v>
                </c:pt>
                <c:pt idx="138">
                  <c:v>97060.800000000003</c:v>
                </c:pt>
                <c:pt idx="139">
                  <c:v>84002.5</c:v>
                </c:pt>
                <c:pt idx="140">
                  <c:v>106070</c:v>
                </c:pt>
                <c:pt idx="141">
                  <c:v>123187.9</c:v>
                </c:pt>
                <c:pt idx="142">
                  <c:v>120367.81</c:v>
                </c:pt>
                <c:pt idx="143">
                  <c:v>140372</c:v>
                </c:pt>
                <c:pt idx="144">
                  <c:v>102852</c:v>
                </c:pt>
                <c:pt idx="145">
                  <c:v>154669</c:v>
                </c:pt>
                <c:pt idx="146">
                  <c:v>115935.54000000001</c:v>
                </c:pt>
                <c:pt idx="147">
                  <c:v>113706.2</c:v>
                </c:pt>
                <c:pt idx="148">
                  <c:v>138769.38</c:v>
                </c:pt>
                <c:pt idx="149">
                  <c:v>61340</c:v>
                </c:pt>
                <c:pt idx="150">
                  <c:v>72374</c:v>
                </c:pt>
                <c:pt idx="151">
                  <c:v>143773.58000000002</c:v>
                </c:pt>
                <c:pt idx="152">
                  <c:v>142326.04</c:v>
                </c:pt>
                <c:pt idx="153">
                  <c:v>140545</c:v>
                </c:pt>
                <c:pt idx="154">
                  <c:v>57140.85</c:v>
                </c:pt>
                <c:pt idx="155">
                  <c:v>131727</c:v>
                </c:pt>
                <c:pt idx="156">
                  <c:v>132226</c:v>
                </c:pt>
                <c:pt idx="157">
                  <c:v>77241</c:v>
                </c:pt>
                <c:pt idx="158">
                  <c:v>55885.7</c:v>
                </c:pt>
                <c:pt idx="159">
                  <c:v>49700</c:v>
                </c:pt>
                <c:pt idx="160">
                  <c:v>155352</c:v>
                </c:pt>
                <c:pt idx="161">
                  <c:v>288614.2</c:v>
                </c:pt>
                <c:pt idx="162">
                  <c:v>239570.4</c:v>
                </c:pt>
                <c:pt idx="163">
                  <c:v>170302</c:v>
                </c:pt>
                <c:pt idx="164">
                  <c:v>141232.16999999998</c:v>
                </c:pt>
                <c:pt idx="165">
                  <c:v>102537.85</c:v>
                </c:pt>
                <c:pt idx="166">
                  <c:v>219126.24</c:v>
                </c:pt>
                <c:pt idx="167">
                  <c:v>204852.36</c:v>
                </c:pt>
                <c:pt idx="168">
                  <c:v>253368</c:v>
                </c:pt>
                <c:pt idx="169">
                  <c:v>162271</c:v>
                </c:pt>
                <c:pt idx="170">
                  <c:v>293271</c:v>
                </c:pt>
                <c:pt idx="171">
                  <c:v>162957</c:v>
                </c:pt>
                <c:pt idx="172">
                  <c:v>137273</c:v>
                </c:pt>
                <c:pt idx="173">
                  <c:v>199677</c:v>
                </c:pt>
                <c:pt idx="174">
                  <c:v>161017</c:v>
                </c:pt>
                <c:pt idx="175">
                  <c:v>199790</c:v>
                </c:pt>
                <c:pt idx="176">
                  <c:v>159882</c:v>
                </c:pt>
                <c:pt idx="177">
                  <c:v>64929</c:v>
                </c:pt>
                <c:pt idx="178">
                  <c:v>180728</c:v>
                </c:pt>
                <c:pt idx="179">
                  <c:v>144134</c:v>
                </c:pt>
                <c:pt idx="180">
                  <c:v>160250</c:v>
                </c:pt>
                <c:pt idx="181">
                  <c:v>193543</c:v>
                </c:pt>
                <c:pt idx="182">
                  <c:v>233376</c:v>
                </c:pt>
                <c:pt idx="183">
                  <c:v>166709</c:v>
                </c:pt>
                <c:pt idx="184">
                  <c:v>133873</c:v>
                </c:pt>
                <c:pt idx="185">
                  <c:v>133087</c:v>
                </c:pt>
                <c:pt idx="186">
                  <c:v>178428</c:v>
                </c:pt>
                <c:pt idx="187">
                  <c:v>191102</c:v>
                </c:pt>
                <c:pt idx="188">
                  <c:v>168670</c:v>
                </c:pt>
                <c:pt idx="189">
                  <c:v>163914</c:v>
                </c:pt>
                <c:pt idx="190">
                  <c:v>241130</c:v>
                </c:pt>
                <c:pt idx="191">
                  <c:v>138535</c:v>
                </c:pt>
                <c:pt idx="192">
                  <c:v>119348</c:v>
                </c:pt>
                <c:pt idx="193">
                  <c:v>154354</c:v>
                </c:pt>
                <c:pt idx="194">
                  <c:v>119877</c:v>
                </c:pt>
                <c:pt idx="195">
                  <c:v>135019</c:v>
                </c:pt>
                <c:pt idx="196">
                  <c:v>176383</c:v>
                </c:pt>
                <c:pt idx="197">
                  <c:v>233522</c:v>
                </c:pt>
                <c:pt idx="198">
                  <c:v>132585</c:v>
                </c:pt>
                <c:pt idx="199">
                  <c:v>170654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40-4252-B2EC-1BAEDA8C3F5F}"/>
            </c:ext>
          </c:extLst>
        </c:ser>
        <c:ser>
          <c:idx val="13"/>
          <c:order val="13"/>
          <c:tx>
            <c:strRef>
              <c:f>'modified training dataset'!$AF$257</c:f>
              <c:strCache>
                <c:ptCount val="1"/>
                <c:pt idx="0">
                  <c:v>Predicted TOTAL COST TO HOSPITAL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'modified training dataset'!$R$258:$R$457</c:f>
              <c:numCache>
                <c:formatCode>General</c:formatCode>
                <c:ptCount val="200"/>
                <c:pt idx="0">
                  <c:v>58</c:v>
                </c:pt>
                <c:pt idx="1">
                  <c:v>59</c:v>
                </c:pt>
                <c:pt idx="2">
                  <c:v>82</c:v>
                </c:pt>
                <c:pt idx="3">
                  <c:v>46</c:v>
                </c:pt>
                <c:pt idx="4">
                  <c:v>60</c:v>
                </c:pt>
                <c:pt idx="5">
                  <c:v>75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61</c:v>
                </c:pt>
                <c:pt idx="10">
                  <c:v>61</c:v>
                </c:pt>
                <c:pt idx="11">
                  <c:v>45</c:v>
                </c:pt>
                <c:pt idx="12">
                  <c:v>40</c:v>
                </c:pt>
                <c:pt idx="13">
                  <c:v>64</c:v>
                </c:pt>
                <c:pt idx="14">
                  <c:v>68</c:v>
                </c:pt>
                <c:pt idx="15">
                  <c:v>78</c:v>
                </c:pt>
                <c:pt idx="16">
                  <c:v>65</c:v>
                </c:pt>
                <c:pt idx="17">
                  <c:v>59</c:v>
                </c:pt>
                <c:pt idx="18">
                  <c:v>76</c:v>
                </c:pt>
                <c:pt idx="19">
                  <c:v>47</c:v>
                </c:pt>
                <c:pt idx="20">
                  <c:v>54</c:v>
                </c:pt>
                <c:pt idx="21">
                  <c:v>62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88</c:v>
                </c:pt>
                <c:pt idx="26">
                  <c:v>15</c:v>
                </c:pt>
                <c:pt idx="27">
                  <c:v>47</c:v>
                </c:pt>
                <c:pt idx="28">
                  <c:v>70</c:v>
                </c:pt>
                <c:pt idx="29">
                  <c:v>61</c:v>
                </c:pt>
                <c:pt idx="30">
                  <c:v>46</c:v>
                </c:pt>
                <c:pt idx="31">
                  <c:v>56</c:v>
                </c:pt>
                <c:pt idx="32">
                  <c:v>61</c:v>
                </c:pt>
                <c:pt idx="33">
                  <c:v>7</c:v>
                </c:pt>
                <c:pt idx="34">
                  <c:v>70</c:v>
                </c:pt>
                <c:pt idx="35" formatCode="0.00">
                  <c:v>0.83333333333333337</c:v>
                </c:pt>
                <c:pt idx="36" formatCode="0.00">
                  <c:v>0.83333333333333337</c:v>
                </c:pt>
                <c:pt idx="37">
                  <c:v>63</c:v>
                </c:pt>
                <c:pt idx="38">
                  <c:v>55</c:v>
                </c:pt>
                <c:pt idx="39">
                  <c:v>67</c:v>
                </c:pt>
                <c:pt idx="40">
                  <c:v>62</c:v>
                </c:pt>
                <c:pt idx="41">
                  <c:v>69</c:v>
                </c:pt>
                <c:pt idx="42">
                  <c:v>67</c:v>
                </c:pt>
                <c:pt idx="43">
                  <c:v>50</c:v>
                </c:pt>
                <c:pt idx="44">
                  <c:v>3</c:v>
                </c:pt>
                <c:pt idx="45">
                  <c:v>78</c:v>
                </c:pt>
                <c:pt idx="46">
                  <c:v>39</c:v>
                </c:pt>
                <c:pt idx="47">
                  <c:v>64</c:v>
                </c:pt>
                <c:pt idx="48">
                  <c:v>53</c:v>
                </c:pt>
                <c:pt idx="49">
                  <c:v>1</c:v>
                </c:pt>
                <c:pt idx="50">
                  <c:v>55</c:v>
                </c:pt>
                <c:pt idx="51">
                  <c:v>56</c:v>
                </c:pt>
                <c:pt idx="52">
                  <c:v>71</c:v>
                </c:pt>
                <c:pt idx="53">
                  <c:v>48</c:v>
                </c:pt>
                <c:pt idx="54">
                  <c:v>53</c:v>
                </c:pt>
                <c:pt idx="55">
                  <c:v>69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5</c:v>
                </c:pt>
                <c:pt idx="66">
                  <c:v>33</c:v>
                </c:pt>
                <c:pt idx="67">
                  <c:v>21</c:v>
                </c:pt>
                <c:pt idx="68">
                  <c:v>3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33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5</c:v>
                </c:pt>
                <c:pt idx="81">
                  <c:v>51</c:v>
                </c:pt>
                <c:pt idx="82">
                  <c:v>51</c:v>
                </c:pt>
                <c:pt idx="83">
                  <c:v>62</c:v>
                </c:pt>
                <c:pt idx="84">
                  <c:v>7</c:v>
                </c:pt>
                <c:pt idx="85">
                  <c:v>19</c:v>
                </c:pt>
                <c:pt idx="86" formatCode="0.00">
                  <c:v>0.58333333333333337</c:v>
                </c:pt>
                <c:pt idx="87">
                  <c:v>42</c:v>
                </c:pt>
                <c:pt idx="88">
                  <c:v>16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65</c:v>
                </c:pt>
                <c:pt idx="94">
                  <c:v>7</c:v>
                </c:pt>
                <c:pt idx="95">
                  <c:v>70</c:v>
                </c:pt>
                <c:pt idx="96">
                  <c:v>49</c:v>
                </c:pt>
                <c:pt idx="97">
                  <c:v>2</c:v>
                </c:pt>
                <c:pt idx="98">
                  <c:v>55</c:v>
                </c:pt>
                <c:pt idx="99">
                  <c:v>1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3</c:v>
                </c:pt>
                <c:pt idx="104">
                  <c:v>46</c:v>
                </c:pt>
                <c:pt idx="105">
                  <c:v>45</c:v>
                </c:pt>
                <c:pt idx="106">
                  <c:v>48</c:v>
                </c:pt>
                <c:pt idx="107">
                  <c:v>41</c:v>
                </c:pt>
                <c:pt idx="108">
                  <c:v>7</c:v>
                </c:pt>
                <c:pt idx="109">
                  <c:v>4</c:v>
                </c:pt>
                <c:pt idx="110">
                  <c:v>69</c:v>
                </c:pt>
                <c:pt idx="111">
                  <c:v>6</c:v>
                </c:pt>
                <c:pt idx="112">
                  <c:v>44</c:v>
                </c:pt>
                <c:pt idx="113">
                  <c:v>9</c:v>
                </c:pt>
                <c:pt idx="114">
                  <c:v>36</c:v>
                </c:pt>
                <c:pt idx="115">
                  <c:v>37</c:v>
                </c:pt>
                <c:pt idx="116">
                  <c:v>16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51</c:v>
                </c:pt>
                <c:pt idx="121">
                  <c:v>24</c:v>
                </c:pt>
                <c:pt idx="122">
                  <c:v>8</c:v>
                </c:pt>
                <c:pt idx="123">
                  <c:v>4</c:v>
                </c:pt>
                <c:pt idx="124">
                  <c:v>46</c:v>
                </c:pt>
                <c:pt idx="125">
                  <c:v>48</c:v>
                </c:pt>
                <c:pt idx="126">
                  <c:v>8</c:v>
                </c:pt>
                <c:pt idx="127">
                  <c:v>7</c:v>
                </c:pt>
                <c:pt idx="128">
                  <c:v>16</c:v>
                </c:pt>
                <c:pt idx="129">
                  <c:v>1</c:v>
                </c:pt>
                <c:pt idx="130">
                  <c:v>14</c:v>
                </c:pt>
                <c:pt idx="131">
                  <c:v>12</c:v>
                </c:pt>
                <c:pt idx="132">
                  <c:v>16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55</c:v>
                </c:pt>
                <c:pt idx="140">
                  <c:v>1</c:v>
                </c:pt>
                <c:pt idx="141">
                  <c:v>14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</c:v>
                </c:pt>
                <c:pt idx="146">
                  <c:v>8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4</c:v>
                </c:pt>
                <c:pt idx="157" formatCode="0.00">
                  <c:v>3.287671232876712E-2</c:v>
                </c:pt>
                <c:pt idx="158">
                  <c:v>74</c:v>
                </c:pt>
                <c:pt idx="159">
                  <c:v>12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13</c:v>
                </c:pt>
                <c:pt idx="164">
                  <c:v>9</c:v>
                </c:pt>
                <c:pt idx="165">
                  <c:v>51</c:v>
                </c:pt>
                <c:pt idx="166">
                  <c:v>74</c:v>
                </c:pt>
                <c:pt idx="167">
                  <c:v>27</c:v>
                </c:pt>
                <c:pt idx="168">
                  <c:v>55</c:v>
                </c:pt>
                <c:pt idx="169">
                  <c:v>70</c:v>
                </c:pt>
                <c:pt idx="170">
                  <c:v>31</c:v>
                </c:pt>
                <c:pt idx="171">
                  <c:v>14</c:v>
                </c:pt>
                <c:pt idx="172">
                  <c:v>2</c:v>
                </c:pt>
                <c:pt idx="173">
                  <c:v>44</c:v>
                </c:pt>
                <c:pt idx="174">
                  <c:v>13</c:v>
                </c:pt>
                <c:pt idx="175">
                  <c:v>16</c:v>
                </c:pt>
                <c:pt idx="176">
                  <c:v>65</c:v>
                </c:pt>
                <c:pt idx="177">
                  <c:v>7</c:v>
                </c:pt>
                <c:pt idx="178">
                  <c:v>4</c:v>
                </c:pt>
                <c:pt idx="179">
                  <c:v>45</c:v>
                </c:pt>
                <c:pt idx="180">
                  <c:v>13</c:v>
                </c:pt>
                <c:pt idx="181">
                  <c:v>38</c:v>
                </c:pt>
                <c:pt idx="182" formatCode="0.00">
                  <c:v>0.41666666666666669</c:v>
                </c:pt>
                <c:pt idx="183">
                  <c:v>21</c:v>
                </c:pt>
                <c:pt idx="184">
                  <c:v>13</c:v>
                </c:pt>
                <c:pt idx="185">
                  <c:v>11</c:v>
                </c:pt>
                <c:pt idx="186">
                  <c:v>57</c:v>
                </c:pt>
                <c:pt idx="187">
                  <c:v>56</c:v>
                </c:pt>
                <c:pt idx="188">
                  <c:v>3</c:v>
                </c:pt>
                <c:pt idx="189">
                  <c:v>2</c:v>
                </c:pt>
                <c:pt idx="190">
                  <c:v>63</c:v>
                </c:pt>
                <c:pt idx="191">
                  <c:v>68</c:v>
                </c:pt>
                <c:pt idx="192">
                  <c:v>16</c:v>
                </c:pt>
                <c:pt idx="193">
                  <c:v>63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dataset'!$AF$258:$AF$457</c:f>
              <c:numCache>
                <c:formatCode>General</c:formatCode>
                <c:ptCount val="200"/>
                <c:pt idx="0">
                  <c:v>319482.7626591954</c:v>
                </c:pt>
                <c:pt idx="1">
                  <c:v>324860.25026471814</c:v>
                </c:pt>
                <c:pt idx="2">
                  <c:v>380324.39191997173</c:v>
                </c:pt>
                <c:pt idx="3">
                  <c:v>343604.77056207211</c:v>
                </c:pt>
                <c:pt idx="4">
                  <c:v>287254.04953643988</c:v>
                </c:pt>
                <c:pt idx="5">
                  <c:v>471911.44870173151</c:v>
                </c:pt>
                <c:pt idx="6">
                  <c:v>382902.2722045363</c:v>
                </c:pt>
                <c:pt idx="7">
                  <c:v>306162.62221798976</c:v>
                </c:pt>
                <c:pt idx="8">
                  <c:v>362751.68759862962</c:v>
                </c:pt>
                <c:pt idx="9">
                  <c:v>288330.90924158116</c:v>
                </c:pt>
                <c:pt idx="10">
                  <c:v>344279.17166034866</c:v>
                </c:pt>
                <c:pt idx="11">
                  <c:v>169212.32711989296</c:v>
                </c:pt>
                <c:pt idx="12">
                  <c:v>320888.74018770899</c:v>
                </c:pt>
                <c:pt idx="13">
                  <c:v>236144.8868266748</c:v>
                </c:pt>
                <c:pt idx="14">
                  <c:v>296155.65604430571</c:v>
                </c:pt>
                <c:pt idx="15">
                  <c:v>312257.0326456725</c:v>
                </c:pt>
                <c:pt idx="16">
                  <c:v>322703.19395710179</c:v>
                </c:pt>
                <c:pt idx="17">
                  <c:v>261891.81667223887</c:v>
                </c:pt>
                <c:pt idx="18">
                  <c:v>335347.90412952559</c:v>
                </c:pt>
                <c:pt idx="19">
                  <c:v>276147.21079672879</c:v>
                </c:pt>
                <c:pt idx="20">
                  <c:v>352056.57126648934</c:v>
                </c:pt>
                <c:pt idx="21">
                  <c:v>286518.60527091078</c:v>
                </c:pt>
                <c:pt idx="22">
                  <c:v>347838.70199879119</c:v>
                </c:pt>
                <c:pt idx="23">
                  <c:v>318620.63363751437</c:v>
                </c:pt>
                <c:pt idx="24">
                  <c:v>340343.78267328185</c:v>
                </c:pt>
                <c:pt idx="25">
                  <c:v>383344.87836836983</c:v>
                </c:pt>
                <c:pt idx="26">
                  <c:v>377630.75744411396</c:v>
                </c:pt>
                <c:pt idx="27">
                  <c:v>290302.3244205165</c:v>
                </c:pt>
                <c:pt idx="28">
                  <c:v>318952.30288858258</c:v>
                </c:pt>
                <c:pt idx="29">
                  <c:v>288478.00750904874</c:v>
                </c:pt>
                <c:pt idx="30">
                  <c:v>298492.3529544092</c:v>
                </c:pt>
                <c:pt idx="31">
                  <c:v>296176.14323025831</c:v>
                </c:pt>
                <c:pt idx="32">
                  <c:v>316587.6267509812</c:v>
                </c:pt>
                <c:pt idx="33">
                  <c:v>260886.32564775346</c:v>
                </c:pt>
                <c:pt idx="34">
                  <c:v>177155.97517070739</c:v>
                </c:pt>
                <c:pt idx="35">
                  <c:v>174112.16264005861</c:v>
                </c:pt>
                <c:pt idx="36">
                  <c:v>193059.8635146133</c:v>
                </c:pt>
                <c:pt idx="37">
                  <c:v>216927.14763059554</c:v>
                </c:pt>
                <c:pt idx="38">
                  <c:v>300308.42861418735</c:v>
                </c:pt>
                <c:pt idx="39">
                  <c:v>226123.12896977639</c:v>
                </c:pt>
                <c:pt idx="40">
                  <c:v>298483.82167680847</c:v>
                </c:pt>
                <c:pt idx="41">
                  <c:v>254150.47809232585</c:v>
                </c:pt>
                <c:pt idx="42">
                  <c:v>278222.10346427641</c:v>
                </c:pt>
                <c:pt idx="43">
                  <c:v>131367.27734737506</c:v>
                </c:pt>
                <c:pt idx="44">
                  <c:v>185419.7377278872</c:v>
                </c:pt>
                <c:pt idx="45">
                  <c:v>235082.73966479336</c:v>
                </c:pt>
                <c:pt idx="46">
                  <c:v>162710.92597752533</c:v>
                </c:pt>
                <c:pt idx="47">
                  <c:v>173504.44254368806</c:v>
                </c:pt>
                <c:pt idx="48">
                  <c:v>170283.59264552768</c:v>
                </c:pt>
                <c:pt idx="49">
                  <c:v>151334.16035732703</c:v>
                </c:pt>
                <c:pt idx="50">
                  <c:v>205041.49395132484</c:v>
                </c:pt>
                <c:pt idx="51">
                  <c:v>191557.26516536248</c:v>
                </c:pt>
                <c:pt idx="52">
                  <c:v>314596.17910348182</c:v>
                </c:pt>
                <c:pt idx="53">
                  <c:v>155431.45455449785</c:v>
                </c:pt>
                <c:pt idx="54">
                  <c:v>140564.25772275499</c:v>
                </c:pt>
                <c:pt idx="55">
                  <c:v>221647.31380192371</c:v>
                </c:pt>
                <c:pt idx="56">
                  <c:v>171566.18858603964</c:v>
                </c:pt>
                <c:pt idx="57">
                  <c:v>122712.53598720614</c:v>
                </c:pt>
                <c:pt idx="58">
                  <c:v>104153.22349630944</c:v>
                </c:pt>
                <c:pt idx="59">
                  <c:v>106419.0755220608</c:v>
                </c:pt>
                <c:pt idx="60">
                  <c:v>152514.71147390592</c:v>
                </c:pt>
                <c:pt idx="61">
                  <c:v>124149.62882555374</c:v>
                </c:pt>
                <c:pt idx="62">
                  <c:v>141800.81412775669</c:v>
                </c:pt>
                <c:pt idx="63">
                  <c:v>184216.0927875815</c:v>
                </c:pt>
                <c:pt idx="64">
                  <c:v>102264.03874934241</c:v>
                </c:pt>
                <c:pt idx="65">
                  <c:v>189238.5785296901</c:v>
                </c:pt>
                <c:pt idx="66">
                  <c:v>120769.92704488253</c:v>
                </c:pt>
                <c:pt idx="67">
                  <c:v>107371.89500667136</c:v>
                </c:pt>
                <c:pt idx="68">
                  <c:v>184766.89032816858</c:v>
                </c:pt>
                <c:pt idx="69">
                  <c:v>118561.60461425337</c:v>
                </c:pt>
                <c:pt idx="70">
                  <c:v>84314.129954477015</c:v>
                </c:pt>
                <c:pt idx="71">
                  <c:v>133886.84779717249</c:v>
                </c:pt>
                <c:pt idx="72">
                  <c:v>152514.71147390592</c:v>
                </c:pt>
                <c:pt idx="73">
                  <c:v>124149.62882555374</c:v>
                </c:pt>
                <c:pt idx="74">
                  <c:v>141800.81412775669</c:v>
                </c:pt>
                <c:pt idx="75">
                  <c:v>189238.5785296901</c:v>
                </c:pt>
                <c:pt idx="76">
                  <c:v>120769.92704488253</c:v>
                </c:pt>
                <c:pt idx="77">
                  <c:v>184658.99365038064</c:v>
                </c:pt>
                <c:pt idx="78">
                  <c:v>118561.60461425337</c:v>
                </c:pt>
                <c:pt idx="79">
                  <c:v>84314.129954477015</c:v>
                </c:pt>
                <c:pt idx="80">
                  <c:v>133886.84779717249</c:v>
                </c:pt>
                <c:pt idx="81">
                  <c:v>276697.88057206065</c:v>
                </c:pt>
                <c:pt idx="82">
                  <c:v>286865.98247777019</c:v>
                </c:pt>
                <c:pt idx="83">
                  <c:v>308266.18943351734</c:v>
                </c:pt>
                <c:pt idx="84">
                  <c:v>217894.13291674494</c:v>
                </c:pt>
                <c:pt idx="85">
                  <c:v>190415.39788175054</c:v>
                </c:pt>
                <c:pt idx="86">
                  <c:v>233617.31753648358</c:v>
                </c:pt>
                <c:pt idx="87">
                  <c:v>373607.24225516454</c:v>
                </c:pt>
                <c:pt idx="88">
                  <c:v>139119.78001738028</c:v>
                </c:pt>
                <c:pt idx="89">
                  <c:v>142980.03644325217</c:v>
                </c:pt>
                <c:pt idx="90">
                  <c:v>159850.24222854141</c:v>
                </c:pt>
                <c:pt idx="91">
                  <c:v>165535.46303089298</c:v>
                </c:pt>
                <c:pt idx="92">
                  <c:v>203700.40805129643</c:v>
                </c:pt>
                <c:pt idx="93">
                  <c:v>238269.39295281249</c:v>
                </c:pt>
                <c:pt idx="94">
                  <c:v>131797.38986241579</c:v>
                </c:pt>
                <c:pt idx="95">
                  <c:v>307488.11362452852</c:v>
                </c:pt>
                <c:pt idx="96">
                  <c:v>177851.77741857158</c:v>
                </c:pt>
                <c:pt idx="97">
                  <c:v>189219.83941083332</c:v>
                </c:pt>
                <c:pt idx="98">
                  <c:v>299601.7950116875</c:v>
                </c:pt>
                <c:pt idx="99">
                  <c:v>165754.71182687063</c:v>
                </c:pt>
                <c:pt idx="100">
                  <c:v>156908.2845673979</c:v>
                </c:pt>
                <c:pt idx="101">
                  <c:v>155569.43422600327</c:v>
                </c:pt>
                <c:pt idx="102">
                  <c:v>150266.83970365603</c:v>
                </c:pt>
                <c:pt idx="103">
                  <c:v>179141.12715455651</c:v>
                </c:pt>
                <c:pt idx="104">
                  <c:v>308071.40313401655</c:v>
                </c:pt>
                <c:pt idx="105">
                  <c:v>214830.7081495139</c:v>
                </c:pt>
                <c:pt idx="106">
                  <c:v>167129.39633049438</c:v>
                </c:pt>
                <c:pt idx="107">
                  <c:v>219541.48710580348</c:v>
                </c:pt>
                <c:pt idx="108">
                  <c:v>145261.82204127664</c:v>
                </c:pt>
                <c:pt idx="109">
                  <c:v>165026.75921420654</c:v>
                </c:pt>
                <c:pt idx="110">
                  <c:v>272440.40837775636</c:v>
                </c:pt>
                <c:pt idx="111">
                  <c:v>73745.621784670802</c:v>
                </c:pt>
                <c:pt idx="112">
                  <c:v>163922.19794140043</c:v>
                </c:pt>
                <c:pt idx="113">
                  <c:v>174163.1260855486</c:v>
                </c:pt>
                <c:pt idx="114">
                  <c:v>265506.33782182925</c:v>
                </c:pt>
                <c:pt idx="115">
                  <c:v>199168.43221228008</c:v>
                </c:pt>
                <c:pt idx="116">
                  <c:v>147023.25475586153</c:v>
                </c:pt>
                <c:pt idx="117">
                  <c:v>230856.39777975049</c:v>
                </c:pt>
                <c:pt idx="118">
                  <c:v>194114.90354654373</c:v>
                </c:pt>
                <c:pt idx="119">
                  <c:v>179618.32945371931</c:v>
                </c:pt>
                <c:pt idx="120">
                  <c:v>295923.79839607113</c:v>
                </c:pt>
                <c:pt idx="121">
                  <c:v>197411.88093087214</c:v>
                </c:pt>
                <c:pt idx="122">
                  <c:v>143803.44694498231</c:v>
                </c:pt>
                <c:pt idx="123">
                  <c:v>161815.92562426301</c:v>
                </c:pt>
                <c:pt idx="124">
                  <c:v>283372.64379926067</c:v>
                </c:pt>
                <c:pt idx="125">
                  <c:v>164922.47601808424</c:v>
                </c:pt>
                <c:pt idx="126">
                  <c:v>177225.91803925429</c:v>
                </c:pt>
                <c:pt idx="127">
                  <c:v>136851.88462328078</c:v>
                </c:pt>
                <c:pt idx="128">
                  <c:v>312080.5046508892</c:v>
                </c:pt>
                <c:pt idx="129">
                  <c:v>134738.13405126869</c:v>
                </c:pt>
                <c:pt idx="130">
                  <c:v>272239.15705511952</c:v>
                </c:pt>
                <c:pt idx="131">
                  <c:v>92467.163334274199</c:v>
                </c:pt>
                <c:pt idx="132">
                  <c:v>103650.6471007395</c:v>
                </c:pt>
                <c:pt idx="133">
                  <c:v>180084.58885600098</c:v>
                </c:pt>
                <c:pt idx="134">
                  <c:v>161180.22546884831</c:v>
                </c:pt>
                <c:pt idx="135">
                  <c:v>166087.93972673986</c:v>
                </c:pt>
                <c:pt idx="136">
                  <c:v>154053.27847845285</c:v>
                </c:pt>
                <c:pt idx="137">
                  <c:v>183280.26427382321</c:v>
                </c:pt>
                <c:pt idx="138">
                  <c:v>172383.70888825625</c:v>
                </c:pt>
                <c:pt idx="139">
                  <c:v>237943.48025417168</c:v>
                </c:pt>
                <c:pt idx="140">
                  <c:v>180335.73439517547</c:v>
                </c:pt>
                <c:pt idx="141">
                  <c:v>128275.93188474761</c:v>
                </c:pt>
                <c:pt idx="142">
                  <c:v>138516.68362854209</c:v>
                </c:pt>
                <c:pt idx="143">
                  <c:v>166047.39842474909</c:v>
                </c:pt>
                <c:pt idx="144">
                  <c:v>185441.88464232444</c:v>
                </c:pt>
                <c:pt idx="145">
                  <c:v>168562.47009557535</c:v>
                </c:pt>
                <c:pt idx="146">
                  <c:v>144716.00082751084</c:v>
                </c:pt>
                <c:pt idx="147">
                  <c:v>147980.66091960168</c:v>
                </c:pt>
                <c:pt idx="148">
                  <c:v>160807.95911084133</c:v>
                </c:pt>
                <c:pt idx="149">
                  <c:v>157749.23040718058</c:v>
                </c:pt>
                <c:pt idx="150">
                  <c:v>98485.278364885598</c:v>
                </c:pt>
                <c:pt idx="151">
                  <c:v>148018.35098692638</c:v>
                </c:pt>
                <c:pt idx="152">
                  <c:v>196105.78306693834</c:v>
                </c:pt>
                <c:pt idx="153">
                  <c:v>228505.72213702762</c:v>
                </c:pt>
                <c:pt idx="154">
                  <c:v>169454.48585215089</c:v>
                </c:pt>
                <c:pt idx="155">
                  <c:v>120176.37066298138</c:v>
                </c:pt>
                <c:pt idx="156">
                  <c:v>157114.84233378764</c:v>
                </c:pt>
                <c:pt idx="157">
                  <c:v>200269.92116305188</c:v>
                </c:pt>
                <c:pt idx="158">
                  <c:v>301847.59869723109</c:v>
                </c:pt>
                <c:pt idx="159">
                  <c:v>156467.14595211166</c:v>
                </c:pt>
                <c:pt idx="160">
                  <c:v>277027.4373244099</c:v>
                </c:pt>
                <c:pt idx="161">
                  <c:v>199639.3235879924</c:v>
                </c:pt>
                <c:pt idx="162">
                  <c:v>127964.42759016553</c:v>
                </c:pt>
                <c:pt idx="163">
                  <c:v>178899.45583269844</c:v>
                </c:pt>
                <c:pt idx="164">
                  <c:v>124941.08489047251</c:v>
                </c:pt>
                <c:pt idx="165">
                  <c:v>243737.33245679963</c:v>
                </c:pt>
                <c:pt idx="166">
                  <c:v>352115.72438006575</c:v>
                </c:pt>
                <c:pt idx="167">
                  <c:v>258475.24031588517</c:v>
                </c:pt>
                <c:pt idx="168">
                  <c:v>277498.5859286653</c:v>
                </c:pt>
                <c:pt idx="169">
                  <c:v>313766.72419785918</c:v>
                </c:pt>
                <c:pt idx="170">
                  <c:v>227915.48127942067</c:v>
                </c:pt>
                <c:pt idx="171">
                  <c:v>116811.99356781514</c:v>
                </c:pt>
                <c:pt idx="172">
                  <c:v>167801.63400610338</c:v>
                </c:pt>
                <c:pt idx="173">
                  <c:v>278306.76382597489</c:v>
                </c:pt>
                <c:pt idx="174">
                  <c:v>191070.53714358635</c:v>
                </c:pt>
                <c:pt idx="175">
                  <c:v>206807.38150151001</c:v>
                </c:pt>
                <c:pt idx="176">
                  <c:v>172632.61761390857</c:v>
                </c:pt>
                <c:pt idx="177">
                  <c:v>150722.23091186862</c:v>
                </c:pt>
                <c:pt idx="178">
                  <c:v>152579.53380491037</c:v>
                </c:pt>
                <c:pt idx="179">
                  <c:v>260866.6926155852</c:v>
                </c:pt>
                <c:pt idx="180">
                  <c:v>110185.78776991717</c:v>
                </c:pt>
                <c:pt idx="181">
                  <c:v>228312.02074796992</c:v>
                </c:pt>
                <c:pt idx="182">
                  <c:v>150198.77647859196</c:v>
                </c:pt>
                <c:pt idx="183">
                  <c:v>197787.15798075194</c:v>
                </c:pt>
                <c:pt idx="184">
                  <c:v>175421.82422871931</c:v>
                </c:pt>
                <c:pt idx="185">
                  <c:v>135649.02510154006</c:v>
                </c:pt>
                <c:pt idx="186">
                  <c:v>274947.24289168889</c:v>
                </c:pt>
                <c:pt idx="187">
                  <c:v>319423.49972701393</c:v>
                </c:pt>
                <c:pt idx="188">
                  <c:v>170695.86757606582</c:v>
                </c:pt>
                <c:pt idx="189">
                  <c:v>136522.64337740751</c:v>
                </c:pt>
                <c:pt idx="190">
                  <c:v>263971.4336841898</c:v>
                </c:pt>
                <c:pt idx="191">
                  <c:v>317570.53726394713</c:v>
                </c:pt>
                <c:pt idx="192">
                  <c:v>114512.67146597116</c:v>
                </c:pt>
                <c:pt idx="193">
                  <c:v>289419.44161142723</c:v>
                </c:pt>
                <c:pt idx="194">
                  <c:v>117228.66346460853</c:v>
                </c:pt>
                <c:pt idx="195">
                  <c:v>134408.79156568379</c:v>
                </c:pt>
                <c:pt idx="196">
                  <c:v>91922.639407697745</c:v>
                </c:pt>
                <c:pt idx="197">
                  <c:v>191090.66853407674</c:v>
                </c:pt>
                <c:pt idx="198">
                  <c:v>209630.89699396616</c:v>
                </c:pt>
                <c:pt idx="199">
                  <c:v>156706.74475217811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340-4252-B2EC-1BAEDA8C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04704"/>
        <c:axId val="1935662672"/>
      </c:scatterChart>
      <c:valAx>
        <c:axId val="4388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62672"/>
        <c:crosses val="autoZero"/>
        <c:crossBetween val="midCat"/>
      </c:valAx>
      <c:valAx>
        <c:axId val="19356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0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MARRIED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training dataset'!$D$2:$D$201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dataset'!$T$55:$T$254</c:f>
              <c:numCache>
                <c:formatCode>General</c:formatCode>
                <c:ptCount val="200"/>
                <c:pt idx="0">
                  <c:v>340810.2373408046</c:v>
                </c:pt>
                <c:pt idx="1">
                  <c:v>484269.74973528186</c:v>
                </c:pt>
                <c:pt idx="2">
                  <c:v>-18093.391919971735</c:v>
                </c:pt>
                <c:pt idx="3">
                  <c:v>286385.22943792789</c:v>
                </c:pt>
                <c:pt idx="4">
                  <c:v>157621.95046356012</c:v>
                </c:pt>
                <c:pt idx="5">
                  <c:v>-99554.448701731511</c:v>
                </c:pt>
                <c:pt idx="6">
                  <c:v>504447.7277954637</c:v>
                </c:pt>
                <c:pt idx="7">
                  <c:v>83664.37778201024</c:v>
                </c:pt>
                <c:pt idx="8">
                  <c:v>74777.382401370385</c:v>
                </c:pt>
                <c:pt idx="9">
                  <c:v>75891.090758418839</c:v>
                </c:pt>
                <c:pt idx="10">
                  <c:v>170244.82833965134</c:v>
                </c:pt>
                <c:pt idx="11">
                  <c:v>370763.67288010707</c:v>
                </c:pt>
                <c:pt idx="12">
                  <c:v>390727.25981229101</c:v>
                </c:pt>
                <c:pt idx="13">
                  <c:v>183895.1131733252</c:v>
                </c:pt>
                <c:pt idx="14">
                  <c:v>199813.0439556943</c:v>
                </c:pt>
                <c:pt idx="15">
                  <c:v>-154494.0326456725</c:v>
                </c:pt>
                <c:pt idx="16">
                  <c:v>179193.80604289821</c:v>
                </c:pt>
                <c:pt idx="17">
                  <c:v>82092.183327761129</c:v>
                </c:pt>
                <c:pt idx="18">
                  <c:v>114047.09587047441</c:v>
                </c:pt>
                <c:pt idx="19">
                  <c:v>-61431.210796728788</c:v>
                </c:pt>
                <c:pt idx="20">
                  <c:v>-10947.571266489336</c:v>
                </c:pt>
                <c:pt idx="21">
                  <c:v>2441.3947290892247</c:v>
                </c:pt>
                <c:pt idx="22">
                  <c:v>848.29800120880827</c:v>
                </c:pt>
                <c:pt idx="23">
                  <c:v>26969.366362485627</c:v>
                </c:pt>
                <c:pt idx="24">
                  <c:v>21394.21732671815</c:v>
                </c:pt>
                <c:pt idx="25">
                  <c:v>-78151.878368369828</c:v>
                </c:pt>
                <c:pt idx="26">
                  <c:v>27013.242555886041</c:v>
                </c:pt>
                <c:pt idx="27">
                  <c:v>-12088.594420516514</c:v>
                </c:pt>
                <c:pt idx="28">
                  <c:v>36323.697111417423</c:v>
                </c:pt>
                <c:pt idx="29">
                  <c:v>-59189.007509048737</c:v>
                </c:pt>
                <c:pt idx="30">
                  <c:v>-51019.352954409202</c:v>
                </c:pt>
                <c:pt idx="31">
                  <c:v>98986.856769741687</c:v>
                </c:pt>
                <c:pt idx="32">
                  <c:v>101841.3732490188</c:v>
                </c:pt>
                <c:pt idx="33">
                  <c:v>98393.67435224654</c:v>
                </c:pt>
                <c:pt idx="34">
                  <c:v>172162.02482929261</c:v>
                </c:pt>
                <c:pt idx="35">
                  <c:v>377696.83735994139</c:v>
                </c:pt>
                <c:pt idx="36">
                  <c:v>100067.1364853867</c:v>
                </c:pt>
                <c:pt idx="37">
                  <c:v>43108.852369404456</c:v>
                </c:pt>
                <c:pt idx="38">
                  <c:v>-136543.42861418735</c:v>
                </c:pt>
                <c:pt idx="39">
                  <c:v>-63759.128969776386</c:v>
                </c:pt>
                <c:pt idx="40">
                  <c:v>-154446.59167680846</c:v>
                </c:pt>
                <c:pt idx="41">
                  <c:v>-70946.478092325851</c:v>
                </c:pt>
                <c:pt idx="42">
                  <c:v>-113260.10346427641</c:v>
                </c:pt>
                <c:pt idx="43">
                  <c:v>46732.722652624943</c:v>
                </c:pt>
                <c:pt idx="44">
                  <c:v>-15693.307727887208</c:v>
                </c:pt>
                <c:pt idx="45">
                  <c:v>-70363.739664793364</c:v>
                </c:pt>
                <c:pt idx="46">
                  <c:v>-29580.92597752533</c:v>
                </c:pt>
                <c:pt idx="47">
                  <c:v>-27195.84254368805</c:v>
                </c:pt>
                <c:pt idx="48">
                  <c:v>-35785.942645527684</c:v>
                </c:pt>
                <c:pt idx="49">
                  <c:v>55166.789642672986</c:v>
                </c:pt>
                <c:pt idx="50">
                  <c:v>-84910.493951324839</c:v>
                </c:pt>
                <c:pt idx="51">
                  <c:v>-15216.515165362478</c:v>
                </c:pt>
                <c:pt idx="52">
                  <c:v>-175673.17910348182</c:v>
                </c:pt>
                <c:pt idx="53">
                  <c:v>7525.8654455021606</c:v>
                </c:pt>
                <c:pt idx="54">
                  <c:v>-7555.2577227549918</c:v>
                </c:pt>
                <c:pt idx="55">
                  <c:v>-58164.313801923709</c:v>
                </c:pt>
                <c:pt idx="56">
                  <c:v>-39729.188586039643</c:v>
                </c:pt>
                <c:pt idx="57">
                  <c:v>40659.464012793862</c:v>
                </c:pt>
                <c:pt idx="58">
                  <c:v>23951.146503690557</c:v>
                </c:pt>
                <c:pt idx="59">
                  <c:v>9488.9244779392029</c:v>
                </c:pt>
                <c:pt idx="60">
                  <c:v>-23040.071473905919</c:v>
                </c:pt>
                <c:pt idx="61">
                  <c:v>28034.371174446263</c:v>
                </c:pt>
                <c:pt idx="62">
                  <c:v>-18908.81412775669</c:v>
                </c:pt>
                <c:pt idx="63">
                  <c:v>-59412.092787581496</c:v>
                </c:pt>
                <c:pt idx="64">
                  <c:v>40287.961250657594</c:v>
                </c:pt>
                <c:pt idx="65">
                  <c:v>-61042.578529690101</c:v>
                </c:pt>
                <c:pt idx="66">
                  <c:v>-11684.08704488253</c:v>
                </c:pt>
                <c:pt idx="67">
                  <c:v>2080.1049933286413</c:v>
                </c:pt>
                <c:pt idx="68">
                  <c:v>-59123.890328168578</c:v>
                </c:pt>
                <c:pt idx="69">
                  <c:v>1502.3953857466258</c:v>
                </c:pt>
                <c:pt idx="70">
                  <c:v>30265.870045522985</c:v>
                </c:pt>
                <c:pt idx="71">
                  <c:v>-13951.487797172493</c:v>
                </c:pt>
                <c:pt idx="72">
                  <c:v>-23040.071473905919</c:v>
                </c:pt>
                <c:pt idx="73">
                  <c:v>28034.371174446263</c:v>
                </c:pt>
                <c:pt idx="74">
                  <c:v>-18908.81412775669</c:v>
                </c:pt>
                <c:pt idx="75">
                  <c:v>-61042.578529690101</c:v>
                </c:pt>
                <c:pt idx="76">
                  <c:v>-11684.08704488253</c:v>
                </c:pt>
                <c:pt idx="77">
                  <c:v>-59015.993650380638</c:v>
                </c:pt>
                <c:pt idx="78">
                  <c:v>1502.3953857466258</c:v>
                </c:pt>
                <c:pt idx="79">
                  <c:v>30265.870045522985</c:v>
                </c:pt>
                <c:pt idx="80">
                  <c:v>-13951.487797172493</c:v>
                </c:pt>
                <c:pt idx="81">
                  <c:v>-77429.880572060647</c:v>
                </c:pt>
                <c:pt idx="82">
                  <c:v>54145.017522229813</c:v>
                </c:pt>
                <c:pt idx="83">
                  <c:v>26688.810566482658</c:v>
                </c:pt>
                <c:pt idx="84">
                  <c:v>40243.867083255056</c:v>
                </c:pt>
                <c:pt idx="85">
                  <c:v>85472.602118249459</c:v>
                </c:pt>
                <c:pt idx="86">
                  <c:v>75199.682463516423</c:v>
                </c:pt>
                <c:pt idx="87">
                  <c:v>-78991.34225516452</c:v>
                </c:pt>
                <c:pt idx="88">
                  <c:v>17457.069982619723</c:v>
                </c:pt>
                <c:pt idx="89">
                  <c:v>-33404.436443252169</c:v>
                </c:pt>
                <c:pt idx="90">
                  <c:v>49441.757771458593</c:v>
                </c:pt>
                <c:pt idx="91">
                  <c:v>29600.536969107023</c:v>
                </c:pt>
                <c:pt idx="92">
                  <c:v>61542.591948703572</c:v>
                </c:pt>
                <c:pt idx="93">
                  <c:v>-37050.392952812486</c:v>
                </c:pt>
                <c:pt idx="94">
                  <c:v>47922.610137584212</c:v>
                </c:pt>
                <c:pt idx="95">
                  <c:v>-164209.2836245285</c:v>
                </c:pt>
                <c:pt idx="96">
                  <c:v>36827.222581428417</c:v>
                </c:pt>
                <c:pt idx="97">
                  <c:v>-24219.839410833316</c:v>
                </c:pt>
                <c:pt idx="98">
                  <c:v>-37019.7950116875</c:v>
                </c:pt>
                <c:pt idx="99">
                  <c:v>42780.998173129366</c:v>
                </c:pt>
                <c:pt idx="100">
                  <c:v>22704.965432602097</c:v>
                </c:pt>
                <c:pt idx="101">
                  <c:v>-4412.9142260032531</c:v>
                </c:pt>
                <c:pt idx="102">
                  <c:v>39434.710296343954</c:v>
                </c:pt>
                <c:pt idx="103">
                  <c:v>-9190.1271545565105</c:v>
                </c:pt>
                <c:pt idx="104">
                  <c:v>-87552.403134016553</c:v>
                </c:pt>
                <c:pt idx="105">
                  <c:v>-75107.708149513899</c:v>
                </c:pt>
                <c:pt idx="106">
                  <c:v>-47443.756330494376</c:v>
                </c:pt>
                <c:pt idx="107">
                  <c:v>33929.512894196523</c:v>
                </c:pt>
                <c:pt idx="108">
                  <c:v>-15577.822041276639</c:v>
                </c:pt>
                <c:pt idx="109">
                  <c:v>2095.2407857934595</c:v>
                </c:pt>
                <c:pt idx="110">
                  <c:v>4017.5916222436354</c:v>
                </c:pt>
                <c:pt idx="111">
                  <c:v>76591.378215329198</c:v>
                </c:pt>
                <c:pt idx="112">
                  <c:v>-25829.177941400412</c:v>
                </c:pt>
                <c:pt idx="113">
                  <c:v>4234.8739144513966</c:v>
                </c:pt>
                <c:pt idx="114">
                  <c:v>-84636.337821829249</c:v>
                </c:pt>
                <c:pt idx="115">
                  <c:v>-16517.43221228008</c:v>
                </c:pt>
                <c:pt idx="116">
                  <c:v>176936.74524413847</c:v>
                </c:pt>
                <c:pt idx="117">
                  <c:v>-71529.017779750488</c:v>
                </c:pt>
                <c:pt idx="118">
                  <c:v>-62684.903546543734</c:v>
                </c:pt>
                <c:pt idx="119">
                  <c:v>797.34054628066951</c:v>
                </c:pt>
                <c:pt idx="120">
                  <c:v>-156856.79839607113</c:v>
                </c:pt>
                <c:pt idx="121">
                  <c:v>453.11906912786071</c:v>
                </c:pt>
                <c:pt idx="122">
                  <c:v>1096.8530550176802</c:v>
                </c:pt>
                <c:pt idx="123">
                  <c:v>40817.974375736987</c:v>
                </c:pt>
                <c:pt idx="124">
                  <c:v>-50696.643799260666</c:v>
                </c:pt>
                <c:pt idx="125">
                  <c:v>-37023.476018084242</c:v>
                </c:pt>
                <c:pt idx="126">
                  <c:v>-31863.918039254291</c:v>
                </c:pt>
                <c:pt idx="127">
                  <c:v>28483.635376719234</c:v>
                </c:pt>
                <c:pt idx="128">
                  <c:v>-78814.504650889197</c:v>
                </c:pt>
                <c:pt idx="129">
                  <c:v>18706.865948731313</c:v>
                </c:pt>
                <c:pt idx="130">
                  <c:v>-137023.15705511952</c:v>
                </c:pt>
                <c:pt idx="131">
                  <c:v>24717.836665725801</c:v>
                </c:pt>
                <c:pt idx="132">
                  <c:v>5338.3528992604988</c:v>
                </c:pt>
                <c:pt idx="133">
                  <c:v>-31432.588856000977</c:v>
                </c:pt>
                <c:pt idx="134">
                  <c:v>-81878.225468848308</c:v>
                </c:pt>
                <c:pt idx="135">
                  <c:v>-18955.93972673986</c:v>
                </c:pt>
                <c:pt idx="136">
                  <c:v>-22315.00847845283</c:v>
                </c:pt>
                <c:pt idx="137">
                  <c:v>-36925.26427382321</c:v>
                </c:pt>
                <c:pt idx="138">
                  <c:v>-75322.90888825625</c:v>
                </c:pt>
                <c:pt idx="139">
                  <c:v>-153940.98025417168</c:v>
                </c:pt>
                <c:pt idx="140">
                  <c:v>-74265.734395175474</c:v>
                </c:pt>
                <c:pt idx="141">
                  <c:v>-5088.0318847476155</c:v>
                </c:pt>
                <c:pt idx="142">
                  <c:v>-18148.873628542089</c:v>
                </c:pt>
                <c:pt idx="143">
                  <c:v>-25675.398424749088</c:v>
                </c:pt>
                <c:pt idx="144">
                  <c:v>-82589.884642324439</c:v>
                </c:pt>
                <c:pt idx="145">
                  <c:v>-13893.470095575351</c:v>
                </c:pt>
                <c:pt idx="146">
                  <c:v>-28780.460827510833</c:v>
                </c:pt>
                <c:pt idx="147">
                  <c:v>-34274.460919601683</c:v>
                </c:pt>
                <c:pt idx="148">
                  <c:v>-22038.579110841325</c:v>
                </c:pt>
                <c:pt idx="149">
                  <c:v>-96409.230407180585</c:v>
                </c:pt>
                <c:pt idx="150">
                  <c:v>-26111.278364885598</c:v>
                </c:pt>
                <c:pt idx="151">
                  <c:v>-4244.7709869263635</c:v>
                </c:pt>
                <c:pt idx="152">
                  <c:v>-53779.743066938332</c:v>
                </c:pt>
                <c:pt idx="153">
                  <c:v>-87960.722137027624</c:v>
                </c:pt>
                <c:pt idx="154">
                  <c:v>-112313.63585215088</c:v>
                </c:pt>
                <c:pt idx="155">
                  <c:v>11550.629337018618</c:v>
                </c:pt>
                <c:pt idx="156">
                  <c:v>-24888.842333787645</c:v>
                </c:pt>
                <c:pt idx="157">
                  <c:v>-123028.92116305188</c:v>
                </c:pt>
                <c:pt idx="158">
                  <c:v>-245961.89869723108</c:v>
                </c:pt>
                <c:pt idx="159">
                  <c:v>-106767.14595211166</c:v>
                </c:pt>
                <c:pt idx="160">
                  <c:v>-121675.4373244099</c:v>
                </c:pt>
                <c:pt idx="161">
                  <c:v>88974.876412007608</c:v>
                </c:pt>
                <c:pt idx="162">
                  <c:v>111605.97240983446</c:v>
                </c:pt>
                <c:pt idx="163">
                  <c:v>-8597.4558326984406</c:v>
                </c:pt>
                <c:pt idx="164">
                  <c:v>16291.08510952747</c:v>
                </c:pt>
                <c:pt idx="165">
                  <c:v>-141199.48245679963</c:v>
                </c:pt>
                <c:pt idx="166">
                  <c:v>-132989.48438006575</c:v>
                </c:pt>
                <c:pt idx="167">
                  <c:v>-53622.880315885181</c:v>
                </c:pt>
                <c:pt idx="168">
                  <c:v>-24130.585928665299</c:v>
                </c:pt>
                <c:pt idx="169">
                  <c:v>-151495.72419785918</c:v>
                </c:pt>
                <c:pt idx="170">
                  <c:v>65355.518720579334</c:v>
                </c:pt>
                <c:pt idx="171">
                  <c:v>46145.006432184862</c:v>
                </c:pt>
                <c:pt idx="172">
                  <c:v>-30528.634006103384</c:v>
                </c:pt>
                <c:pt idx="173">
                  <c:v>-78629.763825974893</c:v>
                </c:pt>
                <c:pt idx="174">
                  <c:v>-30053.537143586349</c:v>
                </c:pt>
                <c:pt idx="175">
                  <c:v>-7017.3815015100117</c:v>
                </c:pt>
                <c:pt idx="176">
                  <c:v>-12750.617613908573</c:v>
                </c:pt>
                <c:pt idx="177">
                  <c:v>-85793.230911868624</c:v>
                </c:pt>
                <c:pt idx="178">
                  <c:v>28148.466195089626</c:v>
                </c:pt>
                <c:pt idx="179">
                  <c:v>-116732.6926155852</c:v>
                </c:pt>
                <c:pt idx="180">
                  <c:v>50064.212230082834</c:v>
                </c:pt>
                <c:pt idx="181">
                  <c:v>-34769.020747969917</c:v>
                </c:pt>
                <c:pt idx="182">
                  <c:v>83177.223521408043</c:v>
                </c:pt>
                <c:pt idx="183">
                  <c:v>-31078.157980751945</c:v>
                </c:pt>
                <c:pt idx="184">
                  <c:v>-41548.824228719313</c:v>
                </c:pt>
                <c:pt idx="185">
                  <c:v>-2562.0251015400572</c:v>
                </c:pt>
                <c:pt idx="186">
                  <c:v>-96519.242891688889</c:v>
                </c:pt>
                <c:pt idx="187">
                  <c:v>-128321.49972701393</c:v>
                </c:pt>
                <c:pt idx="188">
                  <c:v>-2025.8675760658225</c:v>
                </c:pt>
                <c:pt idx="189">
                  <c:v>27391.356622592488</c:v>
                </c:pt>
                <c:pt idx="190">
                  <c:v>-22841.433684189804</c:v>
                </c:pt>
                <c:pt idx="191">
                  <c:v>-179035.53726394713</c:v>
                </c:pt>
                <c:pt idx="192">
                  <c:v>4835.3285340288421</c:v>
                </c:pt>
                <c:pt idx="193">
                  <c:v>-135065.44161142723</c:v>
                </c:pt>
                <c:pt idx="194">
                  <c:v>2648.3365353914705</c:v>
                </c:pt>
                <c:pt idx="195">
                  <c:v>610.20843431621324</c:v>
                </c:pt>
                <c:pt idx="196">
                  <c:v>84460.360592302255</c:v>
                </c:pt>
                <c:pt idx="197">
                  <c:v>42431.331465923256</c:v>
                </c:pt>
                <c:pt idx="198">
                  <c:v>-77045.896993966162</c:v>
                </c:pt>
                <c:pt idx="199">
                  <c:v>13947.255247821886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4-4E9D-B430-DF7B00E91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7520"/>
        <c:axId val="153618800"/>
      </c:scatterChart>
      <c:valAx>
        <c:axId val="18005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MARRIED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18800"/>
        <c:crosses val="autoZero"/>
        <c:crossBetween val="midCat"/>
      </c:valAx>
      <c:valAx>
        <c:axId val="153618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57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ACHD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training dataset'!$E$2:$E$201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dataset'!$T$55:$T$254</c:f>
              <c:numCache>
                <c:formatCode>General</c:formatCode>
                <c:ptCount val="200"/>
                <c:pt idx="0">
                  <c:v>340810.2373408046</c:v>
                </c:pt>
                <c:pt idx="1">
                  <c:v>484269.74973528186</c:v>
                </c:pt>
                <c:pt idx="2">
                  <c:v>-18093.391919971735</c:v>
                </c:pt>
                <c:pt idx="3">
                  <c:v>286385.22943792789</c:v>
                </c:pt>
                <c:pt idx="4">
                  <c:v>157621.95046356012</c:v>
                </c:pt>
                <c:pt idx="5">
                  <c:v>-99554.448701731511</c:v>
                </c:pt>
                <c:pt idx="6">
                  <c:v>504447.7277954637</c:v>
                </c:pt>
                <c:pt idx="7">
                  <c:v>83664.37778201024</c:v>
                </c:pt>
                <c:pt idx="8">
                  <c:v>74777.382401370385</c:v>
                </c:pt>
                <c:pt idx="9">
                  <c:v>75891.090758418839</c:v>
                </c:pt>
                <c:pt idx="10">
                  <c:v>170244.82833965134</c:v>
                </c:pt>
                <c:pt idx="11">
                  <c:v>370763.67288010707</c:v>
                </c:pt>
                <c:pt idx="12">
                  <c:v>390727.25981229101</c:v>
                </c:pt>
                <c:pt idx="13">
                  <c:v>183895.1131733252</c:v>
                </c:pt>
                <c:pt idx="14">
                  <c:v>199813.0439556943</c:v>
                </c:pt>
                <c:pt idx="15">
                  <c:v>-154494.0326456725</c:v>
                </c:pt>
                <c:pt idx="16">
                  <c:v>179193.80604289821</c:v>
                </c:pt>
                <c:pt idx="17">
                  <c:v>82092.183327761129</c:v>
                </c:pt>
                <c:pt idx="18">
                  <c:v>114047.09587047441</c:v>
                </c:pt>
                <c:pt idx="19">
                  <c:v>-61431.210796728788</c:v>
                </c:pt>
                <c:pt idx="20">
                  <c:v>-10947.571266489336</c:v>
                </c:pt>
                <c:pt idx="21">
                  <c:v>2441.3947290892247</c:v>
                </c:pt>
                <c:pt idx="22">
                  <c:v>848.29800120880827</c:v>
                </c:pt>
                <c:pt idx="23">
                  <c:v>26969.366362485627</c:v>
                </c:pt>
                <c:pt idx="24">
                  <c:v>21394.21732671815</c:v>
                </c:pt>
                <c:pt idx="25">
                  <c:v>-78151.878368369828</c:v>
                </c:pt>
                <c:pt idx="26">
                  <c:v>27013.242555886041</c:v>
                </c:pt>
                <c:pt idx="27">
                  <c:v>-12088.594420516514</c:v>
                </c:pt>
                <c:pt idx="28">
                  <c:v>36323.697111417423</c:v>
                </c:pt>
                <c:pt idx="29">
                  <c:v>-59189.007509048737</c:v>
                </c:pt>
                <c:pt idx="30">
                  <c:v>-51019.352954409202</c:v>
                </c:pt>
                <c:pt idx="31">
                  <c:v>98986.856769741687</c:v>
                </c:pt>
                <c:pt idx="32">
                  <c:v>101841.3732490188</c:v>
                </c:pt>
                <c:pt idx="33">
                  <c:v>98393.67435224654</c:v>
                </c:pt>
                <c:pt idx="34">
                  <c:v>172162.02482929261</c:v>
                </c:pt>
                <c:pt idx="35">
                  <c:v>377696.83735994139</c:v>
                </c:pt>
                <c:pt idx="36">
                  <c:v>100067.1364853867</c:v>
                </c:pt>
                <c:pt idx="37">
                  <c:v>43108.852369404456</c:v>
                </c:pt>
                <c:pt idx="38">
                  <c:v>-136543.42861418735</c:v>
                </c:pt>
                <c:pt idx="39">
                  <c:v>-63759.128969776386</c:v>
                </c:pt>
                <c:pt idx="40">
                  <c:v>-154446.59167680846</c:v>
                </c:pt>
                <c:pt idx="41">
                  <c:v>-70946.478092325851</c:v>
                </c:pt>
                <c:pt idx="42">
                  <c:v>-113260.10346427641</c:v>
                </c:pt>
                <c:pt idx="43">
                  <c:v>46732.722652624943</c:v>
                </c:pt>
                <c:pt idx="44">
                  <c:v>-15693.307727887208</c:v>
                </c:pt>
                <c:pt idx="45">
                  <c:v>-70363.739664793364</c:v>
                </c:pt>
                <c:pt idx="46">
                  <c:v>-29580.92597752533</c:v>
                </c:pt>
                <c:pt idx="47">
                  <c:v>-27195.84254368805</c:v>
                </c:pt>
                <c:pt idx="48">
                  <c:v>-35785.942645527684</c:v>
                </c:pt>
                <c:pt idx="49">
                  <c:v>55166.789642672986</c:v>
                </c:pt>
                <c:pt idx="50">
                  <c:v>-84910.493951324839</c:v>
                </c:pt>
                <c:pt idx="51">
                  <c:v>-15216.515165362478</c:v>
                </c:pt>
                <c:pt idx="52">
                  <c:v>-175673.17910348182</c:v>
                </c:pt>
                <c:pt idx="53">
                  <c:v>7525.8654455021606</c:v>
                </c:pt>
                <c:pt idx="54">
                  <c:v>-7555.2577227549918</c:v>
                </c:pt>
                <c:pt idx="55">
                  <c:v>-58164.313801923709</c:v>
                </c:pt>
                <c:pt idx="56">
                  <c:v>-39729.188586039643</c:v>
                </c:pt>
                <c:pt idx="57">
                  <c:v>40659.464012793862</c:v>
                </c:pt>
                <c:pt idx="58">
                  <c:v>23951.146503690557</c:v>
                </c:pt>
                <c:pt idx="59">
                  <c:v>9488.9244779392029</c:v>
                </c:pt>
                <c:pt idx="60">
                  <c:v>-23040.071473905919</c:v>
                </c:pt>
                <c:pt idx="61">
                  <c:v>28034.371174446263</c:v>
                </c:pt>
                <c:pt idx="62">
                  <c:v>-18908.81412775669</c:v>
                </c:pt>
                <c:pt idx="63">
                  <c:v>-59412.092787581496</c:v>
                </c:pt>
                <c:pt idx="64">
                  <c:v>40287.961250657594</c:v>
                </c:pt>
                <c:pt idx="65">
                  <c:v>-61042.578529690101</c:v>
                </c:pt>
                <c:pt idx="66">
                  <c:v>-11684.08704488253</c:v>
                </c:pt>
                <c:pt idx="67">
                  <c:v>2080.1049933286413</c:v>
                </c:pt>
                <c:pt idx="68">
                  <c:v>-59123.890328168578</c:v>
                </c:pt>
                <c:pt idx="69">
                  <c:v>1502.3953857466258</c:v>
                </c:pt>
                <c:pt idx="70">
                  <c:v>30265.870045522985</c:v>
                </c:pt>
                <c:pt idx="71">
                  <c:v>-13951.487797172493</c:v>
                </c:pt>
                <c:pt idx="72">
                  <c:v>-23040.071473905919</c:v>
                </c:pt>
                <c:pt idx="73">
                  <c:v>28034.371174446263</c:v>
                </c:pt>
                <c:pt idx="74">
                  <c:v>-18908.81412775669</c:v>
                </c:pt>
                <c:pt idx="75">
                  <c:v>-61042.578529690101</c:v>
                </c:pt>
                <c:pt idx="76">
                  <c:v>-11684.08704488253</c:v>
                </c:pt>
                <c:pt idx="77">
                  <c:v>-59015.993650380638</c:v>
                </c:pt>
                <c:pt idx="78">
                  <c:v>1502.3953857466258</c:v>
                </c:pt>
                <c:pt idx="79">
                  <c:v>30265.870045522985</c:v>
                </c:pt>
                <c:pt idx="80">
                  <c:v>-13951.487797172493</c:v>
                </c:pt>
                <c:pt idx="81">
                  <c:v>-77429.880572060647</c:v>
                </c:pt>
                <c:pt idx="82">
                  <c:v>54145.017522229813</c:v>
                </c:pt>
                <c:pt idx="83">
                  <c:v>26688.810566482658</c:v>
                </c:pt>
                <c:pt idx="84">
                  <c:v>40243.867083255056</c:v>
                </c:pt>
                <c:pt idx="85">
                  <c:v>85472.602118249459</c:v>
                </c:pt>
                <c:pt idx="86">
                  <c:v>75199.682463516423</c:v>
                </c:pt>
                <c:pt idx="87">
                  <c:v>-78991.34225516452</c:v>
                </c:pt>
                <c:pt idx="88">
                  <c:v>17457.069982619723</c:v>
                </c:pt>
                <c:pt idx="89">
                  <c:v>-33404.436443252169</c:v>
                </c:pt>
                <c:pt idx="90">
                  <c:v>49441.757771458593</c:v>
                </c:pt>
                <c:pt idx="91">
                  <c:v>29600.536969107023</c:v>
                </c:pt>
                <c:pt idx="92">
                  <c:v>61542.591948703572</c:v>
                </c:pt>
                <c:pt idx="93">
                  <c:v>-37050.392952812486</c:v>
                </c:pt>
                <c:pt idx="94">
                  <c:v>47922.610137584212</c:v>
                </c:pt>
                <c:pt idx="95">
                  <c:v>-164209.2836245285</c:v>
                </c:pt>
                <c:pt idx="96">
                  <c:v>36827.222581428417</c:v>
                </c:pt>
                <c:pt idx="97">
                  <c:v>-24219.839410833316</c:v>
                </c:pt>
                <c:pt idx="98">
                  <c:v>-37019.7950116875</c:v>
                </c:pt>
                <c:pt idx="99">
                  <c:v>42780.998173129366</c:v>
                </c:pt>
                <c:pt idx="100">
                  <c:v>22704.965432602097</c:v>
                </c:pt>
                <c:pt idx="101">
                  <c:v>-4412.9142260032531</c:v>
                </c:pt>
                <c:pt idx="102">
                  <c:v>39434.710296343954</c:v>
                </c:pt>
                <c:pt idx="103">
                  <c:v>-9190.1271545565105</c:v>
                </c:pt>
                <c:pt idx="104">
                  <c:v>-87552.403134016553</c:v>
                </c:pt>
                <c:pt idx="105">
                  <c:v>-75107.708149513899</c:v>
                </c:pt>
                <c:pt idx="106">
                  <c:v>-47443.756330494376</c:v>
                </c:pt>
                <c:pt idx="107">
                  <c:v>33929.512894196523</c:v>
                </c:pt>
                <c:pt idx="108">
                  <c:v>-15577.822041276639</c:v>
                </c:pt>
                <c:pt idx="109">
                  <c:v>2095.2407857934595</c:v>
                </c:pt>
                <c:pt idx="110">
                  <c:v>4017.5916222436354</c:v>
                </c:pt>
                <c:pt idx="111">
                  <c:v>76591.378215329198</c:v>
                </c:pt>
                <c:pt idx="112">
                  <c:v>-25829.177941400412</c:v>
                </c:pt>
                <c:pt idx="113">
                  <c:v>4234.8739144513966</c:v>
                </c:pt>
                <c:pt idx="114">
                  <c:v>-84636.337821829249</c:v>
                </c:pt>
                <c:pt idx="115">
                  <c:v>-16517.43221228008</c:v>
                </c:pt>
                <c:pt idx="116">
                  <c:v>176936.74524413847</c:v>
                </c:pt>
                <c:pt idx="117">
                  <c:v>-71529.017779750488</c:v>
                </c:pt>
                <c:pt idx="118">
                  <c:v>-62684.903546543734</c:v>
                </c:pt>
                <c:pt idx="119">
                  <c:v>797.34054628066951</c:v>
                </c:pt>
                <c:pt idx="120">
                  <c:v>-156856.79839607113</c:v>
                </c:pt>
                <c:pt idx="121">
                  <c:v>453.11906912786071</c:v>
                </c:pt>
                <c:pt idx="122">
                  <c:v>1096.8530550176802</c:v>
                </c:pt>
                <c:pt idx="123">
                  <c:v>40817.974375736987</c:v>
                </c:pt>
                <c:pt idx="124">
                  <c:v>-50696.643799260666</c:v>
                </c:pt>
                <c:pt idx="125">
                  <c:v>-37023.476018084242</c:v>
                </c:pt>
                <c:pt idx="126">
                  <c:v>-31863.918039254291</c:v>
                </c:pt>
                <c:pt idx="127">
                  <c:v>28483.635376719234</c:v>
                </c:pt>
                <c:pt idx="128">
                  <c:v>-78814.504650889197</c:v>
                </c:pt>
                <c:pt idx="129">
                  <c:v>18706.865948731313</c:v>
                </c:pt>
                <c:pt idx="130">
                  <c:v>-137023.15705511952</c:v>
                </c:pt>
                <c:pt idx="131">
                  <c:v>24717.836665725801</c:v>
                </c:pt>
                <c:pt idx="132">
                  <c:v>5338.3528992604988</c:v>
                </c:pt>
                <c:pt idx="133">
                  <c:v>-31432.588856000977</c:v>
                </c:pt>
                <c:pt idx="134">
                  <c:v>-81878.225468848308</c:v>
                </c:pt>
                <c:pt idx="135">
                  <c:v>-18955.93972673986</c:v>
                </c:pt>
                <c:pt idx="136">
                  <c:v>-22315.00847845283</c:v>
                </c:pt>
                <c:pt idx="137">
                  <c:v>-36925.26427382321</c:v>
                </c:pt>
                <c:pt idx="138">
                  <c:v>-75322.90888825625</c:v>
                </c:pt>
                <c:pt idx="139">
                  <c:v>-153940.98025417168</c:v>
                </c:pt>
                <c:pt idx="140">
                  <c:v>-74265.734395175474</c:v>
                </c:pt>
                <c:pt idx="141">
                  <c:v>-5088.0318847476155</c:v>
                </c:pt>
                <c:pt idx="142">
                  <c:v>-18148.873628542089</c:v>
                </c:pt>
                <c:pt idx="143">
                  <c:v>-25675.398424749088</c:v>
                </c:pt>
                <c:pt idx="144">
                  <c:v>-82589.884642324439</c:v>
                </c:pt>
                <c:pt idx="145">
                  <c:v>-13893.470095575351</c:v>
                </c:pt>
                <c:pt idx="146">
                  <c:v>-28780.460827510833</c:v>
                </c:pt>
                <c:pt idx="147">
                  <c:v>-34274.460919601683</c:v>
                </c:pt>
                <c:pt idx="148">
                  <c:v>-22038.579110841325</c:v>
                </c:pt>
                <c:pt idx="149">
                  <c:v>-96409.230407180585</c:v>
                </c:pt>
                <c:pt idx="150">
                  <c:v>-26111.278364885598</c:v>
                </c:pt>
                <c:pt idx="151">
                  <c:v>-4244.7709869263635</c:v>
                </c:pt>
                <c:pt idx="152">
                  <c:v>-53779.743066938332</c:v>
                </c:pt>
                <c:pt idx="153">
                  <c:v>-87960.722137027624</c:v>
                </c:pt>
                <c:pt idx="154">
                  <c:v>-112313.63585215088</c:v>
                </c:pt>
                <c:pt idx="155">
                  <c:v>11550.629337018618</c:v>
                </c:pt>
                <c:pt idx="156">
                  <c:v>-24888.842333787645</c:v>
                </c:pt>
                <c:pt idx="157">
                  <c:v>-123028.92116305188</c:v>
                </c:pt>
                <c:pt idx="158">
                  <c:v>-245961.89869723108</c:v>
                </c:pt>
                <c:pt idx="159">
                  <c:v>-106767.14595211166</c:v>
                </c:pt>
                <c:pt idx="160">
                  <c:v>-121675.4373244099</c:v>
                </c:pt>
                <c:pt idx="161">
                  <c:v>88974.876412007608</c:v>
                </c:pt>
                <c:pt idx="162">
                  <c:v>111605.97240983446</c:v>
                </c:pt>
                <c:pt idx="163">
                  <c:v>-8597.4558326984406</c:v>
                </c:pt>
                <c:pt idx="164">
                  <c:v>16291.08510952747</c:v>
                </c:pt>
                <c:pt idx="165">
                  <c:v>-141199.48245679963</c:v>
                </c:pt>
                <c:pt idx="166">
                  <c:v>-132989.48438006575</c:v>
                </c:pt>
                <c:pt idx="167">
                  <c:v>-53622.880315885181</c:v>
                </c:pt>
                <c:pt idx="168">
                  <c:v>-24130.585928665299</c:v>
                </c:pt>
                <c:pt idx="169">
                  <c:v>-151495.72419785918</c:v>
                </c:pt>
                <c:pt idx="170">
                  <c:v>65355.518720579334</c:v>
                </c:pt>
                <c:pt idx="171">
                  <c:v>46145.006432184862</c:v>
                </c:pt>
                <c:pt idx="172">
                  <c:v>-30528.634006103384</c:v>
                </c:pt>
                <c:pt idx="173">
                  <c:v>-78629.763825974893</c:v>
                </c:pt>
                <c:pt idx="174">
                  <c:v>-30053.537143586349</c:v>
                </c:pt>
                <c:pt idx="175">
                  <c:v>-7017.3815015100117</c:v>
                </c:pt>
                <c:pt idx="176">
                  <c:v>-12750.617613908573</c:v>
                </c:pt>
                <c:pt idx="177">
                  <c:v>-85793.230911868624</c:v>
                </c:pt>
                <c:pt idx="178">
                  <c:v>28148.466195089626</c:v>
                </c:pt>
                <c:pt idx="179">
                  <c:v>-116732.6926155852</c:v>
                </c:pt>
                <c:pt idx="180">
                  <c:v>50064.212230082834</c:v>
                </c:pt>
                <c:pt idx="181">
                  <c:v>-34769.020747969917</c:v>
                </c:pt>
                <c:pt idx="182">
                  <c:v>83177.223521408043</c:v>
                </c:pt>
                <c:pt idx="183">
                  <c:v>-31078.157980751945</c:v>
                </c:pt>
                <c:pt idx="184">
                  <c:v>-41548.824228719313</c:v>
                </c:pt>
                <c:pt idx="185">
                  <c:v>-2562.0251015400572</c:v>
                </c:pt>
                <c:pt idx="186">
                  <c:v>-96519.242891688889</c:v>
                </c:pt>
                <c:pt idx="187">
                  <c:v>-128321.49972701393</c:v>
                </c:pt>
                <c:pt idx="188">
                  <c:v>-2025.8675760658225</c:v>
                </c:pt>
                <c:pt idx="189">
                  <c:v>27391.356622592488</c:v>
                </c:pt>
                <c:pt idx="190">
                  <c:v>-22841.433684189804</c:v>
                </c:pt>
                <c:pt idx="191">
                  <c:v>-179035.53726394713</c:v>
                </c:pt>
                <c:pt idx="192">
                  <c:v>4835.3285340288421</c:v>
                </c:pt>
                <c:pt idx="193">
                  <c:v>-135065.44161142723</c:v>
                </c:pt>
                <c:pt idx="194">
                  <c:v>2648.3365353914705</c:v>
                </c:pt>
                <c:pt idx="195">
                  <c:v>610.20843431621324</c:v>
                </c:pt>
                <c:pt idx="196">
                  <c:v>84460.360592302255</c:v>
                </c:pt>
                <c:pt idx="197">
                  <c:v>42431.331465923256</c:v>
                </c:pt>
                <c:pt idx="198">
                  <c:v>-77045.896993966162</c:v>
                </c:pt>
                <c:pt idx="199">
                  <c:v>13947.255247821886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9-4842-B4B2-491273B2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5200"/>
        <c:axId val="153602960"/>
      </c:scatterChart>
      <c:valAx>
        <c:axId val="18005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ACHD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02960"/>
        <c:crosses val="autoZero"/>
        <c:crossBetween val="midCat"/>
      </c:valAx>
      <c:valAx>
        <c:axId val="15360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55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OS-ASD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training dataset'!$F$2:$F$201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dataset'!$T$55:$T$254</c:f>
              <c:numCache>
                <c:formatCode>General</c:formatCode>
                <c:ptCount val="200"/>
                <c:pt idx="0">
                  <c:v>340810.2373408046</c:v>
                </c:pt>
                <c:pt idx="1">
                  <c:v>484269.74973528186</c:v>
                </c:pt>
                <c:pt idx="2">
                  <c:v>-18093.391919971735</c:v>
                </c:pt>
                <c:pt idx="3">
                  <c:v>286385.22943792789</c:v>
                </c:pt>
                <c:pt idx="4">
                  <c:v>157621.95046356012</c:v>
                </c:pt>
                <c:pt idx="5">
                  <c:v>-99554.448701731511</c:v>
                </c:pt>
                <c:pt idx="6">
                  <c:v>504447.7277954637</c:v>
                </c:pt>
                <c:pt idx="7">
                  <c:v>83664.37778201024</c:v>
                </c:pt>
                <c:pt idx="8">
                  <c:v>74777.382401370385</c:v>
                </c:pt>
                <c:pt idx="9">
                  <c:v>75891.090758418839</c:v>
                </c:pt>
                <c:pt idx="10">
                  <c:v>170244.82833965134</c:v>
                </c:pt>
                <c:pt idx="11">
                  <c:v>370763.67288010707</c:v>
                </c:pt>
                <c:pt idx="12">
                  <c:v>390727.25981229101</c:v>
                </c:pt>
                <c:pt idx="13">
                  <c:v>183895.1131733252</c:v>
                </c:pt>
                <c:pt idx="14">
                  <c:v>199813.0439556943</c:v>
                </c:pt>
                <c:pt idx="15">
                  <c:v>-154494.0326456725</c:v>
                </c:pt>
                <c:pt idx="16">
                  <c:v>179193.80604289821</c:v>
                </c:pt>
                <c:pt idx="17">
                  <c:v>82092.183327761129</c:v>
                </c:pt>
                <c:pt idx="18">
                  <c:v>114047.09587047441</c:v>
                </c:pt>
                <c:pt idx="19">
                  <c:v>-61431.210796728788</c:v>
                </c:pt>
                <c:pt idx="20">
                  <c:v>-10947.571266489336</c:v>
                </c:pt>
                <c:pt idx="21">
                  <c:v>2441.3947290892247</c:v>
                </c:pt>
                <c:pt idx="22">
                  <c:v>848.29800120880827</c:v>
                </c:pt>
                <c:pt idx="23">
                  <c:v>26969.366362485627</c:v>
                </c:pt>
                <c:pt idx="24">
                  <c:v>21394.21732671815</c:v>
                </c:pt>
                <c:pt idx="25">
                  <c:v>-78151.878368369828</c:v>
                </c:pt>
                <c:pt idx="26">
                  <c:v>27013.242555886041</c:v>
                </c:pt>
                <c:pt idx="27">
                  <c:v>-12088.594420516514</c:v>
                </c:pt>
                <c:pt idx="28">
                  <c:v>36323.697111417423</c:v>
                </c:pt>
                <c:pt idx="29">
                  <c:v>-59189.007509048737</c:v>
                </c:pt>
                <c:pt idx="30">
                  <c:v>-51019.352954409202</c:v>
                </c:pt>
                <c:pt idx="31">
                  <c:v>98986.856769741687</c:v>
                </c:pt>
                <c:pt idx="32">
                  <c:v>101841.3732490188</c:v>
                </c:pt>
                <c:pt idx="33">
                  <c:v>98393.67435224654</c:v>
                </c:pt>
                <c:pt idx="34">
                  <c:v>172162.02482929261</c:v>
                </c:pt>
                <c:pt idx="35">
                  <c:v>377696.83735994139</c:v>
                </c:pt>
                <c:pt idx="36">
                  <c:v>100067.1364853867</c:v>
                </c:pt>
                <c:pt idx="37">
                  <c:v>43108.852369404456</c:v>
                </c:pt>
                <c:pt idx="38">
                  <c:v>-136543.42861418735</c:v>
                </c:pt>
                <c:pt idx="39">
                  <c:v>-63759.128969776386</c:v>
                </c:pt>
                <c:pt idx="40">
                  <c:v>-154446.59167680846</c:v>
                </c:pt>
                <c:pt idx="41">
                  <c:v>-70946.478092325851</c:v>
                </c:pt>
                <c:pt idx="42">
                  <c:v>-113260.10346427641</c:v>
                </c:pt>
                <c:pt idx="43">
                  <c:v>46732.722652624943</c:v>
                </c:pt>
                <c:pt idx="44">
                  <c:v>-15693.307727887208</c:v>
                </c:pt>
                <c:pt idx="45">
                  <c:v>-70363.739664793364</c:v>
                </c:pt>
                <c:pt idx="46">
                  <c:v>-29580.92597752533</c:v>
                </c:pt>
                <c:pt idx="47">
                  <c:v>-27195.84254368805</c:v>
                </c:pt>
                <c:pt idx="48">
                  <c:v>-35785.942645527684</c:v>
                </c:pt>
                <c:pt idx="49">
                  <c:v>55166.789642672986</c:v>
                </c:pt>
                <c:pt idx="50">
                  <c:v>-84910.493951324839</c:v>
                </c:pt>
                <c:pt idx="51">
                  <c:v>-15216.515165362478</c:v>
                </c:pt>
                <c:pt idx="52">
                  <c:v>-175673.17910348182</c:v>
                </c:pt>
                <c:pt idx="53">
                  <c:v>7525.8654455021606</c:v>
                </c:pt>
                <c:pt idx="54">
                  <c:v>-7555.2577227549918</c:v>
                </c:pt>
                <c:pt idx="55">
                  <c:v>-58164.313801923709</c:v>
                </c:pt>
                <c:pt idx="56">
                  <c:v>-39729.188586039643</c:v>
                </c:pt>
                <c:pt idx="57">
                  <c:v>40659.464012793862</c:v>
                </c:pt>
                <c:pt idx="58">
                  <c:v>23951.146503690557</c:v>
                </c:pt>
                <c:pt idx="59">
                  <c:v>9488.9244779392029</c:v>
                </c:pt>
                <c:pt idx="60">
                  <c:v>-23040.071473905919</c:v>
                </c:pt>
                <c:pt idx="61">
                  <c:v>28034.371174446263</c:v>
                </c:pt>
                <c:pt idx="62">
                  <c:v>-18908.81412775669</c:v>
                </c:pt>
                <c:pt idx="63">
                  <c:v>-59412.092787581496</c:v>
                </c:pt>
                <c:pt idx="64">
                  <c:v>40287.961250657594</c:v>
                </c:pt>
                <c:pt idx="65">
                  <c:v>-61042.578529690101</c:v>
                </c:pt>
                <c:pt idx="66">
                  <c:v>-11684.08704488253</c:v>
                </c:pt>
                <c:pt idx="67">
                  <c:v>2080.1049933286413</c:v>
                </c:pt>
                <c:pt idx="68">
                  <c:v>-59123.890328168578</c:v>
                </c:pt>
                <c:pt idx="69">
                  <c:v>1502.3953857466258</c:v>
                </c:pt>
                <c:pt idx="70">
                  <c:v>30265.870045522985</c:v>
                </c:pt>
                <c:pt idx="71">
                  <c:v>-13951.487797172493</c:v>
                </c:pt>
                <c:pt idx="72">
                  <c:v>-23040.071473905919</c:v>
                </c:pt>
                <c:pt idx="73">
                  <c:v>28034.371174446263</c:v>
                </c:pt>
                <c:pt idx="74">
                  <c:v>-18908.81412775669</c:v>
                </c:pt>
                <c:pt idx="75">
                  <c:v>-61042.578529690101</c:v>
                </c:pt>
                <c:pt idx="76">
                  <c:v>-11684.08704488253</c:v>
                </c:pt>
                <c:pt idx="77">
                  <c:v>-59015.993650380638</c:v>
                </c:pt>
                <c:pt idx="78">
                  <c:v>1502.3953857466258</c:v>
                </c:pt>
                <c:pt idx="79">
                  <c:v>30265.870045522985</c:v>
                </c:pt>
                <c:pt idx="80">
                  <c:v>-13951.487797172493</c:v>
                </c:pt>
                <c:pt idx="81">
                  <c:v>-77429.880572060647</c:v>
                </c:pt>
                <c:pt idx="82">
                  <c:v>54145.017522229813</c:v>
                </c:pt>
                <c:pt idx="83">
                  <c:v>26688.810566482658</c:v>
                </c:pt>
                <c:pt idx="84">
                  <c:v>40243.867083255056</c:v>
                </c:pt>
                <c:pt idx="85">
                  <c:v>85472.602118249459</c:v>
                </c:pt>
                <c:pt idx="86">
                  <c:v>75199.682463516423</c:v>
                </c:pt>
                <c:pt idx="87">
                  <c:v>-78991.34225516452</c:v>
                </c:pt>
                <c:pt idx="88">
                  <c:v>17457.069982619723</c:v>
                </c:pt>
                <c:pt idx="89">
                  <c:v>-33404.436443252169</c:v>
                </c:pt>
                <c:pt idx="90">
                  <c:v>49441.757771458593</c:v>
                </c:pt>
                <c:pt idx="91">
                  <c:v>29600.536969107023</c:v>
                </c:pt>
                <c:pt idx="92">
                  <c:v>61542.591948703572</c:v>
                </c:pt>
                <c:pt idx="93">
                  <c:v>-37050.392952812486</c:v>
                </c:pt>
                <c:pt idx="94">
                  <c:v>47922.610137584212</c:v>
                </c:pt>
                <c:pt idx="95">
                  <c:v>-164209.2836245285</c:v>
                </c:pt>
                <c:pt idx="96">
                  <c:v>36827.222581428417</c:v>
                </c:pt>
                <c:pt idx="97">
                  <c:v>-24219.839410833316</c:v>
                </c:pt>
                <c:pt idx="98">
                  <c:v>-37019.7950116875</c:v>
                </c:pt>
                <c:pt idx="99">
                  <c:v>42780.998173129366</c:v>
                </c:pt>
                <c:pt idx="100">
                  <c:v>22704.965432602097</c:v>
                </c:pt>
                <c:pt idx="101">
                  <c:v>-4412.9142260032531</c:v>
                </c:pt>
                <c:pt idx="102">
                  <c:v>39434.710296343954</c:v>
                </c:pt>
                <c:pt idx="103">
                  <c:v>-9190.1271545565105</c:v>
                </c:pt>
                <c:pt idx="104">
                  <c:v>-87552.403134016553</c:v>
                </c:pt>
                <c:pt idx="105">
                  <c:v>-75107.708149513899</c:v>
                </c:pt>
                <c:pt idx="106">
                  <c:v>-47443.756330494376</c:v>
                </c:pt>
                <c:pt idx="107">
                  <c:v>33929.512894196523</c:v>
                </c:pt>
                <c:pt idx="108">
                  <c:v>-15577.822041276639</c:v>
                </c:pt>
                <c:pt idx="109">
                  <c:v>2095.2407857934595</c:v>
                </c:pt>
                <c:pt idx="110">
                  <c:v>4017.5916222436354</c:v>
                </c:pt>
                <c:pt idx="111">
                  <c:v>76591.378215329198</c:v>
                </c:pt>
                <c:pt idx="112">
                  <c:v>-25829.177941400412</c:v>
                </c:pt>
                <c:pt idx="113">
                  <c:v>4234.8739144513966</c:v>
                </c:pt>
                <c:pt idx="114">
                  <c:v>-84636.337821829249</c:v>
                </c:pt>
                <c:pt idx="115">
                  <c:v>-16517.43221228008</c:v>
                </c:pt>
                <c:pt idx="116">
                  <c:v>176936.74524413847</c:v>
                </c:pt>
                <c:pt idx="117">
                  <c:v>-71529.017779750488</c:v>
                </c:pt>
                <c:pt idx="118">
                  <c:v>-62684.903546543734</c:v>
                </c:pt>
                <c:pt idx="119">
                  <c:v>797.34054628066951</c:v>
                </c:pt>
                <c:pt idx="120">
                  <c:v>-156856.79839607113</c:v>
                </c:pt>
                <c:pt idx="121">
                  <c:v>453.11906912786071</c:v>
                </c:pt>
                <c:pt idx="122">
                  <c:v>1096.8530550176802</c:v>
                </c:pt>
                <c:pt idx="123">
                  <c:v>40817.974375736987</c:v>
                </c:pt>
                <c:pt idx="124">
                  <c:v>-50696.643799260666</c:v>
                </c:pt>
                <c:pt idx="125">
                  <c:v>-37023.476018084242</c:v>
                </c:pt>
                <c:pt idx="126">
                  <c:v>-31863.918039254291</c:v>
                </c:pt>
                <c:pt idx="127">
                  <c:v>28483.635376719234</c:v>
                </c:pt>
                <c:pt idx="128">
                  <c:v>-78814.504650889197</c:v>
                </c:pt>
                <c:pt idx="129">
                  <c:v>18706.865948731313</c:v>
                </c:pt>
                <c:pt idx="130">
                  <c:v>-137023.15705511952</c:v>
                </c:pt>
                <c:pt idx="131">
                  <c:v>24717.836665725801</c:v>
                </c:pt>
                <c:pt idx="132">
                  <c:v>5338.3528992604988</c:v>
                </c:pt>
                <c:pt idx="133">
                  <c:v>-31432.588856000977</c:v>
                </c:pt>
                <c:pt idx="134">
                  <c:v>-81878.225468848308</c:v>
                </c:pt>
                <c:pt idx="135">
                  <c:v>-18955.93972673986</c:v>
                </c:pt>
                <c:pt idx="136">
                  <c:v>-22315.00847845283</c:v>
                </c:pt>
                <c:pt idx="137">
                  <c:v>-36925.26427382321</c:v>
                </c:pt>
                <c:pt idx="138">
                  <c:v>-75322.90888825625</c:v>
                </c:pt>
                <c:pt idx="139">
                  <c:v>-153940.98025417168</c:v>
                </c:pt>
                <c:pt idx="140">
                  <c:v>-74265.734395175474</c:v>
                </c:pt>
                <c:pt idx="141">
                  <c:v>-5088.0318847476155</c:v>
                </c:pt>
                <c:pt idx="142">
                  <c:v>-18148.873628542089</c:v>
                </c:pt>
                <c:pt idx="143">
                  <c:v>-25675.398424749088</c:v>
                </c:pt>
                <c:pt idx="144">
                  <c:v>-82589.884642324439</c:v>
                </c:pt>
                <c:pt idx="145">
                  <c:v>-13893.470095575351</c:v>
                </c:pt>
                <c:pt idx="146">
                  <c:v>-28780.460827510833</c:v>
                </c:pt>
                <c:pt idx="147">
                  <c:v>-34274.460919601683</c:v>
                </c:pt>
                <c:pt idx="148">
                  <c:v>-22038.579110841325</c:v>
                </c:pt>
                <c:pt idx="149">
                  <c:v>-96409.230407180585</c:v>
                </c:pt>
                <c:pt idx="150">
                  <c:v>-26111.278364885598</c:v>
                </c:pt>
                <c:pt idx="151">
                  <c:v>-4244.7709869263635</c:v>
                </c:pt>
                <c:pt idx="152">
                  <c:v>-53779.743066938332</c:v>
                </c:pt>
                <c:pt idx="153">
                  <c:v>-87960.722137027624</c:v>
                </c:pt>
                <c:pt idx="154">
                  <c:v>-112313.63585215088</c:v>
                </c:pt>
                <c:pt idx="155">
                  <c:v>11550.629337018618</c:v>
                </c:pt>
                <c:pt idx="156">
                  <c:v>-24888.842333787645</c:v>
                </c:pt>
                <c:pt idx="157">
                  <c:v>-123028.92116305188</c:v>
                </c:pt>
                <c:pt idx="158">
                  <c:v>-245961.89869723108</c:v>
                </c:pt>
                <c:pt idx="159">
                  <c:v>-106767.14595211166</c:v>
                </c:pt>
                <c:pt idx="160">
                  <c:v>-121675.4373244099</c:v>
                </c:pt>
                <c:pt idx="161">
                  <c:v>88974.876412007608</c:v>
                </c:pt>
                <c:pt idx="162">
                  <c:v>111605.97240983446</c:v>
                </c:pt>
                <c:pt idx="163">
                  <c:v>-8597.4558326984406</c:v>
                </c:pt>
                <c:pt idx="164">
                  <c:v>16291.08510952747</c:v>
                </c:pt>
                <c:pt idx="165">
                  <c:v>-141199.48245679963</c:v>
                </c:pt>
                <c:pt idx="166">
                  <c:v>-132989.48438006575</c:v>
                </c:pt>
                <c:pt idx="167">
                  <c:v>-53622.880315885181</c:v>
                </c:pt>
                <c:pt idx="168">
                  <c:v>-24130.585928665299</c:v>
                </c:pt>
                <c:pt idx="169">
                  <c:v>-151495.72419785918</c:v>
                </c:pt>
                <c:pt idx="170">
                  <c:v>65355.518720579334</c:v>
                </c:pt>
                <c:pt idx="171">
                  <c:v>46145.006432184862</c:v>
                </c:pt>
                <c:pt idx="172">
                  <c:v>-30528.634006103384</c:v>
                </c:pt>
                <c:pt idx="173">
                  <c:v>-78629.763825974893</c:v>
                </c:pt>
                <c:pt idx="174">
                  <c:v>-30053.537143586349</c:v>
                </c:pt>
                <c:pt idx="175">
                  <c:v>-7017.3815015100117</c:v>
                </c:pt>
                <c:pt idx="176">
                  <c:v>-12750.617613908573</c:v>
                </c:pt>
                <c:pt idx="177">
                  <c:v>-85793.230911868624</c:v>
                </c:pt>
                <c:pt idx="178">
                  <c:v>28148.466195089626</c:v>
                </c:pt>
                <c:pt idx="179">
                  <c:v>-116732.6926155852</c:v>
                </c:pt>
                <c:pt idx="180">
                  <c:v>50064.212230082834</c:v>
                </c:pt>
                <c:pt idx="181">
                  <c:v>-34769.020747969917</c:v>
                </c:pt>
                <c:pt idx="182">
                  <c:v>83177.223521408043</c:v>
                </c:pt>
                <c:pt idx="183">
                  <c:v>-31078.157980751945</c:v>
                </c:pt>
                <c:pt idx="184">
                  <c:v>-41548.824228719313</c:v>
                </c:pt>
                <c:pt idx="185">
                  <c:v>-2562.0251015400572</c:v>
                </c:pt>
                <c:pt idx="186">
                  <c:v>-96519.242891688889</c:v>
                </c:pt>
                <c:pt idx="187">
                  <c:v>-128321.49972701393</c:v>
                </c:pt>
                <c:pt idx="188">
                  <c:v>-2025.8675760658225</c:v>
                </c:pt>
                <c:pt idx="189">
                  <c:v>27391.356622592488</c:v>
                </c:pt>
                <c:pt idx="190">
                  <c:v>-22841.433684189804</c:v>
                </c:pt>
                <c:pt idx="191">
                  <c:v>-179035.53726394713</c:v>
                </c:pt>
                <c:pt idx="192">
                  <c:v>4835.3285340288421</c:v>
                </c:pt>
                <c:pt idx="193">
                  <c:v>-135065.44161142723</c:v>
                </c:pt>
                <c:pt idx="194">
                  <c:v>2648.3365353914705</c:v>
                </c:pt>
                <c:pt idx="195">
                  <c:v>610.20843431621324</c:v>
                </c:pt>
                <c:pt idx="196">
                  <c:v>84460.360592302255</c:v>
                </c:pt>
                <c:pt idx="197">
                  <c:v>42431.331465923256</c:v>
                </c:pt>
                <c:pt idx="198">
                  <c:v>-77045.896993966162</c:v>
                </c:pt>
                <c:pt idx="199">
                  <c:v>13947.255247821886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E-4591-ABAC-BE1137010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6176"/>
        <c:axId val="153596240"/>
      </c:scatterChart>
      <c:valAx>
        <c:axId val="18003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OS-ASD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596240"/>
        <c:crosses val="autoZero"/>
        <c:crossBetween val="midCat"/>
      </c:valAx>
      <c:valAx>
        <c:axId val="15359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36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Female*OS_ASD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training dataset'!$G$2:$G$201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dataset'!$T$55:$T$254</c:f>
              <c:numCache>
                <c:formatCode>General</c:formatCode>
                <c:ptCount val="200"/>
                <c:pt idx="0">
                  <c:v>340810.2373408046</c:v>
                </c:pt>
                <c:pt idx="1">
                  <c:v>484269.74973528186</c:v>
                </c:pt>
                <c:pt idx="2">
                  <c:v>-18093.391919971735</c:v>
                </c:pt>
                <c:pt idx="3">
                  <c:v>286385.22943792789</c:v>
                </c:pt>
                <c:pt idx="4">
                  <c:v>157621.95046356012</c:v>
                </c:pt>
                <c:pt idx="5">
                  <c:v>-99554.448701731511</c:v>
                </c:pt>
                <c:pt idx="6">
                  <c:v>504447.7277954637</c:v>
                </c:pt>
                <c:pt idx="7">
                  <c:v>83664.37778201024</c:v>
                </c:pt>
                <c:pt idx="8">
                  <c:v>74777.382401370385</c:v>
                </c:pt>
                <c:pt idx="9">
                  <c:v>75891.090758418839</c:v>
                </c:pt>
                <c:pt idx="10">
                  <c:v>170244.82833965134</c:v>
                </c:pt>
                <c:pt idx="11">
                  <c:v>370763.67288010707</c:v>
                </c:pt>
                <c:pt idx="12">
                  <c:v>390727.25981229101</c:v>
                </c:pt>
                <c:pt idx="13">
                  <c:v>183895.1131733252</c:v>
                </c:pt>
                <c:pt idx="14">
                  <c:v>199813.0439556943</c:v>
                </c:pt>
                <c:pt idx="15">
                  <c:v>-154494.0326456725</c:v>
                </c:pt>
                <c:pt idx="16">
                  <c:v>179193.80604289821</c:v>
                </c:pt>
                <c:pt idx="17">
                  <c:v>82092.183327761129</c:v>
                </c:pt>
                <c:pt idx="18">
                  <c:v>114047.09587047441</c:v>
                </c:pt>
                <c:pt idx="19">
                  <c:v>-61431.210796728788</c:v>
                </c:pt>
                <c:pt idx="20">
                  <c:v>-10947.571266489336</c:v>
                </c:pt>
                <c:pt idx="21">
                  <c:v>2441.3947290892247</c:v>
                </c:pt>
                <c:pt idx="22">
                  <c:v>848.29800120880827</c:v>
                </c:pt>
                <c:pt idx="23">
                  <c:v>26969.366362485627</c:v>
                </c:pt>
                <c:pt idx="24">
                  <c:v>21394.21732671815</c:v>
                </c:pt>
                <c:pt idx="25">
                  <c:v>-78151.878368369828</c:v>
                </c:pt>
                <c:pt idx="26">
                  <c:v>27013.242555886041</c:v>
                </c:pt>
                <c:pt idx="27">
                  <c:v>-12088.594420516514</c:v>
                </c:pt>
                <c:pt idx="28">
                  <c:v>36323.697111417423</c:v>
                </c:pt>
                <c:pt idx="29">
                  <c:v>-59189.007509048737</c:v>
                </c:pt>
                <c:pt idx="30">
                  <c:v>-51019.352954409202</c:v>
                </c:pt>
                <c:pt idx="31">
                  <c:v>98986.856769741687</c:v>
                </c:pt>
                <c:pt idx="32">
                  <c:v>101841.3732490188</c:v>
                </c:pt>
                <c:pt idx="33">
                  <c:v>98393.67435224654</c:v>
                </c:pt>
                <c:pt idx="34">
                  <c:v>172162.02482929261</c:v>
                </c:pt>
                <c:pt idx="35">
                  <c:v>377696.83735994139</c:v>
                </c:pt>
                <c:pt idx="36">
                  <c:v>100067.1364853867</c:v>
                </c:pt>
                <c:pt idx="37">
                  <c:v>43108.852369404456</c:v>
                </c:pt>
                <c:pt idx="38">
                  <c:v>-136543.42861418735</c:v>
                </c:pt>
                <c:pt idx="39">
                  <c:v>-63759.128969776386</c:v>
                </c:pt>
                <c:pt idx="40">
                  <c:v>-154446.59167680846</c:v>
                </c:pt>
                <c:pt idx="41">
                  <c:v>-70946.478092325851</c:v>
                </c:pt>
                <c:pt idx="42">
                  <c:v>-113260.10346427641</c:v>
                </c:pt>
                <c:pt idx="43">
                  <c:v>46732.722652624943</c:v>
                </c:pt>
                <c:pt idx="44">
                  <c:v>-15693.307727887208</c:v>
                </c:pt>
                <c:pt idx="45">
                  <c:v>-70363.739664793364</c:v>
                </c:pt>
                <c:pt idx="46">
                  <c:v>-29580.92597752533</c:v>
                </c:pt>
                <c:pt idx="47">
                  <c:v>-27195.84254368805</c:v>
                </c:pt>
                <c:pt idx="48">
                  <c:v>-35785.942645527684</c:v>
                </c:pt>
                <c:pt idx="49">
                  <c:v>55166.789642672986</c:v>
                </c:pt>
                <c:pt idx="50">
                  <c:v>-84910.493951324839</c:v>
                </c:pt>
                <c:pt idx="51">
                  <c:v>-15216.515165362478</c:v>
                </c:pt>
                <c:pt idx="52">
                  <c:v>-175673.17910348182</c:v>
                </c:pt>
                <c:pt idx="53">
                  <c:v>7525.8654455021606</c:v>
                </c:pt>
                <c:pt idx="54">
                  <c:v>-7555.2577227549918</c:v>
                </c:pt>
                <c:pt idx="55">
                  <c:v>-58164.313801923709</c:v>
                </c:pt>
                <c:pt idx="56">
                  <c:v>-39729.188586039643</c:v>
                </c:pt>
                <c:pt idx="57">
                  <c:v>40659.464012793862</c:v>
                </c:pt>
                <c:pt idx="58">
                  <c:v>23951.146503690557</c:v>
                </c:pt>
                <c:pt idx="59">
                  <c:v>9488.9244779392029</c:v>
                </c:pt>
                <c:pt idx="60">
                  <c:v>-23040.071473905919</c:v>
                </c:pt>
                <c:pt idx="61">
                  <c:v>28034.371174446263</c:v>
                </c:pt>
                <c:pt idx="62">
                  <c:v>-18908.81412775669</c:v>
                </c:pt>
                <c:pt idx="63">
                  <c:v>-59412.092787581496</c:v>
                </c:pt>
                <c:pt idx="64">
                  <c:v>40287.961250657594</c:v>
                </c:pt>
                <c:pt idx="65">
                  <c:v>-61042.578529690101</c:v>
                </c:pt>
                <c:pt idx="66">
                  <c:v>-11684.08704488253</c:v>
                </c:pt>
                <c:pt idx="67">
                  <c:v>2080.1049933286413</c:v>
                </c:pt>
                <c:pt idx="68">
                  <c:v>-59123.890328168578</c:v>
                </c:pt>
                <c:pt idx="69">
                  <c:v>1502.3953857466258</c:v>
                </c:pt>
                <c:pt idx="70">
                  <c:v>30265.870045522985</c:v>
                </c:pt>
                <c:pt idx="71">
                  <c:v>-13951.487797172493</c:v>
                </c:pt>
                <c:pt idx="72">
                  <c:v>-23040.071473905919</c:v>
                </c:pt>
                <c:pt idx="73">
                  <c:v>28034.371174446263</c:v>
                </c:pt>
                <c:pt idx="74">
                  <c:v>-18908.81412775669</c:v>
                </c:pt>
                <c:pt idx="75">
                  <c:v>-61042.578529690101</c:v>
                </c:pt>
                <c:pt idx="76">
                  <c:v>-11684.08704488253</c:v>
                </c:pt>
                <c:pt idx="77">
                  <c:v>-59015.993650380638</c:v>
                </c:pt>
                <c:pt idx="78">
                  <c:v>1502.3953857466258</c:v>
                </c:pt>
                <c:pt idx="79">
                  <c:v>30265.870045522985</c:v>
                </c:pt>
                <c:pt idx="80">
                  <c:v>-13951.487797172493</c:v>
                </c:pt>
                <c:pt idx="81">
                  <c:v>-77429.880572060647</c:v>
                </c:pt>
                <c:pt idx="82">
                  <c:v>54145.017522229813</c:v>
                </c:pt>
                <c:pt idx="83">
                  <c:v>26688.810566482658</c:v>
                </c:pt>
                <c:pt idx="84">
                  <c:v>40243.867083255056</c:v>
                </c:pt>
                <c:pt idx="85">
                  <c:v>85472.602118249459</c:v>
                </c:pt>
                <c:pt idx="86">
                  <c:v>75199.682463516423</c:v>
                </c:pt>
                <c:pt idx="87">
                  <c:v>-78991.34225516452</c:v>
                </c:pt>
                <c:pt idx="88">
                  <c:v>17457.069982619723</c:v>
                </c:pt>
                <c:pt idx="89">
                  <c:v>-33404.436443252169</c:v>
                </c:pt>
                <c:pt idx="90">
                  <c:v>49441.757771458593</c:v>
                </c:pt>
                <c:pt idx="91">
                  <c:v>29600.536969107023</c:v>
                </c:pt>
                <c:pt idx="92">
                  <c:v>61542.591948703572</c:v>
                </c:pt>
                <c:pt idx="93">
                  <c:v>-37050.392952812486</c:v>
                </c:pt>
                <c:pt idx="94">
                  <c:v>47922.610137584212</c:v>
                </c:pt>
                <c:pt idx="95">
                  <c:v>-164209.2836245285</c:v>
                </c:pt>
                <c:pt idx="96">
                  <c:v>36827.222581428417</c:v>
                </c:pt>
                <c:pt idx="97">
                  <c:v>-24219.839410833316</c:v>
                </c:pt>
                <c:pt idx="98">
                  <c:v>-37019.7950116875</c:v>
                </c:pt>
                <c:pt idx="99">
                  <c:v>42780.998173129366</c:v>
                </c:pt>
                <c:pt idx="100">
                  <c:v>22704.965432602097</c:v>
                </c:pt>
                <c:pt idx="101">
                  <c:v>-4412.9142260032531</c:v>
                </c:pt>
                <c:pt idx="102">
                  <c:v>39434.710296343954</c:v>
                </c:pt>
                <c:pt idx="103">
                  <c:v>-9190.1271545565105</c:v>
                </c:pt>
                <c:pt idx="104">
                  <c:v>-87552.403134016553</c:v>
                </c:pt>
                <c:pt idx="105">
                  <c:v>-75107.708149513899</c:v>
                </c:pt>
                <c:pt idx="106">
                  <c:v>-47443.756330494376</c:v>
                </c:pt>
                <c:pt idx="107">
                  <c:v>33929.512894196523</c:v>
                </c:pt>
                <c:pt idx="108">
                  <c:v>-15577.822041276639</c:v>
                </c:pt>
                <c:pt idx="109">
                  <c:v>2095.2407857934595</c:v>
                </c:pt>
                <c:pt idx="110">
                  <c:v>4017.5916222436354</c:v>
                </c:pt>
                <c:pt idx="111">
                  <c:v>76591.378215329198</c:v>
                </c:pt>
                <c:pt idx="112">
                  <c:v>-25829.177941400412</c:v>
                </c:pt>
                <c:pt idx="113">
                  <c:v>4234.8739144513966</c:v>
                </c:pt>
                <c:pt idx="114">
                  <c:v>-84636.337821829249</c:v>
                </c:pt>
                <c:pt idx="115">
                  <c:v>-16517.43221228008</c:v>
                </c:pt>
                <c:pt idx="116">
                  <c:v>176936.74524413847</c:v>
                </c:pt>
                <c:pt idx="117">
                  <c:v>-71529.017779750488</c:v>
                </c:pt>
                <c:pt idx="118">
                  <c:v>-62684.903546543734</c:v>
                </c:pt>
                <c:pt idx="119">
                  <c:v>797.34054628066951</c:v>
                </c:pt>
                <c:pt idx="120">
                  <c:v>-156856.79839607113</c:v>
                </c:pt>
                <c:pt idx="121">
                  <c:v>453.11906912786071</c:v>
                </c:pt>
                <c:pt idx="122">
                  <c:v>1096.8530550176802</c:v>
                </c:pt>
                <c:pt idx="123">
                  <c:v>40817.974375736987</c:v>
                </c:pt>
                <c:pt idx="124">
                  <c:v>-50696.643799260666</c:v>
                </c:pt>
                <c:pt idx="125">
                  <c:v>-37023.476018084242</c:v>
                </c:pt>
                <c:pt idx="126">
                  <c:v>-31863.918039254291</c:v>
                </c:pt>
                <c:pt idx="127">
                  <c:v>28483.635376719234</c:v>
                </c:pt>
                <c:pt idx="128">
                  <c:v>-78814.504650889197</c:v>
                </c:pt>
                <c:pt idx="129">
                  <c:v>18706.865948731313</c:v>
                </c:pt>
                <c:pt idx="130">
                  <c:v>-137023.15705511952</c:v>
                </c:pt>
                <c:pt idx="131">
                  <c:v>24717.836665725801</c:v>
                </c:pt>
                <c:pt idx="132">
                  <c:v>5338.3528992604988</c:v>
                </c:pt>
                <c:pt idx="133">
                  <c:v>-31432.588856000977</c:v>
                </c:pt>
                <c:pt idx="134">
                  <c:v>-81878.225468848308</c:v>
                </c:pt>
                <c:pt idx="135">
                  <c:v>-18955.93972673986</c:v>
                </c:pt>
                <c:pt idx="136">
                  <c:v>-22315.00847845283</c:v>
                </c:pt>
                <c:pt idx="137">
                  <c:v>-36925.26427382321</c:v>
                </c:pt>
                <c:pt idx="138">
                  <c:v>-75322.90888825625</c:v>
                </c:pt>
                <c:pt idx="139">
                  <c:v>-153940.98025417168</c:v>
                </c:pt>
                <c:pt idx="140">
                  <c:v>-74265.734395175474</c:v>
                </c:pt>
                <c:pt idx="141">
                  <c:v>-5088.0318847476155</c:v>
                </c:pt>
                <c:pt idx="142">
                  <c:v>-18148.873628542089</c:v>
                </c:pt>
                <c:pt idx="143">
                  <c:v>-25675.398424749088</c:v>
                </c:pt>
                <c:pt idx="144">
                  <c:v>-82589.884642324439</c:v>
                </c:pt>
                <c:pt idx="145">
                  <c:v>-13893.470095575351</c:v>
                </c:pt>
                <c:pt idx="146">
                  <c:v>-28780.460827510833</c:v>
                </c:pt>
                <c:pt idx="147">
                  <c:v>-34274.460919601683</c:v>
                </c:pt>
                <c:pt idx="148">
                  <c:v>-22038.579110841325</c:v>
                </c:pt>
                <c:pt idx="149">
                  <c:v>-96409.230407180585</c:v>
                </c:pt>
                <c:pt idx="150">
                  <c:v>-26111.278364885598</c:v>
                </c:pt>
                <c:pt idx="151">
                  <c:v>-4244.7709869263635</c:v>
                </c:pt>
                <c:pt idx="152">
                  <c:v>-53779.743066938332</c:v>
                </c:pt>
                <c:pt idx="153">
                  <c:v>-87960.722137027624</c:v>
                </c:pt>
                <c:pt idx="154">
                  <c:v>-112313.63585215088</c:v>
                </c:pt>
                <c:pt idx="155">
                  <c:v>11550.629337018618</c:v>
                </c:pt>
                <c:pt idx="156">
                  <c:v>-24888.842333787645</c:v>
                </c:pt>
                <c:pt idx="157">
                  <c:v>-123028.92116305188</c:v>
                </c:pt>
                <c:pt idx="158">
                  <c:v>-245961.89869723108</c:v>
                </c:pt>
                <c:pt idx="159">
                  <c:v>-106767.14595211166</c:v>
                </c:pt>
                <c:pt idx="160">
                  <c:v>-121675.4373244099</c:v>
                </c:pt>
                <c:pt idx="161">
                  <c:v>88974.876412007608</c:v>
                </c:pt>
                <c:pt idx="162">
                  <c:v>111605.97240983446</c:v>
                </c:pt>
                <c:pt idx="163">
                  <c:v>-8597.4558326984406</c:v>
                </c:pt>
                <c:pt idx="164">
                  <c:v>16291.08510952747</c:v>
                </c:pt>
                <c:pt idx="165">
                  <c:v>-141199.48245679963</c:v>
                </c:pt>
                <c:pt idx="166">
                  <c:v>-132989.48438006575</c:v>
                </c:pt>
                <c:pt idx="167">
                  <c:v>-53622.880315885181</c:v>
                </c:pt>
                <c:pt idx="168">
                  <c:v>-24130.585928665299</c:v>
                </c:pt>
                <c:pt idx="169">
                  <c:v>-151495.72419785918</c:v>
                </c:pt>
                <c:pt idx="170">
                  <c:v>65355.518720579334</c:v>
                </c:pt>
                <c:pt idx="171">
                  <c:v>46145.006432184862</c:v>
                </c:pt>
                <c:pt idx="172">
                  <c:v>-30528.634006103384</c:v>
                </c:pt>
                <c:pt idx="173">
                  <c:v>-78629.763825974893</c:v>
                </c:pt>
                <c:pt idx="174">
                  <c:v>-30053.537143586349</c:v>
                </c:pt>
                <c:pt idx="175">
                  <c:v>-7017.3815015100117</c:v>
                </c:pt>
                <c:pt idx="176">
                  <c:v>-12750.617613908573</c:v>
                </c:pt>
                <c:pt idx="177">
                  <c:v>-85793.230911868624</c:v>
                </c:pt>
                <c:pt idx="178">
                  <c:v>28148.466195089626</c:v>
                </c:pt>
                <c:pt idx="179">
                  <c:v>-116732.6926155852</c:v>
                </c:pt>
                <c:pt idx="180">
                  <c:v>50064.212230082834</c:v>
                </c:pt>
                <c:pt idx="181">
                  <c:v>-34769.020747969917</c:v>
                </c:pt>
                <c:pt idx="182">
                  <c:v>83177.223521408043</c:v>
                </c:pt>
                <c:pt idx="183">
                  <c:v>-31078.157980751945</c:v>
                </c:pt>
                <c:pt idx="184">
                  <c:v>-41548.824228719313</c:v>
                </c:pt>
                <c:pt idx="185">
                  <c:v>-2562.0251015400572</c:v>
                </c:pt>
                <c:pt idx="186">
                  <c:v>-96519.242891688889</c:v>
                </c:pt>
                <c:pt idx="187">
                  <c:v>-128321.49972701393</c:v>
                </c:pt>
                <c:pt idx="188">
                  <c:v>-2025.8675760658225</c:v>
                </c:pt>
                <c:pt idx="189">
                  <c:v>27391.356622592488</c:v>
                </c:pt>
                <c:pt idx="190">
                  <c:v>-22841.433684189804</c:v>
                </c:pt>
                <c:pt idx="191">
                  <c:v>-179035.53726394713</c:v>
                </c:pt>
                <c:pt idx="192">
                  <c:v>4835.3285340288421</c:v>
                </c:pt>
                <c:pt idx="193">
                  <c:v>-135065.44161142723</c:v>
                </c:pt>
                <c:pt idx="194">
                  <c:v>2648.3365353914705</c:v>
                </c:pt>
                <c:pt idx="195">
                  <c:v>610.20843431621324</c:v>
                </c:pt>
                <c:pt idx="196">
                  <c:v>84460.360592302255</c:v>
                </c:pt>
                <c:pt idx="197">
                  <c:v>42431.331465923256</c:v>
                </c:pt>
                <c:pt idx="198">
                  <c:v>-77045.896993966162</c:v>
                </c:pt>
                <c:pt idx="199">
                  <c:v>13947.255247821886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C-448F-A7D6-599B467BD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9424"/>
        <c:axId val="153596720"/>
      </c:scatterChart>
      <c:valAx>
        <c:axId val="18003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Female*OS_ASD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596720"/>
        <c:crosses val="autoZero"/>
        <c:crossBetween val="midCat"/>
      </c:valAx>
      <c:valAx>
        <c:axId val="15359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39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training dataset'!$H$2:$H$201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dataset'!$T$55:$T$254</c:f>
              <c:numCache>
                <c:formatCode>General</c:formatCode>
                <c:ptCount val="200"/>
                <c:pt idx="0">
                  <c:v>340810.2373408046</c:v>
                </c:pt>
                <c:pt idx="1">
                  <c:v>484269.74973528186</c:v>
                </c:pt>
                <c:pt idx="2">
                  <c:v>-18093.391919971735</c:v>
                </c:pt>
                <c:pt idx="3">
                  <c:v>286385.22943792789</c:v>
                </c:pt>
                <c:pt idx="4">
                  <c:v>157621.95046356012</c:v>
                </c:pt>
                <c:pt idx="5">
                  <c:v>-99554.448701731511</c:v>
                </c:pt>
                <c:pt idx="6">
                  <c:v>504447.7277954637</c:v>
                </c:pt>
                <c:pt idx="7">
                  <c:v>83664.37778201024</c:v>
                </c:pt>
                <c:pt idx="8">
                  <c:v>74777.382401370385</c:v>
                </c:pt>
                <c:pt idx="9">
                  <c:v>75891.090758418839</c:v>
                </c:pt>
                <c:pt idx="10">
                  <c:v>170244.82833965134</c:v>
                </c:pt>
                <c:pt idx="11">
                  <c:v>370763.67288010707</c:v>
                </c:pt>
                <c:pt idx="12">
                  <c:v>390727.25981229101</c:v>
                </c:pt>
                <c:pt idx="13">
                  <c:v>183895.1131733252</c:v>
                </c:pt>
                <c:pt idx="14">
                  <c:v>199813.0439556943</c:v>
                </c:pt>
                <c:pt idx="15">
                  <c:v>-154494.0326456725</c:v>
                </c:pt>
                <c:pt idx="16">
                  <c:v>179193.80604289821</c:v>
                </c:pt>
                <c:pt idx="17">
                  <c:v>82092.183327761129</c:v>
                </c:pt>
                <c:pt idx="18">
                  <c:v>114047.09587047441</c:v>
                </c:pt>
                <c:pt idx="19">
                  <c:v>-61431.210796728788</c:v>
                </c:pt>
                <c:pt idx="20">
                  <c:v>-10947.571266489336</c:v>
                </c:pt>
                <c:pt idx="21">
                  <c:v>2441.3947290892247</c:v>
                </c:pt>
                <c:pt idx="22">
                  <c:v>848.29800120880827</c:v>
                </c:pt>
                <c:pt idx="23">
                  <c:v>26969.366362485627</c:v>
                </c:pt>
                <c:pt idx="24">
                  <c:v>21394.21732671815</c:v>
                </c:pt>
                <c:pt idx="25">
                  <c:v>-78151.878368369828</c:v>
                </c:pt>
                <c:pt idx="26">
                  <c:v>27013.242555886041</c:v>
                </c:pt>
                <c:pt idx="27">
                  <c:v>-12088.594420516514</c:v>
                </c:pt>
                <c:pt idx="28">
                  <c:v>36323.697111417423</c:v>
                </c:pt>
                <c:pt idx="29">
                  <c:v>-59189.007509048737</c:v>
                </c:pt>
                <c:pt idx="30">
                  <c:v>-51019.352954409202</c:v>
                </c:pt>
                <c:pt idx="31">
                  <c:v>98986.856769741687</c:v>
                </c:pt>
                <c:pt idx="32">
                  <c:v>101841.3732490188</c:v>
                </c:pt>
                <c:pt idx="33">
                  <c:v>98393.67435224654</c:v>
                </c:pt>
                <c:pt idx="34">
                  <c:v>172162.02482929261</c:v>
                </c:pt>
                <c:pt idx="35">
                  <c:v>377696.83735994139</c:v>
                </c:pt>
                <c:pt idx="36">
                  <c:v>100067.1364853867</c:v>
                </c:pt>
                <c:pt idx="37">
                  <c:v>43108.852369404456</c:v>
                </c:pt>
                <c:pt idx="38">
                  <c:v>-136543.42861418735</c:v>
                </c:pt>
                <c:pt idx="39">
                  <c:v>-63759.128969776386</c:v>
                </c:pt>
                <c:pt idx="40">
                  <c:v>-154446.59167680846</c:v>
                </c:pt>
                <c:pt idx="41">
                  <c:v>-70946.478092325851</c:v>
                </c:pt>
                <c:pt idx="42">
                  <c:v>-113260.10346427641</c:v>
                </c:pt>
                <c:pt idx="43">
                  <c:v>46732.722652624943</c:v>
                </c:pt>
                <c:pt idx="44">
                  <c:v>-15693.307727887208</c:v>
                </c:pt>
                <c:pt idx="45">
                  <c:v>-70363.739664793364</c:v>
                </c:pt>
                <c:pt idx="46">
                  <c:v>-29580.92597752533</c:v>
                </c:pt>
                <c:pt idx="47">
                  <c:v>-27195.84254368805</c:v>
                </c:pt>
                <c:pt idx="48">
                  <c:v>-35785.942645527684</c:v>
                </c:pt>
                <c:pt idx="49">
                  <c:v>55166.789642672986</c:v>
                </c:pt>
                <c:pt idx="50">
                  <c:v>-84910.493951324839</c:v>
                </c:pt>
                <c:pt idx="51">
                  <c:v>-15216.515165362478</c:v>
                </c:pt>
                <c:pt idx="52">
                  <c:v>-175673.17910348182</c:v>
                </c:pt>
                <c:pt idx="53">
                  <c:v>7525.8654455021606</c:v>
                </c:pt>
                <c:pt idx="54">
                  <c:v>-7555.2577227549918</c:v>
                </c:pt>
                <c:pt idx="55">
                  <c:v>-58164.313801923709</c:v>
                </c:pt>
                <c:pt idx="56">
                  <c:v>-39729.188586039643</c:v>
                </c:pt>
                <c:pt idx="57">
                  <c:v>40659.464012793862</c:v>
                </c:pt>
                <c:pt idx="58">
                  <c:v>23951.146503690557</c:v>
                </c:pt>
                <c:pt idx="59">
                  <c:v>9488.9244779392029</c:v>
                </c:pt>
                <c:pt idx="60">
                  <c:v>-23040.071473905919</c:v>
                </c:pt>
                <c:pt idx="61">
                  <c:v>28034.371174446263</c:v>
                </c:pt>
                <c:pt idx="62">
                  <c:v>-18908.81412775669</c:v>
                </c:pt>
                <c:pt idx="63">
                  <c:v>-59412.092787581496</c:v>
                </c:pt>
                <c:pt idx="64">
                  <c:v>40287.961250657594</c:v>
                </c:pt>
                <c:pt idx="65">
                  <c:v>-61042.578529690101</c:v>
                </c:pt>
                <c:pt idx="66">
                  <c:v>-11684.08704488253</c:v>
                </c:pt>
                <c:pt idx="67">
                  <c:v>2080.1049933286413</c:v>
                </c:pt>
                <c:pt idx="68">
                  <c:v>-59123.890328168578</c:v>
                </c:pt>
                <c:pt idx="69">
                  <c:v>1502.3953857466258</c:v>
                </c:pt>
                <c:pt idx="70">
                  <c:v>30265.870045522985</c:v>
                </c:pt>
                <c:pt idx="71">
                  <c:v>-13951.487797172493</c:v>
                </c:pt>
                <c:pt idx="72">
                  <c:v>-23040.071473905919</c:v>
                </c:pt>
                <c:pt idx="73">
                  <c:v>28034.371174446263</c:v>
                </c:pt>
                <c:pt idx="74">
                  <c:v>-18908.81412775669</c:v>
                </c:pt>
                <c:pt idx="75">
                  <c:v>-61042.578529690101</c:v>
                </c:pt>
                <c:pt idx="76">
                  <c:v>-11684.08704488253</c:v>
                </c:pt>
                <c:pt idx="77">
                  <c:v>-59015.993650380638</c:v>
                </c:pt>
                <c:pt idx="78">
                  <c:v>1502.3953857466258</c:v>
                </c:pt>
                <c:pt idx="79">
                  <c:v>30265.870045522985</c:v>
                </c:pt>
                <c:pt idx="80">
                  <c:v>-13951.487797172493</c:v>
                </c:pt>
                <c:pt idx="81">
                  <c:v>-77429.880572060647</c:v>
                </c:pt>
                <c:pt idx="82">
                  <c:v>54145.017522229813</c:v>
                </c:pt>
                <c:pt idx="83">
                  <c:v>26688.810566482658</c:v>
                </c:pt>
                <c:pt idx="84">
                  <c:v>40243.867083255056</c:v>
                </c:pt>
                <c:pt idx="85">
                  <c:v>85472.602118249459</c:v>
                </c:pt>
                <c:pt idx="86">
                  <c:v>75199.682463516423</c:v>
                </c:pt>
                <c:pt idx="87">
                  <c:v>-78991.34225516452</c:v>
                </c:pt>
                <c:pt idx="88">
                  <c:v>17457.069982619723</c:v>
                </c:pt>
                <c:pt idx="89">
                  <c:v>-33404.436443252169</c:v>
                </c:pt>
                <c:pt idx="90">
                  <c:v>49441.757771458593</c:v>
                </c:pt>
                <c:pt idx="91">
                  <c:v>29600.536969107023</c:v>
                </c:pt>
                <c:pt idx="92">
                  <c:v>61542.591948703572</c:v>
                </c:pt>
                <c:pt idx="93">
                  <c:v>-37050.392952812486</c:v>
                </c:pt>
                <c:pt idx="94">
                  <c:v>47922.610137584212</c:v>
                </c:pt>
                <c:pt idx="95">
                  <c:v>-164209.2836245285</c:v>
                </c:pt>
                <c:pt idx="96">
                  <c:v>36827.222581428417</c:v>
                </c:pt>
                <c:pt idx="97">
                  <c:v>-24219.839410833316</c:v>
                </c:pt>
                <c:pt idx="98">
                  <c:v>-37019.7950116875</c:v>
                </c:pt>
                <c:pt idx="99">
                  <c:v>42780.998173129366</c:v>
                </c:pt>
                <c:pt idx="100">
                  <c:v>22704.965432602097</c:v>
                </c:pt>
                <c:pt idx="101">
                  <c:v>-4412.9142260032531</c:v>
                </c:pt>
                <c:pt idx="102">
                  <c:v>39434.710296343954</c:v>
                </c:pt>
                <c:pt idx="103">
                  <c:v>-9190.1271545565105</c:v>
                </c:pt>
                <c:pt idx="104">
                  <c:v>-87552.403134016553</c:v>
                </c:pt>
                <c:pt idx="105">
                  <c:v>-75107.708149513899</c:v>
                </c:pt>
                <c:pt idx="106">
                  <c:v>-47443.756330494376</c:v>
                </c:pt>
                <c:pt idx="107">
                  <c:v>33929.512894196523</c:v>
                </c:pt>
                <c:pt idx="108">
                  <c:v>-15577.822041276639</c:v>
                </c:pt>
                <c:pt idx="109">
                  <c:v>2095.2407857934595</c:v>
                </c:pt>
                <c:pt idx="110">
                  <c:v>4017.5916222436354</c:v>
                </c:pt>
                <c:pt idx="111">
                  <c:v>76591.378215329198</c:v>
                </c:pt>
                <c:pt idx="112">
                  <c:v>-25829.177941400412</c:v>
                </c:pt>
                <c:pt idx="113">
                  <c:v>4234.8739144513966</c:v>
                </c:pt>
                <c:pt idx="114">
                  <c:v>-84636.337821829249</c:v>
                </c:pt>
                <c:pt idx="115">
                  <c:v>-16517.43221228008</c:v>
                </c:pt>
                <c:pt idx="116">
                  <c:v>176936.74524413847</c:v>
                </c:pt>
                <c:pt idx="117">
                  <c:v>-71529.017779750488</c:v>
                </c:pt>
                <c:pt idx="118">
                  <c:v>-62684.903546543734</c:v>
                </c:pt>
                <c:pt idx="119">
                  <c:v>797.34054628066951</c:v>
                </c:pt>
                <c:pt idx="120">
                  <c:v>-156856.79839607113</c:v>
                </c:pt>
                <c:pt idx="121">
                  <c:v>453.11906912786071</c:v>
                </c:pt>
                <c:pt idx="122">
                  <c:v>1096.8530550176802</c:v>
                </c:pt>
                <c:pt idx="123">
                  <c:v>40817.974375736987</c:v>
                </c:pt>
                <c:pt idx="124">
                  <c:v>-50696.643799260666</c:v>
                </c:pt>
                <c:pt idx="125">
                  <c:v>-37023.476018084242</c:v>
                </c:pt>
                <c:pt idx="126">
                  <c:v>-31863.918039254291</c:v>
                </c:pt>
                <c:pt idx="127">
                  <c:v>28483.635376719234</c:v>
                </c:pt>
                <c:pt idx="128">
                  <c:v>-78814.504650889197</c:v>
                </c:pt>
                <c:pt idx="129">
                  <c:v>18706.865948731313</c:v>
                </c:pt>
                <c:pt idx="130">
                  <c:v>-137023.15705511952</c:v>
                </c:pt>
                <c:pt idx="131">
                  <c:v>24717.836665725801</c:v>
                </c:pt>
                <c:pt idx="132">
                  <c:v>5338.3528992604988</c:v>
                </c:pt>
                <c:pt idx="133">
                  <c:v>-31432.588856000977</c:v>
                </c:pt>
                <c:pt idx="134">
                  <c:v>-81878.225468848308</c:v>
                </c:pt>
                <c:pt idx="135">
                  <c:v>-18955.93972673986</c:v>
                </c:pt>
                <c:pt idx="136">
                  <c:v>-22315.00847845283</c:v>
                </c:pt>
                <c:pt idx="137">
                  <c:v>-36925.26427382321</c:v>
                </c:pt>
                <c:pt idx="138">
                  <c:v>-75322.90888825625</c:v>
                </c:pt>
                <c:pt idx="139">
                  <c:v>-153940.98025417168</c:v>
                </c:pt>
                <c:pt idx="140">
                  <c:v>-74265.734395175474</c:v>
                </c:pt>
                <c:pt idx="141">
                  <c:v>-5088.0318847476155</c:v>
                </c:pt>
                <c:pt idx="142">
                  <c:v>-18148.873628542089</c:v>
                </c:pt>
                <c:pt idx="143">
                  <c:v>-25675.398424749088</c:v>
                </c:pt>
                <c:pt idx="144">
                  <c:v>-82589.884642324439</c:v>
                </c:pt>
                <c:pt idx="145">
                  <c:v>-13893.470095575351</c:v>
                </c:pt>
                <c:pt idx="146">
                  <c:v>-28780.460827510833</c:v>
                </c:pt>
                <c:pt idx="147">
                  <c:v>-34274.460919601683</c:v>
                </c:pt>
                <c:pt idx="148">
                  <c:v>-22038.579110841325</c:v>
                </c:pt>
                <c:pt idx="149">
                  <c:v>-96409.230407180585</c:v>
                </c:pt>
                <c:pt idx="150">
                  <c:v>-26111.278364885598</c:v>
                </c:pt>
                <c:pt idx="151">
                  <c:v>-4244.7709869263635</c:v>
                </c:pt>
                <c:pt idx="152">
                  <c:v>-53779.743066938332</c:v>
                </c:pt>
                <c:pt idx="153">
                  <c:v>-87960.722137027624</c:v>
                </c:pt>
                <c:pt idx="154">
                  <c:v>-112313.63585215088</c:v>
                </c:pt>
                <c:pt idx="155">
                  <c:v>11550.629337018618</c:v>
                </c:pt>
                <c:pt idx="156">
                  <c:v>-24888.842333787645</c:v>
                </c:pt>
                <c:pt idx="157">
                  <c:v>-123028.92116305188</c:v>
                </c:pt>
                <c:pt idx="158">
                  <c:v>-245961.89869723108</c:v>
                </c:pt>
                <c:pt idx="159">
                  <c:v>-106767.14595211166</c:v>
                </c:pt>
                <c:pt idx="160">
                  <c:v>-121675.4373244099</c:v>
                </c:pt>
                <c:pt idx="161">
                  <c:v>88974.876412007608</c:v>
                </c:pt>
                <c:pt idx="162">
                  <c:v>111605.97240983446</c:v>
                </c:pt>
                <c:pt idx="163">
                  <c:v>-8597.4558326984406</c:v>
                </c:pt>
                <c:pt idx="164">
                  <c:v>16291.08510952747</c:v>
                </c:pt>
                <c:pt idx="165">
                  <c:v>-141199.48245679963</c:v>
                </c:pt>
                <c:pt idx="166">
                  <c:v>-132989.48438006575</c:v>
                </c:pt>
                <c:pt idx="167">
                  <c:v>-53622.880315885181</c:v>
                </c:pt>
                <c:pt idx="168">
                  <c:v>-24130.585928665299</c:v>
                </c:pt>
                <c:pt idx="169">
                  <c:v>-151495.72419785918</c:v>
                </c:pt>
                <c:pt idx="170">
                  <c:v>65355.518720579334</c:v>
                </c:pt>
                <c:pt idx="171">
                  <c:v>46145.006432184862</c:v>
                </c:pt>
                <c:pt idx="172">
                  <c:v>-30528.634006103384</c:v>
                </c:pt>
                <c:pt idx="173">
                  <c:v>-78629.763825974893</c:v>
                </c:pt>
                <c:pt idx="174">
                  <c:v>-30053.537143586349</c:v>
                </c:pt>
                <c:pt idx="175">
                  <c:v>-7017.3815015100117</c:v>
                </c:pt>
                <c:pt idx="176">
                  <c:v>-12750.617613908573</c:v>
                </c:pt>
                <c:pt idx="177">
                  <c:v>-85793.230911868624</c:v>
                </c:pt>
                <c:pt idx="178">
                  <c:v>28148.466195089626</c:v>
                </c:pt>
                <c:pt idx="179">
                  <c:v>-116732.6926155852</c:v>
                </c:pt>
                <c:pt idx="180">
                  <c:v>50064.212230082834</c:v>
                </c:pt>
                <c:pt idx="181">
                  <c:v>-34769.020747969917</c:v>
                </c:pt>
                <c:pt idx="182">
                  <c:v>83177.223521408043</c:v>
                </c:pt>
                <c:pt idx="183">
                  <c:v>-31078.157980751945</c:v>
                </c:pt>
                <c:pt idx="184">
                  <c:v>-41548.824228719313</c:v>
                </c:pt>
                <c:pt idx="185">
                  <c:v>-2562.0251015400572</c:v>
                </c:pt>
                <c:pt idx="186">
                  <c:v>-96519.242891688889</c:v>
                </c:pt>
                <c:pt idx="187">
                  <c:v>-128321.49972701393</c:v>
                </c:pt>
                <c:pt idx="188">
                  <c:v>-2025.8675760658225</c:v>
                </c:pt>
                <c:pt idx="189">
                  <c:v>27391.356622592488</c:v>
                </c:pt>
                <c:pt idx="190">
                  <c:v>-22841.433684189804</c:v>
                </c:pt>
                <c:pt idx="191">
                  <c:v>-179035.53726394713</c:v>
                </c:pt>
                <c:pt idx="192">
                  <c:v>4835.3285340288421</c:v>
                </c:pt>
                <c:pt idx="193">
                  <c:v>-135065.44161142723</c:v>
                </c:pt>
                <c:pt idx="194">
                  <c:v>2648.3365353914705</c:v>
                </c:pt>
                <c:pt idx="195">
                  <c:v>610.20843431621324</c:v>
                </c:pt>
                <c:pt idx="196">
                  <c:v>84460.360592302255</c:v>
                </c:pt>
                <c:pt idx="197">
                  <c:v>42431.331465923256</c:v>
                </c:pt>
                <c:pt idx="198">
                  <c:v>-77045.896993966162</c:v>
                </c:pt>
                <c:pt idx="199">
                  <c:v>13947.255247821886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F-4FF7-8586-B13400DC4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9424"/>
        <c:axId val="153613040"/>
      </c:scatterChart>
      <c:valAx>
        <c:axId val="18003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13040"/>
        <c:crosses val="autoZero"/>
        <c:crossBetween val="midCat"/>
      </c:valAx>
      <c:valAx>
        <c:axId val="15361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39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RHD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training dataset'!$I$2:$I$201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'modified training dataset'!$T$55:$T$254</c:f>
              <c:numCache>
                <c:formatCode>General</c:formatCode>
                <c:ptCount val="200"/>
                <c:pt idx="0">
                  <c:v>340810.2373408046</c:v>
                </c:pt>
                <c:pt idx="1">
                  <c:v>484269.74973528186</c:v>
                </c:pt>
                <c:pt idx="2">
                  <c:v>-18093.391919971735</c:v>
                </c:pt>
                <c:pt idx="3">
                  <c:v>286385.22943792789</c:v>
                </c:pt>
                <c:pt idx="4">
                  <c:v>157621.95046356012</c:v>
                </c:pt>
                <c:pt idx="5">
                  <c:v>-99554.448701731511</c:v>
                </c:pt>
                <c:pt idx="6">
                  <c:v>504447.7277954637</c:v>
                </c:pt>
                <c:pt idx="7">
                  <c:v>83664.37778201024</c:v>
                </c:pt>
                <c:pt idx="8">
                  <c:v>74777.382401370385</c:v>
                </c:pt>
                <c:pt idx="9">
                  <c:v>75891.090758418839</c:v>
                </c:pt>
                <c:pt idx="10">
                  <c:v>170244.82833965134</c:v>
                </c:pt>
                <c:pt idx="11">
                  <c:v>370763.67288010707</c:v>
                </c:pt>
                <c:pt idx="12">
                  <c:v>390727.25981229101</c:v>
                </c:pt>
                <c:pt idx="13">
                  <c:v>183895.1131733252</c:v>
                </c:pt>
                <c:pt idx="14">
                  <c:v>199813.0439556943</c:v>
                </c:pt>
                <c:pt idx="15">
                  <c:v>-154494.0326456725</c:v>
                </c:pt>
                <c:pt idx="16">
                  <c:v>179193.80604289821</c:v>
                </c:pt>
                <c:pt idx="17">
                  <c:v>82092.183327761129</c:v>
                </c:pt>
                <c:pt idx="18">
                  <c:v>114047.09587047441</c:v>
                </c:pt>
                <c:pt idx="19">
                  <c:v>-61431.210796728788</c:v>
                </c:pt>
                <c:pt idx="20">
                  <c:v>-10947.571266489336</c:v>
                </c:pt>
                <c:pt idx="21">
                  <c:v>2441.3947290892247</c:v>
                </c:pt>
                <c:pt idx="22">
                  <c:v>848.29800120880827</c:v>
                </c:pt>
                <c:pt idx="23">
                  <c:v>26969.366362485627</c:v>
                </c:pt>
                <c:pt idx="24">
                  <c:v>21394.21732671815</c:v>
                </c:pt>
                <c:pt idx="25">
                  <c:v>-78151.878368369828</c:v>
                </c:pt>
                <c:pt idx="26">
                  <c:v>27013.242555886041</c:v>
                </c:pt>
                <c:pt idx="27">
                  <c:v>-12088.594420516514</c:v>
                </c:pt>
                <c:pt idx="28">
                  <c:v>36323.697111417423</c:v>
                </c:pt>
                <c:pt idx="29">
                  <c:v>-59189.007509048737</c:v>
                </c:pt>
                <c:pt idx="30">
                  <c:v>-51019.352954409202</c:v>
                </c:pt>
                <c:pt idx="31">
                  <c:v>98986.856769741687</c:v>
                </c:pt>
                <c:pt idx="32">
                  <c:v>101841.3732490188</c:v>
                </c:pt>
                <c:pt idx="33">
                  <c:v>98393.67435224654</c:v>
                </c:pt>
                <c:pt idx="34">
                  <c:v>172162.02482929261</c:v>
                </c:pt>
                <c:pt idx="35">
                  <c:v>377696.83735994139</c:v>
                </c:pt>
                <c:pt idx="36">
                  <c:v>100067.1364853867</c:v>
                </c:pt>
                <c:pt idx="37">
                  <c:v>43108.852369404456</c:v>
                </c:pt>
                <c:pt idx="38">
                  <c:v>-136543.42861418735</c:v>
                </c:pt>
                <c:pt idx="39">
                  <c:v>-63759.128969776386</c:v>
                </c:pt>
                <c:pt idx="40">
                  <c:v>-154446.59167680846</c:v>
                </c:pt>
                <c:pt idx="41">
                  <c:v>-70946.478092325851</c:v>
                </c:pt>
                <c:pt idx="42">
                  <c:v>-113260.10346427641</c:v>
                </c:pt>
                <c:pt idx="43">
                  <c:v>46732.722652624943</c:v>
                </c:pt>
                <c:pt idx="44">
                  <c:v>-15693.307727887208</c:v>
                </c:pt>
                <c:pt idx="45">
                  <c:v>-70363.739664793364</c:v>
                </c:pt>
                <c:pt idx="46">
                  <c:v>-29580.92597752533</c:v>
                </c:pt>
                <c:pt idx="47">
                  <c:v>-27195.84254368805</c:v>
                </c:pt>
                <c:pt idx="48">
                  <c:v>-35785.942645527684</c:v>
                </c:pt>
                <c:pt idx="49">
                  <c:v>55166.789642672986</c:v>
                </c:pt>
                <c:pt idx="50">
                  <c:v>-84910.493951324839</c:v>
                </c:pt>
                <c:pt idx="51">
                  <c:v>-15216.515165362478</c:v>
                </c:pt>
                <c:pt idx="52">
                  <c:v>-175673.17910348182</c:v>
                </c:pt>
                <c:pt idx="53">
                  <c:v>7525.8654455021606</c:v>
                </c:pt>
                <c:pt idx="54">
                  <c:v>-7555.2577227549918</c:v>
                </c:pt>
                <c:pt idx="55">
                  <c:v>-58164.313801923709</c:v>
                </c:pt>
                <c:pt idx="56">
                  <c:v>-39729.188586039643</c:v>
                </c:pt>
                <c:pt idx="57">
                  <c:v>40659.464012793862</c:v>
                </c:pt>
                <c:pt idx="58">
                  <c:v>23951.146503690557</c:v>
                </c:pt>
                <c:pt idx="59">
                  <c:v>9488.9244779392029</c:v>
                </c:pt>
                <c:pt idx="60">
                  <c:v>-23040.071473905919</c:v>
                </c:pt>
                <c:pt idx="61">
                  <c:v>28034.371174446263</c:v>
                </c:pt>
                <c:pt idx="62">
                  <c:v>-18908.81412775669</c:v>
                </c:pt>
                <c:pt idx="63">
                  <c:v>-59412.092787581496</c:v>
                </c:pt>
                <c:pt idx="64">
                  <c:v>40287.961250657594</c:v>
                </c:pt>
                <c:pt idx="65">
                  <c:v>-61042.578529690101</c:v>
                </c:pt>
                <c:pt idx="66">
                  <c:v>-11684.08704488253</c:v>
                </c:pt>
                <c:pt idx="67">
                  <c:v>2080.1049933286413</c:v>
                </c:pt>
                <c:pt idx="68">
                  <c:v>-59123.890328168578</c:v>
                </c:pt>
                <c:pt idx="69">
                  <c:v>1502.3953857466258</c:v>
                </c:pt>
                <c:pt idx="70">
                  <c:v>30265.870045522985</c:v>
                </c:pt>
                <c:pt idx="71">
                  <c:v>-13951.487797172493</c:v>
                </c:pt>
                <c:pt idx="72">
                  <c:v>-23040.071473905919</c:v>
                </c:pt>
                <c:pt idx="73">
                  <c:v>28034.371174446263</c:v>
                </c:pt>
                <c:pt idx="74">
                  <c:v>-18908.81412775669</c:v>
                </c:pt>
                <c:pt idx="75">
                  <c:v>-61042.578529690101</c:v>
                </c:pt>
                <c:pt idx="76">
                  <c:v>-11684.08704488253</c:v>
                </c:pt>
                <c:pt idx="77">
                  <c:v>-59015.993650380638</c:v>
                </c:pt>
                <c:pt idx="78">
                  <c:v>1502.3953857466258</c:v>
                </c:pt>
                <c:pt idx="79">
                  <c:v>30265.870045522985</c:v>
                </c:pt>
                <c:pt idx="80">
                  <c:v>-13951.487797172493</c:v>
                </c:pt>
                <c:pt idx="81">
                  <c:v>-77429.880572060647</c:v>
                </c:pt>
                <c:pt idx="82">
                  <c:v>54145.017522229813</c:v>
                </c:pt>
                <c:pt idx="83">
                  <c:v>26688.810566482658</c:v>
                </c:pt>
                <c:pt idx="84">
                  <c:v>40243.867083255056</c:v>
                </c:pt>
                <c:pt idx="85">
                  <c:v>85472.602118249459</c:v>
                </c:pt>
                <c:pt idx="86">
                  <c:v>75199.682463516423</c:v>
                </c:pt>
                <c:pt idx="87">
                  <c:v>-78991.34225516452</c:v>
                </c:pt>
                <c:pt idx="88">
                  <c:v>17457.069982619723</c:v>
                </c:pt>
                <c:pt idx="89">
                  <c:v>-33404.436443252169</c:v>
                </c:pt>
                <c:pt idx="90">
                  <c:v>49441.757771458593</c:v>
                </c:pt>
                <c:pt idx="91">
                  <c:v>29600.536969107023</c:v>
                </c:pt>
                <c:pt idx="92">
                  <c:v>61542.591948703572</c:v>
                </c:pt>
                <c:pt idx="93">
                  <c:v>-37050.392952812486</c:v>
                </c:pt>
                <c:pt idx="94">
                  <c:v>47922.610137584212</c:v>
                </c:pt>
                <c:pt idx="95">
                  <c:v>-164209.2836245285</c:v>
                </c:pt>
                <c:pt idx="96">
                  <c:v>36827.222581428417</c:v>
                </c:pt>
                <c:pt idx="97">
                  <c:v>-24219.839410833316</c:v>
                </c:pt>
                <c:pt idx="98">
                  <c:v>-37019.7950116875</c:v>
                </c:pt>
                <c:pt idx="99">
                  <c:v>42780.998173129366</c:v>
                </c:pt>
                <c:pt idx="100">
                  <c:v>22704.965432602097</c:v>
                </c:pt>
                <c:pt idx="101">
                  <c:v>-4412.9142260032531</c:v>
                </c:pt>
                <c:pt idx="102">
                  <c:v>39434.710296343954</c:v>
                </c:pt>
                <c:pt idx="103">
                  <c:v>-9190.1271545565105</c:v>
                </c:pt>
                <c:pt idx="104">
                  <c:v>-87552.403134016553</c:v>
                </c:pt>
                <c:pt idx="105">
                  <c:v>-75107.708149513899</c:v>
                </c:pt>
                <c:pt idx="106">
                  <c:v>-47443.756330494376</c:v>
                </c:pt>
                <c:pt idx="107">
                  <c:v>33929.512894196523</c:v>
                </c:pt>
                <c:pt idx="108">
                  <c:v>-15577.822041276639</c:v>
                </c:pt>
                <c:pt idx="109">
                  <c:v>2095.2407857934595</c:v>
                </c:pt>
                <c:pt idx="110">
                  <c:v>4017.5916222436354</c:v>
                </c:pt>
                <c:pt idx="111">
                  <c:v>76591.378215329198</c:v>
                </c:pt>
                <c:pt idx="112">
                  <c:v>-25829.177941400412</c:v>
                </c:pt>
                <c:pt idx="113">
                  <c:v>4234.8739144513966</c:v>
                </c:pt>
                <c:pt idx="114">
                  <c:v>-84636.337821829249</c:v>
                </c:pt>
                <c:pt idx="115">
                  <c:v>-16517.43221228008</c:v>
                </c:pt>
                <c:pt idx="116">
                  <c:v>176936.74524413847</c:v>
                </c:pt>
                <c:pt idx="117">
                  <c:v>-71529.017779750488</c:v>
                </c:pt>
                <c:pt idx="118">
                  <c:v>-62684.903546543734</c:v>
                </c:pt>
                <c:pt idx="119">
                  <c:v>797.34054628066951</c:v>
                </c:pt>
                <c:pt idx="120">
                  <c:v>-156856.79839607113</c:v>
                </c:pt>
                <c:pt idx="121">
                  <c:v>453.11906912786071</c:v>
                </c:pt>
                <c:pt idx="122">
                  <c:v>1096.8530550176802</c:v>
                </c:pt>
                <c:pt idx="123">
                  <c:v>40817.974375736987</c:v>
                </c:pt>
                <c:pt idx="124">
                  <c:v>-50696.643799260666</c:v>
                </c:pt>
                <c:pt idx="125">
                  <c:v>-37023.476018084242</c:v>
                </c:pt>
                <c:pt idx="126">
                  <c:v>-31863.918039254291</c:v>
                </c:pt>
                <c:pt idx="127">
                  <c:v>28483.635376719234</c:v>
                </c:pt>
                <c:pt idx="128">
                  <c:v>-78814.504650889197</c:v>
                </c:pt>
                <c:pt idx="129">
                  <c:v>18706.865948731313</c:v>
                </c:pt>
                <c:pt idx="130">
                  <c:v>-137023.15705511952</c:v>
                </c:pt>
                <c:pt idx="131">
                  <c:v>24717.836665725801</c:v>
                </c:pt>
                <c:pt idx="132">
                  <c:v>5338.3528992604988</c:v>
                </c:pt>
                <c:pt idx="133">
                  <c:v>-31432.588856000977</c:v>
                </c:pt>
                <c:pt idx="134">
                  <c:v>-81878.225468848308</c:v>
                </c:pt>
                <c:pt idx="135">
                  <c:v>-18955.93972673986</c:v>
                </c:pt>
                <c:pt idx="136">
                  <c:v>-22315.00847845283</c:v>
                </c:pt>
                <c:pt idx="137">
                  <c:v>-36925.26427382321</c:v>
                </c:pt>
                <c:pt idx="138">
                  <c:v>-75322.90888825625</c:v>
                </c:pt>
                <c:pt idx="139">
                  <c:v>-153940.98025417168</c:v>
                </c:pt>
                <c:pt idx="140">
                  <c:v>-74265.734395175474</c:v>
                </c:pt>
                <c:pt idx="141">
                  <c:v>-5088.0318847476155</c:v>
                </c:pt>
                <c:pt idx="142">
                  <c:v>-18148.873628542089</c:v>
                </c:pt>
                <c:pt idx="143">
                  <c:v>-25675.398424749088</c:v>
                </c:pt>
                <c:pt idx="144">
                  <c:v>-82589.884642324439</c:v>
                </c:pt>
                <c:pt idx="145">
                  <c:v>-13893.470095575351</c:v>
                </c:pt>
                <c:pt idx="146">
                  <c:v>-28780.460827510833</c:v>
                </c:pt>
                <c:pt idx="147">
                  <c:v>-34274.460919601683</c:v>
                </c:pt>
                <c:pt idx="148">
                  <c:v>-22038.579110841325</c:v>
                </c:pt>
                <c:pt idx="149">
                  <c:v>-96409.230407180585</c:v>
                </c:pt>
                <c:pt idx="150">
                  <c:v>-26111.278364885598</c:v>
                </c:pt>
                <c:pt idx="151">
                  <c:v>-4244.7709869263635</c:v>
                </c:pt>
                <c:pt idx="152">
                  <c:v>-53779.743066938332</c:v>
                </c:pt>
                <c:pt idx="153">
                  <c:v>-87960.722137027624</c:v>
                </c:pt>
                <c:pt idx="154">
                  <c:v>-112313.63585215088</c:v>
                </c:pt>
                <c:pt idx="155">
                  <c:v>11550.629337018618</c:v>
                </c:pt>
                <c:pt idx="156">
                  <c:v>-24888.842333787645</c:v>
                </c:pt>
                <c:pt idx="157">
                  <c:v>-123028.92116305188</c:v>
                </c:pt>
                <c:pt idx="158">
                  <c:v>-245961.89869723108</c:v>
                </c:pt>
                <c:pt idx="159">
                  <c:v>-106767.14595211166</c:v>
                </c:pt>
                <c:pt idx="160">
                  <c:v>-121675.4373244099</c:v>
                </c:pt>
                <c:pt idx="161">
                  <c:v>88974.876412007608</c:v>
                </c:pt>
                <c:pt idx="162">
                  <c:v>111605.97240983446</c:v>
                </c:pt>
                <c:pt idx="163">
                  <c:v>-8597.4558326984406</c:v>
                </c:pt>
                <c:pt idx="164">
                  <c:v>16291.08510952747</c:v>
                </c:pt>
                <c:pt idx="165">
                  <c:v>-141199.48245679963</c:v>
                </c:pt>
                <c:pt idx="166">
                  <c:v>-132989.48438006575</c:v>
                </c:pt>
                <c:pt idx="167">
                  <c:v>-53622.880315885181</c:v>
                </c:pt>
                <c:pt idx="168">
                  <c:v>-24130.585928665299</c:v>
                </c:pt>
                <c:pt idx="169">
                  <c:v>-151495.72419785918</c:v>
                </c:pt>
                <c:pt idx="170">
                  <c:v>65355.518720579334</c:v>
                </c:pt>
                <c:pt idx="171">
                  <c:v>46145.006432184862</c:v>
                </c:pt>
                <c:pt idx="172">
                  <c:v>-30528.634006103384</c:v>
                </c:pt>
                <c:pt idx="173">
                  <c:v>-78629.763825974893</c:v>
                </c:pt>
                <c:pt idx="174">
                  <c:v>-30053.537143586349</c:v>
                </c:pt>
                <c:pt idx="175">
                  <c:v>-7017.3815015100117</c:v>
                </c:pt>
                <c:pt idx="176">
                  <c:v>-12750.617613908573</c:v>
                </c:pt>
                <c:pt idx="177">
                  <c:v>-85793.230911868624</c:v>
                </c:pt>
                <c:pt idx="178">
                  <c:v>28148.466195089626</c:v>
                </c:pt>
                <c:pt idx="179">
                  <c:v>-116732.6926155852</c:v>
                </c:pt>
                <c:pt idx="180">
                  <c:v>50064.212230082834</c:v>
                </c:pt>
                <c:pt idx="181">
                  <c:v>-34769.020747969917</c:v>
                </c:pt>
                <c:pt idx="182">
                  <c:v>83177.223521408043</c:v>
                </c:pt>
                <c:pt idx="183">
                  <c:v>-31078.157980751945</c:v>
                </c:pt>
                <c:pt idx="184">
                  <c:v>-41548.824228719313</c:v>
                </c:pt>
                <c:pt idx="185">
                  <c:v>-2562.0251015400572</c:v>
                </c:pt>
                <c:pt idx="186">
                  <c:v>-96519.242891688889</c:v>
                </c:pt>
                <c:pt idx="187">
                  <c:v>-128321.49972701393</c:v>
                </c:pt>
                <c:pt idx="188">
                  <c:v>-2025.8675760658225</c:v>
                </c:pt>
                <c:pt idx="189">
                  <c:v>27391.356622592488</c:v>
                </c:pt>
                <c:pt idx="190">
                  <c:v>-22841.433684189804</c:v>
                </c:pt>
                <c:pt idx="191">
                  <c:v>-179035.53726394713</c:v>
                </c:pt>
                <c:pt idx="192">
                  <c:v>4835.3285340288421</c:v>
                </c:pt>
                <c:pt idx="193">
                  <c:v>-135065.44161142723</c:v>
                </c:pt>
                <c:pt idx="194">
                  <c:v>2648.3365353914705</c:v>
                </c:pt>
                <c:pt idx="195">
                  <c:v>610.20843431621324</c:v>
                </c:pt>
                <c:pt idx="196">
                  <c:v>84460.360592302255</c:v>
                </c:pt>
                <c:pt idx="197">
                  <c:v>42431.331465923256</c:v>
                </c:pt>
                <c:pt idx="198">
                  <c:v>-77045.896993966162</c:v>
                </c:pt>
                <c:pt idx="199">
                  <c:v>13947.255247821886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C-4901-B8DA-984B8F8B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6640"/>
        <c:axId val="153601040"/>
      </c:scatterChart>
      <c:valAx>
        <c:axId val="18003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01040"/>
        <c:crosses val="autoZero"/>
        <c:crossBetween val="midCat"/>
      </c:valAx>
      <c:valAx>
        <c:axId val="153601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36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Others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'modified training dataset'!$J$2:$J$201</c:f>
              <c:numCache>
                <c:formatCode>General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'modified training dataset'!$T$55:$T$254</c:f>
              <c:numCache>
                <c:formatCode>General</c:formatCode>
                <c:ptCount val="200"/>
                <c:pt idx="0">
                  <c:v>340810.2373408046</c:v>
                </c:pt>
                <c:pt idx="1">
                  <c:v>484269.74973528186</c:v>
                </c:pt>
                <c:pt idx="2">
                  <c:v>-18093.391919971735</c:v>
                </c:pt>
                <c:pt idx="3">
                  <c:v>286385.22943792789</c:v>
                </c:pt>
                <c:pt idx="4">
                  <c:v>157621.95046356012</c:v>
                </c:pt>
                <c:pt idx="5">
                  <c:v>-99554.448701731511</c:v>
                </c:pt>
                <c:pt idx="6">
                  <c:v>504447.7277954637</c:v>
                </c:pt>
                <c:pt idx="7">
                  <c:v>83664.37778201024</c:v>
                </c:pt>
                <c:pt idx="8">
                  <c:v>74777.382401370385</c:v>
                </c:pt>
                <c:pt idx="9">
                  <c:v>75891.090758418839</c:v>
                </c:pt>
                <c:pt idx="10">
                  <c:v>170244.82833965134</c:v>
                </c:pt>
                <c:pt idx="11">
                  <c:v>370763.67288010707</c:v>
                </c:pt>
                <c:pt idx="12">
                  <c:v>390727.25981229101</c:v>
                </c:pt>
                <c:pt idx="13">
                  <c:v>183895.1131733252</c:v>
                </c:pt>
                <c:pt idx="14">
                  <c:v>199813.0439556943</c:v>
                </c:pt>
                <c:pt idx="15">
                  <c:v>-154494.0326456725</c:v>
                </c:pt>
                <c:pt idx="16">
                  <c:v>179193.80604289821</c:v>
                </c:pt>
                <c:pt idx="17">
                  <c:v>82092.183327761129</c:v>
                </c:pt>
                <c:pt idx="18">
                  <c:v>114047.09587047441</c:v>
                </c:pt>
                <c:pt idx="19">
                  <c:v>-61431.210796728788</c:v>
                </c:pt>
                <c:pt idx="20">
                  <c:v>-10947.571266489336</c:v>
                </c:pt>
                <c:pt idx="21">
                  <c:v>2441.3947290892247</c:v>
                </c:pt>
                <c:pt idx="22">
                  <c:v>848.29800120880827</c:v>
                </c:pt>
                <c:pt idx="23">
                  <c:v>26969.366362485627</c:v>
                </c:pt>
                <c:pt idx="24">
                  <c:v>21394.21732671815</c:v>
                </c:pt>
                <c:pt idx="25">
                  <c:v>-78151.878368369828</c:v>
                </c:pt>
                <c:pt idx="26">
                  <c:v>27013.242555886041</c:v>
                </c:pt>
                <c:pt idx="27">
                  <c:v>-12088.594420516514</c:v>
                </c:pt>
                <c:pt idx="28">
                  <c:v>36323.697111417423</c:v>
                </c:pt>
                <c:pt idx="29">
                  <c:v>-59189.007509048737</c:v>
                </c:pt>
                <c:pt idx="30">
                  <c:v>-51019.352954409202</c:v>
                </c:pt>
                <c:pt idx="31">
                  <c:v>98986.856769741687</c:v>
                </c:pt>
                <c:pt idx="32">
                  <c:v>101841.3732490188</c:v>
                </c:pt>
                <c:pt idx="33">
                  <c:v>98393.67435224654</c:v>
                </c:pt>
                <c:pt idx="34">
                  <c:v>172162.02482929261</c:v>
                </c:pt>
                <c:pt idx="35">
                  <c:v>377696.83735994139</c:v>
                </c:pt>
                <c:pt idx="36">
                  <c:v>100067.1364853867</c:v>
                </c:pt>
                <c:pt idx="37">
                  <c:v>43108.852369404456</c:v>
                </c:pt>
                <c:pt idx="38">
                  <c:v>-136543.42861418735</c:v>
                </c:pt>
                <c:pt idx="39">
                  <c:v>-63759.128969776386</c:v>
                </c:pt>
                <c:pt idx="40">
                  <c:v>-154446.59167680846</c:v>
                </c:pt>
                <c:pt idx="41">
                  <c:v>-70946.478092325851</c:v>
                </c:pt>
                <c:pt idx="42">
                  <c:v>-113260.10346427641</c:v>
                </c:pt>
                <c:pt idx="43">
                  <c:v>46732.722652624943</c:v>
                </c:pt>
                <c:pt idx="44">
                  <c:v>-15693.307727887208</c:v>
                </c:pt>
                <c:pt idx="45">
                  <c:v>-70363.739664793364</c:v>
                </c:pt>
                <c:pt idx="46">
                  <c:v>-29580.92597752533</c:v>
                </c:pt>
                <c:pt idx="47">
                  <c:v>-27195.84254368805</c:v>
                </c:pt>
                <c:pt idx="48">
                  <c:v>-35785.942645527684</c:v>
                </c:pt>
                <c:pt idx="49">
                  <c:v>55166.789642672986</c:v>
                </c:pt>
                <c:pt idx="50">
                  <c:v>-84910.493951324839</c:v>
                </c:pt>
                <c:pt idx="51">
                  <c:v>-15216.515165362478</c:v>
                </c:pt>
                <c:pt idx="52">
                  <c:v>-175673.17910348182</c:v>
                </c:pt>
                <c:pt idx="53">
                  <c:v>7525.8654455021606</c:v>
                </c:pt>
                <c:pt idx="54">
                  <c:v>-7555.2577227549918</c:v>
                </c:pt>
                <c:pt idx="55">
                  <c:v>-58164.313801923709</c:v>
                </c:pt>
                <c:pt idx="56">
                  <c:v>-39729.188586039643</c:v>
                </c:pt>
                <c:pt idx="57">
                  <c:v>40659.464012793862</c:v>
                </c:pt>
                <c:pt idx="58">
                  <c:v>23951.146503690557</c:v>
                </c:pt>
                <c:pt idx="59">
                  <c:v>9488.9244779392029</c:v>
                </c:pt>
                <c:pt idx="60">
                  <c:v>-23040.071473905919</c:v>
                </c:pt>
                <c:pt idx="61">
                  <c:v>28034.371174446263</c:v>
                </c:pt>
                <c:pt idx="62">
                  <c:v>-18908.81412775669</c:v>
                </c:pt>
                <c:pt idx="63">
                  <c:v>-59412.092787581496</c:v>
                </c:pt>
                <c:pt idx="64">
                  <c:v>40287.961250657594</c:v>
                </c:pt>
                <c:pt idx="65">
                  <c:v>-61042.578529690101</c:v>
                </c:pt>
                <c:pt idx="66">
                  <c:v>-11684.08704488253</c:v>
                </c:pt>
                <c:pt idx="67">
                  <c:v>2080.1049933286413</c:v>
                </c:pt>
                <c:pt idx="68">
                  <c:v>-59123.890328168578</c:v>
                </c:pt>
                <c:pt idx="69">
                  <c:v>1502.3953857466258</c:v>
                </c:pt>
                <c:pt idx="70">
                  <c:v>30265.870045522985</c:v>
                </c:pt>
                <c:pt idx="71">
                  <c:v>-13951.487797172493</c:v>
                </c:pt>
                <c:pt idx="72">
                  <c:v>-23040.071473905919</c:v>
                </c:pt>
                <c:pt idx="73">
                  <c:v>28034.371174446263</c:v>
                </c:pt>
                <c:pt idx="74">
                  <c:v>-18908.81412775669</c:v>
                </c:pt>
                <c:pt idx="75">
                  <c:v>-61042.578529690101</c:v>
                </c:pt>
                <c:pt idx="76">
                  <c:v>-11684.08704488253</c:v>
                </c:pt>
                <c:pt idx="77">
                  <c:v>-59015.993650380638</c:v>
                </c:pt>
                <c:pt idx="78">
                  <c:v>1502.3953857466258</c:v>
                </c:pt>
                <c:pt idx="79">
                  <c:v>30265.870045522985</c:v>
                </c:pt>
                <c:pt idx="80">
                  <c:v>-13951.487797172493</c:v>
                </c:pt>
                <c:pt idx="81">
                  <c:v>-77429.880572060647</c:v>
                </c:pt>
                <c:pt idx="82">
                  <c:v>54145.017522229813</c:v>
                </c:pt>
                <c:pt idx="83">
                  <c:v>26688.810566482658</c:v>
                </c:pt>
                <c:pt idx="84">
                  <c:v>40243.867083255056</c:v>
                </c:pt>
                <c:pt idx="85">
                  <c:v>85472.602118249459</c:v>
                </c:pt>
                <c:pt idx="86">
                  <c:v>75199.682463516423</c:v>
                </c:pt>
                <c:pt idx="87">
                  <c:v>-78991.34225516452</c:v>
                </c:pt>
                <c:pt idx="88">
                  <c:v>17457.069982619723</c:v>
                </c:pt>
                <c:pt idx="89">
                  <c:v>-33404.436443252169</c:v>
                </c:pt>
                <c:pt idx="90">
                  <c:v>49441.757771458593</c:v>
                </c:pt>
                <c:pt idx="91">
                  <c:v>29600.536969107023</c:v>
                </c:pt>
                <c:pt idx="92">
                  <c:v>61542.591948703572</c:v>
                </c:pt>
                <c:pt idx="93">
                  <c:v>-37050.392952812486</c:v>
                </c:pt>
                <c:pt idx="94">
                  <c:v>47922.610137584212</c:v>
                </c:pt>
                <c:pt idx="95">
                  <c:v>-164209.2836245285</c:v>
                </c:pt>
                <c:pt idx="96">
                  <c:v>36827.222581428417</c:v>
                </c:pt>
                <c:pt idx="97">
                  <c:v>-24219.839410833316</c:v>
                </c:pt>
                <c:pt idx="98">
                  <c:v>-37019.7950116875</c:v>
                </c:pt>
                <c:pt idx="99">
                  <c:v>42780.998173129366</c:v>
                </c:pt>
                <c:pt idx="100">
                  <c:v>22704.965432602097</c:v>
                </c:pt>
                <c:pt idx="101">
                  <c:v>-4412.9142260032531</c:v>
                </c:pt>
                <c:pt idx="102">
                  <c:v>39434.710296343954</c:v>
                </c:pt>
                <c:pt idx="103">
                  <c:v>-9190.1271545565105</c:v>
                </c:pt>
                <c:pt idx="104">
                  <c:v>-87552.403134016553</c:v>
                </c:pt>
                <c:pt idx="105">
                  <c:v>-75107.708149513899</c:v>
                </c:pt>
                <c:pt idx="106">
                  <c:v>-47443.756330494376</c:v>
                </c:pt>
                <c:pt idx="107">
                  <c:v>33929.512894196523</c:v>
                </c:pt>
                <c:pt idx="108">
                  <c:v>-15577.822041276639</c:v>
                </c:pt>
                <c:pt idx="109">
                  <c:v>2095.2407857934595</c:v>
                </c:pt>
                <c:pt idx="110">
                  <c:v>4017.5916222436354</c:v>
                </c:pt>
                <c:pt idx="111">
                  <c:v>76591.378215329198</c:v>
                </c:pt>
                <c:pt idx="112">
                  <c:v>-25829.177941400412</c:v>
                </c:pt>
                <c:pt idx="113">
                  <c:v>4234.8739144513966</c:v>
                </c:pt>
                <c:pt idx="114">
                  <c:v>-84636.337821829249</c:v>
                </c:pt>
                <c:pt idx="115">
                  <c:v>-16517.43221228008</c:v>
                </c:pt>
                <c:pt idx="116">
                  <c:v>176936.74524413847</c:v>
                </c:pt>
                <c:pt idx="117">
                  <c:v>-71529.017779750488</c:v>
                </c:pt>
                <c:pt idx="118">
                  <c:v>-62684.903546543734</c:v>
                </c:pt>
                <c:pt idx="119">
                  <c:v>797.34054628066951</c:v>
                </c:pt>
                <c:pt idx="120">
                  <c:v>-156856.79839607113</c:v>
                </c:pt>
                <c:pt idx="121">
                  <c:v>453.11906912786071</c:v>
                </c:pt>
                <c:pt idx="122">
                  <c:v>1096.8530550176802</c:v>
                </c:pt>
                <c:pt idx="123">
                  <c:v>40817.974375736987</c:v>
                </c:pt>
                <c:pt idx="124">
                  <c:v>-50696.643799260666</c:v>
                </c:pt>
                <c:pt idx="125">
                  <c:v>-37023.476018084242</c:v>
                </c:pt>
                <c:pt idx="126">
                  <c:v>-31863.918039254291</c:v>
                </c:pt>
                <c:pt idx="127">
                  <c:v>28483.635376719234</c:v>
                </c:pt>
                <c:pt idx="128">
                  <c:v>-78814.504650889197</c:v>
                </c:pt>
                <c:pt idx="129">
                  <c:v>18706.865948731313</c:v>
                </c:pt>
                <c:pt idx="130">
                  <c:v>-137023.15705511952</c:v>
                </c:pt>
                <c:pt idx="131">
                  <c:v>24717.836665725801</c:v>
                </c:pt>
                <c:pt idx="132">
                  <c:v>5338.3528992604988</c:v>
                </c:pt>
                <c:pt idx="133">
                  <c:v>-31432.588856000977</c:v>
                </c:pt>
                <c:pt idx="134">
                  <c:v>-81878.225468848308</c:v>
                </c:pt>
                <c:pt idx="135">
                  <c:v>-18955.93972673986</c:v>
                </c:pt>
                <c:pt idx="136">
                  <c:v>-22315.00847845283</c:v>
                </c:pt>
                <c:pt idx="137">
                  <c:v>-36925.26427382321</c:v>
                </c:pt>
                <c:pt idx="138">
                  <c:v>-75322.90888825625</c:v>
                </c:pt>
                <c:pt idx="139">
                  <c:v>-153940.98025417168</c:v>
                </c:pt>
                <c:pt idx="140">
                  <c:v>-74265.734395175474</c:v>
                </c:pt>
                <c:pt idx="141">
                  <c:v>-5088.0318847476155</c:v>
                </c:pt>
                <c:pt idx="142">
                  <c:v>-18148.873628542089</c:v>
                </c:pt>
                <c:pt idx="143">
                  <c:v>-25675.398424749088</c:v>
                </c:pt>
                <c:pt idx="144">
                  <c:v>-82589.884642324439</c:v>
                </c:pt>
                <c:pt idx="145">
                  <c:v>-13893.470095575351</c:v>
                </c:pt>
                <c:pt idx="146">
                  <c:v>-28780.460827510833</c:v>
                </c:pt>
                <c:pt idx="147">
                  <c:v>-34274.460919601683</c:v>
                </c:pt>
                <c:pt idx="148">
                  <c:v>-22038.579110841325</c:v>
                </c:pt>
                <c:pt idx="149">
                  <c:v>-96409.230407180585</c:v>
                </c:pt>
                <c:pt idx="150">
                  <c:v>-26111.278364885598</c:v>
                </c:pt>
                <c:pt idx="151">
                  <c:v>-4244.7709869263635</c:v>
                </c:pt>
                <c:pt idx="152">
                  <c:v>-53779.743066938332</c:v>
                </c:pt>
                <c:pt idx="153">
                  <c:v>-87960.722137027624</c:v>
                </c:pt>
                <c:pt idx="154">
                  <c:v>-112313.63585215088</c:v>
                </c:pt>
                <c:pt idx="155">
                  <c:v>11550.629337018618</c:v>
                </c:pt>
                <c:pt idx="156">
                  <c:v>-24888.842333787645</c:v>
                </c:pt>
                <c:pt idx="157">
                  <c:v>-123028.92116305188</c:v>
                </c:pt>
                <c:pt idx="158">
                  <c:v>-245961.89869723108</c:v>
                </c:pt>
                <c:pt idx="159">
                  <c:v>-106767.14595211166</c:v>
                </c:pt>
                <c:pt idx="160">
                  <c:v>-121675.4373244099</c:v>
                </c:pt>
                <c:pt idx="161">
                  <c:v>88974.876412007608</c:v>
                </c:pt>
                <c:pt idx="162">
                  <c:v>111605.97240983446</c:v>
                </c:pt>
                <c:pt idx="163">
                  <c:v>-8597.4558326984406</c:v>
                </c:pt>
                <c:pt idx="164">
                  <c:v>16291.08510952747</c:v>
                </c:pt>
                <c:pt idx="165">
                  <c:v>-141199.48245679963</c:v>
                </c:pt>
                <c:pt idx="166">
                  <c:v>-132989.48438006575</c:v>
                </c:pt>
                <c:pt idx="167">
                  <c:v>-53622.880315885181</c:v>
                </c:pt>
                <c:pt idx="168">
                  <c:v>-24130.585928665299</c:v>
                </c:pt>
                <c:pt idx="169">
                  <c:v>-151495.72419785918</c:v>
                </c:pt>
                <c:pt idx="170">
                  <c:v>65355.518720579334</c:v>
                </c:pt>
                <c:pt idx="171">
                  <c:v>46145.006432184862</c:v>
                </c:pt>
                <c:pt idx="172">
                  <c:v>-30528.634006103384</c:v>
                </c:pt>
                <c:pt idx="173">
                  <c:v>-78629.763825974893</c:v>
                </c:pt>
                <c:pt idx="174">
                  <c:v>-30053.537143586349</c:v>
                </c:pt>
                <c:pt idx="175">
                  <c:v>-7017.3815015100117</c:v>
                </c:pt>
                <c:pt idx="176">
                  <c:v>-12750.617613908573</c:v>
                </c:pt>
                <c:pt idx="177">
                  <c:v>-85793.230911868624</c:v>
                </c:pt>
                <c:pt idx="178">
                  <c:v>28148.466195089626</c:v>
                </c:pt>
                <c:pt idx="179">
                  <c:v>-116732.6926155852</c:v>
                </c:pt>
                <c:pt idx="180">
                  <c:v>50064.212230082834</c:v>
                </c:pt>
                <c:pt idx="181">
                  <c:v>-34769.020747969917</c:v>
                </c:pt>
                <c:pt idx="182">
                  <c:v>83177.223521408043</c:v>
                </c:pt>
                <c:pt idx="183">
                  <c:v>-31078.157980751945</c:v>
                </c:pt>
                <c:pt idx="184">
                  <c:v>-41548.824228719313</c:v>
                </c:pt>
                <c:pt idx="185">
                  <c:v>-2562.0251015400572</c:v>
                </c:pt>
                <c:pt idx="186">
                  <c:v>-96519.242891688889</c:v>
                </c:pt>
                <c:pt idx="187">
                  <c:v>-128321.49972701393</c:v>
                </c:pt>
                <c:pt idx="188">
                  <c:v>-2025.8675760658225</c:v>
                </c:pt>
                <c:pt idx="189">
                  <c:v>27391.356622592488</c:v>
                </c:pt>
                <c:pt idx="190">
                  <c:v>-22841.433684189804</c:v>
                </c:pt>
                <c:pt idx="191">
                  <c:v>-179035.53726394713</c:v>
                </c:pt>
                <c:pt idx="192">
                  <c:v>4835.3285340288421</c:v>
                </c:pt>
                <c:pt idx="193">
                  <c:v>-135065.44161142723</c:v>
                </c:pt>
                <c:pt idx="194">
                  <c:v>2648.3365353914705</c:v>
                </c:pt>
                <c:pt idx="195">
                  <c:v>610.20843431621324</c:v>
                </c:pt>
                <c:pt idx="196">
                  <c:v>84460.360592302255</c:v>
                </c:pt>
                <c:pt idx="197">
                  <c:v>42431.331465923256</c:v>
                </c:pt>
                <c:pt idx="198">
                  <c:v>-77045.896993966162</c:v>
                </c:pt>
                <c:pt idx="199">
                  <c:v>13947.255247821886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4A-41FA-B2FB-BE435F71F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6848"/>
        <c:axId val="153602000"/>
      </c:scatterChart>
      <c:valAx>
        <c:axId val="18004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Others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02000"/>
        <c:crosses val="autoZero"/>
        <c:crossBetween val="midCat"/>
      </c:valAx>
      <c:valAx>
        <c:axId val="15360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46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720436</xdr:colOff>
      <xdr:row>41</xdr:row>
      <xdr:rowOff>119841</xdr:rowOff>
    </xdr:from>
    <xdr:to>
      <xdr:col>33</xdr:col>
      <xdr:colOff>117763</xdr:colOff>
      <xdr:row>51</xdr:row>
      <xdr:rowOff>147550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F5183-CEEB-661A-3EAF-1456126B7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703811</xdr:colOff>
      <xdr:row>51</xdr:row>
      <xdr:rowOff>133696</xdr:rowOff>
    </xdr:from>
    <xdr:to>
      <xdr:col>33</xdr:col>
      <xdr:colOff>110837</xdr:colOff>
      <xdr:row>61</xdr:row>
      <xdr:rowOff>147551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F1500D-3EE7-1625-F100-B164A75CC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710045</xdr:colOff>
      <xdr:row>61</xdr:row>
      <xdr:rowOff>133696</xdr:rowOff>
    </xdr:from>
    <xdr:to>
      <xdr:col>33</xdr:col>
      <xdr:colOff>96982</xdr:colOff>
      <xdr:row>71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E24DAC-FB0F-F701-C6EE-CAC2DFE6B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103215</xdr:colOff>
      <xdr:row>61</xdr:row>
      <xdr:rowOff>133696</xdr:rowOff>
    </xdr:from>
    <xdr:to>
      <xdr:col>38</xdr:col>
      <xdr:colOff>0</xdr:colOff>
      <xdr:row>72</xdr:row>
      <xdr:rowOff>9005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F38296-7962-008D-9226-78645919A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92827</xdr:colOff>
      <xdr:row>51</xdr:row>
      <xdr:rowOff>147551</xdr:rowOff>
    </xdr:from>
    <xdr:to>
      <xdr:col>37</xdr:col>
      <xdr:colOff>1676399</xdr:colOff>
      <xdr:row>61</xdr:row>
      <xdr:rowOff>175261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07B869-030E-6AC0-8B38-A2D2D1477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106682</xdr:colOff>
      <xdr:row>41</xdr:row>
      <xdr:rowOff>147551</xdr:rowOff>
    </xdr:from>
    <xdr:to>
      <xdr:col>38</xdr:col>
      <xdr:colOff>41564</xdr:colOff>
      <xdr:row>51</xdr:row>
      <xdr:rowOff>161405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4FAAB3-5780-48E2-CAB6-0723F3016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6927</xdr:colOff>
      <xdr:row>31</xdr:row>
      <xdr:rowOff>133697</xdr:rowOff>
    </xdr:from>
    <xdr:to>
      <xdr:col>33</xdr:col>
      <xdr:colOff>124691</xdr:colOff>
      <xdr:row>41</xdr:row>
      <xdr:rowOff>133697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1E489F-4F37-11E7-B3A7-B6EE0DFE0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117764</xdr:colOff>
      <xdr:row>31</xdr:row>
      <xdr:rowOff>161406</xdr:rowOff>
    </xdr:from>
    <xdr:to>
      <xdr:col>38</xdr:col>
      <xdr:colOff>0</xdr:colOff>
      <xdr:row>41</xdr:row>
      <xdr:rowOff>147551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706987-A220-2640-F638-99FEDCAF6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1654927</xdr:colOff>
      <xdr:row>22</xdr:row>
      <xdr:rowOff>9004</xdr:rowOff>
    </xdr:from>
    <xdr:to>
      <xdr:col>43</xdr:col>
      <xdr:colOff>637310</xdr:colOff>
      <xdr:row>31</xdr:row>
      <xdr:rowOff>161404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0EE73F-9E54-439C-17C4-2E2E2C91A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726673</xdr:colOff>
      <xdr:row>22</xdr:row>
      <xdr:rowOff>22861</xdr:rowOff>
    </xdr:from>
    <xdr:to>
      <xdr:col>33</xdr:col>
      <xdr:colOff>152401</xdr:colOff>
      <xdr:row>31</xdr:row>
      <xdr:rowOff>175261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114172-E7A7-C3DC-BB0D-485E4E364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128156</xdr:colOff>
      <xdr:row>22</xdr:row>
      <xdr:rowOff>9006</xdr:rowOff>
    </xdr:from>
    <xdr:to>
      <xdr:col>38</xdr:col>
      <xdr:colOff>0</xdr:colOff>
      <xdr:row>31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E4A5DD-21C8-86D3-E233-244004F95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31176</xdr:colOff>
      <xdr:row>31</xdr:row>
      <xdr:rowOff>175260</xdr:rowOff>
    </xdr:from>
    <xdr:to>
      <xdr:col>43</xdr:col>
      <xdr:colOff>623455</xdr:colOff>
      <xdr:row>41</xdr:row>
      <xdr:rowOff>161405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2C72FE-721A-E79C-8367-FF9BF4153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51261</xdr:colOff>
      <xdr:row>41</xdr:row>
      <xdr:rowOff>161406</xdr:rowOff>
    </xdr:from>
    <xdr:to>
      <xdr:col>43</xdr:col>
      <xdr:colOff>651163</xdr:colOff>
      <xdr:row>51</xdr:row>
      <xdr:rowOff>161406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9A7A57A-707E-0EFE-72DD-7D587531F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716280</xdr:colOff>
      <xdr:row>82</xdr:row>
      <xdr:rowOff>50569</xdr:rowOff>
    </xdr:from>
    <xdr:to>
      <xdr:col>33</xdr:col>
      <xdr:colOff>138546</xdr:colOff>
      <xdr:row>92</xdr:row>
      <xdr:rowOff>78277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445B0E-9658-2014-0F0F-7A78D8C06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147549</xdr:colOff>
      <xdr:row>72</xdr:row>
      <xdr:rowOff>22861</xdr:rowOff>
    </xdr:from>
    <xdr:to>
      <xdr:col>38</xdr:col>
      <xdr:colOff>27709</xdr:colOff>
      <xdr:row>82</xdr:row>
      <xdr:rowOff>50570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CAFED3F-43FE-8267-F817-CADE763BD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715586</xdr:colOff>
      <xdr:row>72</xdr:row>
      <xdr:rowOff>9005</xdr:rowOff>
    </xdr:from>
    <xdr:to>
      <xdr:col>33</xdr:col>
      <xdr:colOff>138546</xdr:colOff>
      <xdr:row>82</xdr:row>
      <xdr:rowOff>22860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5DC7D02-DE14-4950-73D8-80DBB6686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111528</xdr:colOff>
      <xdr:row>82</xdr:row>
      <xdr:rowOff>50568</xdr:rowOff>
    </xdr:from>
    <xdr:to>
      <xdr:col>38</xdr:col>
      <xdr:colOff>27709</xdr:colOff>
      <xdr:row>92</xdr:row>
      <xdr:rowOff>64423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FF23C0E-DDCC-9DD1-B2D9-63E40EC2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690</xdr:colOff>
      <xdr:row>51</xdr:row>
      <xdr:rowOff>175260</xdr:rowOff>
    </xdr:from>
    <xdr:to>
      <xdr:col>43</xdr:col>
      <xdr:colOff>595744</xdr:colOff>
      <xdr:row>61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0F4A44-4A90-5F7A-00ED-B6EEA76E8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19396</xdr:colOff>
      <xdr:row>61</xdr:row>
      <xdr:rowOff>175259</xdr:rowOff>
    </xdr:from>
    <xdr:to>
      <xdr:col>43</xdr:col>
      <xdr:colOff>581891</xdr:colOff>
      <xdr:row>71</xdr:row>
      <xdr:rowOff>175259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2EDF8B5-BC37-E200-1B1F-7B43F2E42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33250</xdr:colOff>
      <xdr:row>71</xdr:row>
      <xdr:rowOff>175260</xdr:rowOff>
    </xdr:from>
    <xdr:to>
      <xdr:col>43</xdr:col>
      <xdr:colOff>581891</xdr:colOff>
      <xdr:row>81</xdr:row>
      <xdr:rowOff>175259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727D31E-04A0-817F-E970-C8E483905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38</xdr:col>
      <xdr:colOff>74813</xdr:colOff>
      <xdr:row>81</xdr:row>
      <xdr:rowOff>175260</xdr:rowOff>
    </xdr:from>
    <xdr:to>
      <xdr:col>43</xdr:col>
      <xdr:colOff>609599</xdr:colOff>
      <xdr:row>91</xdr:row>
      <xdr:rowOff>175260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8150197-EFC5-04FA-E33C-2D3C2778A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694803</xdr:colOff>
      <xdr:row>92</xdr:row>
      <xdr:rowOff>78278</xdr:rowOff>
    </xdr:from>
    <xdr:to>
      <xdr:col>33</xdr:col>
      <xdr:colOff>124690</xdr:colOff>
      <xdr:row>102</xdr:row>
      <xdr:rowOff>78278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33B79D2-3332-0333-5B88-17B5CD367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112914</xdr:colOff>
      <xdr:row>92</xdr:row>
      <xdr:rowOff>64423</xdr:rowOff>
    </xdr:from>
    <xdr:to>
      <xdr:col>37</xdr:col>
      <xdr:colOff>1662545</xdr:colOff>
      <xdr:row>102</xdr:row>
      <xdr:rowOff>64424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C55D7CD-F7F6-DCF4-2CD2-1DA14D480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680949</xdr:colOff>
      <xdr:row>102</xdr:row>
      <xdr:rowOff>78277</xdr:rowOff>
    </xdr:from>
    <xdr:to>
      <xdr:col>33</xdr:col>
      <xdr:colOff>69272</xdr:colOff>
      <xdr:row>112</xdr:row>
      <xdr:rowOff>78277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0B1944C-90CC-0DD4-4A95-93B5A0105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37</xdr:col>
      <xdr:colOff>1650767</xdr:colOff>
      <xdr:row>92</xdr:row>
      <xdr:rowOff>22859</xdr:rowOff>
    </xdr:from>
    <xdr:to>
      <xdr:col>43</xdr:col>
      <xdr:colOff>609599</xdr:colOff>
      <xdr:row>102</xdr:row>
      <xdr:rowOff>22859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54F799B-1899-6A9A-182B-D81045270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37</xdr:col>
      <xdr:colOff>1650767</xdr:colOff>
      <xdr:row>102</xdr:row>
      <xdr:rowOff>36714</xdr:rowOff>
    </xdr:from>
    <xdr:to>
      <xdr:col>43</xdr:col>
      <xdr:colOff>623454</xdr:colOff>
      <xdr:row>112</xdr:row>
      <xdr:rowOff>36713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4CBCEAC-03FF-CDA1-6AA0-8C9CA09A9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71350</xdr:colOff>
      <xdr:row>102</xdr:row>
      <xdr:rowOff>78278</xdr:rowOff>
    </xdr:from>
    <xdr:to>
      <xdr:col>37</xdr:col>
      <xdr:colOff>1607127</xdr:colOff>
      <xdr:row>112</xdr:row>
      <xdr:rowOff>78278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9193C40-0262-EAEA-2A98-41CA5253A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0</xdr:colOff>
      <xdr:row>256</xdr:row>
      <xdr:rowOff>0</xdr:rowOff>
    </xdr:from>
    <xdr:to>
      <xdr:col>39</xdr:col>
      <xdr:colOff>1776234</xdr:colOff>
      <xdr:row>276</xdr:row>
      <xdr:rowOff>39833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A6B0949-DA99-47FA-B425-3019ED0FF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6"/>
  <sheetViews>
    <sheetView topLeftCell="A6" workbookViewId="0">
      <selection activeCell="B19" sqref="B19"/>
    </sheetView>
  </sheetViews>
  <sheetFormatPr defaultRowHeight="14.4" x14ac:dyDescent="0.3"/>
  <cols>
    <col min="1" max="1" width="36.5546875" bestFit="1" customWidth="1"/>
    <col min="2" max="2" width="68.109375" bestFit="1" customWidth="1"/>
    <col min="5" max="5" width="25.6640625" customWidth="1"/>
    <col min="6" max="6" width="21" customWidth="1"/>
  </cols>
  <sheetData>
    <row r="2" spans="1:2" x14ac:dyDescent="0.3">
      <c r="B2" t="s">
        <v>19</v>
      </c>
    </row>
    <row r="3" spans="1:2" x14ac:dyDescent="0.3">
      <c r="B3" t="s">
        <v>16</v>
      </c>
    </row>
    <row r="4" spans="1:2" x14ac:dyDescent="0.3">
      <c r="B4" t="s">
        <v>20</v>
      </c>
    </row>
    <row r="5" spans="1:2" x14ac:dyDescent="0.3">
      <c r="B5" t="s">
        <v>21</v>
      </c>
    </row>
    <row r="6" spans="1:2" ht="15" thickBot="1" x14ac:dyDescent="0.35"/>
    <row r="7" spans="1:2" ht="18.600000000000001" thickBot="1" x14ac:dyDescent="0.35">
      <c r="A7" s="20" t="s">
        <v>17</v>
      </c>
      <c r="B7" s="21" t="s">
        <v>18</v>
      </c>
    </row>
    <row r="8" spans="1:2" x14ac:dyDescent="0.3">
      <c r="A8" s="25" t="s">
        <v>1</v>
      </c>
      <c r="B8" s="19" t="s">
        <v>22</v>
      </c>
    </row>
    <row r="9" spans="1:2" x14ac:dyDescent="0.3">
      <c r="A9" s="36" t="s">
        <v>2</v>
      </c>
      <c r="B9" s="18" t="s">
        <v>32</v>
      </c>
    </row>
    <row r="10" spans="1:2" x14ac:dyDescent="0.3">
      <c r="A10" s="36"/>
      <c r="B10" s="22" t="s">
        <v>15</v>
      </c>
    </row>
    <row r="11" spans="1:2" x14ac:dyDescent="0.3">
      <c r="A11" s="36"/>
      <c r="B11" s="22" t="s">
        <v>29</v>
      </c>
    </row>
    <row r="12" spans="1:2" x14ac:dyDescent="0.3">
      <c r="A12" s="36" t="s">
        <v>3</v>
      </c>
      <c r="B12" s="18" t="s">
        <v>31</v>
      </c>
    </row>
    <row r="13" spans="1:2" x14ac:dyDescent="0.3">
      <c r="A13" s="36"/>
      <c r="B13" s="22" t="s">
        <v>27</v>
      </c>
    </row>
    <row r="14" spans="1:2" x14ac:dyDescent="0.3">
      <c r="A14" s="36"/>
      <c r="B14" s="22" t="s">
        <v>28</v>
      </c>
    </row>
    <row r="15" spans="1:2" x14ac:dyDescent="0.3">
      <c r="A15" s="37" t="s">
        <v>36</v>
      </c>
      <c r="B15" s="18" t="s">
        <v>33</v>
      </c>
    </row>
    <row r="16" spans="1:2" x14ac:dyDescent="0.3">
      <c r="A16" s="38"/>
      <c r="B16" s="22" t="s">
        <v>13</v>
      </c>
    </row>
    <row r="17" spans="1:2" x14ac:dyDescent="0.3">
      <c r="A17" s="38"/>
      <c r="B17" s="22" t="s">
        <v>43</v>
      </c>
    </row>
    <row r="18" spans="1:2" x14ac:dyDescent="0.3">
      <c r="A18" s="38"/>
      <c r="B18" s="22" t="s">
        <v>14</v>
      </c>
    </row>
    <row r="19" spans="1:2" x14ac:dyDescent="0.3">
      <c r="A19" s="38"/>
      <c r="B19" s="22" t="s">
        <v>46</v>
      </c>
    </row>
    <row r="20" spans="1:2" x14ac:dyDescent="0.3">
      <c r="A20" s="38"/>
      <c r="B20" s="22" t="s">
        <v>11</v>
      </c>
    </row>
    <row r="21" spans="1:2" x14ac:dyDescent="0.3">
      <c r="A21" s="39"/>
      <c r="B21" s="22" t="s">
        <v>42</v>
      </c>
    </row>
    <row r="22" spans="1:2" x14ac:dyDescent="0.3">
      <c r="A22" s="24" t="s">
        <v>4</v>
      </c>
      <c r="B22" s="18" t="s">
        <v>23</v>
      </c>
    </row>
    <row r="23" spans="1:2" x14ac:dyDescent="0.3">
      <c r="A23" s="24" t="s">
        <v>5</v>
      </c>
      <c r="B23" s="18" t="s">
        <v>24</v>
      </c>
    </row>
    <row r="24" spans="1:2" x14ac:dyDescent="0.3">
      <c r="A24" s="24" t="s">
        <v>6</v>
      </c>
      <c r="B24" s="18" t="s">
        <v>25</v>
      </c>
    </row>
    <row r="25" spans="1:2" x14ac:dyDescent="0.3">
      <c r="A25" s="24" t="s">
        <v>7</v>
      </c>
      <c r="B25" s="18" t="s">
        <v>26</v>
      </c>
    </row>
    <row r="26" spans="1:2" x14ac:dyDescent="0.3">
      <c r="A26" s="24" t="s">
        <v>37</v>
      </c>
      <c r="B26" s="18" t="s">
        <v>30</v>
      </c>
    </row>
  </sheetData>
  <mergeCells count="3">
    <mergeCell ref="A9:A11"/>
    <mergeCell ref="A12:A14"/>
    <mergeCell ref="A15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9"/>
  <sheetViews>
    <sheetView topLeftCell="D171" zoomScale="93" zoomScaleNormal="93" workbookViewId="0">
      <selection activeCell="K1" sqref="K1:S201"/>
    </sheetView>
  </sheetViews>
  <sheetFormatPr defaultColWidth="12.6640625" defaultRowHeight="14.4" x14ac:dyDescent="0.3"/>
  <cols>
    <col min="10" max="10" width="19.44140625" customWidth="1"/>
  </cols>
  <sheetData>
    <row r="1" spans="1:19" ht="43.8" thickBot="1" x14ac:dyDescent="0.35">
      <c r="A1" s="33" t="s">
        <v>0</v>
      </c>
      <c r="B1" s="41" t="s">
        <v>1</v>
      </c>
      <c r="C1" s="34" t="s">
        <v>2</v>
      </c>
      <c r="D1" s="26" t="s">
        <v>40</v>
      </c>
      <c r="E1" s="34" t="s">
        <v>3</v>
      </c>
      <c r="F1" s="26" t="s">
        <v>9</v>
      </c>
      <c r="G1" s="34" t="s">
        <v>34</v>
      </c>
      <c r="H1" s="26" t="s">
        <v>13</v>
      </c>
      <c r="I1" s="26" t="s">
        <v>14</v>
      </c>
      <c r="J1" s="26" t="s">
        <v>45</v>
      </c>
      <c r="K1" s="26" t="s">
        <v>43</v>
      </c>
      <c r="L1" s="26" t="s">
        <v>11</v>
      </c>
      <c r="M1" s="26" t="s">
        <v>41</v>
      </c>
      <c r="N1" s="41" t="s">
        <v>4</v>
      </c>
      <c r="O1" s="41" t="s">
        <v>5</v>
      </c>
      <c r="P1" s="41" t="s">
        <v>6</v>
      </c>
      <c r="Q1" s="41" t="s">
        <v>7</v>
      </c>
      <c r="R1" s="42" t="s">
        <v>35</v>
      </c>
      <c r="S1" s="43" t="s">
        <v>39</v>
      </c>
    </row>
    <row r="2" spans="1:19" x14ac:dyDescent="0.3">
      <c r="A2" s="29">
        <v>1</v>
      </c>
      <c r="B2" s="27">
        <v>58</v>
      </c>
      <c r="C2" s="27" t="s">
        <v>8</v>
      </c>
      <c r="D2" s="27">
        <f>IF(C2 = "M", 0, 1)</f>
        <v>0</v>
      </c>
      <c r="E2" s="27" t="s">
        <v>9</v>
      </c>
      <c r="F2" s="27">
        <f>IF(E2="MARRIED",1,0)</f>
        <v>1</v>
      </c>
      <c r="G2" s="28" t="s">
        <v>44</v>
      </c>
      <c r="H2" s="28">
        <v>0</v>
      </c>
      <c r="I2" s="28">
        <v>0</v>
      </c>
      <c r="J2" s="28">
        <f>D2*I2</f>
        <v>0</v>
      </c>
      <c r="K2" s="28">
        <v>0</v>
      </c>
      <c r="L2" s="28">
        <v>0</v>
      </c>
      <c r="M2" s="28">
        <v>1</v>
      </c>
      <c r="N2" s="30">
        <v>49.2</v>
      </c>
      <c r="O2" s="27">
        <v>160</v>
      </c>
      <c r="P2" s="31">
        <v>118</v>
      </c>
      <c r="Q2" s="31">
        <v>32</v>
      </c>
      <c r="R2" s="32">
        <v>660293</v>
      </c>
      <c r="S2" s="32">
        <f>LN(R2)</f>
        <v>13.40043895488461</v>
      </c>
    </row>
    <row r="3" spans="1:19" x14ac:dyDescent="0.3">
      <c r="A3" s="10">
        <v>2</v>
      </c>
      <c r="B3" s="1">
        <v>59</v>
      </c>
      <c r="C3" s="1" t="s">
        <v>8</v>
      </c>
      <c r="D3" s="27">
        <f>IF(C3 = "M", 0, 1)</f>
        <v>0</v>
      </c>
      <c r="E3" s="1" t="s">
        <v>9</v>
      </c>
      <c r="F3" s="27">
        <f>IF(E3="MARRIED",1,0)</f>
        <v>1</v>
      </c>
      <c r="G3" s="2" t="s">
        <v>43</v>
      </c>
      <c r="H3" s="2">
        <v>0</v>
      </c>
      <c r="I3" s="2">
        <v>0</v>
      </c>
      <c r="J3" s="28">
        <f t="shared" ref="J3:J66" si="0">D3*I3</f>
        <v>0</v>
      </c>
      <c r="K3" s="2">
        <v>1</v>
      </c>
      <c r="L3" s="2">
        <v>0</v>
      </c>
      <c r="M3" s="2">
        <v>0</v>
      </c>
      <c r="N3" s="3">
        <v>41</v>
      </c>
      <c r="O3" s="1">
        <v>155</v>
      </c>
      <c r="P3" s="4">
        <v>78</v>
      </c>
      <c r="Q3" s="4">
        <v>28</v>
      </c>
      <c r="R3" s="9">
        <v>809130</v>
      </c>
      <c r="S3" s="9">
        <f t="shared" ref="S3:S66" si="1">LN(R3)</f>
        <v>13.603714875343627</v>
      </c>
    </row>
    <row r="4" spans="1:19" x14ac:dyDescent="0.3">
      <c r="A4" s="10">
        <v>3</v>
      </c>
      <c r="B4" s="1">
        <v>82</v>
      </c>
      <c r="C4" s="1" t="s">
        <v>8</v>
      </c>
      <c r="D4" s="27">
        <f>IF(C4 = "M", 0, 1)</f>
        <v>0</v>
      </c>
      <c r="E4" s="1" t="s">
        <v>9</v>
      </c>
      <c r="F4" s="27">
        <f>IF(E4="MARRIED",1,0)</f>
        <v>1</v>
      </c>
      <c r="G4" s="2" t="s">
        <v>43</v>
      </c>
      <c r="H4" s="2">
        <v>0</v>
      </c>
      <c r="I4" s="2">
        <v>0</v>
      </c>
      <c r="J4" s="28">
        <f t="shared" si="0"/>
        <v>0</v>
      </c>
      <c r="K4" s="2">
        <v>1</v>
      </c>
      <c r="L4" s="2">
        <v>0</v>
      </c>
      <c r="M4" s="2">
        <v>0</v>
      </c>
      <c r="N4" s="3">
        <v>46.6</v>
      </c>
      <c r="O4" s="1">
        <v>164</v>
      </c>
      <c r="P4" s="4">
        <v>100</v>
      </c>
      <c r="Q4" s="4">
        <v>20</v>
      </c>
      <c r="R4" s="9">
        <v>362231</v>
      </c>
      <c r="S4" s="9">
        <f t="shared" si="1"/>
        <v>12.800037408841888</v>
      </c>
    </row>
    <row r="5" spans="1:19" x14ac:dyDescent="0.3">
      <c r="A5" s="10">
        <v>4</v>
      </c>
      <c r="B5" s="1">
        <v>46</v>
      </c>
      <c r="C5" s="1" t="s">
        <v>8</v>
      </c>
      <c r="D5" s="27">
        <f>IF(C5 = "M", 0, 1)</f>
        <v>0</v>
      </c>
      <c r="E5" s="1" t="s">
        <v>9</v>
      </c>
      <c r="F5" s="27">
        <f>IF(E5="MARRIED",1,0)</f>
        <v>1</v>
      </c>
      <c r="G5" s="2" t="s">
        <v>43</v>
      </c>
      <c r="H5" s="2">
        <v>0</v>
      </c>
      <c r="I5" s="2">
        <v>0</v>
      </c>
      <c r="J5" s="28">
        <f t="shared" si="0"/>
        <v>0</v>
      </c>
      <c r="K5" s="2">
        <v>1</v>
      </c>
      <c r="L5" s="2">
        <v>0</v>
      </c>
      <c r="M5" s="2">
        <v>0</v>
      </c>
      <c r="N5" s="3">
        <v>80</v>
      </c>
      <c r="O5" s="1">
        <v>173</v>
      </c>
      <c r="P5" s="4">
        <v>122</v>
      </c>
      <c r="Q5" s="4">
        <v>24</v>
      </c>
      <c r="R5" s="9">
        <v>629990</v>
      </c>
      <c r="S5" s="9">
        <f t="shared" si="1"/>
        <v>13.353459225225865</v>
      </c>
    </row>
    <row r="6" spans="1:19" x14ac:dyDescent="0.3">
      <c r="A6" s="10">
        <v>5</v>
      </c>
      <c r="B6" s="1">
        <v>60</v>
      </c>
      <c r="C6" s="1" t="s">
        <v>8</v>
      </c>
      <c r="D6" s="27">
        <f>IF(C6 = "M", 0, 1)</f>
        <v>0</v>
      </c>
      <c r="E6" s="1" t="s">
        <v>9</v>
      </c>
      <c r="F6" s="27">
        <f>IF(E6="MARRIED",1,0)</f>
        <v>1</v>
      </c>
      <c r="G6" s="2" t="s">
        <v>43</v>
      </c>
      <c r="H6" s="2">
        <v>0</v>
      </c>
      <c r="I6" s="2">
        <v>0</v>
      </c>
      <c r="J6" s="28">
        <f t="shared" si="0"/>
        <v>0</v>
      </c>
      <c r="K6" s="2">
        <v>1</v>
      </c>
      <c r="L6" s="2">
        <v>0</v>
      </c>
      <c r="M6" s="2">
        <v>0</v>
      </c>
      <c r="N6" s="3">
        <v>58</v>
      </c>
      <c r="O6" s="1">
        <v>175</v>
      </c>
      <c r="P6" s="4">
        <v>72</v>
      </c>
      <c r="Q6" s="4">
        <v>18</v>
      </c>
      <c r="R6" s="9">
        <v>444876</v>
      </c>
      <c r="S6" s="9">
        <f t="shared" si="1"/>
        <v>13.005550870632389</v>
      </c>
    </row>
    <row r="7" spans="1:19" x14ac:dyDescent="0.3">
      <c r="A7" s="10">
        <v>6</v>
      </c>
      <c r="B7" s="1">
        <v>75</v>
      </c>
      <c r="C7" s="1" t="s">
        <v>8</v>
      </c>
      <c r="D7" s="27">
        <f>IF(C7 = "M", 0, 1)</f>
        <v>0</v>
      </c>
      <c r="E7" s="1" t="s">
        <v>9</v>
      </c>
      <c r="F7" s="27">
        <f>IF(E7="MARRIED",1,0)</f>
        <v>1</v>
      </c>
      <c r="G7" s="2" t="s">
        <v>43</v>
      </c>
      <c r="H7" s="2">
        <v>0</v>
      </c>
      <c r="I7" s="2">
        <v>0</v>
      </c>
      <c r="J7" s="28">
        <f t="shared" si="0"/>
        <v>0</v>
      </c>
      <c r="K7" s="2">
        <v>1</v>
      </c>
      <c r="L7" s="2">
        <v>0</v>
      </c>
      <c r="M7" s="2">
        <v>0</v>
      </c>
      <c r="N7" s="3">
        <v>45</v>
      </c>
      <c r="O7" s="1">
        <v>140</v>
      </c>
      <c r="P7" s="4">
        <v>130</v>
      </c>
      <c r="Q7" s="4">
        <v>42</v>
      </c>
      <c r="R7" s="9">
        <v>372357</v>
      </c>
      <c r="S7" s="9">
        <f t="shared" si="1"/>
        <v>12.827608350478666</v>
      </c>
    </row>
    <row r="8" spans="1:19" x14ac:dyDescent="0.3">
      <c r="A8" s="10">
        <v>7</v>
      </c>
      <c r="B8" s="1">
        <v>73</v>
      </c>
      <c r="C8" s="1" t="s">
        <v>8</v>
      </c>
      <c r="D8" s="27">
        <f>IF(C8 = "M", 0, 1)</f>
        <v>0</v>
      </c>
      <c r="E8" s="1" t="s">
        <v>9</v>
      </c>
      <c r="F8" s="27">
        <f>IF(E8="MARRIED",1,0)</f>
        <v>1</v>
      </c>
      <c r="G8" s="2" t="s">
        <v>43</v>
      </c>
      <c r="H8" s="2">
        <v>0</v>
      </c>
      <c r="I8" s="2">
        <v>0</v>
      </c>
      <c r="J8" s="28">
        <f t="shared" si="0"/>
        <v>0</v>
      </c>
      <c r="K8" s="2">
        <v>1</v>
      </c>
      <c r="L8" s="2">
        <v>0</v>
      </c>
      <c r="M8" s="2">
        <v>0</v>
      </c>
      <c r="N8" s="3">
        <v>60</v>
      </c>
      <c r="O8" s="1">
        <v>170</v>
      </c>
      <c r="P8" s="4">
        <v>108</v>
      </c>
      <c r="Q8" s="4">
        <v>24</v>
      </c>
      <c r="R8" s="9">
        <v>887350</v>
      </c>
      <c r="S8" s="9">
        <f t="shared" si="1"/>
        <v>13.695994771962711</v>
      </c>
    </row>
    <row r="9" spans="1:19" x14ac:dyDescent="0.3">
      <c r="A9" s="10">
        <v>8</v>
      </c>
      <c r="B9" s="1">
        <v>71</v>
      </c>
      <c r="C9" s="1" t="s">
        <v>8</v>
      </c>
      <c r="D9" s="27">
        <f>IF(C9 = "M", 0, 1)</f>
        <v>0</v>
      </c>
      <c r="E9" s="1" t="s">
        <v>9</v>
      </c>
      <c r="F9" s="27">
        <f>IF(E9="MARRIED",1,0)</f>
        <v>1</v>
      </c>
      <c r="G9" s="2" t="s">
        <v>43</v>
      </c>
      <c r="H9" s="2">
        <v>0</v>
      </c>
      <c r="I9" s="2">
        <v>0</v>
      </c>
      <c r="J9" s="28">
        <f t="shared" si="0"/>
        <v>0</v>
      </c>
      <c r="K9" s="2">
        <v>1</v>
      </c>
      <c r="L9" s="2">
        <v>0</v>
      </c>
      <c r="M9" s="2">
        <v>0</v>
      </c>
      <c r="N9" s="3">
        <v>43.8</v>
      </c>
      <c r="O9" s="1">
        <v>164</v>
      </c>
      <c r="P9" s="4">
        <v>60</v>
      </c>
      <c r="Q9" s="4">
        <v>22</v>
      </c>
      <c r="R9" s="9">
        <v>389827</v>
      </c>
      <c r="S9" s="9">
        <f t="shared" si="1"/>
        <v>12.873458329947205</v>
      </c>
    </row>
    <row r="10" spans="1:19" x14ac:dyDescent="0.3">
      <c r="A10" s="10">
        <v>9</v>
      </c>
      <c r="B10" s="1">
        <v>72</v>
      </c>
      <c r="C10" s="1" t="s">
        <v>8</v>
      </c>
      <c r="D10" s="27">
        <f>IF(C10 = "M", 0, 1)</f>
        <v>0</v>
      </c>
      <c r="E10" s="1" t="s">
        <v>9</v>
      </c>
      <c r="F10" s="27">
        <f>IF(E10="MARRIED",1,0)</f>
        <v>1</v>
      </c>
      <c r="G10" s="2" t="s">
        <v>43</v>
      </c>
      <c r="H10" s="2">
        <v>0</v>
      </c>
      <c r="I10" s="2">
        <v>0</v>
      </c>
      <c r="J10" s="28">
        <f t="shared" si="0"/>
        <v>0</v>
      </c>
      <c r="K10" s="2">
        <v>1</v>
      </c>
      <c r="L10" s="2">
        <v>0</v>
      </c>
      <c r="M10" s="2">
        <v>0</v>
      </c>
      <c r="N10" s="3">
        <v>72</v>
      </c>
      <c r="O10" s="1">
        <v>174</v>
      </c>
      <c r="P10" s="4">
        <v>95</v>
      </c>
      <c r="Q10" s="4">
        <v>25</v>
      </c>
      <c r="R10" s="9">
        <v>437529.07</v>
      </c>
      <c r="S10" s="9">
        <f t="shared" si="1"/>
        <v>12.988898428286673</v>
      </c>
    </row>
    <row r="11" spans="1:19" x14ac:dyDescent="0.3">
      <c r="A11" s="10">
        <v>10</v>
      </c>
      <c r="B11" s="1">
        <v>61</v>
      </c>
      <c r="C11" s="1" t="s">
        <v>8</v>
      </c>
      <c r="D11" s="27">
        <f>IF(C11 = "M", 0, 1)</f>
        <v>0</v>
      </c>
      <c r="E11" s="1" t="s">
        <v>9</v>
      </c>
      <c r="F11" s="27">
        <f>IF(E11="MARRIED",1,0)</f>
        <v>1</v>
      </c>
      <c r="G11" s="2" t="s">
        <v>43</v>
      </c>
      <c r="H11" s="2">
        <v>0</v>
      </c>
      <c r="I11" s="2">
        <v>0</v>
      </c>
      <c r="J11" s="28">
        <f t="shared" si="0"/>
        <v>0</v>
      </c>
      <c r="K11" s="2">
        <v>1</v>
      </c>
      <c r="L11" s="2">
        <v>0</v>
      </c>
      <c r="M11" s="2">
        <v>0</v>
      </c>
      <c r="N11" s="3">
        <v>76.599999999999994</v>
      </c>
      <c r="O11" s="1">
        <v>175</v>
      </c>
      <c r="P11" s="4">
        <v>66</v>
      </c>
      <c r="Q11" s="4">
        <v>22</v>
      </c>
      <c r="R11" s="9">
        <v>364222</v>
      </c>
      <c r="S11" s="9">
        <f t="shared" si="1"/>
        <v>12.805518850821379</v>
      </c>
    </row>
    <row r="12" spans="1:19" x14ac:dyDescent="0.3">
      <c r="A12" s="10">
        <v>11</v>
      </c>
      <c r="B12" s="1">
        <v>61</v>
      </c>
      <c r="C12" s="1" t="s">
        <v>8</v>
      </c>
      <c r="D12" s="27">
        <f>IF(C12 = "M", 0, 1)</f>
        <v>0</v>
      </c>
      <c r="E12" s="1" t="s">
        <v>9</v>
      </c>
      <c r="F12" s="27">
        <f>IF(E12="MARRIED",1,0)</f>
        <v>1</v>
      </c>
      <c r="G12" s="2" t="s">
        <v>43</v>
      </c>
      <c r="H12" s="2">
        <v>0</v>
      </c>
      <c r="I12" s="2">
        <v>0</v>
      </c>
      <c r="J12" s="28">
        <f t="shared" si="0"/>
        <v>0</v>
      </c>
      <c r="K12" s="2">
        <v>1</v>
      </c>
      <c r="L12" s="2">
        <v>0</v>
      </c>
      <c r="M12" s="2">
        <v>0</v>
      </c>
      <c r="N12" s="3">
        <v>64</v>
      </c>
      <c r="O12" s="1">
        <v>170</v>
      </c>
      <c r="P12" s="4">
        <v>99</v>
      </c>
      <c r="Q12" s="4">
        <v>24</v>
      </c>
      <c r="R12" s="9">
        <v>514524</v>
      </c>
      <c r="S12" s="9">
        <f t="shared" si="1"/>
        <v>13.150997480398614</v>
      </c>
    </row>
    <row r="13" spans="1:19" x14ac:dyDescent="0.3">
      <c r="A13" s="10">
        <v>12</v>
      </c>
      <c r="B13" s="1">
        <v>45</v>
      </c>
      <c r="C13" s="1" t="s">
        <v>10</v>
      </c>
      <c r="D13" s="27">
        <f>IF(C13 = "M", 0, 1)</f>
        <v>1</v>
      </c>
      <c r="E13" s="1" t="s">
        <v>9</v>
      </c>
      <c r="F13" s="27">
        <f>IF(E13="MARRIED",1,0)</f>
        <v>1</v>
      </c>
      <c r="G13" s="2" t="s">
        <v>44</v>
      </c>
      <c r="H13" s="2">
        <v>0</v>
      </c>
      <c r="I13" s="2">
        <v>0</v>
      </c>
      <c r="J13" s="28">
        <f t="shared" si="0"/>
        <v>0</v>
      </c>
      <c r="K13" s="2">
        <v>0</v>
      </c>
      <c r="L13" s="2">
        <v>0</v>
      </c>
      <c r="M13" s="2">
        <v>1</v>
      </c>
      <c r="N13" s="3">
        <v>50</v>
      </c>
      <c r="O13" s="1">
        <v>151</v>
      </c>
      <c r="P13" s="4">
        <v>60</v>
      </c>
      <c r="Q13" s="4">
        <v>19</v>
      </c>
      <c r="R13" s="9">
        <v>539976</v>
      </c>
      <c r="S13" s="9">
        <f t="shared" si="1"/>
        <v>13.199279973108329</v>
      </c>
    </row>
    <row r="14" spans="1:19" x14ac:dyDescent="0.3">
      <c r="A14" s="10">
        <v>13</v>
      </c>
      <c r="B14" s="1">
        <v>40</v>
      </c>
      <c r="C14" s="1" t="s">
        <v>8</v>
      </c>
      <c r="D14" s="27">
        <f>IF(C14 = "M", 0, 1)</f>
        <v>0</v>
      </c>
      <c r="E14" s="1" t="s">
        <v>9</v>
      </c>
      <c r="F14" s="27">
        <f>IF(E14="MARRIED",1,0)</f>
        <v>1</v>
      </c>
      <c r="G14" s="2" t="s">
        <v>11</v>
      </c>
      <c r="H14" s="2">
        <v>0</v>
      </c>
      <c r="I14" s="2">
        <v>0</v>
      </c>
      <c r="J14" s="28">
        <f t="shared" si="0"/>
        <v>0</v>
      </c>
      <c r="K14" s="2">
        <v>0</v>
      </c>
      <c r="L14" s="2">
        <v>1</v>
      </c>
      <c r="M14" s="2">
        <v>0</v>
      </c>
      <c r="N14" s="3">
        <v>71.400000000000006</v>
      </c>
      <c r="O14" s="1">
        <v>165</v>
      </c>
      <c r="P14" s="4">
        <v>100</v>
      </c>
      <c r="Q14" s="4">
        <v>22</v>
      </c>
      <c r="R14" s="9">
        <v>711616</v>
      </c>
      <c r="S14" s="9">
        <f t="shared" si="1"/>
        <v>13.475293719062922</v>
      </c>
    </row>
    <row r="15" spans="1:19" x14ac:dyDescent="0.3">
      <c r="A15" s="10">
        <v>14</v>
      </c>
      <c r="B15" s="1">
        <v>64</v>
      </c>
      <c r="C15" s="1" t="s">
        <v>8</v>
      </c>
      <c r="D15" s="27">
        <f>IF(C15 = "M", 0, 1)</f>
        <v>0</v>
      </c>
      <c r="E15" s="1" t="s">
        <v>9</v>
      </c>
      <c r="F15" s="27">
        <f>IF(E15="MARRIED",1,0)</f>
        <v>1</v>
      </c>
      <c r="G15" s="2" t="s">
        <v>42</v>
      </c>
      <c r="H15" s="2">
        <v>0</v>
      </c>
      <c r="I15" s="2">
        <v>0</v>
      </c>
      <c r="J15" s="28">
        <f t="shared" si="0"/>
        <v>0</v>
      </c>
      <c r="K15" s="2">
        <v>0</v>
      </c>
      <c r="L15" s="2">
        <v>0</v>
      </c>
      <c r="M15" s="2">
        <v>0</v>
      </c>
      <c r="N15" s="3">
        <v>56</v>
      </c>
      <c r="O15" s="1">
        <v>168</v>
      </c>
      <c r="P15" s="4">
        <v>105</v>
      </c>
      <c r="Q15" s="4">
        <v>22</v>
      </c>
      <c r="R15" s="9">
        <v>420040</v>
      </c>
      <c r="S15" s="9">
        <f t="shared" si="1"/>
        <v>12.94810522381993</v>
      </c>
    </row>
    <row r="16" spans="1:19" x14ac:dyDescent="0.3">
      <c r="A16" s="10">
        <v>15</v>
      </c>
      <c r="B16" s="1">
        <v>68</v>
      </c>
      <c r="C16" s="1" t="s">
        <v>10</v>
      </c>
      <c r="D16" s="27">
        <f>IF(C16 = "M", 0, 1)</f>
        <v>1</v>
      </c>
      <c r="E16" s="1" t="s">
        <v>12</v>
      </c>
      <c r="F16" s="27">
        <f>IF(E16="MARRIED",1,0)</f>
        <v>0</v>
      </c>
      <c r="G16" s="2" t="s">
        <v>43</v>
      </c>
      <c r="H16" s="2">
        <v>0</v>
      </c>
      <c r="I16" s="2">
        <v>0</v>
      </c>
      <c r="J16" s="28">
        <f t="shared" si="0"/>
        <v>0</v>
      </c>
      <c r="K16" s="2">
        <v>1</v>
      </c>
      <c r="L16" s="2">
        <v>0</v>
      </c>
      <c r="M16" s="2">
        <v>0</v>
      </c>
      <c r="N16" s="3">
        <v>51</v>
      </c>
      <c r="O16" s="1">
        <v>123</v>
      </c>
      <c r="P16" s="4">
        <v>66</v>
      </c>
      <c r="Q16" s="4">
        <v>20</v>
      </c>
      <c r="R16" s="9">
        <v>495968.7</v>
      </c>
      <c r="S16" s="9">
        <f t="shared" si="1"/>
        <v>13.114268098877162</v>
      </c>
    </row>
    <row r="17" spans="1:19" x14ac:dyDescent="0.3">
      <c r="A17" s="10">
        <v>16</v>
      </c>
      <c r="B17" s="1">
        <v>78</v>
      </c>
      <c r="C17" s="1" t="s">
        <v>10</v>
      </c>
      <c r="D17" s="27">
        <f>IF(C17 = "M", 0, 1)</f>
        <v>1</v>
      </c>
      <c r="E17" s="1" t="s">
        <v>9</v>
      </c>
      <c r="F17" s="27">
        <f>IF(E17="MARRIED",1,0)</f>
        <v>1</v>
      </c>
      <c r="G17" s="2" t="s">
        <v>43</v>
      </c>
      <c r="H17" s="2">
        <v>0</v>
      </c>
      <c r="I17" s="2">
        <v>0</v>
      </c>
      <c r="J17" s="28">
        <f t="shared" si="0"/>
        <v>0</v>
      </c>
      <c r="K17" s="2">
        <v>1</v>
      </c>
      <c r="L17" s="2">
        <v>0</v>
      </c>
      <c r="M17" s="2">
        <v>0</v>
      </c>
      <c r="N17" s="3">
        <v>70</v>
      </c>
      <c r="O17" s="1">
        <v>154</v>
      </c>
      <c r="P17" s="4">
        <v>63</v>
      </c>
      <c r="Q17" s="4">
        <v>20</v>
      </c>
      <c r="R17" s="9">
        <v>157763</v>
      </c>
      <c r="S17" s="9">
        <f t="shared" si="1"/>
        <v>11.968849185882837</v>
      </c>
    </row>
    <row r="18" spans="1:19" x14ac:dyDescent="0.3">
      <c r="A18" s="10">
        <v>17</v>
      </c>
      <c r="B18" s="1">
        <v>65</v>
      </c>
      <c r="C18" s="1" t="s">
        <v>8</v>
      </c>
      <c r="D18" s="27">
        <f>IF(C18 = "M", 0, 1)</f>
        <v>0</v>
      </c>
      <c r="E18" s="1" t="s">
        <v>9</v>
      </c>
      <c r="F18" s="27">
        <f>IF(E18="MARRIED",1,0)</f>
        <v>1</v>
      </c>
      <c r="G18" s="2" t="s">
        <v>43</v>
      </c>
      <c r="H18" s="2">
        <v>0</v>
      </c>
      <c r="I18" s="2">
        <v>0</v>
      </c>
      <c r="J18" s="28">
        <f t="shared" si="0"/>
        <v>0</v>
      </c>
      <c r="K18" s="2">
        <v>1</v>
      </c>
      <c r="L18" s="2">
        <v>0</v>
      </c>
      <c r="M18" s="2">
        <v>0</v>
      </c>
      <c r="N18" s="3">
        <v>65</v>
      </c>
      <c r="O18" s="1">
        <v>140</v>
      </c>
      <c r="P18" s="4">
        <v>93</v>
      </c>
      <c r="Q18" s="4">
        <v>18</v>
      </c>
      <c r="R18" s="9">
        <v>501897</v>
      </c>
      <c r="S18" s="9">
        <f t="shared" si="1"/>
        <v>13.126150198338848</v>
      </c>
    </row>
    <row r="19" spans="1:19" x14ac:dyDescent="0.3">
      <c r="A19" s="10">
        <v>18</v>
      </c>
      <c r="B19" s="1">
        <v>59</v>
      </c>
      <c r="C19" s="1" t="s">
        <v>10</v>
      </c>
      <c r="D19" s="27">
        <f>IF(C19 = "M", 0, 1)</f>
        <v>1</v>
      </c>
      <c r="E19" s="1" t="s">
        <v>9</v>
      </c>
      <c r="F19" s="27">
        <f>IF(E19="MARRIED",1,0)</f>
        <v>1</v>
      </c>
      <c r="G19" s="2" t="s">
        <v>11</v>
      </c>
      <c r="H19" s="2">
        <v>0</v>
      </c>
      <c r="I19" s="2">
        <v>0</v>
      </c>
      <c r="J19" s="28">
        <f t="shared" si="0"/>
        <v>0</v>
      </c>
      <c r="K19" s="2">
        <v>0</v>
      </c>
      <c r="L19" s="2">
        <v>1</v>
      </c>
      <c r="M19" s="2">
        <v>0</v>
      </c>
      <c r="N19" s="3">
        <v>47</v>
      </c>
      <c r="O19" s="1">
        <v>150</v>
      </c>
      <c r="P19" s="4">
        <v>60</v>
      </c>
      <c r="Q19" s="4">
        <v>24</v>
      </c>
      <c r="R19" s="9">
        <v>343984</v>
      </c>
      <c r="S19" s="9">
        <f t="shared" si="1"/>
        <v>12.748350423645929</v>
      </c>
    </row>
    <row r="20" spans="1:19" x14ac:dyDescent="0.3">
      <c r="A20" s="10">
        <v>19</v>
      </c>
      <c r="B20" s="1">
        <v>76</v>
      </c>
      <c r="C20" s="1" t="s">
        <v>8</v>
      </c>
      <c r="D20" s="27">
        <f>IF(C20 = "M", 0, 1)</f>
        <v>0</v>
      </c>
      <c r="E20" s="1" t="s">
        <v>9</v>
      </c>
      <c r="F20" s="27">
        <f>IF(E20="MARRIED",1,0)</f>
        <v>1</v>
      </c>
      <c r="G20" s="2" t="s">
        <v>43</v>
      </c>
      <c r="H20" s="2">
        <v>0</v>
      </c>
      <c r="I20" s="2">
        <v>0</v>
      </c>
      <c r="J20" s="28">
        <f t="shared" si="0"/>
        <v>0</v>
      </c>
      <c r="K20" s="2">
        <v>1</v>
      </c>
      <c r="L20" s="2">
        <v>0</v>
      </c>
      <c r="M20" s="2">
        <v>0</v>
      </c>
      <c r="N20" s="3">
        <v>67.2</v>
      </c>
      <c r="O20" s="1">
        <v>172</v>
      </c>
      <c r="P20" s="4">
        <v>80</v>
      </c>
      <c r="Q20" s="4">
        <v>20</v>
      </c>
      <c r="R20" s="9">
        <v>449395</v>
      </c>
      <c r="S20" s="9">
        <f t="shared" si="1"/>
        <v>13.015657512725767</v>
      </c>
    </row>
    <row r="21" spans="1:19" x14ac:dyDescent="0.3">
      <c r="A21" s="10">
        <v>20</v>
      </c>
      <c r="B21" s="1">
        <v>47</v>
      </c>
      <c r="C21" s="1" t="s">
        <v>8</v>
      </c>
      <c r="D21" s="27">
        <f>IF(C21 = "M", 0, 1)</f>
        <v>0</v>
      </c>
      <c r="E21" s="1" t="s">
        <v>9</v>
      </c>
      <c r="F21" s="27">
        <f>IF(E21="MARRIED",1,0)</f>
        <v>1</v>
      </c>
      <c r="G21" s="2" t="s">
        <v>43</v>
      </c>
      <c r="H21" s="2">
        <v>0</v>
      </c>
      <c r="I21" s="2">
        <v>0</v>
      </c>
      <c r="J21" s="28">
        <f t="shared" si="0"/>
        <v>0</v>
      </c>
      <c r="K21" s="2">
        <v>1</v>
      </c>
      <c r="L21" s="2">
        <v>0</v>
      </c>
      <c r="M21" s="2">
        <v>0</v>
      </c>
      <c r="N21" s="3">
        <v>59</v>
      </c>
      <c r="O21" s="1">
        <v>160</v>
      </c>
      <c r="P21" s="4">
        <v>80</v>
      </c>
      <c r="Q21" s="4">
        <v>20</v>
      </c>
      <c r="R21" s="9">
        <v>214716</v>
      </c>
      <c r="S21" s="9">
        <f t="shared" si="1"/>
        <v>12.277071503679862</v>
      </c>
    </row>
    <row r="22" spans="1:19" x14ac:dyDescent="0.3">
      <c r="A22" s="10">
        <v>21</v>
      </c>
      <c r="B22" s="1">
        <v>54</v>
      </c>
      <c r="C22" s="1" t="s">
        <v>10</v>
      </c>
      <c r="D22" s="27">
        <f>IF(C22 = "M", 0, 1)</f>
        <v>1</v>
      </c>
      <c r="E22" s="1" t="s">
        <v>9</v>
      </c>
      <c r="F22" s="27">
        <f>IF(E22="MARRIED",1,0)</f>
        <v>1</v>
      </c>
      <c r="G22" s="2" t="s">
        <v>43</v>
      </c>
      <c r="H22" s="2">
        <v>0</v>
      </c>
      <c r="I22" s="2">
        <v>0</v>
      </c>
      <c r="J22" s="28">
        <f t="shared" si="0"/>
        <v>0</v>
      </c>
      <c r="K22" s="2">
        <v>1</v>
      </c>
      <c r="L22" s="2">
        <v>0</v>
      </c>
      <c r="M22" s="2">
        <v>0</v>
      </c>
      <c r="N22" s="3">
        <v>51</v>
      </c>
      <c r="O22" s="1">
        <v>147</v>
      </c>
      <c r="P22" s="4">
        <v>110</v>
      </c>
      <c r="Q22" s="4">
        <v>26</v>
      </c>
      <c r="R22" s="9">
        <v>341109</v>
      </c>
      <c r="S22" s="9">
        <f t="shared" si="1"/>
        <v>12.739957353282927</v>
      </c>
    </row>
    <row r="23" spans="1:19" x14ac:dyDescent="0.3">
      <c r="A23" s="10">
        <v>22</v>
      </c>
      <c r="B23" s="1">
        <v>62</v>
      </c>
      <c r="C23" s="1" t="s">
        <v>8</v>
      </c>
      <c r="D23" s="27">
        <f>IF(C23 = "M", 0, 1)</f>
        <v>0</v>
      </c>
      <c r="E23" s="1" t="s">
        <v>9</v>
      </c>
      <c r="F23" s="27">
        <f>IF(E23="MARRIED",1,0)</f>
        <v>1</v>
      </c>
      <c r="G23" s="2" t="s">
        <v>43</v>
      </c>
      <c r="H23" s="2">
        <v>0</v>
      </c>
      <c r="I23" s="2">
        <v>0</v>
      </c>
      <c r="J23" s="28">
        <f t="shared" si="0"/>
        <v>0</v>
      </c>
      <c r="K23" s="2">
        <v>1</v>
      </c>
      <c r="L23" s="2">
        <v>0</v>
      </c>
      <c r="M23" s="2">
        <v>0</v>
      </c>
      <c r="N23" s="3">
        <v>74</v>
      </c>
      <c r="O23" s="1">
        <v>160</v>
      </c>
      <c r="P23" s="4">
        <v>60</v>
      </c>
      <c r="Q23" s="4">
        <v>24</v>
      </c>
      <c r="R23" s="9">
        <v>288960</v>
      </c>
      <c r="S23" s="9">
        <f t="shared" si="1"/>
        <v>12.574043549210758</v>
      </c>
    </row>
    <row r="24" spans="1:19" x14ac:dyDescent="0.3">
      <c r="A24" s="10">
        <v>23</v>
      </c>
      <c r="B24" s="1">
        <v>60</v>
      </c>
      <c r="C24" s="1" t="s">
        <v>8</v>
      </c>
      <c r="D24" s="27">
        <f>IF(C24 = "M", 0, 1)</f>
        <v>0</v>
      </c>
      <c r="E24" s="1" t="s">
        <v>9</v>
      </c>
      <c r="F24" s="27">
        <f>IF(E24="MARRIED",1,0)</f>
        <v>1</v>
      </c>
      <c r="G24" s="2" t="s">
        <v>43</v>
      </c>
      <c r="H24" s="2">
        <v>0</v>
      </c>
      <c r="I24" s="2">
        <v>0</v>
      </c>
      <c r="J24" s="28">
        <f t="shared" si="0"/>
        <v>0</v>
      </c>
      <c r="K24" s="2">
        <v>1</v>
      </c>
      <c r="L24" s="2">
        <v>0</v>
      </c>
      <c r="M24" s="2">
        <v>0</v>
      </c>
      <c r="N24" s="3">
        <v>72.5</v>
      </c>
      <c r="O24" s="1">
        <v>172</v>
      </c>
      <c r="P24" s="4">
        <v>104</v>
      </c>
      <c r="Q24" s="4">
        <v>24</v>
      </c>
      <c r="R24" s="9">
        <v>348687</v>
      </c>
      <c r="S24" s="9">
        <f t="shared" si="1"/>
        <v>12.76192995063812</v>
      </c>
    </row>
    <row r="25" spans="1:19" x14ac:dyDescent="0.3">
      <c r="A25" s="10">
        <v>24</v>
      </c>
      <c r="B25" s="1">
        <v>70</v>
      </c>
      <c r="C25" s="1" t="s">
        <v>8</v>
      </c>
      <c r="D25" s="27">
        <f>IF(C25 = "M", 0, 1)</f>
        <v>0</v>
      </c>
      <c r="E25" s="1" t="s">
        <v>9</v>
      </c>
      <c r="F25" s="27">
        <f>IF(E25="MARRIED",1,0)</f>
        <v>1</v>
      </c>
      <c r="G25" s="2" t="s">
        <v>43</v>
      </c>
      <c r="H25" s="2">
        <v>0</v>
      </c>
      <c r="I25" s="2">
        <v>0</v>
      </c>
      <c r="J25" s="28">
        <f t="shared" si="0"/>
        <v>0</v>
      </c>
      <c r="K25" s="2">
        <v>1</v>
      </c>
      <c r="L25" s="2">
        <v>0</v>
      </c>
      <c r="M25" s="2">
        <v>0</v>
      </c>
      <c r="N25" s="3">
        <v>60</v>
      </c>
      <c r="O25" s="1">
        <v>158</v>
      </c>
      <c r="P25" s="4">
        <v>81</v>
      </c>
      <c r="Q25" s="4">
        <v>18</v>
      </c>
      <c r="R25" s="9">
        <v>345590</v>
      </c>
      <c r="S25" s="9">
        <f t="shared" si="1"/>
        <v>12.753008380308222</v>
      </c>
    </row>
    <row r="26" spans="1:19" x14ac:dyDescent="0.3">
      <c r="A26" s="10">
        <v>25</v>
      </c>
      <c r="B26" s="1">
        <v>60</v>
      </c>
      <c r="C26" s="1" t="s">
        <v>10</v>
      </c>
      <c r="D26" s="27">
        <f>IF(C26 = "M", 0, 1)</f>
        <v>1</v>
      </c>
      <c r="E26" s="1" t="s">
        <v>9</v>
      </c>
      <c r="F26" s="27">
        <f>IF(E26="MARRIED",1,0)</f>
        <v>1</v>
      </c>
      <c r="G26" s="2" t="s">
        <v>43</v>
      </c>
      <c r="H26" s="2">
        <v>0</v>
      </c>
      <c r="I26" s="2">
        <v>0</v>
      </c>
      <c r="J26" s="28">
        <f t="shared" si="0"/>
        <v>0</v>
      </c>
      <c r="K26" s="2">
        <v>1</v>
      </c>
      <c r="L26" s="2">
        <v>0</v>
      </c>
      <c r="M26" s="2">
        <v>0</v>
      </c>
      <c r="N26" s="3">
        <v>53</v>
      </c>
      <c r="O26" s="1">
        <v>155</v>
      </c>
      <c r="P26" s="4">
        <v>85</v>
      </c>
      <c r="Q26" s="4">
        <v>30</v>
      </c>
      <c r="R26" s="9">
        <v>361738</v>
      </c>
      <c r="S26" s="9">
        <f t="shared" si="1"/>
        <v>12.798675471863358</v>
      </c>
    </row>
    <row r="27" spans="1:19" x14ac:dyDescent="0.3">
      <c r="A27" s="10">
        <v>26</v>
      </c>
      <c r="B27" s="1">
        <v>88</v>
      </c>
      <c r="C27" s="1" t="s">
        <v>8</v>
      </c>
      <c r="D27" s="27">
        <f>IF(C27 = "M", 0, 1)</f>
        <v>0</v>
      </c>
      <c r="E27" s="1" t="s">
        <v>9</v>
      </c>
      <c r="F27" s="27">
        <f>IF(E27="MARRIED",1,0)</f>
        <v>1</v>
      </c>
      <c r="G27" s="2" t="s">
        <v>43</v>
      </c>
      <c r="H27" s="2">
        <v>0</v>
      </c>
      <c r="I27" s="2">
        <v>0</v>
      </c>
      <c r="J27" s="28">
        <f t="shared" si="0"/>
        <v>0</v>
      </c>
      <c r="K27" s="2">
        <v>1</v>
      </c>
      <c r="L27" s="2">
        <v>0</v>
      </c>
      <c r="M27" s="2">
        <v>0</v>
      </c>
      <c r="N27" s="3">
        <v>62.2</v>
      </c>
      <c r="O27" s="1">
        <v>162</v>
      </c>
      <c r="P27" s="4">
        <v>92</v>
      </c>
      <c r="Q27" s="4">
        <v>22</v>
      </c>
      <c r="R27" s="9">
        <v>305193</v>
      </c>
      <c r="S27" s="9">
        <f t="shared" si="1"/>
        <v>12.628699642349593</v>
      </c>
    </row>
    <row r="28" spans="1:19" x14ac:dyDescent="0.3">
      <c r="A28" s="10">
        <v>27</v>
      </c>
      <c r="B28" s="1">
        <v>15</v>
      </c>
      <c r="C28" s="1" t="s">
        <v>8</v>
      </c>
      <c r="D28" s="27">
        <f>IF(C28 = "M", 0, 1)</f>
        <v>0</v>
      </c>
      <c r="E28" s="1" t="s">
        <v>12</v>
      </c>
      <c r="F28" s="27">
        <f>IF(E28="MARRIED",1,0)</f>
        <v>0</v>
      </c>
      <c r="G28" s="2" t="s">
        <v>11</v>
      </c>
      <c r="H28" s="2">
        <v>0</v>
      </c>
      <c r="I28" s="2">
        <v>0</v>
      </c>
      <c r="J28" s="28">
        <f t="shared" si="0"/>
        <v>0</v>
      </c>
      <c r="K28" s="2">
        <v>0</v>
      </c>
      <c r="L28" s="2">
        <v>1</v>
      </c>
      <c r="M28" s="2">
        <v>0</v>
      </c>
      <c r="N28" s="3">
        <v>43.6</v>
      </c>
      <c r="O28" s="1">
        <v>170</v>
      </c>
      <c r="P28" s="4">
        <v>134</v>
      </c>
      <c r="Q28" s="4">
        <v>40</v>
      </c>
      <c r="R28" s="9">
        <v>404644</v>
      </c>
      <c r="S28" s="9">
        <f t="shared" si="1"/>
        <v>12.910762947185102</v>
      </c>
    </row>
    <row r="29" spans="1:19" x14ac:dyDescent="0.3">
      <c r="A29" s="10">
        <v>28</v>
      </c>
      <c r="B29" s="1">
        <v>47</v>
      </c>
      <c r="C29" s="1" t="s">
        <v>8</v>
      </c>
      <c r="D29" s="27">
        <f>IF(C29 = "M", 0, 1)</f>
        <v>0</v>
      </c>
      <c r="E29" s="1" t="s">
        <v>9</v>
      </c>
      <c r="F29" s="27">
        <f>IF(E29="MARRIED",1,0)</f>
        <v>1</v>
      </c>
      <c r="G29" s="2" t="s">
        <v>43</v>
      </c>
      <c r="H29" s="2">
        <v>0</v>
      </c>
      <c r="I29" s="2">
        <v>0</v>
      </c>
      <c r="J29" s="28">
        <f t="shared" si="0"/>
        <v>0</v>
      </c>
      <c r="K29" s="2">
        <v>1</v>
      </c>
      <c r="L29" s="2">
        <v>0</v>
      </c>
      <c r="M29" s="2">
        <v>0</v>
      </c>
      <c r="N29" s="3">
        <v>73.099999999999994</v>
      </c>
      <c r="O29" s="1">
        <v>171</v>
      </c>
      <c r="P29" s="4">
        <v>87</v>
      </c>
      <c r="Q29" s="4">
        <v>22</v>
      </c>
      <c r="R29" s="9">
        <v>278213.73</v>
      </c>
      <c r="S29" s="9">
        <f t="shared" si="1"/>
        <v>12.536144910237127</v>
      </c>
    </row>
    <row r="30" spans="1:19" x14ac:dyDescent="0.3">
      <c r="A30" s="10">
        <v>29</v>
      </c>
      <c r="B30" s="1">
        <v>70</v>
      </c>
      <c r="C30" s="1" t="s">
        <v>8</v>
      </c>
      <c r="D30" s="27">
        <f>IF(C30 = "M", 0, 1)</f>
        <v>0</v>
      </c>
      <c r="E30" s="1" t="s">
        <v>9</v>
      </c>
      <c r="F30" s="27">
        <f>IF(E30="MARRIED",1,0)</f>
        <v>1</v>
      </c>
      <c r="G30" s="2" t="s">
        <v>43</v>
      </c>
      <c r="H30" s="2">
        <v>0</v>
      </c>
      <c r="I30" s="2">
        <v>0</v>
      </c>
      <c r="J30" s="28">
        <f t="shared" si="0"/>
        <v>0</v>
      </c>
      <c r="K30" s="2">
        <v>1</v>
      </c>
      <c r="L30" s="2">
        <v>0</v>
      </c>
      <c r="M30" s="2">
        <v>0</v>
      </c>
      <c r="N30" s="3">
        <v>68</v>
      </c>
      <c r="O30" s="1">
        <v>163</v>
      </c>
      <c r="P30" s="4">
        <v>78</v>
      </c>
      <c r="Q30" s="4">
        <v>20</v>
      </c>
      <c r="R30" s="9">
        <v>355276</v>
      </c>
      <c r="S30" s="9">
        <f t="shared" si="1"/>
        <v>12.780650231177091</v>
      </c>
    </row>
    <row r="31" spans="1:19" x14ac:dyDescent="0.3">
      <c r="A31" s="10">
        <v>30</v>
      </c>
      <c r="B31" s="1">
        <v>61</v>
      </c>
      <c r="C31" s="1" t="s">
        <v>8</v>
      </c>
      <c r="D31" s="27">
        <f>IF(C31 = "M", 0, 1)</f>
        <v>0</v>
      </c>
      <c r="E31" s="1" t="s">
        <v>9</v>
      </c>
      <c r="F31" s="27">
        <f>IF(E31="MARRIED",1,0)</f>
        <v>1</v>
      </c>
      <c r="G31" s="2" t="s">
        <v>43</v>
      </c>
      <c r="H31" s="2">
        <v>0</v>
      </c>
      <c r="I31" s="2">
        <v>0</v>
      </c>
      <c r="J31" s="28">
        <f t="shared" si="0"/>
        <v>0</v>
      </c>
      <c r="K31" s="2">
        <v>1</v>
      </c>
      <c r="L31" s="2">
        <v>0</v>
      </c>
      <c r="M31" s="2">
        <v>0</v>
      </c>
      <c r="N31" s="3">
        <v>60</v>
      </c>
      <c r="O31" s="1">
        <v>169</v>
      </c>
      <c r="P31" s="4">
        <v>60</v>
      </c>
      <c r="Q31" s="4">
        <v>24</v>
      </c>
      <c r="R31" s="9">
        <v>229289</v>
      </c>
      <c r="S31" s="9">
        <f t="shared" si="1"/>
        <v>12.342738495606332</v>
      </c>
    </row>
    <row r="32" spans="1:19" x14ac:dyDescent="0.3">
      <c r="A32" s="10">
        <v>31</v>
      </c>
      <c r="B32" s="1">
        <v>46</v>
      </c>
      <c r="C32" s="1" t="s">
        <v>8</v>
      </c>
      <c r="D32" s="27">
        <f>IF(C32 = "M", 0, 1)</f>
        <v>0</v>
      </c>
      <c r="E32" s="1" t="s">
        <v>9</v>
      </c>
      <c r="F32" s="27">
        <f>IF(E32="MARRIED",1,0)</f>
        <v>1</v>
      </c>
      <c r="G32" s="2" t="s">
        <v>43</v>
      </c>
      <c r="H32" s="2">
        <v>0</v>
      </c>
      <c r="I32" s="2">
        <v>0</v>
      </c>
      <c r="J32" s="28">
        <f t="shared" si="0"/>
        <v>0</v>
      </c>
      <c r="K32" s="2">
        <v>1</v>
      </c>
      <c r="L32" s="2">
        <v>0</v>
      </c>
      <c r="M32" s="2">
        <v>0</v>
      </c>
      <c r="N32" s="3">
        <v>53</v>
      </c>
      <c r="O32" s="1">
        <v>159</v>
      </c>
      <c r="P32" s="4">
        <v>96</v>
      </c>
      <c r="Q32" s="4">
        <v>20</v>
      </c>
      <c r="R32" s="9">
        <v>247473</v>
      </c>
      <c r="S32" s="9">
        <f t="shared" si="1"/>
        <v>12.419056764130945</v>
      </c>
    </row>
    <row r="33" spans="1:19" x14ac:dyDescent="0.3">
      <c r="A33" s="10">
        <v>32</v>
      </c>
      <c r="B33" s="1">
        <v>56</v>
      </c>
      <c r="C33" s="1" t="s">
        <v>8</v>
      </c>
      <c r="D33" s="27">
        <f>IF(C33 = "M", 0, 1)</f>
        <v>0</v>
      </c>
      <c r="E33" s="1" t="s">
        <v>9</v>
      </c>
      <c r="F33" s="27">
        <f>IF(E33="MARRIED",1,0)</f>
        <v>1</v>
      </c>
      <c r="G33" s="2" t="s">
        <v>43</v>
      </c>
      <c r="H33" s="2">
        <v>0</v>
      </c>
      <c r="I33" s="2">
        <v>0</v>
      </c>
      <c r="J33" s="28">
        <f t="shared" si="0"/>
        <v>0</v>
      </c>
      <c r="K33" s="2">
        <v>1</v>
      </c>
      <c r="L33" s="2">
        <v>0</v>
      </c>
      <c r="M33" s="2">
        <v>0</v>
      </c>
      <c r="N33" s="3">
        <v>61</v>
      </c>
      <c r="O33" s="1">
        <v>163</v>
      </c>
      <c r="P33" s="4">
        <v>73</v>
      </c>
      <c r="Q33" s="4">
        <v>24</v>
      </c>
      <c r="R33" s="9">
        <v>395163</v>
      </c>
      <c r="S33" s="9">
        <f t="shared" si="1"/>
        <v>12.887053616991116</v>
      </c>
    </row>
    <row r="34" spans="1:19" x14ac:dyDescent="0.3">
      <c r="A34" s="10">
        <v>33</v>
      </c>
      <c r="B34" s="1">
        <v>61</v>
      </c>
      <c r="C34" s="1" t="s">
        <v>8</v>
      </c>
      <c r="D34" s="27">
        <f>IF(C34 = "M", 0, 1)</f>
        <v>0</v>
      </c>
      <c r="E34" s="1" t="s">
        <v>9</v>
      </c>
      <c r="F34" s="27">
        <f>IF(E34="MARRIED",1,0)</f>
        <v>1</v>
      </c>
      <c r="G34" s="2" t="s">
        <v>43</v>
      </c>
      <c r="H34" s="2">
        <v>0</v>
      </c>
      <c r="I34" s="2">
        <v>0</v>
      </c>
      <c r="J34" s="28">
        <f t="shared" si="0"/>
        <v>0</v>
      </c>
      <c r="K34" s="2">
        <v>1</v>
      </c>
      <c r="L34" s="2">
        <v>0</v>
      </c>
      <c r="M34" s="2">
        <v>0</v>
      </c>
      <c r="N34" s="3">
        <v>65</v>
      </c>
      <c r="O34" s="1">
        <v>170</v>
      </c>
      <c r="P34" s="4">
        <v>76</v>
      </c>
      <c r="Q34" s="4">
        <v>26</v>
      </c>
      <c r="R34" s="9">
        <v>418429</v>
      </c>
      <c r="S34" s="9">
        <f t="shared" si="1"/>
        <v>12.944262500994387</v>
      </c>
    </row>
    <row r="35" spans="1:19" x14ac:dyDescent="0.3">
      <c r="A35" s="10">
        <v>34</v>
      </c>
      <c r="B35" s="1">
        <v>7</v>
      </c>
      <c r="C35" s="1" t="s">
        <v>8</v>
      </c>
      <c r="D35" s="27">
        <f>IF(C35 = "M", 0, 1)</f>
        <v>0</v>
      </c>
      <c r="E35" s="1" t="s">
        <v>12</v>
      </c>
      <c r="F35" s="27">
        <f>IF(E35="MARRIED",1,0)</f>
        <v>0</v>
      </c>
      <c r="G35" s="2" t="s">
        <v>44</v>
      </c>
      <c r="H35" s="2">
        <v>0</v>
      </c>
      <c r="I35" s="2">
        <v>0</v>
      </c>
      <c r="J35" s="28">
        <f t="shared" si="0"/>
        <v>0</v>
      </c>
      <c r="K35" s="2">
        <v>0</v>
      </c>
      <c r="L35" s="2">
        <v>0</v>
      </c>
      <c r="M35" s="2">
        <v>1</v>
      </c>
      <c r="N35" s="3">
        <v>7</v>
      </c>
      <c r="O35" s="1">
        <v>68</v>
      </c>
      <c r="P35" s="4">
        <v>155</v>
      </c>
      <c r="Q35" s="4">
        <v>30</v>
      </c>
      <c r="R35" s="9">
        <v>359280</v>
      </c>
      <c r="S35" s="9">
        <f t="shared" si="1"/>
        <v>12.791857307761619</v>
      </c>
    </row>
    <row r="36" spans="1:19" x14ac:dyDescent="0.3">
      <c r="A36" s="10">
        <v>35</v>
      </c>
      <c r="B36" s="1">
        <v>70</v>
      </c>
      <c r="C36" s="1" t="s">
        <v>8</v>
      </c>
      <c r="D36" s="27">
        <f>IF(C36 = "M", 0, 1)</f>
        <v>0</v>
      </c>
      <c r="E36" s="1" t="s">
        <v>9</v>
      </c>
      <c r="F36" s="27">
        <f>IF(E36="MARRIED",1,0)</f>
        <v>1</v>
      </c>
      <c r="G36" s="2" t="s">
        <v>44</v>
      </c>
      <c r="H36" s="2">
        <v>0</v>
      </c>
      <c r="I36" s="2">
        <v>0</v>
      </c>
      <c r="J36" s="28">
        <f t="shared" si="0"/>
        <v>0</v>
      </c>
      <c r="K36" s="2">
        <v>0</v>
      </c>
      <c r="L36" s="2">
        <v>0</v>
      </c>
      <c r="M36" s="2">
        <v>1</v>
      </c>
      <c r="N36" s="3">
        <v>60</v>
      </c>
      <c r="O36" s="1">
        <v>160</v>
      </c>
      <c r="P36" s="4">
        <v>43</v>
      </c>
      <c r="Q36" s="4">
        <v>13</v>
      </c>
      <c r="R36" s="9">
        <v>349318</v>
      </c>
      <c r="S36" s="9">
        <f t="shared" si="1"/>
        <v>12.763737961101912</v>
      </c>
    </row>
    <row r="37" spans="1:19" x14ac:dyDescent="0.3">
      <c r="A37" s="10">
        <v>36</v>
      </c>
      <c r="B37" s="5">
        <v>0.83333333333333337</v>
      </c>
      <c r="C37" s="1" t="s">
        <v>8</v>
      </c>
      <c r="D37" s="27">
        <f>IF(C37 = "M", 0, 1)</f>
        <v>0</v>
      </c>
      <c r="E37" s="1" t="s">
        <v>12</v>
      </c>
      <c r="F37" s="27">
        <f>IF(E37="MARRIED",1,0)</f>
        <v>0</v>
      </c>
      <c r="G37" s="2" t="s">
        <v>44</v>
      </c>
      <c r="H37" s="2">
        <v>0</v>
      </c>
      <c r="I37" s="2">
        <v>0</v>
      </c>
      <c r="J37" s="28">
        <f t="shared" si="0"/>
        <v>0</v>
      </c>
      <c r="K37" s="2">
        <v>0</v>
      </c>
      <c r="L37" s="2">
        <v>0</v>
      </c>
      <c r="M37" s="2">
        <v>1</v>
      </c>
      <c r="N37" s="3">
        <v>6</v>
      </c>
      <c r="O37" s="1">
        <v>68</v>
      </c>
      <c r="P37" s="4">
        <v>120</v>
      </c>
      <c r="Q37" s="4">
        <v>22</v>
      </c>
      <c r="R37" s="9">
        <v>551809</v>
      </c>
      <c r="S37" s="9">
        <f t="shared" si="1"/>
        <v>13.220957250889652</v>
      </c>
    </row>
    <row r="38" spans="1:19" x14ac:dyDescent="0.3">
      <c r="A38" s="10">
        <v>37</v>
      </c>
      <c r="B38" s="5">
        <v>0.83333333333333337</v>
      </c>
      <c r="C38" s="1" t="s">
        <v>8</v>
      </c>
      <c r="D38" s="27">
        <f>IF(C38 = "M", 0, 1)</f>
        <v>0</v>
      </c>
      <c r="E38" s="1" t="s">
        <v>9</v>
      </c>
      <c r="F38" s="27">
        <f>IF(E38="MARRIED",1,0)</f>
        <v>1</v>
      </c>
      <c r="G38" s="2" t="s">
        <v>43</v>
      </c>
      <c r="H38" s="2">
        <v>0</v>
      </c>
      <c r="I38" s="2">
        <v>0</v>
      </c>
      <c r="J38" s="28">
        <f t="shared" si="0"/>
        <v>0</v>
      </c>
      <c r="K38" s="2">
        <v>1</v>
      </c>
      <c r="L38" s="2">
        <v>0</v>
      </c>
      <c r="M38" s="2">
        <v>0</v>
      </c>
      <c r="N38" s="3">
        <v>78</v>
      </c>
      <c r="O38" s="1">
        <v>173</v>
      </c>
      <c r="P38" s="4">
        <v>82</v>
      </c>
      <c r="Q38" s="4">
        <v>24</v>
      </c>
      <c r="R38" s="9">
        <v>293127</v>
      </c>
      <c r="S38" s="9">
        <f t="shared" si="1"/>
        <v>12.588361241187123</v>
      </c>
    </row>
    <row r="39" spans="1:19" x14ac:dyDescent="0.3">
      <c r="A39" s="10">
        <v>38</v>
      </c>
      <c r="B39" s="1">
        <v>63</v>
      </c>
      <c r="C39" s="1" t="s">
        <v>10</v>
      </c>
      <c r="D39" s="27">
        <f>IF(C39 = "M", 0, 1)</f>
        <v>1</v>
      </c>
      <c r="E39" s="1" t="s">
        <v>9</v>
      </c>
      <c r="F39" s="27">
        <f>IF(E39="MARRIED",1,0)</f>
        <v>1</v>
      </c>
      <c r="G39" s="2" t="s">
        <v>44</v>
      </c>
      <c r="H39" s="2">
        <v>0</v>
      </c>
      <c r="I39" s="2">
        <v>0</v>
      </c>
      <c r="J39" s="28">
        <f t="shared" si="0"/>
        <v>0</v>
      </c>
      <c r="K39" s="2">
        <v>0</v>
      </c>
      <c r="L39" s="2">
        <v>0</v>
      </c>
      <c r="M39" s="2">
        <v>1</v>
      </c>
      <c r="N39" s="3">
        <v>59</v>
      </c>
      <c r="O39" s="1">
        <v>162</v>
      </c>
      <c r="P39" s="4">
        <v>76</v>
      </c>
      <c r="Q39" s="4">
        <v>15</v>
      </c>
      <c r="R39" s="9">
        <v>260036</v>
      </c>
      <c r="S39" s="9">
        <f t="shared" si="1"/>
        <v>12.468575361951212</v>
      </c>
    </row>
    <row r="40" spans="1:19" x14ac:dyDescent="0.3">
      <c r="A40" s="10">
        <v>39</v>
      </c>
      <c r="B40" s="1">
        <v>55</v>
      </c>
      <c r="C40" s="1" t="s">
        <v>8</v>
      </c>
      <c r="D40" s="27">
        <f>IF(C40 = "M", 0, 1)</f>
        <v>0</v>
      </c>
      <c r="E40" s="1" t="s">
        <v>9</v>
      </c>
      <c r="F40" s="27">
        <f>IF(E40="MARRIED",1,0)</f>
        <v>1</v>
      </c>
      <c r="G40" s="2" t="s">
        <v>43</v>
      </c>
      <c r="H40" s="2">
        <v>0</v>
      </c>
      <c r="I40" s="2">
        <v>0</v>
      </c>
      <c r="J40" s="28">
        <f t="shared" si="0"/>
        <v>0</v>
      </c>
      <c r="K40" s="2">
        <v>1</v>
      </c>
      <c r="L40" s="2">
        <v>0</v>
      </c>
      <c r="M40" s="2">
        <v>0</v>
      </c>
      <c r="N40" s="3">
        <v>76</v>
      </c>
      <c r="O40" s="1">
        <v>155</v>
      </c>
      <c r="P40" s="4">
        <v>72</v>
      </c>
      <c r="Q40" s="4">
        <v>28</v>
      </c>
      <c r="R40" s="9">
        <v>163765</v>
      </c>
      <c r="S40" s="9">
        <f t="shared" si="1"/>
        <v>12.006187752355631</v>
      </c>
    </row>
    <row r="41" spans="1:19" x14ac:dyDescent="0.3">
      <c r="A41" s="10">
        <v>40</v>
      </c>
      <c r="B41" s="1">
        <v>67</v>
      </c>
      <c r="C41" s="1" t="s">
        <v>8</v>
      </c>
      <c r="D41" s="27">
        <f>IF(C41 = "M", 0, 1)</f>
        <v>0</v>
      </c>
      <c r="E41" s="1" t="s">
        <v>9</v>
      </c>
      <c r="F41" s="27">
        <f>IF(E41="MARRIED",1,0)</f>
        <v>1</v>
      </c>
      <c r="G41" s="2" t="s">
        <v>42</v>
      </c>
      <c r="H41" s="2">
        <v>0</v>
      </c>
      <c r="I41" s="2">
        <v>0</v>
      </c>
      <c r="J41" s="28">
        <f t="shared" si="0"/>
        <v>0</v>
      </c>
      <c r="K41" s="2">
        <v>0</v>
      </c>
      <c r="L41" s="2">
        <v>0</v>
      </c>
      <c r="M41" s="2">
        <v>0</v>
      </c>
      <c r="N41" s="3">
        <v>57</v>
      </c>
      <c r="O41" s="1">
        <v>167</v>
      </c>
      <c r="P41" s="4">
        <v>90</v>
      </c>
      <c r="Q41" s="4">
        <v>24</v>
      </c>
      <c r="R41" s="9">
        <v>162364</v>
      </c>
      <c r="S41" s="9">
        <f t="shared" si="1"/>
        <v>11.997596007259361</v>
      </c>
    </row>
    <row r="42" spans="1:19" x14ac:dyDescent="0.3">
      <c r="A42" s="10">
        <v>41</v>
      </c>
      <c r="B42" s="1">
        <v>62</v>
      </c>
      <c r="C42" s="1" t="s">
        <v>8</v>
      </c>
      <c r="D42" s="27">
        <f>IF(C42 = "M", 0, 1)</f>
        <v>0</v>
      </c>
      <c r="E42" s="1" t="s">
        <v>9</v>
      </c>
      <c r="F42" s="27">
        <f>IF(E42="MARRIED",1,0)</f>
        <v>1</v>
      </c>
      <c r="G42" s="2" t="s">
        <v>43</v>
      </c>
      <c r="H42" s="2">
        <v>0</v>
      </c>
      <c r="I42" s="2">
        <v>0</v>
      </c>
      <c r="J42" s="28">
        <f t="shared" si="0"/>
        <v>0</v>
      </c>
      <c r="K42" s="2">
        <v>1</v>
      </c>
      <c r="L42" s="2">
        <v>0</v>
      </c>
      <c r="M42" s="2">
        <v>0</v>
      </c>
      <c r="N42" s="3">
        <v>72</v>
      </c>
      <c r="O42" s="1">
        <v>172</v>
      </c>
      <c r="P42" s="4">
        <v>63</v>
      </c>
      <c r="Q42" s="4">
        <v>26</v>
      </c>
      <c r="R42" s="9">
        <v>144037.23000000001</v>
      </c>
      <c r="S42" s="9">
        <f t="shared" si="1"/>
        <v>11.877827086808667</v>
      </c>
    </row>
    <row r="43" spans="1:19" x14ac:dyDescent="0.3">
      <c r="A43" s="10">
        <v>42</v>
      </c>
      <c r="B43" s="1">
        <v>69</v>
      </c>
      <c r="C43" s="1" t="s">
        <v>8</v>
      </c>
      <c r="D43" s="27">
        <f>IF(C43 = "M", 0, 1)</f>
        <v>0</v>
      </c>
      <c r="E43" s="1" t="s">
        <v>9</v>
      </c>
      <c r="F43" s="27">
        <f>IF(E43="MARRIED",1,0)</f>
        <v>1</v>
      </c>
      <c r="G43" s="2" t="s">
        <v>44</v>
      </c>
      <c r="H43" s="2">
        <v>0</v>
      </c>
      <c r="I43" s="2">
        <v>0</v>
      </c>
      <c r="J43" s="28">
        <f t="shared" si="0"/>
        <v>0</v>
      </c>
      <c r="K43" s="2">
        <v>0</v>
      </c>
      <c r="L43" s="2">
        <v>0</v>
      </c>
      <c r="M43" s="2">
        <v>1</v>
      </c>
      <c r="N43" s="3">
        <v>73</v>
      </c>
      <c r="O43" s="1">
        <v>160</v>
      </c>
      <c r="P43" s="4">
        <v>67</v>
      </c>
      <c r="Q43" s="4">
        <v>29</v>
      </c>
      <c r="R43" s="9">
        <v>183204</v>
      </c>
      <c r="S43" s="9">
        <f t="shared" si="1"/>
        <v>12.118355565044943</v>
      </c>
    </row>
    <row r="44" spans="1:19" x14ac:dyDescent="0.3">
      <c r="A44" s="10">
        <v>43</v>
      </c>
      <c r="B44" s="1">
        <v>67</v>
      </c>
      <c r="C44" s="1" t="s">
        <v>10</v>
      </c>
      <c r="D44" s="27">
        <f>IF(C44 = "M", 0, 1)</f>
        <v>1</v>
      </c>
      <c r="E44" s="1" t="s">
        <v>9</v>
      </c>
      <c r="F44" s="27">
        <f>IF(E44="MARRIED",1,0)</f>
        <v>1</v>
      </c>
      <c r="G44" s="2" t="s">
        <v>44</v>
      </c>
      <c r="H44" s="2">
        <v>0</v>
      </c>
      <c r="I44" s="2">
        <v>0</v>
      </c>
      <c r="J44" s="28">
        <f t="shared" si="0"/>
        <v>0</v>
      </c>
      <c r="K44" s="2">
        <v>0</v>
      </c>
      <c r="L44" s="2">
        <v>0</v>
      </c>
      <c r="M44" s="2">
        <v>1</v>
      </c>
      <c r="N44" s="3">
        <v>59</v>
      </c>
      <c r="O44" s="1">
        <v>138</v>
      </c>
      <c r="P44" s="4">
        <v>88</v>
      </c>
      <c r="Q44" s="4">
        <v>28</v>
      </c>
      <c r="R44" s="9">
        <v>164962</v>
      </c>
      <c r="S44" s="9">
        <f t="shared" si="1"/>
        <v>12.013470423328599</v>
      </c>
    </row>
    <row r="45" spans="1:19" x14ac:dyDescent="0.3">
      <c r="A45" s="10">
        <v>44</v>
      </c>
      <c r="B45" s="1">
        <v>50</v>
      </c>
      <c r="C45" s="1" t="s">
        <v>8</v>
      </c>
      <c r="D45" s="27">
        <f>IF(C45 = "M", 0, 1)</f>
        <v>0</v>
      </c>
      <c r="E45" s="1" t="s">
        <v>9</v>
      </c>
      <c r="F45" s="27">
        <f>IF(E45="MARRIED",1,0)</f>
        <v>1</v>
      </c>
      <c r="G45" s="2" t="s">
        <v>42</v>
      </c>
      <c r="H45" s="2">
        <v>0</v>
      </c>
      <c r="I45" s="2">
        <v>0</v>
      </c>
      <c r="J45" s="28">
        <f t="shared" si="0"/>
        <v>0</v>
      </c>
      <c r="K45" s="2">
        <v>0</v>
      </c>
      <c r="L45" s="2">
        <v>0</v>
      </c>
      <c r="M45" s="2">
        <v>0</v>
      </c>
      <c r="N45" s="3">
        <v>65</v>
      </c>
      <c r="O45" s="1">
        <v>155</v>
      </c>
      <c r="P45" s="4">
        <v>59</v>
      </c>
      <c r="Q45" s="4">
        <v>20</v>
      </c>
      <c r="R45" s="9">
        <v>178100</v>
      </c>
      <c r="S45" s="9">
        <f t="shared" si="1"/>
        <v>12.090100469277752</v>
      </c>
    </row>
    <row r="46" spans="1:19" x14ac:dyDescent="0.3">
      <c r="A46" s="10">
        <v>45</v>
      </c>
      <c r="B46" s="1">
        <v>3</v>
      </c>
      <c r="C46" s="1" t="s">
        <v>8</v>
      </c>
      <c r="D46" s="27">
        <f>IF(C46 = "M", 0, 1)</f>
        <v>0</v>
      </c>
      <c r="E46" s="1" t="s">
        <v>12</v>
      </c>
      <c r="F46" s="27">
        <f>IF(E46="MARRIED",1,0)</f>
        <v>0</v>
      </c>
      <c r="G46" s="2" t="s">
        <v>44</v>
      </c>
      <c r="H46" s="2">
        <v>0</v>
      </c>
      <c r="I46" s="2">
        <v>0</v>
      </c>
      <c r="J46" s="28">
        <f t="shared" si="0"/>
        <v>0</v>
      </c>
      <c r="K46" s="2">
        <v>0</v>
      </c>
      <c r="L46" s="2">
        <v>0</v>
      </c>
      <c r="M46" s="2">
        <v>1</v>
      </c>
      <c r="N46" s="3">
        <v>10</v>
      </c>
      <c r="O46" s="1">
        <v>85</v>
      </c>
      <c r="P46" s="4">
        <v>120</v>
      </c>
      <c r="Q46" s="4">
        <v>24</v>
      </c>
      <c r="R46" s="9">
        <v>169726.43</v>
      </c>
      <c r="S46" s="9">
        <f t="shared" si="1"/>
        <v>12.041943184528375</v>
      </c>
    </row>
    <row r="47" spans="1:19" x14ac:dyDescent="0.3">
      <c r="A47" s="10">
        <v>46</v>
      </c>
      <c r="B47" s="1">
        <v>78</v>
      </c>
      <c r="C47" s="1" t="s">
        <v>8</v>
      </c>
      <c r="D47" s="27">
        <f>IF(C47 = "M", 0, 1)</f>
        <v>0</v>
      </c>
      <c r="E47" s="1" t="s">
        <v>9</v>
      </c>
      <c r="F47" s="27">
        <f>IF(E47="MARRIED",1,0)</f>
        <v>1</v>
      </c>
      <c r="G47" s="2" t="s">
        <v>42</v>
      </c>
      <c r="H47" s="2">
        <v>0</v>
      </c>
      <c r="I47" s="2">
        <v>0</v>
      </c>
      <c r="J47" s="28">
        <f t="shared" si="0"/>
        <v>0</v>
      </c>
      <c r="K47" s="2">
        <v>0</v>
      </c>
      <c r="L47" s="2">
        <v>0</v>
      </c>
      <c r="M47" s="2">
        <v>0</v>
      </c>
      <c r="N47" s="3">
        <v>48</v>
      </c>
      <c r="O47" s="1">
        <v>158</v>
      </c>
      <c r="P47" s="4">
        <v>88</v>
      </c>
      <c r="Q47" s="4">
        <v>20</v>
      </c>
      <c r="R47" s="9">
        <v>164719</v>
      </c>
      <c r="S47" s="9">
        <f t="shared" si="1"/>
        <v>12.011996270775034</v>
      </c>
    </row>
    <row r="48" spans="1:19" x14ac:dyDescent="0.3">
      <c r="A48" s="10">
        <v>47</v>
      </c>
      <c r="B48" s="1">
        <v>39</v>
      </c>
      <c r="C48" s="1" t="s">
        <v>10</v>
      </c>
      <c r="D48" s="27">
        <f>IF(C48 = "M", 0, 1)</f>
        <v>1</v>
      </c>
      <c r="E48" s="1" t="s">
        <v>9</v>
      </c>
      <c r="F48" s="27">
        <f>IF(E48="MARRIED",1,0)</f>
        <v>1</v>
      </c>
      <c r="G48" s="2" t="s">
        <v>42</v>
      </c>
      <c r="H48" s="2">
        <v>0</v>
      </c>
      <c r="I48" s="2">
        <v>0</v>
      </c>
      <c r="J48" s="28">
        <f t="shared" si="0"/>
        <v>0</v>
      </c>
      <c r="K48" s="2">
        <v>0</v>
      </c>
      <c r="L48" s="2">
        <v>0</v>
      </c>
      <c r="M48" s="2">
        <v>0</v>
      </c>
      <c r="N48" s="3">
        <v>77</v>
      </c>
      <c r="O48" s="1">
        <v>153</v>
      </c>
      <c r="P48" s="4">
        <v>86</v>
      </c>
      <c r="Q48" s="4">
        <v>26</v>
      </c>
      <c r="R48" s="9">
        <v>133130</v>
      </c>
      <c r="S48" s="9">
        <f t="shared" si="1"/>
        <v>11.799081373425963</v>
      </c>
    </row>
    <row r="49" spans="1:19" x14ac:dyDescent="0.3">
      <c r="A49" s="10">
        <v>48</v>
      </c>
      <c r="B49" s="1">
        <v>64</v>
      </c>
      <c r="C49" s="1" t="s">
        <v>8</v>
      </c>
      <c r="D49" s="27">
        <f>IF(C49 = "M", 0, 1)</f>
        <v>0</v>
      </c>
      <c r="E49" s="1" t="s">
        <v>9</v>
      </c>
      <c r="F49" s="27">
        <f>IF(E49="MARRIED",1,0)</f>
        <v>1</v>
      </c>
      <c r="G49" s="2" t="s">
        <v>42</v>
      </c>
      <c r="H49" s="2">
        <v>0</v>
      </c>
      <c r="I49" s="2">
        <v>0</v>
      </c>
      <c r="J49" s="28">
        <f t="shared" si="0"/>
        <v>0</v>
      </c>
      <c r="K49" s="2">
        <v>0</v>
      </c>
      <c r="L49" s="2">
        <v>0</v>
      </c>
      <c r="M49" s="2">
        <v>0</v>
      </c>
      <c r="N49" s="3">
        <v>68</v>
      </c>
      <c r="O49" s="1">
        <v>162</v>
      </c>
      <c r="P49" s="4">
        <v>60</v>
      </c>
      <c r="Q49" s="4">
        <v>24</v>
      </c>
      <c r="R49" s="9">
        <v>146308.6</v>
      </c>
      <c r="S49" s="9">
        <f t="shared" si="1"/>
        <v>11.893473368602486</v>
      </c>
    </row>
    <row r="50" spans="1:19" x14ac:dyDescent="0.3">
      <c r="A50" s="10">
        <v>49</v>
      </c>
      <c r="B50" s="1">
        <v>53</v>
      </c>
      <c r="C50" s="1" t="s">
        <v>8</v>
      </c>
      <c r="D50" s="27">
        <f>IF(C50 = "M", 0, 1)</f>
        <v>0</v>
      </c>
      <c r="E50" s="1" t="s">
        <v>9</v>
      </c>
      <c r="F50" s="27">
        <f>IF(E50="MARRIED",1,0)</f>
        <v>1</v>
      </c>
      <c r="G50" s="2" t="s">
        <v>42</v>
      </c>
      <c r="H50" s="2">
        <v>0</v>
      </c>
      <c r="I50" s="2">
        <v>0</v>
      </c>
      <c r="J50" s="28">
        <f t="shared" si="0"/>
        <v>0</v>
      </c>
      <c r="K50" s="2">
        <v>0</v>
      </c>
      <c r="L50" s="2">
        <v>0</v>
      </c>
      <c r="M50" s="2">
        <v>0</v>
      </c>
      <c r="N50" s="3">
        <v>55</v>
      </c>
      <c r="O50" s="1">
        <v>156</v>
      </c>
      <c r="P50" s="4">
        <v>80</v>
      </c>
      <c r="Q50" s="4">
        <v>20</v>
      </c>
      <c r="R50" s="9">
        <v>134497.65</v>
      </c>
      <c r="S50" s="9">
        <f t="shared" si="1"/>
        <v>11.809302005752432</v>
      </c>
    </row>
    <row r="51" spans="1:19" x14ac:dyDescent="0.3">
      <c r="A51" s="10">
        <v>50</v>
      </c>
      <c r="B51" s="1">
        <v>1</v>
      </c>
      <c r="C51" s="1" t="s">
        <v>8</v>
      </c>
      <c r="D51" s="27">
        <f>IF(C51 = "M", 0, 1)</f>
        <v>0</v>
      </c>
      <c r="E51" s="1" t="s">
        <v>12</v>
      </c>
      <c r="F51" s="27">
        <f>IF(E51="MARRIED",1,0)</f>
        <v>0</v>
      </c>
      <c r="G51" s="2" t="s">
        <v>44</v>
      </c>
      <c r="H51" s="2">
        <v>0</v>
      </c>
      <c r="I51" s="2">
        <v>0</v>
      </c>
      <c r="J51" s="28">
        <f t="shared" si="0"/>
        <v>0</v>
      </c>
      <c r="K51" s="2">
        <v>0</v>
      </c>
      <c r="L51" s="2">
        <v>0</v>
      </c>
      <c r="M51" s="2">
        <v>1</v>
      </c>
      <c r="N51" s="3">
        <v>5</v>
      </c>
      <c r="O51" s="1">
        <v>66</v>
      </c>
      <c r="P51" s="4">
        <v>100</v>
      </c>
      <c r="Q51" s="4">
        <v>24</v>
      </c>
      <c r="R51" s="9">
        <v>206500.95</v>
      </c>
      <c r="S51" s="9">
        <f t="shared" si="1"/>
        <v>12.238060291856904</v>
      </c>
    </row>
    <row r="52" spans="1:19" x14ac:dyDescent="0.3">
      <c r="A52" s="10">
        <v>51</v>
      </c>
      <c r="B52" s="1">
        <v>55</v>
      </c>
      <c r="C52" s="1" t="s">
        <v>8</v>
      </c>
      <c r="D52" s="27">
        <f>IF(C52 = "M", 0, 1)</f>
        <v>0</v>
      </c>
      <c r="E52" s="1" t="s">
        <v>9</v>
      </c>
      <c r="F52" s="27">
        <f>IF(E52="MARRIED",1,0)</f>
        <v>1</v>
      </c>
      <c r="G52" s="2" t="s">
        <v>42</v>
      </c>
      <c r="H52" s="2">
        <v>0</v>
      </c>
      <c r="I52" s="2">
        <v>0</v>
      </c>
      <c r="J52" s="28">
        <f t="shared" si="0"/>
        <v>0</v>
      </c>
      <c r="K52" s="2">
        <v>0</v>
      </c>
      <c r="L52" s="2">
        <v>0</v>
      </c>
      <c r="M52" s="2">
        <v>0</v>
      </c>
      <c r="N52" s="3">
        <v>78</v>
      </c>
      <c r="O52" s="1">
        <v>163</v>
      </c>
      <c r="P52" s="4">
        <v>100</v>
      </c>
      <c r="Q52" s="4">
        <v>22</v>
      </c>
      <c r="R52" s="9">
        <v>120131</v>
      </c>
      <c r="S52" s="9">
        <f t="shared" si="1"/>
        <v>11.696338092996099</v>
      </c>
    </row>
    <row r="53" spans="1:19" x14ac:dyDescent="0.3">
      <c r="A53" s="10">
        <v>52</v>
      </c>
      <c r="B53" s="1">
        <v>56</v>
      </c>
      <c r="C53" s="1" t="s">
        <v>8</v>
      </c>
      <c r="D53" s="27">
        <f>IF(C53 = "M", 0, 1)</f>
        <v>0</v>
      </c>
      <c r="E53" s="1" t="s">
        <v>9</v>
      </c>
      <c r="F53" s="27">
        <f>IF(E53="MARRIED",1,0)</f>
        <v>1</v>
      </c>
      <c r="G53" s="2" t="s">
        <v>42</v>
      </c>
      <c r="H53" s="2">
        <v>0</v>
      </c>
      <c r="I53" s="2">
        <v>0</v>
      </c>
      <c r="J53" s="28">
        <f t="shared" si="0"/>
        <v>0</v>
      </c>
      <c r="K53" s="2">
        <v>0</v>
      </c>
      <c r="L53" s="2">
        <v>0</v>
      </c>
      <c r="M53" s="2">
        <v>0</v>
      </c>
      <c r="N53" s="3">
        <v>56</v>
      </c>
      <c r="O53" s="1">
        <v>162</v>
      </c>
      <c r="P53" s="4">
        <v>82</v>
      </c>
      <c r="Q53" s="4">
        <v>24</v>
      </c>
      <c r="R53" s="9">
        <v>176340.75</v>
      </c>
      <c r="S53" s="9">
        <f t="shared" si="1"/>
        <v>12.080173481779303</v>
      </c>
    </row>
    <row r="54" spans="1:19" x14ac:dyDescent="0.3">
      <c r="A54" s="10">
        <v>53</v>
      </c>
      <c r="B54" s="1">
        <v>71</v>
      </c>
      <c r="C54" s="1" t="s">
        <v>8</v>
      </c>
      <c r="D54" s="27">
        <f>IF(C54 = "M", 0, 1)</f>
        <v>0</v>
      </c>
      <c r="E54" s="1" t="s">
        <v>9</v>
      </c>
      <c r="F54" s="27">
        <f>IF(E54="MARRIED",1,0)</f>
        <v>1</v>
      </c>
      <c r="G54" s="2" t="s">
        <v>43</v>
      </c>
      <c r="H54" s="2">
        <v>0</v>
      </c>
      <c r="I54" s="2">
        <v>0</v>
      </c>
      <c r="J54" s="28">
        <f t="shared" si="0"/>
        <v>0</v>
      </c>
      <c r="K54" s="2">
        <v>1</v>
      </c>
      <c r="L54" s="2">
        <v>0</v>
      </c>
      <c r="M54" s="2">
        <v>0</v>
      </c>
      <c r="N54" s="3">
        <v>56</v>
      </c>
      <c r="O54" s="1">
        <v>160</v>
      </c>
      <c r="P54" s="4">
        <v>72</v>
      </c>
      <c r="Q54" s="4">
        <v>20</v>
      </c>
      <c r="R54" s="9">
        <v>138923</v>
      </c>
      <c r="S54" s="9">
        <f t="shared" si="1"/>
        <v>11.841675101787521</v>
      </c>
    </row>
    <row r="55" spans="1:19" x14ac:dyDescent="0.3">
      <c r="A55" s="10">
        <v>54</v>
      </c>
      <c r="B55" s="1">
        <v>48</v>
      </c>
      <c r="C55" s="1" t="s">
        <v>8</v>
      </c>
      <c r="D55" s="27">
        <f>IF(C55 = "M", 0, 1)</f>
        <v>0</v>
      </c>
      <c r="E55" s="1" t="s">
        <v>9</v>
      </c>
      <c r="F55" s="27">
        <f>IF(E55="MARRIED",1,0)</f>
        <v>1</v>
      </c>
      <c r="G55" s="2" t="s">
        <v>42</v>
      </c>
      <c r="H55" s="2">
        <v>0</v>
      </c>
      <c r="I55" s="2">
        <v>0</v>
      </c>
      <c r="J55" s="28">
        <f t="shared" si="0"/>
        <v>0</v>
      </c>
      <c r="K55" s="2">
        <v>0</v>
      </c>
      <c r="L55" s="2">
        <v>0</v>
      </c>
      <c r="M55" s="2">
        <v>0</v>
      </c>
      <c r="N55" s="3">
        <v>64</v>
      </c>
      <c r="O55" s="1">
        <v>158</v>
      </c>
      <c r="P55" s="4">
        <v>74</v>
      </c>
      <c r="Q55" s="4">
        <v>22</v>
      </c>
      <c r="R55" s="9">
        <v>162957.32</v>
      </c>
      <c r="S55" s="9">
        <f t="shared" si="1"/>
        <v>12.001243605011895</v>
      </c>
    </row>
    <row r="56" spans="1:19" x14ac:dyDescent="0.3">
      <c r="A56" s="10">
        <v>55</v>
      </c>
      <c r="B56" s="1">
        <v>53</v>
      </c>
      <c r="C56" s="1" t="s">
        <v>8</v>
      </c>
      <c r="D56" s="27">
        <f>IF(C56 = "M", 0, 1)</f>
        <v>0</v>
      </c>
      <c r="E56" s="1" t="s">
        <v>9</v>
      </c>
      <c r="F56" s="27">
        <f>IF(E56="MARRIED",1,0)</f>
        <v>1</v>
      </c>
      <c r="G56" s="2" t="s">
        <v>42</v>
      </c>
      <c r="H56" s="2">
        <v>0</v>
      </c>
      <c r="I56" s="2">
        <v>0</v>
      </c>
      <c r="J56" s="28">
        <f t="shared" si="0"/>
        <v>0</v>
      </c>
      <c r="K56" s="2">
        <v>0</v>
      </c>
      <c r="L56" s="2">
        <v>0</v>
      </c>
      <c r="M56" s="2">
        <v>0</v>
      </c>
      <c r="N56" s="3">
        <v>59</v>
      </c>
      <c r="O56" s="1">
        <v>159</v>
      </c>
      <c r="P56" s="4">
        <v>68</v>
      </c>
      <c r="Q56" s="4">
        <v>16</v>
      </c>
      <c r="R56" s="9">
        <v>133009</v>
      </c>
      <c r="S56" s="9">
        <f t="shared" si="1"/>
        <v>11.798172074087368</v>
      </c>
    </row>
    <row r="57" spans="1:19" x14ac:dyDescent="0.3">
      <c r="A57" s="10">
        <v>56</v>
      </c>
      <c r="B57" s="1">
        <v>69</v>
      </c>
      <c r="C57" s="1" t="s">
        <v>8</v>
      </c>
      <c r="D57" s="27">
        <f>IF(C57 = "M", 0, 1)</f>
        <v>0</v>
      </c>
      <c r="E57" s="1" t="s">
        <v>9</v>
      </c>
      <c r="F57" s="27">
        <f>IF(E57="MARRIED",1,0)</f>
        <v>1</v>
      </c>
      <c r="G57" s="2" t="s">
        <v>42</v>
      </c>
      <c r="H57" s="2">
        <v>0</v>
      </c>
      <c r="I57" s="2">
        <v>0</v>
      </c>
      <c r="J57" s="28">
        <f t="shared" si="0"/>
        <v>0</v>
      </c>
      <c r="K57" s="2">
        <v>0</v>
      </c>
      <c r="L57" s="2">
        <v>0</v>
      </c>
      <c r="M57" s="2">
        <v>0</v>
      </c>
      <c r="N57" s="3">
        <v>56</v>
      </c>
      <c r="O57" s="1">
        <v>166</v>
      </c>
      <c r="P57" s="4">
        <v>84</v>
      </c>
      <c r="Q57" s="4">
        <v>24</v>
      </c>
      <c r="R57" s="9">
        <v>163483</v>
      </c>
      <c r="S57" s="9">
        <f t="shared" si="1"/>
        <v>12.004464288378447</v>
      </c>
    </row>
    <row r="58" spans="1:19" x14ac:dyDescent="0.3">
      <c r="A58" s="10">
        <v>57</v>
      </c>
      <c r="B58" s="1">
        <v>25</v>
      </c>
      <c r="C58" s="1" t="s">
        <v>8</v>
      </c>
      <c r="D58" s="27">
        <f>IF(C58 = "M", 0, 1)</f>
        <v>0</v>
      </c>
      <c r="E58" s="1" t="s">
        <v>9</v>
      </c>
      <c r="F58" s="27">
        <f>IF(E58="MARRIED",1,0)</f>
        <v>1</v>
      </c>
      <c r="G58" s="2" t="s">
        <v>44</v>
      </c>
      <c r="H58" s="2">
        <v>0</v>
      </c>
      <c r="I58" s="2">
        <v>0</v>
      </c>
      <c r="J58" s="28">
        <f t="shared" si="0"/>
        <v>0</v>
      </c>
      <c r="K58" s="2">
        <v>0</v>
      </c>
      <c r="L58" s="2">
        <v>0</v>
      </c>
      <c r="M58" s="2">
        <v>1</v>
      </c>
      <c r="N58" s="3">
        <v>47</v>
      </c>
      <c r="O58" s="1">
        <v>170</v>
      </c>
      <c r="P58" s="4">
        <v>78</v>
      </c>
      <c r="Q58" s="4">
        <v>24</v>
      </c>
      <c r="R58" s="9">
        <v>131837</v>
      </c>
      <c r="S58" s="9">
        <f t="shared" si="1"/>
        <v>11.789321590030035</v>
      </c>
    </row>
    <row r="59" spans="1:19" x14ac:dyDescent="0.3">
      <c r="A59" s="10">
        <v>58</v>
      </c>
      <c r="B59" s="1">
        <v>10</v>
      </c>
      <c r="C59" s="1" t="s">
        <v>8</v>
      </c>
      <c r="D59" s="27">
        <f>IF(C59 = "M", 0, 1)</f>
        <v>0</v>
      </c>
      <c r="E59" s="1" t="s">
        <v>12</v>
      </c>
      <c r="F59" s="27">
        <f>IF(E59="MARRIED",1,0)</f>
        <v>0</v>
      </c>
      <c r="G59" s="2" t="s">
        <v>42</v>
      </c>
      <c r="H59" s="2">
        <v>0</v>
      </c>
      <c r="I59" s="2">
        <v>0</v>
      </c>
      <c r="J59" s="28">
        <f t="shared" si="0"/>
        <v>0</v>
      </c>
      <c r="K59" s="2">
        <v>0</v>
      </c>
      <c r="L59" s="2">
        <v>0</v>
      </c>
      <c r="M59" s="2">
        <v>0</v>
      </c>
      <c r="N59" s="3">
        <v>6</v>
      </c>
      <c r="O59" s="1">
        <v>64</v>
      </c>
      <c r="P59" s="4">
        <v>96</v>
      </c>
      <c r="Q59" s="4">
        <v>26</v>
      </c>
      <c r="R59" s="9">
        <v>163372</v>
      </c>
      <c r="S59" s="9">
        <f t="shared" si="1"/>
        <v>12.003785088095341</v>
      </c>
    </row>
    <row r="60" spans="1:19" x14ac:dyDescent="0.3">
      <c r="A60" s="10">
        <v>59</v>
      </c>
      <c r="B60" s="1">
        <v>12</v>
      </c>
      <c r="C60" s="1" t="s">
        <v>10</v>
      </c>
      <c r="D60" s="27">
        <f>IF(C60 = "M", 0, 1)</f>
        <v>1</v>
      </c>
      <c r="E60" s="1" t="s">
        <v>12</v>
      </c>
      <c r="F60" s="27">
        <f>IF(E60="MARRIED",1,0)</f>
        <v>0</v>
      </c>
      <c r="G60" s="2" t="s">
        <v>42</v>
      </c>
      <c r="H60" s="2">
        <v>0</v>
      </c>
      <c r="I60" s="2">
        <v>0</v>
      </c>
      <c r="J60" s="28">
        <f t="shared" si="0"/>
        <v>0</v>
      </c>
      <c r="K60" s="2">
        <v>0</v>
      </c>
      <c r="L60" s="2">
        <v>0</v>
      </c>
      <c r="M60" s="2">
        <v>0</v>
      </c>
      <c r="N60" s="3">
        <v>32</v>
      </c>
      <c r="O60" s="1">
        <v>149</v>
      </c>
      <c r="P60" s="4">
        <v>82</v>
      </c>
      <c r="Q60" s="4">
        <v>24</v>
      </c>
      <c r="R60" s="9">
        <v>128104.37</v>
      </c>
      <c r="S60" s="9">
        <f t="shared" si="1"/>
        <v>11.760600601276415</v>
      </c>
    </row>
    <row r="61" spans="1:19" x14ac:dyDescent="0.3">
      <c r="A61" s="10">
        <v>60</v>
      </c>
      <c r="B61" s="1">
        <v>10</v>
      </c>
      <c r="C61" s="1" t="s">
        <v>10</v>
      </c>
      <c r="D61" s="27">
        <f>IF(C61 = "M", 0, 1)</f>
        <v>1</v>
      </c>
      <c r="E61" s="1" t="s">
        <v>12</v>
      </c>
      <c r="F61" s="27">
        <f>IF(E61="MARRIED",1,0)</f>
        <v>0</v>
      </c>
      <c r="G61" s="2" t="s">
        <v>42</v>
      </c>
      <c r="H61" s="2">
        <v>0</v>
      </c>
      <c r="I61" s="2">
        <v>0</v>
      </c>
      <c r="J61" s="28">
        <f t="shared" si="0"/>
        <v>0</v>
      </c>
      <c r="K61" s="2">
        <v>0</v>
      </c>
      <c r="L61" s="2">
        <v>0</v>
      </c>
      <c r="M61" s="2">
        <v>0</v>
      </c>
      <c r="N61" s="3">
        <v>23</v>
      </c>
      <c r="O61" s="1">
        <v>137</v>
      </c>
      <c r="P61" s="4">
        <v>90</v>
      </c>
      <c r="Q61" s="4">
        <v>22</v>
      </c>
      <c r="R61" s="9">
        <v>115908</v>
      </c>
      <c r="S61" s="9">
        <f t="shared" si="1"/>
        <v>11.660552051967295</v>
      </c>
    </row>
    <row r="62" spans="1:19" x14ac:dyDescent="0.3">
      <c r="A62" s="10">
        <v>61</v>
      </c>
      <c r="B62" s="1">
        <v>14</v>
      </c>
      <c r="C62" s="1" t="s">
        <v>10</v>
      </c>
      <c r="D62" s="27">
        <f>IF(C62 = "M", 0, 1)</f>
        <v>1</v>
      </c>
      <c r="E62" s="1" t="s">
        <v>12</v>
      </c>
      <c r="F62" s="27">
        <f>IF(E62="MARRIED",1,0)</f>
        <v>0</v>
      </c>
      <c r="G62" s="2" t="s">
        <v>42</v>
      </c>
      <c r="H62" s="2">
        <v>0</v>
      </c>
      <c r="I62" s="2">
        <v>0</v>
      </c>
      <c r="J62" s="28">
        <f t="shared" si="0"/>
        <v>0</v>
      </c>
      <c r="K62" s="2">
        <v>0</v>
      </c>
      <c r="L62" s="2">
        <v>0</v>
      </c>
      <c r="M62" s="2">
        <v>0</v>
      </c>
      <c r="N62" s="3">
        <v>49</v>
      </c>
      <c r="O62" s="1">
        <v>149</v>
      </c>
      <c r="P62" s="4">
        <v>111</v>
      </c>
      <c r="Q62" s="4">
        <v>26</v>
      </c>
      <c r="R62" s="9">
        <v>129474.64</v>
      </c>
      <c r="S62" s="9">
        <f t="shared" si="1"/>
        <v>11.771240310828679</v>
      </c>
    </row>
    <row r="63" spans="1:19" x14ac:dyDescent="0.3">
      <c r="A63" s="10">
        <v>62</v>
      </c>
      <c r="B63" s="1">
        <v>7</v>
      </c>
      <c r="C63" s="1" t="s">
        <v>8</v>
      </c>
      <c r="D63" s="27">
        <f>IF(C63 = "M", 0, 1)</f>
        <v>0</v>
      </c>
      <c r="E63" s="1" t="s">
        <v>12</v>
      </c>
      <c r="F63" s="27">
        <f>IF(E63="MARRIED",1,0)</f>
        <v>0</v>
      </c>
      <c r="G63" s="2" t="s">
        <v>42</v>
      </c>
      <c r="H63" s="2">
        <v>0</v>
      </c>
      <c r="I63" s="2">
        <v>0</v>
      </c>
      <c r="J63" s="28">
        <f t="shared" si="0"/>
        <v>0</v>
      </c>
      <c r="K63" s="2">
        <v>0</v>
      </c>
      <c r="L63" s="2">
        <v>0</v>
      </c>
      <c r="M63" s="2">
        <v>0</v>
      </c>
      <c r="N63" s="3">
        <v>19</v>
      </c>
      <c r="O63" s="1">
        <v>107</v>
      </c>
      <c r="P63" s="4">
        <v>100</v>
      </c>
      <c r="Q63" s="4">
        <v>26</v>
      </c>
      <c r="R63" s="9">
        <v>152184</v>
      </c>
      <c r="S63" s="9">
        <f t="shared" si="1"/>
        <v>11.932845594047977</v>
      </c>
    </row>
    <row r="64" spans="1:19" x14ac:dyDescent="0.3">
      <c r="A64" s="10">
        <v>63</v>
      </c>
      <c r="B64" s="1">
        <v>13</v>
      </c>
      <c r="C64" s="1" t="s">
        <v>8</v>
      </c>
      <c r="D64" s="27">
        <f>IF(C64 = "M", 0, 1)</f>
        <v>0</v>
      </c>
      <c r="E64" s="1" t="s">
        <v>12</v>
      </c>
      <c r="F64" s="27">
        <f>IF(E64="MARRIED",1,0)</f>
        <v>0</v>
      </c>
      <c r="G64" s="2" t="s">
        <v>42</v>
      </c>
      <c r="H64" s="2">
        <v>0</v>
      </c>
      <c r="I64" s="2">
        <v>0</v>
      </c>
      <c r="J64" s="28">
        <f t="shared" si="0"/>
        <v>0</v>
      </c>
      <c r="K64" s="2">
        <v>0</v>
      </c>
      <c r="L64" s="2">
        <v>0</v>
      </c>
      <c r="M64" s="2">
        <v>0</v>
      </c>
      <c r="N64" s="3">
        <v>22</v>
      </c>
      <c r="O64" s="1">
        <v>133</v>
      </c>
      <c r="P64" s="4">
        <v>90</v>
      </c>
      <c r="Q64" s="4">
        <v>32</v>
      </c>
      <c r="R64" s="9">
        <v>122892</v>
      </c>
      <c r="S64" s="9">
        <f t="shared" si="1"/>
        <v>11.719061199863438</v>
      </c>
    </row>
    <row r="65" spans="1:19" x14ac:dyDescent="0.3">
      <c r="A65" s="10">
        <v>64</v>
      </c>
      <c r="B65" s="1">
        <v>12</v>
      </c>
      <c r="C65" s="1" t="s">
        <v>10</v>
      </c>
      <c r="D65" s="27">
        <f>IF(C65 = "M", 0, 1)</f>
        <v>1</v>
      </c>
      <c r="E65" s="1" t="s">
        <v>12</v>
      </c>
      <c r="F65" s="27">
        <f>IF(E65="MARRIED",1,0)</f>
        <v>0</v>
      </c>
      <c r="G65" s="2" t="s">
        <v>44</v>
      </c>
      <c r="H65" s="2">
        <v>0</v>
      </c>
      <c r="I65" s="2">
        <v>0</v>
      </c>
      <c r="J65" s="28">
        <f t="shared" si="0"/>
        <v>0</v>
      </c>
      <c r="K65" s="2">
        <v>0</v>
      </c>
      <c r="L65" s="2">
        <v>0</v>
      </c>
      <c r="M65" s="2">
        <v>1</v>
      </c>
      <c r="N65" s="3">
        <v>35</v>
      </c>
      <c r="O65" s="1">
        <v>140</v>
      </c>
      <c r="P65" s="4">
        <v>102</v>
      </c>
      <c r="Q65" s="4">
        <v>26</v>
      </c>
      <c r="R65" s="9">
        <v>124804</v>
      </c>
      <c r="S65" s="9">
        <f t="shared" si="1"/>
        <v>11.734499785685884</v>
      </c>
    </row>
    <row r="66" spans="1:19" x14ac:dyDescent="0.3">
      <c r="A66" s="10">
        <v>65</v>
      </c>
      <c r="B66" s="1">
        <v>11</v>
      </c>
      <c r="C66" s="1" t="s">
        <v>8</v>
      </c>
      <c r="D66" s="27">
        <f>IF(C66 = "M", 0, 1)</f>
        <v>0</v>
      </c>
      <c r="E66" s="1" t="s">
        <v>12</v>
      </c>
      <c r="F66" s="27">
        <f>IF(E66="MARRIED",1,0)</f>
        <v>0</v>
      </c>
      <c r="G66" s="2" t="s">
        <v>42</v>
      </c>
      <c r="H66" s="2">
        <v>0</v>
      </c>
      <c r="I66" s="2">
        <v>0</v>
      </c>
      <c r="J66" s="28">
        <f t="shared" si="0"/>
        <v>0</v>
      </c>
      <c r="K66" s="2">
        <v>0</v>
      </c>
      <c r="L66" s="2">
        <v>0</v>
      </c>
      <c r="M66" s="2">
        <v>0</v>
      </c>
      <c r="N66" s="3">
        <v>26</v>
      </c>
      <c r="O66" s="1">
        <v>140</v>
      </c>
      <c r="P66" s="4">
        <v>90</v>
      </c>
      <c r="Q66" s="4">
        <v>20</v>
      </c>
      <c r="R66" s="9">
        <v>142552</v>
      </c>
      <c r="S66" s="9">
        <f t="shared" si="1"/>
        <v>11.86746212440725</v>
      </c>
    </row>
    <row r="67" spans="1:19" x14ac:dyDescent="0.3">
      <c r="A67" s="10">
        <v>66</v>
      </c>
      <c r="B67" s="1">
        <v>5</v>
      </c>
      <c r="C67" s="1" t="s">
        <v>8</v>
      </c>
      <c r="D67" s="27">
        <f>IF(C67 = "M", 0, 1)</f>
        <v>0</v>
      </c>
      <c r="E67" s="1" t="s">
        <v>12</v>
      </c>
      <c r="F67" s="27">
        <f>IF(E67="MARRIED",1,0)</f>
        <v>0</v>
      </c>
      <c r="G67" s="2" t="s">
        <v>44</v>
      </c>
      <c r="H67" s="2">
        <v>0</v>
      </c>
      <c r="I67" s="2">
        <v>0</v>
      </c>
      <c r="J67" s="28">
        <f t="shared" ref="J67:J130" si="2">D67*I67</f>
        <v>0</v>
      </c>
      <c r="K67" s="2">
        <v>0</v>
      </c>
      <c r="L67" s="2">
        <v>0</v>
      </c>
      <c r="M67" s="2">
        <v>1</v>
      </c>
      <c r="N67" s="3">
        <v>15</v>
      </c>
      <c r="O67" s="1">
        <v>105</v>
      </c>
      <c r="P67" s="4">
        <v>115</v>
      </c>
      <c r="Q67" s="4">
        <v>26</v>
      </c>
      <c r="R67" s="9">
        <v>128196</v>
      </c>
      <c r="S67" s="9">
        <f t="shared" ref="S67:S130" si="3">LN(R67)</f>
        <v>11.761315621733887</v>
      </c>
    </row>
    <row r="68" spans="1:19" x14ac:dyDescent="0.3">
      <c r="A68" s="10">
        <v>67</v>
      </c>
      <c r="B68" s="1">
        <v>33</v>
      </c>
      <c r="C68" s="1" t="s">
        <v>10</v>
      </c>
      <c r="D68" s="27">
        <f>IF(C68 = "M", 0, 1)</f>
        <v>1</v>
      </c>
      <c r="E68" s="1" t="s">
        <v>9</v>
      </c>
      <c r="F68" s="27">
        <f>IF(E68="MARRIED",1,0)</f>
        <v>1</v>
      </c>
      <c r="G68" s="2" t="s">
        <v>42</v>
      </c>
      <c r="H68" s="2">
        <v>0</v>
      </c>
      <c r="I68" s="2">
        <v>0</v>
      </c>
      <c r="J68" s="28">
        <f t="shared" si="2"/>
        <v>0</v>
      </c>
      <c r="K68" s="2">
        <v>0</v>
      </c>
      <c r="L68" s="2">
        <v>0</v>
      </c>
      <c r="M68" s="2">
        <v>0</v>
      </c>
      <c r="N68" s="3">
        <v>63</v>
      </c>
      <c r="O68" s="1">
        <v>147</v>
      </c>
      <c r="P68" s="4">
        <v>68</v>
      </c>
      <c r="Q68" s="4">
        <v>24</v>
      </c>
      <c r="R68" s="9">
        <v>109085.84</v>
      </c>
      <c r="S68" s="9">
        <f t="shared" si="3"/>
        <v>11.599890374213583</v>
      </c>
    </row>
    <row r="69" spans="1:19" x14ac:dyDescent="0.3">
      <c r="A69" s="10">
        <v>68</v>
      </c>
      <c r="B69" s="1">
        <v>21</v>
      </c>
      <c r="C69" s="1" t="s">
        <v>10</v>
      </c>
      <c r="D69" s="27">
        <f>IF(C69 = "M", 0, 1)</f>
        <v>1</v>
      </c>
      <c r="E69" s="1" t="s">
        <v>12</v>
      </c>
      <c r="F69" s="27">
        <f>IF(E69="MARRIED",1,0)</f>
        <v>0</v>
      </c>
      <c r="G69" s="2" t="s">
        <v>42</v>
      </c>
      <c r="H69" s="2">
        <v>0</v>
      </c>
      <c r="I69" s="2">
        <v>0</v>
      </c>
      <c r="J69" s="28">
        <f t="shared" si="2"/>
        <v>0</v>
      </c>
      <c r="K69" s="2">
        <v>0</v>
      </c>
      <c r="L69" s="2">
        <v>0</v>
      </c>
      <c r="M69" s="2">
        <v>0</v>
      </c>
      <c r="N69" s="3">
        <v>51</v>
      </c>
      <c r="O69" s="1">
        <v>153</v>
      </c>
      <c r="P69" s="4">
        <v>74</v>
      </c>
      <c r="Q69" s="4">
        <v>24</v>
      </c>
      <c r="R69" s="9">
        <v>109452</v>
      </c>
      <c r="S69" s="9">
        <f t="shared" si="3"/>
        <v>11.603241375968159</v>
      </c>
    </row>
    <row r="70" spans="1:19" x14ac:dyDescent="0.3">
      <c r="A70" s="10">
        <v>69</v>
      </c>
      <c r="B70" s="1">
        <v>3</v>
      </c>
      <c r="C70" s="1" t="s">
        <v>8</v>
      </c>
      <c r="D70" s="27">
        <f>IF(C70 = "M", 0, 1)</f>
        <v>0</v>
      </c>
      <c r="E70" s="1" t="s">
        <v>12</v>
      </c>
      <c r="F70" s="27">
        <f>IF(E70="MARRIED",1,0)</f>
        <v>0</v>
      </c>
      <c r="G70" s="2" t="s">
        <v>44</v>
      </c>
      <c r="H70" s="2">
        <v>0</v>
      </c>
      <c r="I70" s="2">
        <v>0</v>
      </c>
      <c r="J70" s="28">
        <f t="shared" si="2"/>
        <v>0</v>
      </c>
      <c r="K70" s="2">
        <v>0</v>
      </c>
      <c r="L70" s="2">
        <v>0</v>
      </c>
      <c r="M70" s="2">
        <v>1</v>
      </c>
      <c r="N70" s="3">
        <v>13</v>
      </c>
      <c r="O70" s="1">
        <v>85</v>
      </c>
      <c r="P70" s="4">
        <v>120</v>
      </c>
      <c r="Q70" s="4">
        <v>24</v>
      </c>
      <c r="R70" s="9">
        <v>125643</v>
      </c>
      <c r="S70" s="9">
        <f t="shared" si="3"/>
        <v>11.741199831113455</v>
      </c>
    </row>
    <row r="71" spans="1:19" x14ac:dyDescent="0.3">
      <c r="A71" s="10">
        <v>70</v>
      </c>
      <c r="B71" s="1">
        <v>12</v>
      </c>
      <c r="C71" s="1" t="s">
        <v>8</v>
      </c>
      <c r="D71" s="27">
        <f>IF(C71 = "M", 0, 1)</f>
        <v>0</v>
      </c>
      <c r="E71" s="1" t="s">
        <v>12</v>
      </c>
      <c r="F71" s="27">
        <f>IF(E71="MARRIED",1,0)</f>
        <v>0</v>
      </c>
      <c r="G71" s="2" t="s">
        <v>42</v>
      </c>
      <c r="H71" s="2">
        <v>0</v>
      </c>
      <c r="I71" s="2">
        <v>0</v>
      </c>
      <c r="J71" s="28">
        <f t="shared" si="2"/>
        <v>0</v>
      </c>
      <c r="K71" s="2">
        <v>0</v>
      </c>
      <c r="L71" s="2">
        <v>0</v>
      </c>
      <c r="M71" s="2">
        <v>0</v>
      </c>
      <c r="N71" s="3">
        <v>25</v>
      </c>
      <c r="O71" s="1">
        <v>134</v>
      </c>
      <c r="P71" s="4">
        <v>92</v>
      </c>
      <c r="Q71" s="4">
        <v>24</v>
      </c>
      <c r="R71" s="9">
        <v>120064</v>
      </c>
      <c r="S71" s="9">
        <f t="shared" si="3"/>
        <v>11.695780212925841</v>
      </c>
    </row>
    <row r="72" spans="1:19" x14ac:dyDescent="0.3">
      <c r="A72" s="10">
        <v>71</v>
      </c>
      <c r="B72" s="1">
        <v>12</v>
      </c>
      <c r="C72" s="1" t="s">
        <v>8</v>
      </c>
      <c r="D72" s="27">
        <f>IF(C72 = "M", 0, 1)</f>
        <v>0</v>
      </c>
      <c r="E72" s="1" t="s">
        <v>12</v>
      </c>
      <c r="F72" s="27">
        <f>IF(E72="MARRIED",1,0)</f>
        <v>0</v>
      </c>
      <c r="G72" s="2" t="s">
        <v>42</v>
      </c>
      <c r="H72" s="2">
        <v>0</v>
      </c>
      <c r="I72" s="2">
        <v>0</v>
      </c>
      <c r="J72" s="28">
        <f t="shared" si="2"/>
        <v>0</v>
      </c>
      <c r="K72" s="2">
        <v>0</v>
      </c>
      <c r="L72" s="2">
        <v>0</v>
      </c>
      <c r="M72" s="2">
        <v>0</v>
      </c>
      <c r="N72" s="3">
        <v>27</v>
      </c>
      <c r="O72" s="1">
        <v>144</v>
      </c>
      <c r="P72" s="4">
        <v>72</v>
      </c>
      <c r="Q72" s="4">
        <v>22</v>
      </c>
      <c r="R72" s="9">
        <v>114580</v>
      </c>
      <c r="S72" s="9">
        <f t="shared" si="3"/>
        <v>11.649028547962569</v>
      </c>
    </row>
    <row r="73" spans="1:19" x14ac:dyDescent="0.3">
      <c r="A73" s="10">
        <v>72</v>
      </c>
      <c r="B73" s="1">
        <v>5</v>
      </c>
      <c r="C73" s="1" t="s">
        <v>10</v>
      </c>
      <c r="D73" s="27">
        <f>IF(C73 = "M", 0, 1)</f>
        <v>1</v>
      </c>
      <c r="E73" s="1" t="s">
        <v>12</v>
      </c>
      <c r="F73" s="27">
        <f>IF(E73="MARRIED",1,0)</f>
        <v>0</v>
      </c>
      <c r="G73" s="2" t="s">
        <v>44</v>
      </c>
      <c r="H73" s="2">
        <v>0</v>
      </c>
      <c r="I73" s="2">
        <v>0</v>
      </c>
      <c r="J73" s="28">
        <f t="shared" si="2"/>
        <v>0</v>
      </c>
      <c r="K73" s="2">
        <v>0</v>
      </c>
      <c r="L73" s="2">
        <v>0</v>
      </c>
      <c r="M73" s="2">
        <v>1</v>
      </c>
      <c r="N73" s="3">
        <v>15</v>
      </c>
      <c r="O73" s="1">
        <v>117</v>
      </c>
      <c r="P73" s="4">
        <v>80</v>
      </c>
      <c r="Q73" s="4">
        <v>24</v>
      </c>
      <c r="R73" s="9">
        <v>119935.36</v>
      </c>
      <c r="S73" s="9">
        <f t="shared" si="3"/>
        <v>11.694708209964507</v>
      </c>
    </row>
    <row r="74" spans="1:19" x14ac:dyDescent="0.3">
      <c r="A74" s="10">
        <v>73</v>
      </c>
      <c r="B74" s="1">
        <v>14</v>
      </c>
      <c r="C74" s="1" t="s">
        <v>10</v>
      </c>
      <c r="D74" s="27">
        <f>IF(C74 = "M", 0, 1)</f>
        <v>1</v>
      </c>
      <c r="E74" s="1" t="s">
        <v>12</v>
      </c>
      <c r="F74" s="27">
        <f>IF(E74="MARRIED",1,0)</f>
        <v>0</v>
      </c>
      <c r="G74" s="2" t="s">
        <v>42</v>
      </c>
      <c r="H74" s="2">
        <v>0</v>
      </c>
      <c r="I74" s="2">
        <v>0</v>
      </c>
      <c r="J74" s="28">
        <f t="shared" si="2"/>
        <v>0</v>
      </c>
      <c r="K74" s="2">
        <v>0</v>
      </c>
      <c r="L74" s="2">
        <v>0</v>
      </c>
      <c r="M74" s="2">
        <v>0</v>
      </c>
      <c r="N74" s="3">
        <v>49</v>
      </c>
      <c r="O74" s="1">
        <v>149</v>
      </c>
      <c r="P74" s="4">
        <v>111</v>
      </c>
      <c r="Q74" s="4">
        <v>26</v>
      </c>
      <c r="R74" s="9">
        <v>129474.64</v>
      </c>
      <c r="S74" s="9">
        <f t="shared" si="3"/>
        <v>11.771240310828679</v>
      </c>
    </row>
    <row r="75" spans="1:19" x14ac:dyDescent="0.3">
      <c r="A75" s="10">
        <v>74</v>
      </c>
      <c r="B75" s="1">
        <v>7</v>
      </c>
      <c r="C75" s="1" t="s">
        <v>8</v>
      </c>
      <c r="D75" s="27">
        <f>IF(C75 = "M", 0, 1)</f>
        <v>0</v>
      </c>
      <c r="E75" s="1" t="s">
        <v>12</v>
      </c>
      <c r="F75" s="27">
        <f>IF(E75="MARRIED",1,0)</f>
        <v>0</v>
      </c>
      <c r="G75" s="2" t="s">
        <v>42</v>
      </c>
      <c r="H75" s="2">
        <v>0</v>
      </c>
      <c r="I75" s="2">
        <v>0</v>
      </c>
      <c r="J75" s="28">
        <f t="shared" si="2"/>
        <v>0</v>
      </c>
      <c r="K75" s="2">
        <v>0</v>
      </c>
      <c r="L75" s="2">
        <v>0</v>
      </c>
      <c r="M75" s="2">
        <v>0</v>
      </c>
      <c r="N75" s="3">
        <v>19</v>
      </c>
      <c r="O75" s="1">
        <v>107</v>
      </c>
      <c r="P75" s="4">
        <v>100</v>
      </c>
      <c r="Q75" s="4">
        <v>26</v>
      </c>
      <c r="R75" s="9">
        <v>152184</v>
      </c>
      <c r="S75" s="9">
        <f t="shared" si="3"/>
        <v>11.932845594047977</v>
      </c>
    </row>
    <row r="76" spans="1:19" x14ac:dyDescent="0.3">
      <c r="A76" s="10">
        <v>75</v>
      </c>
      <c r="B76" s="1">
        <v>13</v>
      </c>
      <c r="C76" s="1" t="s">
        <v>8</v>
      </c>
      <c r="D76" s="27">
        <f>IF(C76 = "M", 0, 1)</f>
        <v>0</v>
      </c>
      <c r="E76" s="1" t="s">
        <v>12</v>
      </c>
      <c r="F76" s="27">
        <f>IF(E76="MARRIED",1,0)</f>
        <v>0</v>
      </c>
      <c r="G76" s="2" t="s">
        <v>42</v>
      </c>
      <c r="H76" s="2">
        <v>0</v>
      </c>
      <c r="I76" s="2">
        <v>0</v>
      </c>
      <c r="J76" s="28">
        <f t="shared" si="2"/>
        <v>0</v>
      </c>
      <c r="K76" s="2">
        <v>0</v>
      </c>
      <c r="L76" s="2">
        <v>0</v>
      </c>
      <c r="M76" s="2">
        <v>0</v>
      </c>
      <c r="N76" s="3">
        <v>22</v>
      </c>
      <c r="O76" s="1">
        <v>133</v>
      </c>
      <c r="P76" s="4">
        <v>90</v>
      </c>
      <c r="Q76" s="4">
        <v>32</v>
      </c>
      <c r="R76" s="9">
        <v>122892</v>
      </c>
      <c r="S76" s="9">
        <f t="shared" si="3"/>
        <v>11.719061199863438</v>
      </c>
    </row>
    <row r="77" spans="1:19" x14ac:dyDescent="0.3">
      <c r="A77" s="10">
        <v>76</v>
      </c>
      <c r="B77" s="1">
        <v>5</v>
      </c>
      <c r="C77" s="1" t="s">
        <v>8</v>
      </c>
      <c r="D77" s="27">
        <f>IF(C77 = "M", 0, 1)</f>
        <v>0</v>
      </c>
      <c r="E77" s="1" t="s">
        <v>12</v>
      </c>
      <c r="F77" s="27">
        <f>IF(E77="MARRIED",1,0)</f>
        <v>0</v>
      </c>
      <c r="G77" s="2" t="s">
        <v>44</v>
      </c>
      <c r="H77" s="2">
        <v>0</v>
      </c>
      <c r="I77" s="2">
        <v>0</v>
      </c>
      <c r="J77" s="28">
        <f t="shared" si="2"/>
        <v>0</v>
      </c>
      <c r="K77" s="2">
        <v>0</v>
      </c>
      <c r="L77" s="2">
        <v>0</v>
      </c>
      <c r="M77" s="2">
        <v>1</v>
      </c>
      <c r="N77" s="3">
        <v>15</v>
      </c>
      <c r="O77" s="1">
        <v>105</v>
      </c>
      <c r="P77" s="4">
        <v>115</v>
      </c>
      <c r="Q77" s="4">
        <v>26</v>
      </c>
      <c r="R77" s="9">
        <v>128196</v>
      </c>
      <c r="S77" s="9">
        <f t="shared" si="3"/>
        <v>11.761315621733887</v>
      </c>
    </row>
    <row r="78" spans="1:19" x14ac:dyDescent="0.3">
      <c r="A78" s="10">
        <v>77</v>
      </c>
      <c r="B78" s="1">
        <v>33</v>
      </c>
      <c r="C78" s="1" t="s">
        <v>10</v>
      </c>
      <c r="D78" s="27">
        <f>IF(C78 = "M", 0, 1)</f>
        <v>1</v>
      </c>
      <c r="E78" s="1" t="s">
        <v>9</v>
      </c>
      <c r="F78" s="27">
        <f>IF(E78="MARRIED",1,0)</f>
        <v>1</v>
      </c>
      <c r="G78" s="2" t="s">
        <v>42</v>
      </c>
      <c r="H78" s="2">
        <v>0</v>
      </c>
      <c r="I78" s="2">
        <v>0</v>
      </c>
      <c r="J78" s="28">
        <f t="shared" si="2"/>
        <v>0</v>
      </c>
      <c r="K78" s="2">
        <v>0</v>
      </c>
      <c r="L78" s="2">
        <v>0</v>
      </c>
      <c r="M78" s="2">
        <v>0</v>
      </c>
      <c r="N78" s="3">
        <v>63</v>
      </c>
      <c r="O78" s="1">
        <v>147</v>
      </c>
      <c r="P78" s="4">
        <v>68</v>
      </c>
      <c r="Q78" s="4">
        <v>24</v>
      </c>
      <c r="R78" s="9">
        <v>109085.84</v>
      </c>
      <c r="S78" s="9">
        <f t="shared" si="3"/>
        <v>11.599890374213583</v>
      </c>
    </row>
    <row r="79" spans="1:19" x14ac:dyDescent="0.3">
      <c r="A79" s="10">
        <v>78</v>
      </c>
      <c r="B79" s="1">
        <v>3</v>
      </c>
      <c r="C79" s="1" t="s">
        <v>8</v>
      </c>
      <c r="D79" s="27">
        <f>IF(C79 = "M", 0, 1)</f>
        <v>0</v>
      </c>
      <c r="E79" s="1" t="s">
        <v>12</v>
      </c>
      <c r="F79" s="27">
        <f>IF(E79="MARRIED",1,0)</f>
        <v>0</v>
      </c>
      <c r="G79" s="2" t="s">
        <v>44</v>
      </c>
      <c r="H79" s="2">
        <v>0</v>
      </c>
      <c r="I79" s="2">
        <v>0</v>
      </c>
      <c r="J79" s="28">
        <f t="shared" si="2"/>
        <v>0</v>
      </c>
      <c r="K79" s="2">
        <v>0</v>
      </c>
      <c r="L79" s="2">
        <v>0</v>
      </c>
      <c r="M79" s="2">
        <v>1</v>
      </c>
      <c r="N79" s="3">
        <v>13</v>
      </c>
      <c r="O79" s="1">
        <v>84</v>
      </c>
      <c r="P79" s="4">
        <v>120</v>
      </c>
      <c r="Q79" s="4">
        <v>24</v>
      </c>
      <c r="R79" s="9">
        <v>125643</v>
      </c>
      <c r="S79" s="9">
        <f t="shared" si="3"/>
        <v>11.741199831113455</v>
      </c>
    </row>
    <row r="80" spans="1:19" x14ac:dyDescent="0.3">
      <c r="A80" s="10">
        <v>79</v>
      </c>
      <c r="B80" s="1">
        <v>12</v>
      </c>
      <c r="C80" s="1" t="s">
        <v>8</v>
      </c>
      <c r="D80" s="27">
        <f>IF(C80 = "M", 0, 1)</f>
        <v>0</v>
      </c>
      <c r="E80" s="1" t="s">
        <v>12</v>
      </c>
      <c r="F80" s="27">
        <f>IF(E80="MARRIED",1,0)</f>
        <v>0</v>
      </c>
      <c r="G80" s="2" t="s">
        <v>42</v>
      </c>
      <c r="H80" s="2">
        <v>0</v>
      </c>
      <c r="I80" s="2">
        <v>0</v>
      </c>
      <c r="J80" s="28">
        <f t="shared" si="2"/>
        <v>0</v>
      </c>
      <c r="K80" s="2">
        <v>0</v>
      </c>
      <c r="L80" s="2">
        <v>0</v>
      </c>
      <c r="M80" s="2">
        <v>0</v>
      </c>
      <c r="N80" s="3">
        <v>25</v>
      </c>
      <c r="O80" s="1">
        <v>134</v>
      </c>
      <c r="P80" s="4">
        <v>92</v>
      </c>
      <c r="Q80" s="4">
        <v>24</v>
      </c>
      <c r="R80" s="9">
        <v>120064</v>
      </c>
      <c r="S80" s="9">
        <f t="shared" si="3"/>
        <v>11.695780212925841</v>
      </c>
    </row>
    <row r="81" spans="1:19" x14ac:dyDescent="0.3">
      <c r="A81" s="10">
        <v>80</v>
      </c>
      <c r="B81" s="1">
        <v>12</v>
      </c>
      <c r="C81" s="1" t="s">
        <v>8</v>
      </c>
      <c r="D81" s="27">
        <f>IF(C81 = "M", 0, 1)</f>
        <v>0</v>
      </c>
      <c r="E81" s="1" t="s">
        <v>12</v>
      </c>
      <c r="F81" s="27">
        <f>IF(E81="MARRIED",1,0)</f>
        <v>0</v>
      </c>
      <c r="G81" s="2" t="s">
        <v>42</v>
      </c>
      <c r="H81" s="2">
        <v>0</v>
      </c>
      <c r="I81" s="2">
        <v>0</v>
      </c>
      <c r="J81" s="28">
        <f t="shared" si="2"/>
        <v>0</v>
      </c>
      <c r="K81" s="2">
        <v>0</v>
      </c>
      <c r="L81" s="2">
        <v>0</v>
      </c>
      <c r="M81" s="2">
        <v>0</v>
      </c>
      <c r="N81" s="3">
        <v>27</v>
      </c>
      <c r="O81" s="1">
        <v>144</v>
      </c>
      <c r="P81" s="4">
        <v>72</v>
      </c>
      <c r="Q81" s="4">
        <v>22</v>
      </c>
      <c r="R81" s="9">
        <v>114580</v>
      </c>
      <c r="S81" s="9">
        <f t="shared" si="3"/>
        <v>11.649028547962569</v>
      </c>
    </row>
    <row r="82" spans="1:19" x14ac:dyDescent="0.3">
      <c r="A82" s="10">
        <v>81</v>
      </c>
      <c r="B82" s="1">
        <v>5</v>
      </c>
      <c r="C82" s="1" t="s">
        <v>10</v>
      </c>
      <c r="D82" s="27">
        <f>IF(C82 = "M", 0, 1)</f>
        <v>1</v>
      </c>
      <c r="E82" s="1" t="s">
        <v>12</v>
      </c>
      <c r="F82" s="27">
        <f>IF(E82="MARRIED",1,0)</f>
        <v>0</v>
      </c>
      <c r="G82" s="2" t="s">
        <v>44</v>
      </c>
      <c r="H82" s="2">
        <v>0</v>
      </c>
      <c r="I82" s="2">
        <v>0</v>
      </c>
      <c r="J82" s="28">
        <f t="shared" si="2"/>
        <v>0</v>
      </c>
      <c r="K82" s="2">
        <v>0</v>
      </c>
      <c r="L82" s="2">
        <v>0</v>
      </c>
      <c r="M82" s="2">
        <v>1</v>
      </c>
      <c r="N82" s="3">
        <v>15</v>
      </c>
      <c r="O82" s="1">
        <v>117</v>
      </c>
      <c r="P82" s="4">
        <v>80</v>
      </c>
      <c r="Q82" s="4">
        <v>24</v>
      </c>
      <c r="R82" s="9">
        <v>119935.36</v>
      </c>
      <c r="S82" s="9">
        <f t="shared" si="3"/>
        <v>11.694708209964507</v>
      </c>
    </row>
    <row r="83" spans="1:19" x14ac:dyDescent="0.3">
      <c r="A83" s="10">
        <v>82</v>
      </c>
      <c r="B83" s="6">
        <v>51</v>
      </c>
      <c r="C83" s="6" t="s">
        <v>8</v>
      </c>
      <c r="D83" s="27">
        <f>IF(C83 = "M", 0, 1)</f>
        <v>0</v>
      </c>
      <c r="E83" s="6" t="s">
        <v>9</v>
      </c>
      <c r="F83" s="27">
        <f>IF(E83="MARRIED",1,0)</f>
        <v>1</v>
      </c>
      <c r="G83" s="2" t="s">
        <v>43</v>
      </c>
      <c r="H83" s="2">
        <v>0</v>
      </c>
      <c r="I83" s="2">
        <v>0</v>
      </c>
      <c r="J83" s="28">
        <f t="shared" si="2"/>
        <v>0</v>
      </c>
      <c r="K83" s="2">
        <v>1</v>
      </c>
      <c r="L83" s="2">
        <v>0</v>
      </c>
      <c r="M83" s="2">
        <v>0</v>
      </c>
      <c r="N83" s="7">
        <v>55.6</v>
      </c>
      <c r="O83" s="6">
        <v>148</v>
      </c>
      <c r="P83" s="8">
        <v>69</v>
      </c>
      <c r="Q83" s="8">
        <v>23</v>
      </c>
      <c r="R83" s="9">
        <v>199268</v>
      </c>
      <c r="S83" s="9">
        <f t="shared" si="3"/>
        <v>12.202405931342549</v>
      </c>
    </row>
    <row r="84" spans="1:19" x14ac:dyDescent="0.3">
      <c r="A84" s="10">
        <v>83</v>
      </c>
      <c r="B84" s="6">
        <v>51</v>
      </c>
      <c r="C84" s="6" t="s">
        <v>10</v>
      </c>
      <c r="D84" s="27">
        <f>IF(C84 = "M", 0, 1)</f>
        <v>1</v>
      </c>
      <c r="E84" s="6" t="s">
        <v>9</v>
      </c>
      <c r="F84" s="27">
        <f>IF(E84="MARRIED",1,0)</f>
        <v>1</v>
      </c>
      <c r="G84" s="2" t="s">
        <v>11</v>
      </c>
      <c r="H84" s="2">
        <v>0</v>
      </c>
      <c r="I84" s="2">
        <v>0</v>
      </c>
      <c r="J84" s="28">
        <f t="shared" si="2"/>
        <v>0</v>
      </c>
      <c r="K84" s="2">
        <v>0</v>
      </c>
      <c r="L84" s="2">
        <v>1</v>
      </c>
      <c r="M84" s="2">
        <v>0</v>
      </c>
      <c r="N84" s="7">
        <v>58</v>
      </c>
      <c r="O84" s="6">
        <v>153</v>
      </c>
      <c r="P84" s="8">
        <v>90</v>
      </c>
      <c r="Q84" s="8">
        <v>24</v>
      </c>
      <c r="R84" s="9">
        <v>341011</v>
      </c>
      <c r="S84" s="9">
        <f t="shared" si="3"/>
        <v>12.73967001380989</v>
      </c>
    </row>
    <row r="85" spans="1:19" x14ac:dyDescent="0.3">
      <c r="A85" s="10">
        <v>84</v>
      </c>
      <c r="B85" s="6">
        <v>62</v>
      </c>
      <c r="C85" s="6" t="s">
        <v>10</v>
      </c>
      <c r="D85" s="27">
        <f>IF(C85 = "M", 0, 1)</f>
        <v>1</v>
      </c>
      <c r="E85" s="6" t="s">
        <v>9</v>
      </c>
      <c r="F85" s="27">
        <f>IF(E85="MARRIED",1,0)</f>
        <v>1</v>
      </c>
      <c r="G85" s="2" t="s">
        <v>11</v>
      </c>
      <c r="H85" s="2">
        <v>0</v>
      </c>
      <c r="I85" s="2">
        <v>0</v>
      </c>
      <c r="J85" s="28">
        <f t="shared" si="2"/>
        <v>0</v>
      </c>
      <c r="K85" s="2">
        <v>0</v>
      </c>
      <c r="L85" s="2">
        <v>1</v>
      </c>
      <c r="M85" s="2">
        <v>0</v>
      </c>
      <c r="N85" s="7">
        <v>44.7</v>
      </c>
      <c r="O85" s="6">
        <v>155</v>
      </c>
      <c r="P85" s="8">
        <v>87</v>
      </c>
      <c r="Q85" s="8">
        <v>24</v>
      </c>
      <c r="R85" s="9">
        <v>334955</v>
      </c>
      <c r="S85" s="9">
        <f t="shared" si="3"/>
        <v>12.721751473426133</v>
      </c>
    </row>
    <row r="86" spans="1:19" x14ac:dyDescent="0.3">
      <c r="A86" s="10">
        <v>85</v>
      </c>
      <c r="B86" s="6">
        <v>7</v>
      </c>
      <c r="C86" s="6" t="s">
        <v>10</v>
      </c>
      <c r="D86" s="27">
        <f>IF(C86 = "M", 0, 1)</f>
        <v>1</v>
      </c>
      <c r="E86" s="6" t="s">
        <v>12</v>
      </c>
      <c r="F86" s="27">
        <f>IF(E86="MARRIED",1,0)</f>
        <v>0</v>
      </c>
      <c r="G86" s="2" t="s">
        <v>44</v>
      </c>
      <c r="H86" s="2">
        <v>0</v>
      </c>
      <c r="I86" s="2">
        <v>0</v>
      </c>
      <c r="J86" s="28">
        <f t="shared" si="2"/>
        <v>0</v>
      </c>
      <c r="K86" s="2">
        <v>0</v>
      </c>
      <c r="L86" s="2">
        <v>0</v>
      </c>
      <c r="M86" s="2">
        <v>1</v>
      </c>
      <c r="N86" s="7">
        <v>20</v>
      </c>
      <c r="O86" s="6">
        <v>114</v>
      </c>
      <c r="P86" s="8">
        <v>132</v>
      </c>
      <c r="Q86" s="8">
        <v>26</v>
      </c>
      <c r="R86" s="9">
        <v>258138</v>
      </c>
      <c r="S86" s="9">
        <f t="shared" si="3"/>
        <v>12.461249604625378</v>
      </c>
    </row>
    <row r="87" spans="1:19" x14ac:dyDescent="0.3">
      <c r="A87" s="10">
        <v>86</v>
      </c>
      <c r="B87" s="6">
        <v>19</v>
      </c>
      <c r="C87" s="6" t="s">
        <v>10</v>
      </c>
      <c r="D87" s="27">
        <f>IF(C87 = "M", 0, 1)</f>
        <v>1</v>
      </c>
      <c r="E87" s="6" t="s">
        <v>12</v>
      </c>
      <c r="F87" s="27">
        <f>IF(E87="MARRIED",1,0)</f>
        <v>0</v>
      </c>
      <c r="G87" s="2" t="s">
        <v>11</v>
      </c>
      <c r="H87" s="2">
        <v>0</v>
      </c>
      <c r="I87" s="2">
        <v>0</v>
      </c>
      <c r="J87" s="28">
        <f t="shared" si="2"/>
        <v>0</v>
      </c>
      <c r="K87" s="2">
        <v>0</v>
      </c>
      <c r="L87" s="2">
        <v>1</v>
      </c>
      <c r="M87" s="2">
        <v>0</v>
      </c>
      <c r="N87" s="7">
        <v>50</v>
      </c>
      <c r="O87" s="6">
        <v>156</v>
      </c>
      <c r="P87" s="8">
        <v>72</v>
      </c>
      <c r="Q87" s="8">
        <v>22</v>
      </c>
      <c r="R87" s="9">
        <v>275888</v>
      </c>
      <c r="S87" s="9">
        <f t="shared" si="3"/>
        <v>12.527750265239913</v>
      </c>
    </row>
    <row r="88" spans="1:19" x14ac:dyDescent="0.3">
      <c r="A88" s="10">
        <v>87</v>
      </c>
      <c r="B88" s="23">
        <v>0.58333333333333337</v>
      </c>
      <c r="C88" s="6" t="s">
        <v>10</v>
      </c>
      <c r="D88" s="27">
        <f>IF(C88 = "M", 0, 1)</f>
        <v>1</v>
      </c>
      <c r="E88" s="6" t="s">
        <v>12</v>
      </c>
      <c r="F88" s="27">
        <f>IF(E88="MARRIED",1,0)</f>
        <v>0</v>
      </c>
      <c r="G88" s="2" t="s">
        <v>44</v>
      </c>
      <c r="H88" s="2">
        <v>0</v>
      </c>
      <c r="I88" s="2">
        <v>0</v>
      </c>
      <c r="J88" s="28">
        <f t="shared" si="2"/>
        <v>0</v>
      </c>
      <c r="K88" s="2">
        <v>0</v>
      </c>
      <c r="L88" s="2">
        <v>0</v>
      </c>
      <c r="M88" s="2">
        <v>1</v>
      </c>
      <c r="N88" s="7">
        <v>5.8</v>
      </c>
      <c r="O88" s="6">
        <v>57</v>
      </c>
      <c r="P88" s="8">
        <v>150</v>
      </c>
      <c r="Q88" s="8">
        <v>28</v>
      </c>
      <c r="R88" s="9">
        <v>308817</v>
      </c>
      <c r="S88" s="9">
        <f t="shared" si="3"/>
        <v>12.640504147430935</v>
      </c>
    </row>
    <row r="89" spans="1:19" x14ac:dyDescent="0.3">
      <c r="A89" s="10">
        <v>88</v>
      </c>
      <c r="B89" s="6">
        <v>42</v>
      </c>
      <c r="C89" s="6" t="s">
        <v>8</v>
      </c>
      <c r="D89" s="27">
        <f>IF(C89 = "M", 0, 1)</f>
        <v>0</v>
      </c>
      <c r="E89" s="6" t="s">
        <v>9</v>
      </c>
      <c r="F89" s="27">
        <f>IF(E89="MARRIED",1,0)</f>
        <v>1</v>
      </c>
      <c r="G89" s="2" t="s">
        <v>11</v>
      </c>
      <c r="H89" s="2">
        <v>0</v>
      </c>
      <c r="I89" s="2">
        <v>0</v>
      </c>
      <c r="J89" s="28">
        <f t="shared" si="2"/>
        <v>0</v>
      </c>
      <c r="K89" s="2">
        <v>0</v>
      </c>
      <c r="L89" s="2">
        <v>1</v>
      </c>
      <c r="M89" s="2">
        <v>0</v>
      </c>
      <c r="N89" s="7">
        <v>45</v>
      </c>
      <c r="O89" s="6">
        <v>172</v>
      </c>
      <c r="P89" s="8">
        <v>127</v>
      </c>
      <c r="Q89" s="8">
        <v>23</v>
      </c>
      <c r="R89" s="9">
        <v>294615.90000000002</v>
      </c>
      <c r="S89" s="9">
        <f t="shared" si="3"/>
        <v>12.59342775304102</v>
      </c>
    </row>
    <row r="90" spans="1:19" x14ac:dyDescent="0.3">
      <c r="A90" s="10">
        <v>89</v>
      </c>
      <c r="B90" s="6">
        <v>16</v>
      </c>
      <c r="C90" s="6" t="s">
        <v>10</v>
      </c>
      <c r="D90" s="27">
        <f>IF(C90 = "M", 0, 1)</f>
        <v>1</v>
      </c>
      <c r="E90" s="6" t="s">
        <v>12</v>
      </c>
      <c r="F90" s="27">
        <f>IF(E90="MARRIED",1,0)</f>
        <v>0</v>
      </c>
      <c r="G90" s="2" t="s">
        <v>44</v>
      </c>
      <c r="H90" s="2">
        <v>0</v>
      </c>
      <c r="I90" s="2">
        <v>0</v>
      </c>
      <c r="J90" s="28">
        <f t="shared" si="2"/>
        <v>0</v>
      </c>
      <c r="K90" s="2">
        <v>0</v>
      </c>
      <c r="L90" s="2">
        <v>0</v>
      </c>
      <c r="M90" s="2">
        <v>1</v>
      </c>
      <c r="N90" s="7">
        <v>31</v>
      </c>
      <c r="O90" s="6">
        <v>150</v>
      </c>
      <c r="P90" s="8">
        <v>72</v>
      </c>
      <c r="Q90" s="8">
        <v>22</v>
      </c>
      <c r="R90" s="9">
        <v>156576.85</v>
      </c>
      <c r="S90" s="9">
        <f t="shared" si="3"/>
        <v>11.961302222747729</v>
      </c>
    </row>
    <row r="91" spans="1:19" x14ac:dyDescent="0.3">
      <c r="A91" s="10">
        <v>90</v>
      </c>
      <c r="B91" s="6">
        <v>3</v>
      </c>
      <c r="C91" s="6" t="s">
        <v>10</v>
      </c>
      <c r="D91" s="27">
        <f>IF(C91 = "M", 0, 1)</f>
        <v>1</v>
      </c>
      <c r="E91" s="6" t="s">
        <v>12</v>
      </c>
      <c r="F91" s="27">
        <f>IF(E91="MARRIED",1,0)</f>
        <v>0</v>
      </c>
      <c r="G91" s="2" t="s">
        <v>44</v>
      </c>
      <c r="H91" s="2">
        <v>0</v>
      </c>
      <c r="I91" s="2">
        <v>0</v>
      </c>
      <c r="J91" s="28">
        <f t="shared" si="2"/>
        <v>0</v>
      </c>
      <c r="K91" s="2">
        <v>0</v>
      </c>
      <c r="L91" s="2">
        <v>0</v>
      </c>
      <c r="M91" s="2">
        <v>1</v>
      </c>
      <c r="N91" s="7">
        <v>9</v>
      </c>
      <c r="O91" s="6">
        <v>81</v>
      </c>
      <c r="P91" s="8">
        <v>99</v>
      </c>
      <c r="Q91" s="8">
        <v>20</v>
      </c>
      <c r="R91" s="9">
        <v>109575.6</v>
      </c>
      <c r="S91" s="9">
        <f t="shared" si="3"/>
        <v>11.604370000973592</v>
      </c>
    </row>
    <row r="92" spans="1:19" x14ac:dyDescent="0.3">
      <c r="A92" s="10">
        <v>91</v>
      </c>
      <c r="B92" s="6">
        <v>2</v>
      </c>
      <c r="C92" s="6" t="s">
        <v>10</v>
      </c>
      <c r="D92" s="27">
        <f>IF(C92 = "M", 0, 1)</f>
        <v>1</v>
      </c>
      <c r="E92" s="6" t="s">
        <v>12</v>
      </c>
      <c r="F92" s="27">
        <f>IF(E92="MARRIED",1,0)</f>
        <v>0</v>
      </c>
      <c r="G92" s="2" t="s">
        <v>44</v>
      </c>
      <c r="H92" s="2">
        <v>0</v>
      </c>
      <c r="I92" s="2">
        <v>0</v>
      </c>
      <c r="J92" s="28">
        <f t="shared" si="2"/>
        <v>0</v>
      </c>
      <c r="K92" s="2">
        <v>0</v>
      </c>
      <c r="L92" s="2">
        <v>0</v>
      </c>
      <c r="M92" s="2">
        <v>1</v>
      </c>
      <c r="N92" s="7">
        <v>11.9</v>
      </c>
      <c r="O92" s="6">
        <v>86</v>
      </c>
      <c r="P92" s="8">
        <v>104</v>
      </c>
      <c r="Q92" s="8">
        <v>24</v>
      </c>
      <c r="R92" s="9">
        <v>209292</v>
      </c>
      <c r="S92" s="9">
        <f t="shared" si="3"/>
        <v>12.251485685056668</v>
      </c>
    </row>
    <row r="93" spans="1:19" x14ac:dyDescent="0.3">
      <c r="A93" s="10">
        <v>92</v>
      </c>
      <c r="B93" s="6">
        <v>3</v>
      </c>
      <c r="C93" s="6" t="s">
        <v>8</v>
      </c>
      <c r="D93" s="27">
        <f>IF(C93 = "M", 0, 1)</f>
        <v>0</v>
      </c>
      <c r="E93" s="6" t="s">
        <v>12</v>
      </c>
      <c r="F93" s="27">
        <f>IF(E93="MARRIED",1,0)</f>
        <v>0</v>
      </c>
      <c r="G93" s="2" t="s">
        <v>13</v>
      </c>
      <c r="H93" s="2">
        <v>1</v>
      </c>
      <c r="I93" s="2">
        <v>0</v>
      </c>
      <c r="J93" s="28">
        <f t="shared" si="2"/>
        <v>0</v>
      </c>
      <c r="K93" s="2">
        <v>0</v>
      </c>
      <c r="L93" s="2">
        <v>0</v>
      </c>
      <c r="M93" s="2">
        <v>0</v>
      </c>
      <c r="N93" s="7">
        <v>13</v>
      </c>
      <c r="O93" s="6">
        <v>85</v>
      </c>
      <c r="P93" s="8">
        <v>140</v>
      </c>
      <c r="Q93" s="8">
        <v>24</v>
      </c>
      <c r="R93" s="9">
        <v>195136</v>
      </c>
      <c r="S93" s="9">
        <f t="shared" si="3"/>
        <v>12.181452030347927</v>
      </c>
    </row>
    <row r="94" spans="1:19" x14ac:dyDescent="0.3">
      <c r="A94" s="10">
        <v>93</v>
      </c>
      <c r="B94" s="6">
        <v>1</v>
      </c>
      <c r="C94" s="6" t="s">
        <v>8</v>
      </c>
      <c r="D94" s="27">
        <f>IF(C94 = "M", 0, 1)</f>
        <v>0</v>
      </c>
      <c r="E94" s="6" t="s">
        <v>12</v>
      </c>
      <c r="F94" s="27">
        <f>IF(E94="MARRIED",1,0)</f>
        <v>0</v>
      </c>
      <c r="G94" s="2" t="s">
        <v>44</v>
      </c>
      <c r="H94" s="2">
        <v>0</v>
      </c>
      <c r="I94" s="2">
        <v>0</v>
      </c>
      <c r="J94" s="28">
        <f t="shared" si="2"/>
        <v>0</v>
      </c>
      <c r="K94" s="2">
        <v>0</v>
      </c>
      <c r="L94" s="2">
        <v>0</v>
      </c>
      <c r="M94" s="2">
        <v>1</v>
      </c>
      <c r="N94" s="7">
        <v>5.7</v>
      </c>
      <c r="O94" s="6">
        <v>65</v>
      </c>
      <c r="P94" s="8">
        <v>116</v>
      </c>
      <c r="Q94" s="8">
        <v>34</v>
      </c>
      <c r="R94" s="9">
        <v>265243</v>
      </c>
      <c r="S94" s="9">
        <f t="shared" si="3"/>
        <v>12.488401665930075</v>
      </c>
    </row>
    <row r="95" spans="1:19" x14ac:dyDescent="0.3">
      <c r="A95" s="10">
        <v>94</v>
      </c>
      <c r="B95" s="6">
        <v>65</v>
      </c>
      <c r="C95" s="6" t="s">
        <v>10</v>
      </c>
      <c r="D95" s="27">
        <f>IF(C95 = "M", 0, 1)</f>
        <v>1</v>
      </c>
      <c r="E95" s="6" t="s">
        <v>9</v>
      </c>
      <c r="F95" s="27">
        <f>IF(E95="MARRIED",1,0)</f>
        <v>1</v>
      </c>
      <c r="G95" s="2" t="s">
        <v>13</v>
      </c>
      <c r="H95" s="2">
        <v>1</v>
      </c>
      <c r="I95" s="2">
        <v>0</v>
      </c>
      <c r="J95" s="28">
        <f t="shared" si="2"/>
        <v>0</v>
      </c>
      <c r="K95" s="2">
        <v>0</v>
      </c>
      <c r="L95" s="2">
        <v>0</v>
      </c>
      <c r="M95" s="2">
        <v>0</v>
      </c>
      <c r="N95" s="7">
        <v>43</v>
      </c>
      <c r="O95" s="6">
        <v>155</v>
      </c>
      <c r="P95" s="8">
        <v>101</v>
      </c>
      <c r="Q95" s="8">
        <v>24</v>
      </c>
      <c r="R95" s="9">
        <v>201219</v>
      </c>
      <c r="S95" s="9">
        <f t="shared" si="3"/>
        <v>12.212149146148771</v>
      </c>
    </row>
    <row r="96" spans="1:19" x14ac:dyDescent="0.3">
      <c r="A96" s="10">
        <v>95</v>
      </c>
      <c r="B96" s="6">
        <v>7</v>
      </c>
      <c r="C96" s="6" t="s">
        <v>8</v>
      </c>
      <c r="D96" s="27">
        <f>IF(C96 = "M", 0, 1)</f>
        <v>0</v>
      </c>
      <c r="E96" s="6" t="s">
        <v>12</v>
      </c>
      <c r="F96" s="27">
        <f>IF(E96="MARRIED",1,0)</f>
        <v>0</v>
      </c>
      <c r="G96" s="2" t="s">
        <v>44</v>
      </c>
      <c r="H96" s="2">
        <v>0</v>
      </c>
      <c r="I96" s="2">
        <v>0</v>
      </c>
      <c r="J96" s="28">
        <f t="shared" si="2"/>
        <v>0</v>
      </c>
      <c r="K96" s="2">
        <v>0</v>
      </c>
      <c r="L96" s="2">
        <v>0</v>
      </c>
      <c r="M96" s="2">
        <v>1</v>
      </c>
      <c r="N96" s="7">
        <v>14</v>
      </c>
      <c r="O96" s="6">
        <v>112</v>
      </c>
      <c r="P96" s="8">
        <v>80</v>
      </c>
      <c r="Q96" s="8">
        <v>22</v>
      </c>
      <c r="R96" s="9">
        <v>179720</v>
      </c>
      <c r="S96" s="9">
        <f t="shared" si="3"/>
        <v>12.099155363184096</v>
      </c>
    </row>
    <row r="97" spans="1:19" x14ac:dyDescent="0.3">
      <c r="A97" s="10">
        <v>96</v>
      </c>
      <c r="B97" s="6">
        <v>70</v>
      </c>
      <c r="C97" s="6" t="s">
        <v>8</v>
      </c>
      <c r="D97" s="27">
        <f>IF(C97 = "M", 0, 1)</f>
        <v>0</v>
      </c>
      <c r="E97" s="6" t="s">
        <v>9</v>
      </c>
      <c r="F97" s="27">
        <f>IF(E97="MARRIED",1,0)</f>
        <v>1</v>
      </c>
      <c r="G97" s="2" t="s">
        <v>43</v>
      </c>
      <c r="H97" s="2">
        <v>0</v>
      </c>
      <c r="I97" s="2">
        <v>0</v>
      </c>
      <c r="J97" s="28">
        <f t="shared" si="2"/>
        <v>0</v>
      </c>
      <c r="K97" s="2">
        <v>1</v>
      </c>
      <c r="L97" s="2">
        <v>0</v>
      </c>
      <c r="M97" s="2">
        <v>0</v>
      </c>
      <c r="N97" s="7">
        <v>58</v>
      </c>
      <c r="O97" s="6">
        <v>171</v>
      </c>
      <c r="P97" s="8">
        <v>68</v>
      </c>
      <c r="Q97" s="8">
        <v>20</v>
      </c>
      <c r="R97" s="9">
        <v>143278.83000000002</v>
      </c>
      <c r="S97" s="9">
        <f t="shared" si="3"/>
        <v>11.872547870872108</v>
      </c>
    </row>
    <row r="98" spans="1:19" x14ac:dyDescent="0.3">
      <c r="A98" s="10">
        <v>97</v>
      </c>
      <c r="B98" s="6">
        <v>49</v>
      </c>
      <c r="C98" s="6" t="s">
        <v>8</v>
      </c>
      <c r="D98" s="27">
        <f>IF(C98 = "M", 0, 1)</f>
        <v>0</v>
      </c>
      <c r="E98" s="6" t="s">
        <v>9</v>
      </c>
      <c r="F98" s="27">
        <f>IF(E98="MARRIED",1,0)</f>
        <v>1</v>
      </c>
      <c r="G98" s="2" t="s">
        <v>13</v>
      </c>
      <c r="H98" s="2">
        <v>1</v>
      </c>
      <c r="I98" s="2">
        <v>0</v>
      </c>
      <c r="J98" s="28">
        <f t="shared" si="2"/>
        <v>0</v>
      </c>
      <c r="K98" s="2">
        <v>0</v>
      </c>
      <c r="L98" s="2">
        <v>0</v>
      </c>
      <c r="M98" s="2">
        <v>0</v>
      </c>
      <c r="N98" s="7">
        <v>56</v>
      </c>
      <c r="O98" s="6">
        <v>155</v>
      </c>
      <c r="P98" s="8">
        <v>84</v>
      </c>
      <c r="Q98" s="8">
        <v>24</v>
      </c>
      <c r="R98" s="9">
        <v>214679</v>
      </c>
      <c r="S98" s="9">
        <f t="shared" si="3"/>
        <v>12.276899168184146</v>
      </c>
    </row>
    <row r="99" spans="1:19" x14ac:dyDescent="0.3">
      <c r="A99" s="10">
        <v>98</v>
      </c>
      <c r="B99" s="6">
        <v>2</v>
      </c>
      <c r="C99" s="6" t="s">
        <v>10</v>
      </c>
      <c r="D99" s="27">
        <f>IF(C99 = "M", 0, 1)</f>
        <v>1</v>
      </c>
      <c r="E99" s="6" t="s">
        <v>12</v>
      </c>
      <c r="F99" s="27">
        <f>IF(E99="MARRIED",1,0)</f>
        <v>0</v>
      </c>
      <c r="G99" s="2" t="s">
        <v>44</v>
      </c>
      <c r="H99" s="2">
        <v>0</v>
      </c>
      <c r="I99" s="2">
        <v>0</v>
      </c>
      <c r="J99" s="28">
        <f t="shared" si="2"/>
        <v>0</v>
      </c>
      <c r="K99" s="2">
        <v>0</v>
      </c>
      <c r="L99" s="2">
        <v>0</v>
      </c>
      <c r="M99" s="2">
        <v>1</v>
      </c>
      <c r="N99" s="7">
        <v>8.4</v>
      </c>
      <c r="O99" s="6">
        <v>80</v>
      </c>
      <c r="P99" s="8">
        <v>112</v>
      </c>
      <c r="Q99" s="8">
        <v>30</v>
      </c>
      <c r="R99" s="9">
        <v>165000</v>
      </c>
      <c r="S99" s="9">
        <f t="shared" si="3"/>
        <v>12.013700752882718</v>
      </c>
    </row>
    <row r="100" spans="1:19" x14ac:dyDescent="0.3">
      <c r="A100" s="10">
        <v>99</v>
      </c>
      <c r="B100" s="6">
        <v>55</v>
      </c>
      <c r="C100" s="6" t="s">
        <v>8</v>
      </c>
      <c r="D100" s="27">
        <f>IF(C100 = "M", 0, 1)</f>
        <v>0</v>
      </c>
      <c r="E100" s="6" t="s">
        <v>9</v>
      </c>
      <c r="F100" s="27">
        <f>IF(E100="MARRIED",1,0)</f>
        <v>1</v>
      </c>
      <c r="G100" s="2" t="s">
        <v>43</v>
      </c>
      <c r="H100" s="2">
        <v>0</v>
      </c>
      <c r="I100" s="2">
        <v>0</v>
      </c>
      <c r="J100" s="28">
        <f t="shared" si="2"/>
        <v>0</v>
      </c>
      <c r="K100" s="2">
        <v>1</v>
      </c>
      <c r="L100" s="2">
        <v>0</v>
      </c>
      <c r="M100" s="2">
        <v>0</v>
      </c>
      <c r="N100" s="7">
        <v>59</v>
      </c>
      <c r="O100" s="6">
        <v>171</v>
      </c>
      <c r="P100" s="8">
        <v>84</v>
      </c>
      <c r="Q100" s="8">
        <v>20</v>
      </c>
      <c r="R100" s="9">
        <v>262582</v>
      </c>
      <c r="S100" s="9">
        <f t="shared" si="3"/>
        <v>12.478318693185425</v>
      </c>
    </row>
    <row r="101" spans="1:19" x14ac:dyDescent="0.3">
      <c r="A101" s="10">
        <v>100</v>
      </c>
      <c r="B101" s="6">
        <v>1</v>
      </c>
      <c r="C101" s="6" t="s">
        <v>8</v>
      </c>
      <c r="D101" s="27">
        <f>IF(C101 = "M", 0, 1)</f>
        <v>0</v>
      </c>
      <c r="E101" s="6" t="s">
        <v>12</v>
      </c>
      <c r="F101" s="27">
        <f>IF(E101="MARRIED",1,0)</f>
        <v>0</v>
      </c>
      <c r="G101" s="2" t="s">
        <v>44</v>
      </c>
      <c r="H101" s="2">
        <v>0</v>
      </c>
      <c r="I101" s="2">
        <v>0</v>
      </c>
      <c r="J101" s="28">
        <f t="shared" si="2"/>
        <v>0</v>
      </c>
      <c r="K101" s="2">
        <v>0</v>
      </c>
      <c r="L101" s="2">
        <v>0</v>
      </c>
      <c r="M101" s="2">
        <v>1</v>
      </c>
      <c r="N101" s="7">
        <v>11.1</v>
      </c>
      <c r="O101" s="6">
        <v>76</v>
      </c>
      <c r="P101" s="8">
        <v>102</v>
      </c>
      <c r="Q101" s="8">
        <v>28</v>
      </c>
      <c r="R101" s="9">
        <v>208535.71</v>
      </c>
      <c r="S101" s="9">
        <f t="shared" si="3"/>
        <v>12.247865576539006</v>
      </c>
    </row>
    <row r="102" spans="1:19" x14ac:dyDescent="0.3">
      <c r="A102" s="10">
        <v>101</v>
      </c>
      <c r="B102" s="6">
        <v>2</v>
      </c>
      <c r="C102" s="6" t="s">
        <v>8</v>
      </c>
      <c r="D102" s="27">
        <f>IF(C102 = "M", 0, 1)</f>
        <v>0</v>
      </c>
      <c r="E102" s="6" t="s">
        <v>12</v>
      </c>
      <c r="F102" s="27">
        <f>IF(E102="MARRIED",1,0)</f>
        <v>0</v>
      </c>
      <c r="G102" s="2" t="s">
        <v>13</v>
      </c>
      <c r="H102" s="2">
        <v>1</v>
      </c>
      <c r="I102" s="2">
        <v>0</v>
      </c>
      <c r="J102" s="28">
        <f t="shared" si="2"/>
        <v>0</v>
      </c>
      <c r="K102" s="2">
        <v>0</v>
      </c>
      <c r="L102" s="2">
        <v>0</v>
      </c>
      <c r="M102" s="2">
        <v>0</v>
      </c>
      <c r="N102" s="7">
        <v>9.4</v>
      </c>
      <c r="O102" s="6">
        <v>81</v>
      </c>
      <c r="P102" s="8">
        <v>119</v>
      </c>
      <c r="Q102" s="8">
        <v>32</v>
      </c>
      <c r="R102" s="9">
        <v>179613.25</v>
      </c>
      <c r="S102" s="9">
        <f t="shared" si="3"/>
        <v>12.09856120718467</v>
      </c>
    </row>
    <row r="103" spans="1:19" x14ac:dyDescent="0.3">
      <c r="A103" s="10">
        <v>102</v>
      </c>
      <c r="B103" s="6">
        <v>8</v>
      </c>
      <c r="C103" s="6" t="s">
        <v>8</v>
      </c>
      <c r="D103" s="27">
        <f>IF(C103 = "M", 0, 1)</f>
        <v>0</v>
      </c>
      <c r="E103" s="6" t="s">
        <v>12</v>
      </c>
      <c r="F103" s="27">
        <f>IF(E103="MARRIED",1,0)</f>
        <v>0</v>
      </c>
      <c r="G103" s="2" t="s">
        <v>44</v>
      </c>
      <c r="H103" s="2">
        <v>0</v>
      </c>
      <c r="I103" s="2">
        <v>0</v>
      </c>
      <c r="J103" s="28">
        <f t="shared" si="2"/>
        <v>0</v>
      </c>
      <c r="K103" s="2">
        <v>0</v>
      </c>
      <c r="L103" s="2">
        <v>0</v>
      </c>
      <c r="M103" s="2">
        <v>1</v>
      </c>
      <c r="N103" s="7">
        <v>16.600000000000001</v>
      </c>
      <c r="O103" s="6">
        <v>128</v>
      </c>
      <c r="P103" s="8">
        <v>82</v>
      </c>
      <c r="Q103" s="8">
        <v>28</v>
      </c>
      <c r="R103" s="9">
        <v>151156.52000000002</v>
      </c>
      <c r="S103" s="9">
        <f t="shared" si="3"/>
        <v>11.926071135234933</v>
      </c>
    </row>
    <row r="104" spans="1:19" x14ac:dyDescent="0.3">
      <c r="A104" s="10">
        <v>103</v>
      </c>
      <c r="B104" s="6">
        <v>2</v>
      </c>
      <c r="C104" s="6" t="s">
        <v>8</v>
      </c>
      <c r="D104" s="27">
        <f>IF(C104 = "M", 0, 1)</f>
        <v>0</v>
      </c>
      <c r="E104" s="6" t="s">
        <v>12</v>
      </c>
      <c r="F104" s="27">
        <f>IF(E104="MARRIED",1,0)</f>
        <v>0</v>
      </c>
      <c r="G104" s="2" t="s">
        <v>44</v>
      </c>
      <c r="H104" s="2">
        <v>0</v>
      </c>
      <c r="I104" s="2">
        <v>0</v>
      </c>
      <c r="J104" s="28">
        <f t="shared" si="2"/>
        <v>0</v>
      </c>
      <c r="K104" s="2">
        <v>0</v>
      </c>
      <c r="L104" s="2">
        <v>0</v>
      </c>
      <c r="M104" s="2">
        <v>1</v>
      </c>
      <c r="N104" s="7">
        <v>10</v>
      </c>
      <c r="O104" s="6">
        <v>74</v>
      </c>
      <c r="P104" s="8">
        <v>98</v>
      </c>
      <c r="Q104" s="8">
        <v>24</v>
      </c>
      <c r="R104" s="9">
        <v>189701.55</v>
      </c>
      <c r="S104" s="9">
        <f t="shared" si="3"/>
        <v>12.153207326685719</v>
      </c>
    </row>
    <row r="105" spans="1:19" x14ac:dyDescent="0.3">
      <c r="A105" s="10">
        <v>104</v>
      </c>
      <c r="B105" s="6">
        <v>3</v>
      </c>
      <c r="C105" s="6" t="s">
        <v>8</v>
      </c>
      <c r="D105" s="27">
        <f>IF(C105 = "M", 0, 1)</f>
        <v>0</v>
      </c>
      <c r="E105" s="6" t="s">
        <v>12</v>
      </c>
      <c r="F105" s="27">
        <f>IF(E105="MARRIED",1,0)</f>
        <v>0</v>
      </c>
      <c r="G105" s="2" t="s">
        <v>44</v>
      </c>
      <c r="H105" s="2">
        <v>0</v>
      </c>
      <c r="I105" s="2">
        <v>0</v>
      </c>
      <c r="J105" s="28">
        <f t="shared" si="2"/>
        <v>0</v>
      </c>
      <c r="K105" s="2">
        <v>0</v>
      </c>
      <c r="L105" s="2">
        <v>0</v>
      </c>
      <c r="M105" s="2">
        <v>1</v>
      </c>
      <c r="N105" s="7">
        <v>13.3</v>
      </c>
      <c r="O105" s="6">
        <v>88</v>
      </c>
      <c r="P105" s="8">
        <v>120</v>
      </c>
      <c r="Q105" s="8">
        <v>22</v>
      </c>
      <c r="R105" s="9">
        <v>169951</v>
      </c>
      <c r="S105" s="9">
        <f t="shared" si="3"/>
        <v>12.043265439190504</v>
      </c>
    </row>
    <row r="106" spans="1:19" x14ac:dyDescent="0.3">
      <c r="A106" s="10">
        <v>105</v>
      </c>
      <c r="B106" s="6">
        <v>46</v>
      </c>
      <c r="C106" s="6" t="s">
        <v>10</v>
      </c>
      <c r="D106" s="27">
        <f>IF(C106 = "M", 0, 1)</f>
        <v>1</v>
      </c>
      <c r="E106" s="6" t="s">
        <v>9</v>
      </c>
      <c r="F106" s="27">
        <f>IF(E106="MARRIED",1,0)</f>
        <v>1</v>
      </c>
      <c r="G106" s="2" t="s">
        <v>11</v>
      </c>
      <c r="H106" s="2">
        <v>0</v>
      </c>
      <c r="I106" s="2">
        <v>0</v>
      </c>
      <c r="J106" s="28">
        <f t="shared" si="2"/>
        <v>0</v>
      </c>
      <c r="K106" s="2">
        <v>0</v>
      </c>
      <c r="L106" s="2">
        <v>1</v>
      </c>
      <c r="M106" s="2">
        <v>0</v>
      </c>
      <c r="N106" s="7">
        <v>53.5</v>
      </c>
      <c r="O106" s="6">
        <v>167</v>
      </c>
      <c r="P106" s="8">
        <v>110</v>
      </c>
      <c r="Q106" s="8">
        <v>24</v>
      </c>
      <c r="R106" s="9">
        <v>220519</v>
      </c>
      <c r="S106" s="9">
        <f t="shared" si="3"/>
        <v>12.30373913795726</v>
      </c>
    </row>
    <row r="107" spans="1:19" x14ac:dyDescent="0.3">
      <c r="A107" s="10">
        <v>106</v>
      </c>
      <c r="B107" s="6">
        <v>45</v>
      </c>
      <c r="C107" s="6" t="s">
        <v>10</v>
      </c>
      <c r="D107" s="27">
        <f>IF(C107 = "M", 0, 1)</f>
        <v>1</v>
      </c>
      <c r="E107" s="6" t="s">
        <v>9</v>
      </c>
      <c r="F107" s="27">
        <f>IF(E107="MARRIED",1,0)</f>
        <v>1</v>
      </c>
      <c r="G107" s="2" t="s">
        <v>44</v>
      </c>
      <c r="H107" s="2">
        <v>0</v>
      </c>
      <c r="I107" s="2">
        <v>0</v>
      </c>
      <c r="J107" s="28">
        <f t="shared" si="2"/>
        <v>0</v>
      </c>
      <c r="K107" s="2">
        <v>0</v>
      </c>
      <c r="L107" s="2">
        <v>0</v>
      </c>
      <c r="M107" s="2">
        <v>1</v>
      </c>
      <c r="N107" s="7">
        <v>41</v>
      </c>
      <c r="O107" s="6">
        <v>152</v>
      </c>
      <c r="P107" s="8">
        <v>88</v>
      </c>
      <c r="Q107" s="8">
        <v>20</v>
      </c>
      <c r="R107" s="9">
        <v>139723</v>
      </c>
      <c r="S107" s="9">
        <f t="shared" si="3"/>
        <v>11.847417170204716</v>
      </c>
    </row>
    <row r="108" spans="1:19" x14ac:dyDescent="0.3">
      <c r="A108" s="10">
        <v>107</v>
      </c>
      <c r="B108" s="6">
        <v>48</v>
      </c>
      <c r="C108" s="6" t="s">
        <v>10</v>
      </c>
      <c r="D108" s="27">
        <f>IF(C108 = "M", 0, 1)</f>
        <v>1</v>
      </c>
      <c r="E108" s="6" t="s">
        <v>9</v>
      </c>
      <c r="F108" s="27">
        <f>IF(E108="MARRIED",1,0)</f>
        <v>1</v>
      </c>
      <c r="G108" s="2" t="s">
        <v>13</v>
      </c>
      <c r="H108" s="2">
        <v>1</v>
      </c>
      <c r="I108" s="2">
        <v>0</v>
      </c>
      <c r="J108" s="28">
        <f t="shared" si="2"/>
        <v>0</v>
      </c>
      <c r="K108" s="2">
        <v>0</v>
      </c>
      <c r="L108" s="2">
        <v>0</v>
      </c>
      <c r="M108" s="2">
        <v>0</v>
      </c>
      <c r="N108" s="7">
        <v>42</v>
      </c>
      <c r="O108" s="6">
        <v>154</v>
      </c>
      <c r="P108" s="8">
        <v>76</v>
      </c>
      <c r="Q108" s="8">
        <v>24</v>
      </c>
      <c r="R108" s="9">
        <v>119685.64</v>
      </c>
      <c r="S108" s="9">
        <f t="shared" si="3"/>
        <v>11.692623917766374</v>
      </c>
    </row>
    <row r="109" spans="1:19" x14ac:dyDescent="0.3">
      <c r="A109" s="10">
        <v>108</v>
      </c>
      <c r="B109" s="6">
        <v>41</v>
      </c>
      <c r="C109" s="6" t="s">
        <v>10</v>
      </c>
      <c r="D109" s="27">
        <f>IF(C109 = "M", 0, 1)</f>
        <v>1</v>
      </c>
      <c r="E109" s="6" t="s">
        <v>9</v>
      </c>
      <c r="F109" s="27">
        <f>IF(E109="MARRIED",1,0)</f>
        <v>1</v>
      </c>
      <c r="G109" s="2" t="s">
        <v>11</v>
      </c>
      <c r="H109" s="2">
        <v>0</v>
      </c>
      <c r="I109" s="2">
        <v>0</v>
      </c>
      <c r="J109" s="28">
        <f t="shared" si="2"/>
        <v>0</v>
      </c>
      <c r="K109" s="2">
        <v>0</v>
      </c>
      <c r="L109" s="2">
        <v>1</v>
      </c>
      <c r="M109" s="2">
        <v>0</v>
      </c>
      <c r="N109" s="7">
        <v>63.6</v>
      </c>
      <c r="O109" s="6">
        <v>162</v>
      </c>
      <c r="P109" s="8">
        <v>62</v>
      </c>
      <c r="Q109" s="8">
        <v>22</v>
      </c>
      <c r="R109" s="9">
        <v>253471</v>
      </c>
      <c r="S109" s="9">
        <f t="shared" si="3"/>
        <v>12.443004697047286</v>
      </c>
    </row>
    <row r="110" spans="1:19" x14ac:dyDescent="0.3">
      <c r="A110" s="10">
        <v>109</v>
      </c>
      <c r="B110" s="6">
        <v>7</v>
      </c>
      <c r="C110" s="6" t="s">
        <v>8</v>
      </c>
      <c r="D110" s="27">
        <f>IF(C110 = "M", 0, 1)</f>
        <v>0</v>
      </c>
      <c r="E110" s="6" t="s">
        <v>12</v>
      </c>
      <c r="F110" s="27">
        <f>IF(E110="MARRIED",1,0)</f>
        <v>0</v>
      </c>
      <c r="G110" s="2" t="s">
        <v>44</v>
      </c>
      <c r="H110" s="2">
        <v>0</v>
      </c>
      <c r="I110" s="2">
        <v>0</v>
      </c>
      <c r="J110" s="28">
        <f t="shared" si="2"/>
        <v>0</v>
      </c>
      <c r="K110" s="2">
        <v>0</v>
      </c>
      <c r="L110" s="2">
        <v>0</v>
      </c>
      <c r="M110" s="2">
        <v>1</v>
      </c>
      <c r="N110" s="7">
        <v>15.8</v>
      </c>
      <c r="O110" s="6">
        <v>106</v>
      </c>
      <c r="P110" s="8">
        <v>90</v>
      </c>
      <c r="Q110" s="8">
        <v>22</v>
      </c>
      <c r="R110" s="9">
        <v>129684</v>
      </c>
      <c r="S110" s="9">
        <f t="shared" si="3"/>
        <v>11.772856001091165</v>
      </c>
    </row>
    <row r="111" spans="1:19" x14ac:dyDescent="0.3">
      <c r="A111" s="10">
        <v>110</v>
      </c>
      <c r="B111" s="6">
        <v>4</v>
      </c>
      <c r="C111" s="6" t="s">
        <v>10</v>
      </c>
      <c r="D111" s="27">
        <f>IF(C111 = "M", 0, 1)</f>
        <v>1</v>
      </c>
      <c r="E111" s="6" t="s">
        <v>12</v>
      </c>
      <c r="F111" s="27">
        <f>IF(E111="MARRIED",1,0)</f>
        <v>0</v>
      </c>
      <c r="G111" s="2" t="s">
        <v>44</v>
      </c>
      <c r="H111" s="2">
        <v>0</v>
      </c>
      <c r="I111" s="2">
        <v>0</v>
      </c>
      <c r="J111" s="28">
        <f t="shared" si="2"/>
        <v>0</v>
      </c>
      <c r="K111" s="2">
        <v>0</v>
      </c>
      <c r="L111" s="2">
        <v>0</v>
      </c>
      <c r="M111" s="2">
        <v>1</v>
      </c>
      <c r="N111" s="7">
        <v>10.5</v>
      </c>
      <c r="O111" s="6">
        <v>93</v>
      </c>
      <c r="P111" s="8">
        <v>104</v>
      </c>
      <c r="Q111" s="8">
        <v>24</v>
      </c>
      <c r="R111" s="9">
        <v>167122</v>
      </c>
      <c r="S111" s="9">
        <f t="shared" si="3"/>
        <v>12.026479363607377</v>
      </c>
    </row>
    <row r="112" spans="1:19" x14ac:dyDescent="0.3">
      <c r="A112" s="10">
        <v>111</v>
      </c>
      <c r="B112" s="6">
        <v>69</v>
      </c>
      <c r="C112" s="6" t="s">
        <v>8</v>
      </c>
      <c r="D112" s="27">
        <f>IF(C112 = "M", 0, 1)</f>
        <v>0</v>
      </c>
      <c r="E112" s="6" t="s">
        <v>9</v>
      </c>
      <c r="F112" s="27">
        <f>IF(E112="MARRIED",1,0)</f>
        <v>1</v>
      </c>
      <c r="G112" s="2" t="s">
        <v>44</v>
      </c>
      <c r="H112" s="2">
        <v>0</v>
      </c>
      <c r="I112" s="2">
        <v>0</v>
      </c>
      <c r="J112" s="28">
        <f t="shared" si="2"/>
        <v>0</v>
      </c>
      <c r="K112" s="2">
        <v>0</v>
      </c>
      <c r="L112" s="2">
        <v>0</v>
      </c>
      <c r="M112" s="2">
        <v>1</v>
      </c>
      <c r="N112" s="7">
        <v>60</v>
      </c>
      <c r="O112" s="6">
        <v>185</v>
      </c>
      <c r="P112" s="8">
        <v>90</v>
      </c>
      <c r="Q112" s="8">
        <v>22</v>
      </c>
      <c r="R112" s="9">
        <v>276458</v>
      </c>
      <c r="S112" s="9">
        <f t="shared" si="3"/>
        <v>12.529814189672567</v>
      </c>
    </row>
    <row r="113" spans="1:19" x14ac:dyDescent="0.3">
      <c r="A113" s="10">
        <v>112</v>
      </c>
      <c r="B113" s="6">
        <v>6</v>
      </c>
      <c r="C113" s="6" t="s">
        <v>8</v>
      </c>
      <c r="D113" s="27">
        <f>IF(C113 = "M", 0, 1)</f>
        <v>0</v>
      </c>
      <c r="E113" s="6" t="s">
        <v>12</v>
      </c>
      <c r="F113" s="27">
        <f>IF(E113="MARRIED",1,0)</f>
        <v>0</v>
      </c>
      <c r="G113" s="2" t="s">
        <v>13</v>
      </c>
      <c r="H113" s="2">
        <v>1</v>
      </c>
      <c r="I113" s="2">
        <v>0</v>
      </c>
      <c r="J113" s="28">
        <f t="shared" si="2"/>
        <v>0</v>
      </c>
      <c r="K113" s="2">
        <v>0</v>
      </c>
      <c r="L113" s="2">
        <v>0</v>
      </c>
      <c r="M113" s="2">
        <v>0</v>
      </c>
      <c r="N113" s="7">
        <v>17.8</v>
      </c>
      <c r="O113" s="6">
        <v>115</v>
      </c>
      <c r="P113" s="8">
        <v>75</v>
      </c>
      <c r="Q113" s="8">
        <v>22</v>
      </c>
      <c r="R113" s="9">
        <v>150337</v>
      </c>
      <c r="S113" s="9">
        <f t="shared" si="3"/>
        <v>11.920634719763171</v>
      </c>
    </row>
    <row r="114" spans="1:19" x14ac:dyDescent="0.3">
      <c r="A114" s="10">
        <v>113</v>
      </c>
      <c r="B114" s="6">
        <v>44</v>
      </c>
      <c r="C114" s="6" t="s">
        <v>10</v>
      </c>
      <c r="D114" s="27">
        <f>IF(C114 = "M", 0, 1)</f>
        <v>1</v>
      </c>
      <c r="E114" s="6" t="s">
        <v>9</v>
      </c>
      <c r="F114" s="27">
        <f>IF(E114="MARRIED",1,0)</f>
        <v>1</v>
      </c>
      <c r="G114" s="2" t="s">
        <v>13</v>
      </c>
      <c r="H114" s="2">
        <v>1</v>
      </c>
      <c r="I114" s="2">
        <v>0</v>
      </c>
      <c r="J114" s="28">
        <f t="shared" si="2"/>
        <v>0</v>
      </c>
      <c r="K114" s="2">
        <v>0</v>
      </c>
      <c r="L114" s="2">
        <v>0</v>
      </c>
      <c r="M114" s="2">
        <v>0</v>
      </c>
      <c r="N114" s="7">
        <v>60</v>
      </c>
      <c r="O114" s="6">
        <v>157</v>
      </c>
      <c r="P114" s="8">
        <v>86</v>
      </c>
      <c r="Q114" s="8">
        <v>22</v>
      </c>
      <c r="R114" s="9">
        <v>138093.02000000002</v>
      </c>
      <c r="S114" s="9">
        <f t="shared" si="3"/>
        <v>11.835682795035318</v>
      </c>
    </row>
    <row r="115" spans="1:19" x14ac:dyDescent="0.3">
      <c r="A115" s="10">
        <v>114</v>
      </c>
      <c r="B115" s="6">
        <v>9</v>
      </c>
      <c r="C115" s="6" t="s">
        <v>10</v>
      </c>
      <c r="D115" s="27">
        <f>IF(C115 = "M", 0, 1)</f>
        <v>1</v>
      </c>
      <c r="E115" s="6" t="s">
        <v>12</v>
      </c>
      <c r="F115" s="27">
        <f>IF(E115="MARRIED",1,0)</f>
        <v>0</v>
      </c>
      <c r="G115" s="2" t="s">
        <v>44</v>
      </c>
      <c r="H115" s="2">
        <v>0</v>
      </c>
      <c r="I115" s="2">
        <v>0</v>
      </c>
      <c r="J115" s="28">
        <f t="shared" si="2"/>
        <v>0</v>
      </c>
      <c r="K115" s="2">
        <v>0</v>
      </c>
      <c r="L115" s="2">
        <v>0</v>
      </c>
      <c r="M115" s="2">
        <v>1</v>
      </c>
      <c r="N115" s="7">
        <v>4.9000000000000004</v>
      </c>
      <c r="O115" s="6">
        <v>71</v>
      </c>
      <c r="P115" s="8">
        <v>104</v>
      </c>
      <c r="Q115" s="8">
        <v>24</v>
      </c>
      <c r="R115" s="9">
        <v>178398</v>
      </c>
      <c r="S115" s="9">
        <f t="shared" si="3"/>
        <v>12.091772288302874</v>
      </c>
    </row>
    <row r="116" spans="1:19" x14ac:dyDescent="0.3">
      <c r="A116" s="10">
        <v>115</v>
      </c>
      <c r="B116" s="6">
        <v>36</v>
      </c>
      <c r="C116" s="6" t="s">
        <v>8</v>
      </c>
      <c r="D116" s="27">
        <f>IF(C116 = "M", 0, 1)</f>
        <v>0</v>
      </c>
      <c r="E116" s="6" t="s">
        <v>9</v>
      </c>
      <c r="F116" s="27">
        <f>IF(E116="MARRIED",1,0)</f>
        <v>1</v>
      </c>
      <c r="G116" s="2" t="s">
        <v>11</v>
      </c>
      <c r="H116" s="2">
        <v>0</v>
      </c>
      <c r="I116" s="2">
        <v>0</v>
      </c>
      <c r="J116" s="28">
        <f t="shared" si="2"/>
        <v>0</v>
      </c>
      <c r="K116" s="2">
        <v>0</v>
      </c>
      <c r="L116" s="2">
        <v>1</v>
      </c>
      <c r="M116" s="2">
        <v>0</v>
      </c>
      <c r="N116" s="7">
        <v>50</v>
      </c>
      <c r="O116" s="6">
        <v>168</v>
      </c>
      <c r="P116" s="8">
        <v>60</v>
      </c>
      <c r="Q116" s="8">
        <v>24</v>
      </c>
      <c r="R116" s="9">
        <v>180870</v>
      </c>
      <c r="S116" s="9">
        <f t="shared" si="3"/>
        <v>12.10553382015156</v>
      </c>
    </row>
    <row r="117" spans="1:19" x14ac:dyDescent="0.3">
      <c r="A117" s="10">
        <v>116</v>
      </c>
      <c r="B117" s="6">
        <v>37</v>
      </c>
      <c r="C117" s="6" t="s">
        <v>8</v>
      </c>
      <c r="D117" s="27">
        <f>IF(C117 = "M", 0, 1)</f>
        <v>0</v>
      </c>
      <c r="E117" s="6" t="s">
        <v>9</v>
      </c>
      <c r="F117" s="27">
        <f>IF(E117="MARRIED",1,0)</f>
        <v>1</v>
      </c>
      <c r="G117" s="2" t="s">
        <v>44</v>
      </c>
      <c r="H117" s="2">
        <v>0</v>
      </c>
      <c r="I117" s="2">
        <v>0</v>
      </c>
      <c r="J117" s="28">
        <f t="shared" si="2"/>
        <v>0</v>
      </c>
      <c r="K117" s="2">
        <v>0</v>
      </c>
      <c r="L117" s="2">
        <v>0</v>
      </c>
      <c r="M117" s="2">
        <v>1</v>
      </c>
      <c r="N117" s="7">
        <v>46</v>
      </c>
      <c r="O117" s="6">
        <v>62</v>
      </c>
      <c r="P117" s="8">
        <v>96</v>
      </c>
      <c r="Q117" s="8">
        <v>20</v>
      </c>
      <c r="R117" s="9">
        <v>182651</v>
      </c>
      <c r="S117" s="9">
        <f t="shared" si="3"/>
        <v>12.115332507160534</v>
      </c>
    </row>
    <row r="118" spans="1:19" x14ac:dyDescent="0.3">
      <c r="A118" s="10">
        <v>117</v>
      </c>
      <c r="B118" s="6">
        <v>16</v>
      </c>
      <c r="C118" s="6" t="s">
        <v>10</v>
      </c>
      <c r="D118" s="27">
        <f>IF(C118 = "M", 0, 1)</f>
        <v>1</v>
      </c>
      <c r="E118" s="6" t="s">
        <v>12</v>
      </c>
      <c r="F118" s="27">
        <f>IF(E118="MARRIED",1,0)</f>
        <v>0</v>
      </c>
      <c r="G118" s="2" t="s">
        <v>44</v>
      </c>
      <c r="H118" s="2">
        <v>0</v>
      </c>
      <c r="I118" s="2">
        <v>0</v>
      </c>
      <c r="J118" s="28">
        <f t="shared" si="2"/>
        <v>0</v>
      </c>
      <c r="K118" s="2">
        <v>0</v>
      </c>
      <c r="L118" s="2">
        <v>0</v>
      </c>
      <c r="M118" s="2">
        <v>1</v>
      </c>
      <c r="N118" s="7">
        <v>41</v>
      </c>
      <c r="O118" s="6">
        <v>162</v>
      </c>
      <c r="P118" s="8">
        <v>74</v>
      </c>
      <c r="Q118" s="8">
        <v>24</v>
      </c>
      <c r="R118" s="9">
        <v>323960</v>
      </c>
      <c r="S118" s="9">
        <f t="shared" si="3"/>
        <v>12.688375330362927</v>
      </c>
    </row>
    <row r="119" spans="1:19" x14ac:dyDescent="0.3">
      <c r="A119" s="10">
        <v>118</v>
      </c>
      <c r="B119" s="6">
        <v>5</v>
      </c>
      <c r="C119" s="6" t="s">
        <v>8</v>
      </c>
      <c r="D119" s="27">
        <f>IF(C119 = "M", 0, 1)</f>
        <v>0</v>
      </c>
      <c r="E119" s="6" t="s">
        <v>12</v>
      </c>
      <c r="F119" s="27">
        <f>IF(E119="MARRIED",1,0)</f>
        <v>0</v>
      </c>
      <c r="G119" s="2" t="s">
        <v>44</v>
      </c>
      <c r="H119" s="2">
        <v>0</v>
      </c>
      <c r="I119" s="2">
        <v>0</v>
      </c>
      <c r="J119" s="28">
        <f t="shared" si="2"/>
        <v>0</v>
      </c>
      <c r="K119" s="2">
        <v>0</v>
      </c>
      <c r="L119" s="2">
        <v>0</v>
      </c>
      <c r="M119" s="2">
        <v>1</v>
      </c>
      <c r="N119" s="7">
        <v>3.3</v>
      </c>
      <c r="O119" s="6">
        <v>22</v>
      </c>
      <c r="P119" s="8">
        <v>140</v>
      </c>
      <c r="Q119" s="8">
        <v>30</v>
      </c>
      <c r="R119" s="9">
        <v>159327.38</v>
      </c>
      <c r="S119" s="9">
        <f t="shared" si="3"/>
        <v>11.978716358090695</v>
      </c>
    </row>
    <row r="120" spans="1:19" x14ac:dyDescent="0.3">
      <c r="A120" s="10">
        <v>119</v>
      </c>
      <c r="B120" s="6">
        <v>5</v>
      </c>
      <c r="C120" s="6" t="s">
        <v>8</v>
      </c>
      <c r="D120" s="27">
        <f>IF(C120 = "M", 0, 1)</f>
        <v>0</v>
      </c>
      <c r="E120" s="6" t="s">
        <v>12</v>
      </c>
      <c r="F120" s="27">
        <f>IF(E120="MARRIED",1,0)</f>
        <v>0</v>
      </c>
      <c r="G120" s="2" t="s">
        <v>44</v>
      </c>
      <c r="H120" s="2">
        <v>0</v>
      </c>
      <c r="I120" s="2">
        <v>0</v>
      </c>
      <c r="J120" s="28">
        <f t="shared" si="2"/>
        <v>0</v>
      </c>
      <c r="K120" s="2">
        <v>0</v>
      </c>
      <c r="L120" s="2">
        <v>0</v>
      </c>
      <c r="M120" s="2">
        <v>1</v>
      </c>
      <c r="N120" s="7">
        <v>15.4</v>
      </c>
      <c r="O120" s="6">
        <v>98</v>
      </c>
      <c r="P120" s="8">
        <v>123</v>
      </c>
      <c r="Q120" s="8">
        <v>24</v>
      </c>
      <c r="R120" s="9">
        <v>131430</v>
      </c>
      <c r="S120" s="9">
        <f t="shared" si="3"/>
        <v>11.786229669476054</v>
      </c>
    </row>
    <row r="121" spans="1:19" x14ac:dyDescent="0.3">
      <c r="A121" s="10">
        <v>120</v>
      </c>
      <c r="B121" s="6">
        <v>3</v>
      </c>
      <c r="C121" s="6" t="s">
        <v>10</v>
      </c>
      <c r="D121" s="27">
        <f>IF(C121 = "M", 0, 1)</f>
        <v>1</v>
      </c>
      <c r="E121" s="6" t="s">
        <v>12</v>
      </c>
      <c r="F121" s="27">
        <f>IF(E121="MARRIED",1,0)</f>
        <v>0</v>
      </c>
      <c r="G121" s="2" t="s">
        <v>44</v>
      </c>
      <c r="H121" s="2">
        <v>0</v>
      </c>
      <c r="I121" s="2">
        <v>0</v>
      </c>
      <c r="J121" s="28">
        <f t="shared" si="2"/>
        <v>0</v>
      </c>
      <c r="K121" s="2">
        <v>0</v>
      </c>
      <c r="L121" s="2">
        <v>0</v>
      </c>
      <c r="M121" s="2">
        <v>1</v>
      </c>
      <c r="N121" s="7">
        <v>10</v>
      </c>
      <c r="O121" s="6">
        <v>85</v>
      </c>
      <c r="P121" s="8">
        <v>116</v>
      </c>
      <c r="Q121" s="8">
        <v>24</v>
      </c>
      <c r="R121" s="9">
        <v>180415.66999999998</v>
      </c>
      <c r="S121" s="9">
        <f t="shared" si="3"/>
        <v>12.103018745366045</v>
      </c>
    </row>
    <row r="122" spans="1:19" x14ac:dyDescent="0.3">
      <c r="A122" s="10">
        <v>121</v>
      </c>
      <c r="B122" s="6">
        <v>51</v>
      </c>
      <c r="C122" s="6" t="s">
        <v>8</v>
      </c>
      <c r="D122" s="27">
        <f>IF(C122 = "M", 0, 1)</f>
        <v>0</v>
      </c>
      <c r="E122" s="6" t="s">
        <v>9</v>
      </c>
      <c r="F122" s="27">
        <f>IF(E122="MARRIED",1,0)</f>
        <v>1</v>
      </c>
      <c r="G122" s="2" t="s">
        <v>43</v>
      </c>
      <c r="H122" s="2">
        <v>0</v>
      </c>
      <c r="I122" s="2">
        <v>0</v>
      </c>
      <c r="J122" s="28">
        <f t="shared" si="2"/>
        <v>0</v>
      </c>
      <c r="K122" s="2">
        <v>1</v>
      </c>
      <c r="L122" s="2">
        <v>0</v>
      </c>
      <c r="M122" s="2">
        <v>0</v>
      </c>
      <c r="N122" s="7">
        <v>64</v>
      </c>
      <c r="O122" s="6">
        <v>168</v>
      </c>
      <c r="P122" s="8">
        <v>80</v>
      </c>
      <c r="Q122" s="8">
        <v>24</v>
      </c>
      <c r="R122" s="9">
        <v>139067</v>
      </c>
      <c r="S122" s="9">
        <f t="shared" si="3"/>
        <v>11.842711110369699</v>
      </c>
    </row>
    <row r="123" spans="1:19" x14ac:dyDescent="0.3">
      <c r="A123" s="10">
        <v>122</v>
      </c>
      <c r="B123" s="6">
        <v>24</v>
      </c>
      <c r="C123" s="6" t="s">
        <v>10</v>
      </c>
      <c r="D123" s="27">
        <f>IF(C123 = "M", 0, 1)</f>
        <v>1</v>
      </c>
      <c r="E123" s="6" t="s">
        <v>9</v>
      </c>
      <c r="F123" s="27">
        <f>IF(E123="MARRIED",1,0)</f>
        <v>1</v>
      </c>
      <c r="G123" s="2" t="s">
        <v>11</v>
      </c>
      <c r="H123" s="2">
        <v>0</v>
      </c>
      <c r="I123" s="2">
        <v>0</v>
      </c>
      <c r="J123" s="28">
        <f t="shared" si="2"/>
        <v>0</v>
      </c>
      <c r="K123" s="2">
        <v>0</v>
      </c>
      <c r="L123" s="2">
        <v>1</v>
      </c>
      <c r="M123" s="2">
        <v>0</v>
      </c>
      <c r="N123" s="7">
        <v>43</v>
      </c>
      <c r="O123" s="6">
        <v>159</v>
      </c>
      <c r="P123" s="8">
        <v>68</v>
      </c>
      <c r="Q123" s="8">
        <v>22</v>
      </c>
      <c r="R123" s="9">
        <v>197865</v>
      </c>
      <c r="S123" s="9">
        <f t="shared" si="3"/>
        <v>12.195340258951131</v>
      </c>
    </row>
    <row r="124" spans="1:19" x14ac:dyDescent="0.3">
      <c r="A124" s="10">
        <v>123</v>
      </c>
      <c r="B124" s="6">
        <v>8</v>
      </c>
      <c r="C124" s="6" t="s">
        <v>8</v>
      </c>
      <c r="D124" s="27">
        <f>IF(C124 = "M", 0, 1)</f>
        <v>0</v>
      </c>
      <c r="E124" s="6" t="s">
        <v>12</v>
      </c>
      <c r="F124" s="27">
        <f>IF(E124="MARRIED",1,0)</f>
        <v>0</v>
      </c>
      <c r="G124" s="2" t="s">
        <v>44</v>
      </c>
      <c r="H124" s="2">
        <v>0</v>
      </c>
      <c r="I124" s="2">
        <v>0</v>
      </c>
      <c r="J124" s="28">
        <f t="shared" si="2"/>
        <v>0</v>
      </c>
      <c r="K124" s="2">
        <v>0</v>
      </c>
      <c r="L124" s="2">
        <v>0</v>
      </c>
      <c r="M124" s="2">
        <v>1</v>
      </c>
      <c r="N124" s="7">
        <v>17.8</v>
      </c>
      <c r="O124" s="6">
        <v>117</v>
      </c>
      <c r="P124" s="8">
        <v>83</v>
      </c>
      <c r="Q124" s="8">
        <v>24</v>
      </c>
      <c r="R124" s="9">
        <v>144900.29999999999</v>
      </c>
      <c r="S124" s="9">
        <f t="shared" si="3"/>
        <v>11.883801198700006</v>
      </c>
    </row>
    <row r="125" spans="1:19" x14ac:dyDescent="0.3">
      <c r="A125" s="10">
        <v>124</v>
      </c>
      <c r="B125" s="6">
        <v>4</v>
      </c>
      <c r="C125" s="6" t="s">
        <v>8</v>
      </c>
      <c r="D125" s="27">
        <f>IF(C125 = "M", 0, 1)</f>
        <v>0</v>
      </c>
      <c r="E125" s="6" t="s">
        <v>12</v>
      </c>
      <c r="F125" s="27">
        <f>IF(E125="MARRIED",1,0)</f>
        <v>0</v>
      </c>
      <c r="G125" s="2" t="s">
        <v>44</v>
      </c>
      <c r="H125" s="2">
        <v>0</v>
      </c>
      <c r="I125" s="2">
        <v>0</v>
      </c>
      <c r="J125" s="28">
        <f t="shared" si="2"/>
        <v>0</v>
      </c>
      <c r="K125" s="2">
        <v>0</v>
      </c>
      <c r="L125" s="2">
        <v>0</v>
      </c>
      <c r="M125" s="2">
        <v>1</v>
      </c>
      <c r="N125" s="7">
        <v>14.9</v>
      </c>
      <c r="O125" s="6">
        <v>99</v>
      </c>
      <c r="P125" s="8">
        <v>102</v>
      </c>
      <c r="Q125" s="8">
        <v>24</v>
      </c>
      <c r="R125" s="9">
        <v>202633.9</v>
      </c>
      <c r="S125" s="9">
        <f t="shared" si="3"/>
        <v>12.219156181577379</v>
      </c>
    </row>
    <row r="126" spans="1:19" x14ac:dyDescent="0.3">
      <c r="A126" s="10">
        <v>125</v>
      </c>
      <c r="B126" s="6">
        <v>46</v>
      </c>
      <c r="C126" s="6" t="s">
        <v>10</v>
      </c>
      <c r="D126" s="27">
        <f>IF(C126 = "M", 0, 1)</f>
        <v>1</v>
      </c>
      <c r="E126" s="6" t="s">
        <v>9</v>
      </c>
      <c r="F126" s="27">
        <f>IF(E126="MARRIED",1,0)</f>
        <v>1</v>
      </c>
      <c r="G126" s="2" t="s">
        <v>11</v>
      </c>
      <c r="H126" s="2">
        <v>0</v>
      </c>
      <c r="I126" s="2">
        <v>0</v>
      </c>
      <c r="J126" s="28">
        <f t="shared" si="2"/>
        <v>0</v>
      </c>
      <c r="K126" s="2">
        <v>0</v>
      </c>
      <c r="L126" s="2">
        <v>1</v>
      </c>
      <c r="M126" s="2">
        <v>0</v>
      </c>
      <c r="N126" s="7">
        <v>43.4</v>
      </c>
      <c r="O126" s="6">
        <v>147</v>
      </c>
      <c r="P126" s="8">
        <v>97</v>
      </c>
      <c r="Q126" s="8">
        <v>22</v>
      </c>
      <c r="R126" s="9">
        <v>232676</v>
      </c>
      <c r="S126" s="9">
        <f t="shared" si="3"/>
        <v>12.357402206885011</v>
      </c>
    </row>
    <row r="127" spans="1:19" x14ac:dyDescent="0.3">
      <c r="A127" s="10">
        <v>126</v>
      </c>
      <c r="B127" s="6">
        <v>48</v>
      </c>
      <c r="C127" s="6" t="s">
        <v>8</v>
      </c>
      <c r="D127" s="27">
        <f>IF(C127 = "M", 0, 1)</f>
        <v>0</v>
      </c>
      <c r="E127" s="6" t="s">
        <v>9</v>
      </c>
      <c r="F127" s="27">
        <f>IF(E127="MARRIED",1,0)</f>
        <v>1</v>
      </c>
      <c r="G127" s="2" t="s">
        <v>14</v>
      </c>
      <c r="H127" s="2">
        <v>0</v>
      </c>
      <c r="I127" s="2">
        <v>1</v>
      </c>
      <c r="J127" s="28">
        <f t="shared" si="2"/>
        <v>0</v>
      </c>
      <c r="K127" s="2">
        <v>0</v>
      </c>
      <c r="L127" s="2">
        <v>0</v>
      </c>
      <c r="M127" s="2">
        <v>0</v>
      </c>
      <c r="N127" s="7">
        <v>60.3</v>
      </c>
      <c r="O127" s="6">
        <v>155</v>
      </c>
      <c r="P127" s="8">
        <v>60</v>
      </c>
      <c r="Q127" s="8">
        <v>24</v>
      </c>
      <c r="R127" s="9">
        <v>127899</v>
      </c>
      <c r="S127" s="9">
        <f t="shared" si="3"/>
        <v>11.75899616892808</v>
      </c>
    </row>
    <row r="128" spans="1:19" x14ac:dyDescent="0.3">
      <c r="A128" s="10">
        <v>127</v>
      </c>
      <c r="B128" s="6">
        <v>8</v>
      </c>
      <c r="C128" s="6" t="s">
        <v>8</v>
      </c>
      <c r="D128" s="27">
        <f>IF(C128 = "M", 0, 1)</f>
        <v>0</v>
      </c>
      <c r="E128" s="6" t="s">
        <v>12</v>
      </c>
      <c r="F128" s="27">
        <f>IF(E128="MARRIED",1,0)</f>
        <v>0</v>
      </c>
      <c r="G128" s="2" t="s">
        <v>44</v>
      </c>
      <c r="H128" s="2">
        <v>0</v>
      </c>
      <c r="I128" s="2">
        <v>0</v>
      </c>
      <c r="J128" s="28">
        <f t="shared" si="2"/>
        <v>0</v>
      </c>
      <c r="K128" s="2">
        <v>0</v>
      </c>
      <c r="L128" s="2">
        <v>0</v>
      </c>
      <c r="M128" s="2">
        <v>1</v>
      </c>
      <c r="N128" s="7">
        <v>18</v>
      </c>
      <c r="O128" s="6">
        <v>118</v>
      </c>
      <c r="P128" s="8">
        <v>106</v>
      </c>
      <c r="Q128" s="8">
        <v>24</v>
      </c>
      <c r="R128" s="9">
        <v>145362</v>
      </c>
      <c r="S128" s="9">
        <f t="shared" si="3"/>
        <v>11.886982461918713</v>
      </c>
    </row>
    <row r="129" spans="1:19" x14ac:dyDescent="0.3">
      <c r="A129" s="10">
        <v>128</v>
      </c>
      <c r="B129" s="6">
        <v>7</v>
      </c>
      <c r="C129" s="6" t="s">
        <v>8</v>
      </c>
      <c r="D129" s="27">
        <f>IF(C129 = "M", 0, 1)</f>
        <v>0</v>
      </c>
      <c r="E129" s="6" t="s">
        <v>12</v>
      </c>
      <c r="F129" s="27">
        <f>IF(E129="MARRIED",1,0)</f>
        <v>0</v>
      </c>
      <c r="G129" s="2" t="s">
        <v>44</v>
      </c>
      <c r="H129" s="2">
        <v>0</v>
      </c>
      <c r="I129" s="2">
        <v>0</v>
      </c>
      <c r="J129" s="28">
        <f t="shared" si="2"/>
        <v>0</v>
      </c>
      <c r="K129" s="2">
        <v>0</v>
      </c>
      <c r="L129" s="2">
        <v>0</v>
      </c>
      <c r="M129" s="2">
        <v>1</v>
      </c>
      <c r="N129" s="7">
        <v>19.3</v>
      </c>
      <c r="O129" s="6">
        <v>115</v>
      </c>
      <c r="P129" s="8">
        <v>80</v>
      </c>
      <c r="Q129" s="8">
        <v>24</v>
      </c>
      <c r="R129" s="9">
        <v>165335.52000000002</v>
      </c>
      <c r="S129" s="9">
        <f t="shared" si="3"/>
        <v>12.015732142757946</v>
      </c>
    </row>
    <row r="130" spans="1:19" x14ac:dyDescent="0.3">
      <c r="A130" s="10">
        <v>129</v>
      </c>
      <c r="B130" s="6">
        <v>16</v>
      </c>
      <c r="C130" s="6" t="s">
        <v>8</v>
      </c>
      <c r="D130" s="27">
        <f>IF(C130 = "M", 0, 1)</f>
        <v>0</v>
      </c>
      <c r="E130" s="6" t="s">
        <v>12</v>
      </c>
      <c r="F130" s="27">
        <f>IF(E130="MARRIED",1,0)</f>
        <v>0</v>
      </c>
      <c r="G130" s="2" t="s">
        <v>11</v>
      </c>
      <c r="H130" s="2">
        <v>0</v>
      </c>
      <c r="I130" s="2">
        <v>0</v>
      </c>
      <c r="J130" s="28">
        <f t="shared" si="2"/>
        <v>0</v>
      </c>
      <c r="K130" s="2">
        <v>0</v>
      </c>
      <c r="L130" s="2">
        <v>1</v>
      </c>
      <c r="M130" s="2">
        <v>0</v>
      </c>
      <c r="N130" s="7">
        <v>39.700000000000003</v>
      </c>
      <c r="O130" s="6">
        <v>160</v>
      </c>
      <c r="P130" s="8">
        <v>120</v>
      </c>
      <c r="Q130" s="8">
        <v>24</v>
      </c>
      <c r="R130" s="9">
        <v>233266</v>
      </c>
      <c r="S130" s="9">
        <f t="shared" si="3"/>
        <v>12.359934712284113</v>
      </c>
    </row>
    <row r="131" spans="1:19" x14ac:dyDescent="0.3">
      <c r="A131" s="10">
        <v>130</v>
      </c>
      <c r="B131" s="6">
        <v>1</v>
      </c>
      <c r="C131" s="6" t="s">
        <v>8</v>
      </c>
      <c r="D131" s="27">
        <f>IF(C131 = "M", 0, 1)</f>
        <v>0</v>
      </c>
      <c r="E131" s="6" t="s">
        <v>12</v>
      </c>
      <c r="F131" s="27">
        <f>IF(E131="MARRIED",1,0)</f>
        <v>0</v>
      </c>
      <c r="G131" s="2" t="s">
        <v>44</v>
      </c>
      <c r="H131" s="2">
        <v>0</v>
      </c>
      <c r="I131" s="2">
        <v>0</v>
      </c>
      <c r="J131" s="28">
        <f t="shared" ref="J131:J194" si="4">D131*I131</f>
        <v>0</v>
      </c>
      <c r="K131" s="2">
        <v>0</v>
      </c>
      <c r="L131" s="2">
        <v>0</v>
      </c>
      <c r="M131" s="2">
        <v>1</v>
      </c>
      <c r="N131" s="7">
        <v>9.6</v>
      </c>
      <c r="O131" s="6">
        <v>29</v>
      </c>
      <c r="P131" s="8">
        <v>92</v>
      </c>
      <c r="Q131" s="8">
        <v>24</v>
      </c>
      <c r="R131" s="9">
        <v>153445</v>
      </c>
      <c r="S131" s="9">
        <f t="shared" ref="S131:S194" si="5">LN(R131)</f>
        <v>11.941097475613464</v>
      </c>
    </row>
    <row r="132" spans="1:19" x14ac:dyDescent="0.3">
      <c r="A132" s="10">
        <v>131</v>
      </c>
      <c r="B132" s="6">
        <v>14</v>
      </c>
      <c r="C132" s="6" t="s">
        <v>10</v>
      </c>
      <c r="D132" s="27">
        <f>IF(C132 = "M", 0, 1)</f>
        <v>1</v>
      </c>
      <c r="E132" s="6" t="s">
        <v>12</v>
      </c>
      <c r="F132" s="27">
        <f>IF(E132="MARRIED",1,0)</f>
        <v>0</v>
      </c>
      <c r="G132" s="2" t="s">
        <v>11</v>
      </c>
      <c r="H132" s="2">
        <v>0</v>
      </c>
      <c r="I132" s="2">
        <v>0</v>
      </c>
      <c r="J132" s="28">
        <f t="shared" si="4"/>
        <v>0</v>
      </c>
      <c r="K132" s="2">
        <v>0</v>
      </c>
      <c r="L132" s="2">
        <v>1</v>
      </c>
      <c r="M132" s="2">
        <v>0</v>
      </c>
      <c r="N132" s="7">
        <v>36</v>
      </c>
      <c r="O132" s="6">
        <v>160</v>
      </c>
      <c r="P132" s="8">
        <v>125</v>
      </c>
      <c r="Q132" s="8">
        <v>26</v>
      </c>
      <c r="R132" s="9">
        <v>135216</v>
      </c>
      <c r="S132" s="9">
        <f t="shared" si="5"/>
        <v>11.814628778784263</v>
      </c>
    </row>
    <row r="133" spans="1:19" x14ac:dyDescent="0.3">
      <c r="A133" s="10">
        <v>132</v>
      </c>
      <c r="B133" s="6">
        <v>12</v>
      </c>
      <c r="C133" s="6" t="s">
        <v>10</v>
      </c>
      <c r="D133" s="27">
        <f>IF(C133 = "M", 0, 1)</f>
        <v>1</v>
      </c>
      <c r="E133" s="6" t="s">
        <v>12</v>
      </c>
      <c r="F133" s="27">
        <f>IF(E133="MARRIED",1,0)</f>
        <v>0</v>
      </c>
      <c r="G133" s="2" t="s">
        <v>13</v>
      </c>
      <c r="H133" s="2">
        <v>1</v>
      </c>
      <c r="I133" s="2">
        <v>0</v>
      </c>
      <c r="J133" s="28">
        <f t="shared" si="4"/>
        <v>0</v>
      </c>
      <c r="K133" s="2">
        <v>0</v>
      </c>
      <c r="L133" s="2">
        <v>0</v>
      </c>
      <c r="M133" s="2">
        <v>0</v>
      </c>
      <c r="N133" s="7">
        <v>40.799999999999997</v>
      </c>
      <c r="O133" s="6">
        <v>154</v>
      </c>
      <c r="P133" s="8">
        <v>84</v>
      </c>
      <c r="Q133" s="8">
        <v>20</v>
      </c>
      <c r="R133" s="9">
        <v>117185</v>
      </c>
      <c r="S133" s="9">
        <f t="shared" si="5"/>
        <v>11.671509161585975</v>
      </c>
    </row>
    <row r="134" spans="1:19" x14ac:dyDescent="0.3">
      <c r="A134" s="10">
        <v>133</v>
      </c>
      <c r="B134" s="6">
        <v>16</v>
      </c>
      <c r="C134" s="6" t="s">
        <v>10</v>
      </c>
      <c r="D134" s="27">
        <f>IF(C134 = "M", 0, 1)</f>
        <v>1</v>
      </c>
      <c r="E134" s="6" t="s">
        <v>12</v>
      </c>
      <c r="F134" s="27">
        <f>IF(E134="MARRIED",1,0)</f>
        <v>0</v>
      </c>
      <c r="G134" s="2" t="s">
        <v>42</v>
      </c>
      <c r="H134" s="2">
        <v>0</v>
      </c>
      <c r="I134" s="2">
        <v>0</v>
      </c>
      <c r="J134" s="28">
        <f t="shared" si="4"/>
        <v>0</v>
      </c>
      <c r="K134" s="2">
        <v>0</v>
      </c>
      <c r="L134" s="2">
        <v>0</v>
      </c>
      <c r="M134" s="2">
        <v>0</v>
      </c>
      <c r="N134" s="7">
        <v>45</v>
      </c>
      <c r="O134" s="6">
        <v>163</v>
      </c>
      <c r="P134" s="8">
        <v>85</v>
      </c>
      <c r="Q134" s="8">
        <v>20</v>
      </c>
      <c r="R134" s="9">
        <v>108989</v>
      </c>
      <c r="S134" s="9">
        <f t="shared" si="5"/>
        <v>11.599002238687582</v>
      </c>
    </row>
    <row r="135" spans="1:19" x14ac:dyDescent="0.3">
      <c r="A135" s="10">
        <v>134</v>
      </c>
      <c r="B135" s="6">
        <v>12</v>
      </c>
      <c r="C135" s="6" t="s">
        <v>10</v>
      </c>
      <c r="D135" s="27">
        <f>IF(C135 = "M", 0, 1)</f>
        <v>1</v>
      </c>
      <c r="E135" s="6" t="s">
        <v>12</v>
      </c>
      <c r="F135" s="27">
        <f>IF(E135="MARRIED",1,0)</f>
        <v>0</v>
      </c>
      <c r="G135" s="2" t="s">
        <v>44</v>
      </c>
      <c r="H135" s="2">
        <v>0</v>
      </c>
      <c r="I135" s="2">
        <v>0</v>
      </c>
      <c r="J135" s="28">
        <f t="shared" si="4"/>
        <v>0</v>
      </c>
      <c r="K135" s="2">
        <v>0</v>
      </c>
      <c r="L135" s="2">
        <v>0</v>
      </c>
      <c r="M135" s="2">
        <v>1</v>
      </c>
      <c r="N135" s="7">
        <v>32.4</v>
      </c>
      <c r="O135" s="6">
        <v>151</v>
      </c>
      <c r="P135" s="8">
        <v>102</v>
      </c>
      <c r="Q135" s="8">
        <v>24</v>
      </c>
      <c r="R135" s="9">
        <v>148652</v>
      </c>
      <c r="S135" s="9">
        <f t="shared" si="5"/>
        <v>11.909363282758875</v>
      </c>
    </row>
    <row r="136" spans="1:19" x14ac:dyDescent="0.3">
      <c r="A136" s="10">
        <v>135</v>
      </c>
      <c r="B136" s="6">
        <v>2</v>
      </c>
      <c r="C136" s="6" t="s">
        <v>10</v>
      </c>
      <c r="D136" s="27">
        <f>IF(C136 = "M", 0, 1)</f>
        <v>1</v>
      </c>
      <c r="E136" s="6" t="s">
        <v>12</v>
      </c>
      <c r="F136" s="27">
        <f>IF(E136="MARRIED",1,0)</f>
        <v>0</v>
      </c>
      <c r="G136" s="2" t="s">
        <v>13</v>
      </c>
      <c r="H136" s="2">
        <v>1</v>
      </c>
      <c r="I136" s="2">
        <v>0</v>
      </c>
      <c r="J136" s="28">
        <f t="shared" si="4"/>
        <v>0</v>
      </c>
      <c r="K136" s="2">
        <v>0</v>
      </c>
      <c r="L136" s="2">
        <v>0</v>
      </c>
      <c r="M136" s="2">
        <v>0</v>
      </c>
      <c r="N136" s="7">
        <v>7.4</v>
      </c>
      <c r="O136" s="6">
        <v>77</v>
      </c>
      <c r="P136" s="8">
        <v>126</v>
      </c>
      <c r="Q136" s="8">
        <v>30</v>
      </c>
      <c r="R136" s="9">
        <v>79302</v>
      </c>
      <c r="S136" s="9">
        <f t="shared" si="5"/>
        <v>11.281018627985862</v>
      </c>
    </row>
    <row r="137" spans="1:19" x14ac:dyDescent="0.3">
      <c r="A137" s="10">
        <v>136</v>
      </c>
      <c r="B137" s="6">
        <v>6</v>
      </c>
      <c r="C137" s="6" t="s">
        <v>8</v>
      </c>
      <c r="D137" s="27">
        <f>IF(C137 = "M", 0, 1)</f>
        <v>0</v>
      </c>
      <c r="E137" s="6" t="s">
        <v>12</v>
      </c>
      <c r="F137" s="27">
        <f>IF(E137="MARRIED",1,0)</f>
        <v>0</v>
      </c>
      <c r="G137" s="2" t="s">
        <v>44</v>
      </c>
      <c r="H137" s="2">
        <v>0</v>
      </c>
      <c r="I137" s="2">
        <v>0</v>
      </c>
      <c r="J137" s="28">
        <f t="shared" si="4"/>
        <v>0</v>
      </c>
      <c r="K137" s="2">
        <v>0</v>
      </c>
      <c r="L137" s="2">
        <v>0</v>
      </c>
      <c r="M137" s="2">
        <v>1</v>
      </c>
      <c r="N137" s="7">
        <v>16.399999999999999</v>
      </c>
      <c r="O137" s="6">
        <v>105</v>
      </c>
      <c r="P137" s="8">
        <v>110</v>
      </c>
      <c r="Q137" s="8">
        <v>20</v>
      </c>
      <c r="R137" s="9">
        <v>147132</v>
      </c>
      <c r="S137" s="9">
        <f t="shared" si="5"/>
        <v>11.899085422020388</v>
      </c>
    </row>
    <row r="138" spans="1:19" x14ac:dyDescent="0.3">
      <c r="A138" s="10">
        <v>137</v>
      </c>
      <c r="B138" s="6">
        <v>5</v>
      </c>
      <c r="C138" s="6" t="s">
        <v>8</v>
      </c>
      <c r="D138" s="27">
        <f>IF(C138 = "M", 0, 1)</f>
        <v>0</v>
      </c>
      <c r="E138" s="6" t="s">
        <v>12</v>
      </c>
      <c r="F138" s="27">
        <f>IF(E138="MARRIED",1,0)</f>
        <v>0</v>
      </c>
      <c r="G138" s="2" t="s">
        <v>13</v>
      </c>
      <c r="H138" s="2">
        <v>1</v>
      </c>
      <c r="I138" s="2">
        <v>0</v>
      </c>
      <c r="J138" s="28">
        <f t="shared" si="4"/>
        <v>0</v>
      </c>
      <c r="K138" s="2">
        <v>0</v>
      </c>
      <c r="L138" s="2">
        <v>0</v>
      </c>
      <c r="M138" s="2">
        <v>0</v>
      </c>
      <c r="N138" s="7">
        <v>15</v>
      </c>
      <c r="O138" s="6">
        <v>105</v>
      </c>
      <c r="P138" s="8">
        <v>124</v>
      </c>
      <c r="Q138" s="8">
        <v>26</v>
      </c>
      <c r="R138" s="9">
        <v>131738.27000000002</v>
      </c>
      <c r="S138" s="9">
        <f t="shared" si="5"/>
        <v>11.788572430181938</v>
      </c>
    </row>
    <row r="139" spans="1:19" x14ac:dyDescent="0.3">
      <c r="A139" s="10">
        <v>138</v>
      </c>
      <c r="B139" s="6">
        <v>8</v>
      </c>
      <c r="C139" s="6" t="s">
        <v>10</v>
      </c>
      <c r="D139" s="27">
        <f>IF(C139 = "M", 0, 1)</f>
        <v>1</v>
      </c>
      <c r="E139" s="6" t="s">
        <v>12</v>
      </c>
      <c r="F139" s="27">
        <f>IF(E139="MARRIED",1,0)</f>
        <v>0</v>
      </c>
      <c r="G139" s="2" t="s">
        <v>44</v>
      </c>
      <c r="H139" s="2">
        <v>0</v>
      </c>
      <c r="I139" s="2">
        <v>0</v>
      </c>
      <c r="J139" s="28">
        <f t="shared" si="4"/>
        <v>0</v>
      </c>
      <c r="K139" s="2">
        <v>0</v>
      </c>
      <c r="L139" s="2">
        <v>0</v>
      </c>
      <c r="M139" s="2">
        <v>1</v>
      </c>
      <c r="N139" s="7">
        <v>21.3</v>
      </c>
      <c r="O139" s="6">
        <v>127</v>
      </c>
      <c r="P139" s="8">
        <v>110</v>
      </c>
      <c r="Q139" s="8">
        <v>24</v>
      </c>
      <c r="R139" s="9">
        <v>146355</v>
      </c>
      <c r="S139" s="9">
        <f t="shared" si="5"/>
        <v>11.89379045621016</v>
      </c>
    </row>
    <row r="140" spans="1:19" x14ac:dyDescent="0.3">
      <c r="A140" s="10">
        <v>139</v>
      </c>
      <c r="B140" s="6">
        <v>11</v>
      </c>
      <c r="C140" s="6" t="s">
        <v>8</v>
      </c>
      <c r="D140" s="27">
        <f>IF(C140 = "M", 0, 1)</f>
        <v>0</v>
      </c>
      <c r="E140" s="6" t="s">
        <v>12</v>
      </c>
      <c r="F140" s="27">
        <f>IF(E140="MARRIED",1,0)</f>
        <v>0</v>
      </c>
      <c r="G140" s="2" t="s">
        <v>44</v>
      </c>
      <c r="H140" s="2">
        <v>0</v>
      </c>
      <c r="I140" s="2">
        <v>0</v>
      </c>
      <c r="J140" s="28">
        <f t="shared" si="4"/>
        <v>0</v>
      </c>
      <c r="K140" s="2">
        <v>0</v>
      </c>
      <c r="L140" s="2">
        <v>0</v>
      </c>
      <c r="M140" s="2">
        <v>1</v>
      </c>
      <c r="N140" s="7">
        <v>16.3</v>
      </c>
      <c r="O140" s="6">
        <v>120</v>
      </c>
      <c r="P140" s="8">
        <v>98</v>
      </c>
      <c r="Q140" s="8">
        <v>24</v>
      </c>
      <c r="R140" s="9">
        <v>97060.800000000003</v>
      </c>
      <c r="S140" s="9">
        <f t="shared" si="5"/>
        <v>11.483092865249574</v>
      </c>
    </row>
    <row r="141" spans="1:19" x14ac:dyDescent="0.3">
      <c r="A141" s="10">
        <v>140</v>
      </c>
      <c r="B141" s="6">
        <v>55</v>
      </c>
      <c r="C141" s="6" t="s">
        <v>10</v>
      </c>
      <c r="D141" s="27">
        <f>IF(C141 = "M", 0, 1)</f>
        <v>1</v>
      </c>
      <c r="E141" s="6" t="s">
        <v>9</v>
      </c>
      <c r="F141" s="27">
        <f>IF(E141="MARRIED",1,0)</f>
        <v>1</v>
      </c>
      <c r="G141" s="2" t="s">
        <v>44</v>
      </c>
      <c r="H141" s="2">
        <v>0</v>
      </c>
      <c r="I141" s="2">
        <v>0</v>
      </c>
      <c r="J141" s="28">
        <f t="shared" si="4"/>
        <v>0</v>
      </c>
      <c r="K141" s="2">
        <v>0</v>
      </c>
      <c r="L141" s="2">
        <v>0</v>
      </c>
      <c r="M141" s="2">
        <v>1</v>
      </c>
      <c r="N141" s="7">
        <v>60</v>
      </c>
      <c r="O141" s="6">
        <v>160</v>
      </c>
      <c r="P141" s="8">
        <v>92</v>
      </c>
      <c r="Q141" s="8">
        <v>20</v>
      </c>
      <c r="R141" s="9">
        <v>84002.5</v>
      </c>
      <c r="S141" s="9">
        <f t="shared" si="5"/>
        <v>11.338601839287335</v>
      </c>
    </row>
    <row r="142" spans="1:19" x14ac:dyDescent="0.3">
      <c r="A142" s="10">
        <v>141</v>
      </c>
      <c r="B142" s="6">
        <v>1</v>
      </c>
      <c r="C142" s="6" t="s">
        <v>8</v>
      </c>
      <c r="D142" s="27">
        <f>IF(C142 = "M", 0, 1)</f>
        <v>0</v>
      </c>
      <c r="E142" s="6" t="s">
        <v>12</v>
      </c>
      <c r="F142" s="27">
        <f>IF(E142="MARRIED",1,0)</f>
        <v>0</v>
      </c>
      <c r="G142" s="2" t="s">
        <v>44</v>
      </c>
      <c r="H142" s="2">
        <v>0</v>
      </c>
      <c r="I142" s="2">
        <v>0</v>
      </c>
      <c r="J142" s="28">
        <f t="shared" si="4"/>
        <v>0</v>
      </c>
      <c r="K142" s="2">
        <v>0</v>
      </c>
      <c r="L142" s="2">
        <v>0</v>
      </c>
      <c r="M142" s="2">
        <v>1</v>
      </c>
      <c r="N142" s="7">
        <v>8</v>
      </c>
      <c r="O142" s="6">
        <v>72</v>
      </c>
      <c r="P142" s="8">
        <v>120</v>
      </c>
      <c r="Q142" s="8">
        <v>24</v>
      </c>
      <c r="R142" s="9">
        <v>106070</v>
      </c>
      <c r="S142" s="9">
        <f t="shared" si="5"/>
        <v>11.571854532499517</v>
      </c>
    </row>
    <row r="143" spans="1:19" x14ac:dyDescent="0.3">
      <c r="A143" s="10">
        <v>142</v>
      </c>
      <c r="B143" s="6">
        <v>14</v>
      </c>
      <c r="C143" s="6" t="s">
        <v>10</v>
      </c>
      <c r="D143" s="27">
        <f>IF(C143 = "M", 0, 1)</f>
        <v>1</v>
      </c>
      <c r="E143" s="6" t="s">
        <v>12</v>
      </c>
      <c r="F143" s="27">
        <f>IF(E143="MARRIED",1,0)</f>
        <v>0</v>
      </c>
      <c r="G143" s="2" t="s">
        <v>14</v>
      </c>
      <c r="H143" s="2">
        <v>0</v>
      </c>
      <c r="I143" s="2">
        <v>1</v>
      </c>
      <c r="J143" s="28">
        <f t="shared" si="4"/>
        <v>1</v>
      </c>
      <c r="K143" s="2">
        <v>0</v>
      </c>
      <c r="L143" s="2">
        <v>0</v>
      </c>
      <c r="M143" s="2">
        <v>0</v>
      </c>
      <c r="N143" s="7">
        <v>37</v>
      </c>
      <c r="O143" s="6">
        <v>155</v>
      </c>
      <c r="P143" s="8">
        <v>84</v>
      </c>
      <c r="Q143" s="8">
        <v>22</v>
      </c>
      <c r="R143" s="9">
        <v>123187.9</v>
      </c>
      <c r="S143" s="9">
        <f t="shared" si="5"/>
        <v>11.721466110972504</v>
      </c>
    </row>
    <row r="144" spans="1:19" x14ac:dyDescent="0.3">
      <c r="A144" s="10">
        <v>143</v>
      </c>
      <c r="B144" s="6">
        <v>6</v>
      </c>
      <c r="C144" s="6" t="s">
        <v>10</v>
      </c>
      <c r="D144" s="27">
        <f>IF(C144 = "M", 0, 1)</f>
        <v>1</v>
      </c>
      <c r="E144" s="6" t="s">
        <v>12</v>
      </c>
      <c r="F144" s="27">
        <f>IF(E144="MARRIED",1,0)</f>
        <v>0</v>
      </c>
      <c r="G144" s="2" t="s">
        <v>44</v>
      </c>
      <c r="H144" s="2">
        <v>0</v>
      </c>
      <c r="I144" s="2">
        <v>0</v>
      </c>
      <c r="J144" s="28">
        <f t="shared" si="4"/>
        <v>0</v>
      </c>
      <c r="K144" s="2">
        <v>0</v>
      </c>
      <c r="L144" s="2">
        <v>0</v>
      </c>
      <c r="M144" s="2">
        <v>1</v>
      </c>
      <c r="N144" s="7">
        <v>18</v>
      </c>
      <c r="O144" s="6">
        <v>120</v>
      </c>
      <c r="P144" s="8">
        <v>82</v>
      </c>
      <c r="Q144" s="8">
        <v>24</v>
      </c>
      <c r="R144" s="9">
        <v>120367.81</v>
      </c>
      <c r="S144" s="9">
        <f t="shared" si="5"/>
        <v>11.698307417306134</v>
      </c>
    </row>
    <row r="145" spans="1:19" x14ac:dyDescent="0.3">
      <c r="A145" s="10">
        <v>144</v>
      </c>
      <c r="B145" s="6">
        <v>8</v>
      </c>
      <c r="C145" s="6" t="s">
        <v>8</v>
      </c>
      <c r="D145" s="27">
        <f>IF(C145 = "M", 0, 1)</f>
        <v>0</v>
      </c>
      <c r="E145" s="6" t="s">
        <v>12</v>
      </c>
      <c r="F145" s="27">
        <f>IF(E145="MARRIED",1,0)</f>
        <v>0</v>
      </c>
      <c r="G145" s="2" t="s">
        <v>44</v>
      </c>
      <c r="H145" s="2">
        <v>0</v>
      </c>
      <c r="I145" s="2">
        <v>0</v>
      </c>
      <c r="J145" s="28">
        <f t="shared" si="4"/>
        <v>0</v>
      </c>
      <c r="K145" s="2">
        <v>0</v>
      </c>
      <c r="L145" s="2">
        <v>0</v>
      </c>
      <c r="M145" s="2">
        <v>1</v>
      </c>
      <c r="N145" s="7">
        <v>22</v>
      </c>
      <c r="O145" s="6">
        <v>130</v>
      </c>
      <c r="P145" s="8">
        <v>98</v>
      </c>
      <c r="Q145" s="8">
        <v>24</v>
      </c>
      <c r="R145" s="9">
        <v>140372</v>
      </c>
      <c r="S145" s="9">
        <f t="shared" si="5"/>
        <v>11.852051320485572</v>
      </c>
    </row>
    <row r="146" spans="1:19" x14ac:dyDescent="0.3">
      <c r="A146" s="10">
        <v>145</v>
      </c>
      <c r="B146" s="6">
        <v>8</v>
      </c>
      <c r="C146" s="6" t="s">
        <v>8</v>
      </c>
      <c r="D146" s="27">
        <f>IF(C146 = "M", 0, 1)</f>
        <v>0</v>
      </c>
      <c r="E146" s="6" t="s">
        <v>12</v>
      </c>
      <c r="F146" s="27">
        <f>IF(E146="MARRIED",1,0)</f>
        <v>0</v>
      </c>
      <c r="G146" s="2" t="s">
        <v>44</v>
      </c>
      <c r="H146" s="2">
        <v>0</v>
      </c>
      <c r="I146" s="2">
        <v>0</v>
      </c>
      <c r="J146" s="28">
        <f t="shared" si="4"/>
        <v>0</v>
      </c>
      <c r="K146" s="2">
        <v>0</v>
      </c>
      <c r="L146" s="2">
        <v>0</v>
      </c>
      <c r="M146" s="2">
        <v>1</v>
      </c>
      <c r="N146" s="7">
        <v>18.399999999999999</v>
      </c>
      <c r="O146" s="6">
        <v>112</v>
      </c>
      <c r="P146" s="8">
        <v>100</v>
      </c>
      <c r="Q146" s="8">
        <v>30</v>
      </c>
      <c r="R146" s="9">
        <v>102852</v>
      </c>
      <c r="S146" s="9">
        <f t="shared" si="5"/>
        <v>11.541046340686883</v>
      </c>
    </row>
    <row r="147" spans="1:19" x14ac:dyDescent="0.3">
      <c r="A147" s="10">
        <v>146</v>
      </c>
      <c r="B147" s="6">
        <v>1</v>
      </c>
      <c r="C147" s="6" t="s">
        <v>10</v>
      </c>
      <c r="D147" s="27">
        <f>IF(C147 = "M", 0, 1)</f>
        <v>1</v>
      </c>
      <c r="E147" s="6" t="s">
        <v>12</v>
      </c>
      <c r="F147" s="27">
        <f>IF(E147="MARRIED",1,0)</f>
        <v>0</v>
      </c>
      <c r="G147" s="2" t="s">
        <v>44</v>
      </c>
      <c r="H147" s="2">
        <v>0</v>
      </c>
      <c r="I147" s="2">
        <v>0</v>
      </c>
      <c r="J147" s="28">
        <f t="shared" si="4"/>
        <v>0</v>
      </c>
      <c r="K147" s="2">
        <v>0</v>
      </c>
      <c r="L147" s="2">
        <v>0</v>
      </c>
      <c r="M147" s="2">
        <v>1</v>
      </c>
      <c r="N147" s="7">
        <v>6.8</v>
      </c>
      <c r="O147" s="6">
        <v>68</v>
      </c>
      <c r="P147" s="8">
        <v>112</v>
      </c>
      <c r="Q147" s="8">
        <v>24</v>
      </c>
      <c r="R147" s="9">
        <v>154669</v>
      </c>
      <c r="S147" s="9">
        <f t="shared" si="5"/>
        <v>11.949042628633384</v>
      </c>
    </row>
    <row r="148" spans="1:19" x14ac:dyDescent="0.3">
      <c r="A148" s="10">
        <v>147</v>
      </c>
      <c r="B148" s="6">
        <v>8</v>
      </c>
      <c r="C148" s="6" t="s">
        <v>8</v>
      </c>
      <c r="D148" s="27">
        <f>IF(C148 = "M", 0, 1)</f>
        <v>0</v>
      </c>
      <c r="E148" s="6" t="s">
        <v>12</v>
      </c>
      <c r="F148" s="27">
        <f>IF(E148="MARRIED",1,0)</f>
        <v>0</v>
      </c>
      <c r="G148" s="2" t="s">
        <v>14</v>
      </c>
      <c r="H148" s="2">
        <v>0</v>
      </c>
      <c r="I148" s="2">
        <v>1</v>
      </c>
      <c r="J148" s="28">
        <f t="shared" si="4"/>
        <v>0</v>
      </c>
      <c r="K148" s="2">
        <v>0</v>
      </c>
      <c r="L148" s="2">
        <v>0</v>
      </c>
      <c r="M148" s="2">
        <v>0</v>
      </c>
      <c r="N148" s="7">
        <v>24</v>
      </c>
      <c r="O148" s="6">
        <v>126</v>
      </c>
      <c r="P148" s="8">
        <v>100</v>
      </c>
      <c r="Q148" s="8">
        <v>24</v>
      </c>
      <c r="R148" s="9">
        <v>115935.54000000001</v>
      </c>
      <c r="S148" s="9">
        <f t="shared" si="5"/>
        <v>11.660789625980613</v>
      </c>
    </row>
    <row r="149" spans="1:19" x14ac:dyDescent="0.3">
      <c r="A149" s="10">
        <v>148</v>
      </c>
      <c r="B149" s="6">
        <v>10</v>
      </c>
      <c r="C149" s="6" t="s">
        <v>8</v>
      </c>
      <c r="D149" s="27">
        <f>IF(C149 = "M", 0, 1)</f>
        <v>0</v>
      </c>
      <c r="E149" s="6" t="s">
        <v>12</v>
      </c>
      <c r="F149" s="27">
        <f>IF(E149="MARRIED",1,0)</f>
        <v>0</v>
      </c>
      <c r="G149" s="2" t="s">
        <v>13</v>
      </c>
      <c r="H149" s="2">
        <v>1</v>
      </c>
      <c r="I149" s="2">
        <v>0</v>
      </c>
      <c r="J149" s="28">
        <f t="shared" si="4"/>
        <v>0</v>
      </c>
      <c r="K149" s="2">
        <v>0</v>
      </c>
      <c r="L149" s="2">
        <v>0</v>
      </c>
      <c r="M149" s="2">
        <v>0</v>
      </c>
      <c r="N149" s="7">
        <v>22.5</v>
      </c>
      <c r="O149" s="6">
        <v>129</v>
      </c>
      <c r="P149" s="8">
        <v>108</v>
      </c>
      <c r="Q149" s="8">
        <v>28</v>
      </c>
      <c r="R149" s="9">
        <v>113706.2</v>
      </c>
      <c r="S149" s="9">
        <f t="shared" si="5"/>
        <v>11.64137320771545</v>
      </c>
    </row>
    <row r="150" spans="1:19" x14ac:dyDescent="0.3">
      <c r="A150" s="10">
        <v>149</v>
      </c>
      <c r="B150" s="6">
        <v>6</v>
      </c>
      <c r="C150" s="6" t="s">
        <v>8</v>
      </c>
      <c r="D150" s="27">
        <f>IF(C150 = "M", 0, 1)</f>
        <v>0</v>
      </c>
      <c r="E150" s="6" t="s">
        <v>12</v>
      </c>
      <c r="F150" s="27">
        <f>IF(E150="MARRIED",1,0)</f>
        <v>0</v>
      </c>
      <c r="G150" s="2" t="s">
        <v>44</v>
      </c>
      <c r="H150" s="2">
        <v>0</v>
      </c>
      <c r="I150" s="2">
        <v>0</v>
      </c>
      <c r="J150" s="28">
        <f t="shared" si="4"/>
        <v>0</v>
      </c>
      <c r="K150" s="2">
        <v>0</v>
      </c>
      <c r="L150" s="2">
        <v>0</v>
      </c>
      <c r="M150" s="2">
        <v>1</v>
      </c>
      <c r="N150" s="7">
        <v>18.5</v>
      </c>
      <c r="O150" s="6">
        <v>111</v>
      </c>
      <c r="P150" s="8">
        <v>90</v>
      </c>
      <c r="Q150" s="8">
        <v>28</v>
      </c>
      <c r="R150" s="9">
        <v>138769.38</v>
      </c>
      <c r="S150" s="9">
        <f t="shared" si="5"/>
        <v>11.840568697530617</v>
      </c>
    </row>
    <row r="151" spans="1:19" x14ac:dyDescent="0.3">
      <c r="A151" s="10">
        <v>150</v>
      </c>
      <c r="B151" s="6">
        <v>5</v>
      </c>
      <c r="C151" s="6" t="s">
        <v>10</v>
      </c>
      <c r="D151" s="27">
        <f>IF(C151 = "M", 0, 1)</f>
        <v>1</v>
      </c>
      <c r="E151" s="6" t="s">
        <v>12</v>
      </c>
      <c r="F151" s="27">
        <f>IF(E151="MARRIED",1,0)</f>
        <v>0</v>
      </c>
      <c r="G151" s="2" t="s">
        <v>44</v>
      </c>
      <c r="H151" s="2">
        <v>0</v>
      </c>
      <c r="I151" s="2">
        <v>0</v>
      </c>
      <c r="J151" s="28">
        <f t="shared" si="4"/>
        <v>0</v>
      </c>
      <c r="K151" s="2">
        <v>0</v>
      </c>
      <c r="L151" s="2">
        <v>0</v>
      </c>
      <c r="M151" s="2">
        <v>1</v>
      </c>
      <c r="N151" s="7">
        <v>14.3</v>
      </c>
      <c r="O151" s="6">
        <v>109</v>
      </c>
      <c r="P151" s="8">
        <v>101</v>
      </c>
      <c r="Q151" s="8">
        <v>22</v>
      </c>
      <c r="R151" s="9">
        <v>61340</v>
      </c>
      <c r="S151" s="9">
        <f t="shared" si="5"/>
        <v>11.024187437668242</v>
      </c>
    </row>
    <row r="152" spans="1:19" x14ac:dyDescent="0.3">
      <c r="A152" s="10">
        <v>151</v>
      </c>
      <c r="B152" s="6">
        <v>6</v>
      </c>
      <c r="C152" s="6" t="s">
        <v>10</v>
      </c>
      <c r="D152" s="27">
        <f>IF(C152 = "M", 0, 1)</f>
        <v>1</v>
      </c>
      <c r="E152" s="6" t="s">
        <v>12</v>
      </c>
      <c r="F152" s="27">
        <f>IF(E152="MARRIED",1,0)</f>
        <v>0</v>
      </c>
      <c r="G152" s="2" t="s">
        <v>13</v>
      </c>
      <c r="H152" s="2">
        <v>1</v>
      </c>
      <c r="I152" s="2">
        <v>0</v>
      </c>
      <c r="J152" s="28">
        <f t="shared" si="4"/>
        <v>0</v>
      </c>
      <c r="K152" s="2">
        <v>0</v>
      </c>
      <c r="L152" s="2">
        <v>0</v>
      </c>
      <c r="M152" s="2">
        <v>0</v>
      </c>
      <c r="N152" s="7">
        <v>17.3</v>
      </c>
      <c r="O152" s="6">
        <v>114</v>
      </c>
      <c r="P152" s="8">
        <v>88</v>
      </c>
      <c r="Q152" s="8">
        <v>24</v>
      </c>
      <c r="R152" s="9">
        <v>72374</v>
      </c>
      <c r="S152" s="9">
        <f t="shared" si="5"/>
        <v>11.189602397854108</v>
      </c>
    </row>
    <row r="153" spans="1:19" x14ac:dyDescent="0.3">
      <c r="A153" s="10">
        <v>152</v>
      </c>
      <c r="B153" s="6">
        <v>3</v>
      </c>
      <c r="C153" s="6" t="s">
        <v>8</v>
      </c>
      <c r="D153" s="27">
        <f>IF(C153 = "M", 0, 1)</f>
        <v>0</v>
      </c>
      <c r="E153" s="6" t="s">
        <v>12</v>
      </c>
      <c r="F153" s="27">
        <f>IF(E153="MARRIED",1,0)</f>
        <v>0</v>
      </c>
      <c r="G153" s="2" t="s">
        <v>44</v>
      </c>
      <c r="H153" s="2">
        <v>0</v>
      </c>
      <c r="I153" s="2">
        <v>0</v>
      </c>
      <c r="J153" s="28">
        <f t="shared" si="4"/>
        <v>0</v>
      </c>
      <c r="K153" s="2">
        <v>0</v>
      </c>
      <c r="L153" s="2">
        <v>0</v>
      </c>
      <c r="M153" s="2">
        <v>1</v>
      </c>
      <c r="N153" s="7">
        <v>10.8</v>
      </c>
      <c r="O153" s="6">
        <v>91</v>
      </c>
      <c r="P153" s="8">
        <v>102</v>
      </c>
      <c r="Q153" s="8">
        <v>20</v>
      </c>
      <c r="R153" s="9">
        <v>143773.58000000002</v>
      </c>
      <c r="S153" s="9">
        <f t="shared" si="5"/>
        <v>11.875994979989972</v>
      </c>
    </row>
    <row r="154" spans="1:19" x14ac:dyDescent="0.3">
      <c r="A154" s="10">
        <v>153</v>
      </c>
      <c r="B154" s="6">
        <v>2</v>
      </c>
      <c r="C154" s="6" t="s">
        <v>8</v>
      </c>
      <c r="D154" s="27">
        <f>IF(C154 = "M", 0, 1)</f>
        <v>0</v>
      </c>
      <c r="E154" s="6" t="s">
        <v>12</v>
      </c>
      <c r="F154" s="27">
        <f>IF(E154="MARRIED",1,0)</f>
        <v>0</v>
      </c>
      <c r="G154" s="2" t="s">
        <v>44</v>
      </c>
      <c r="H154" s="2">
        <v>0</v>
      </c>
      <c r="I154" s="2">
        <v>0</v>
      </c>
      <c r="J154" s="28">
        <f t="shared" si="4"/>
        <v>0</v>
      </c>
      <c r="K154" s="2">
        <v>0</v>
      </c>
      <c r="L154" s="2">
        <v>0</v>
      </c>
      <c r="M154" s="2">
        <v>1</v>
      </c>
      <c r="N154" s="7">
        <v>11.2</v>
      </c>
      <c r="O154" s="6">
        <v>98</v>
      </c>
      <c r="P154" s="8">
        <v>128</v>
      </c>
      <c r="Q154" s="8">
        <v>24</v>
      </c>
      <c r="R154" s="9">
        <v>142326.04</v>
      </c>
      <c r="S154" s="9">
        <f t="shared" si="5"/>
        <v>11.865875761011978</v>
      </c>
    </row>
    <row r="155" spans="1:19" x14ac:dyDescent="0.3">
      <c r="A155" s="10">
        <v>154</v>
      </c>
      <c r="B155" s="6">
        <v>3</v>
      </c>
      <c r="C155" s="6" t="s">
        <v>8</v>
      </c>
      <c r="D155" s="27">
        <f>IF(C155 = "M", 0, 1)</f>
        <v>0</v>
      </c>
      <c r="E155" s="6" t="s">
        <v>12</v>
      </c>
      <c r="F155" s="27">
        <f>IF(E155="MARRIED",1,0)</f>
        <v>0</v>
      </c>
      <c r="G155" s="2" t="s">
        <v>43</v>
      </c>
      <c r="H155" s="2">
        <v>0</v>
      </c>
      <c r="I155" s="2">
        <v>0</v>
      </c>
      <c r="J155" s="28">
        <f t="shared" si="4"/>
        <v>0</v>
      </c>
      <c r="K155" s="2">
        <v>1</v>
      </c>
      <c r="L155" s="2">
        <v>0</v>
      </c>
      <c r="M155" s="2">
        <v>0</v>
      </c>
      <c r="N155" s="7">
        <v>12.5</v>
      </c>
      <c r="O155" s="6">
        <v>93</v>
      </c>
      <c r="P155" s="8">
        <v>104</v>
      </c>
      <c r="Q155" s="8">
        <v>22</v>
      </c>
      <c r="R155" s="9">
        <v>140545</v>
      </c>
      <c r="S155" s="9">
        <f t="shared" si="5"/>
        <v>11.853283001173251</v>
      </c>
    </row>
    <row r="156" spans="1:19" x14ac:dyDescent="0.3">
      <c r="A156" s="10">
        <v>155</v>
      </c>
      <c r="B156" s="6">
        <v>1</v>
      </c>
      <c r="C156" s="6" t="s">
        <v>10</v>
      </c>
      <c r="D156" s="27">
        <f>IF(C156 = "M", 0, 1)</f>
        <v>1</v>
      </c>
      <c r="E156" s="6" t="s">
        <v>12</v>
      </c>
      <c r="F156" s="27">
        <f>IF(E156="MARRIED",1,0)</f>
        <v>0</v>
      </c>
      <c r="G156" s="2" t="s">
        <v>44</v>
      </c>
      <c r="H156" s="2">
        <v>0</v>
      </c>
      <c r="I156" s="2">
        <v>0</v>
      </c>
      <c r="J156" s="28">
        <f t="shared" si="4"/>
        <v>0</v>
      </c>
      <c r="K156" s="2">
        <v>0</v>
      </c>
      <c r="L156" s="2">
        <v>0</v>
      </c>
      <c r="M156" s="2">
        <v>1</v>
      </c>
      <c r="N156" s="7">
        <v>8.8000000000000007</v>
      </c>
      <c r="O156" s="6">
        <v>78</v>
      </c>
      <c r="P156" s="8">
        <v>100</v>
      </c>
      <c r="Q156" s="8">
        <v>30</v>
      </c>
      <c r="R156" s="9">
        <v>57140.85</v>
      </c>
      <c r="S156" s="9">
        <f t="shared" si="5"/>
        <v>10.953274551417909</v>
      </c>
    </row>
    <row r="157" spans="1:19" x14ac:dyDescent="0.3">
      <c r="A157" s="10">
        <v>156</v>
      </c>
      <c r="B157" s="6">
        <v>5</v>
      </c>
      <c r="C157" s="6" t="s">
        <v>10</v>
      </c>
      <c r="D157" s="27">
        <f>IF(C157 = "M", 0, 1)</f>
        <v>1</v>
      </c>
      <c r="E157" s="6" t="s">
        <v>12</v>
      </c>
      <c r="F157" s="27">
        <f>IF(E157="MARRIED",1,0)</f>
        <v>0</v>
      </c>
      <c r="G157" s="2" t="s">
        <v>44</v>
      </c>
      <c r="H157" s="2">
        <v>0</v>
      </c>
      <c r="I157" s="2">
        <v>0</v>
      </c>
      <c r="J157" s="28">
        <f t="shared" si="4"/>
        <v>0</v>
      </c>
      <c r="K157" s="2">
        <v>0</v>
      </c>
      <c r="L157" s="2">
        <v>0</v>
      </c>
      <c r="M157" s="2">
        <v>1</v>
      </c>
      <c r="N157" s="7">
        <v>15</v>
      </c>
      <c r="O157" s="6">
        <v>99</v>
      </c>
      <c r="P157" s="8">
        <v>80</v>
      </c>
      <c r="Q157" s="8">
        <v>20</v>
      </c>
      <c r="R157" s="9">
        <v>131727</v>
      </c>
      <c r="S157" s="9">
        <f t="shared" si="5"/>
        <v>11.78848687810893</v>
      </c>
    </row>
    <row r="158" spans="1:19" x14ac:dyDescent="0.3">
      <c r="A158" s="10">
        <v>157</v>
      </c>
      <c r="B158" s="6">
        <v>4</v>
      </c>
      <c r="C158" s="6" t="s">
        <v>10</v>
      </c>
      <c r="D158" s="27">
        <f>IF(C158 = "M", 0, 1)</f>
        <v>1</v>
      </c>
      <c r="E158" s="6" t="s">
        <v>12</v>
      </c>
      <c r="F158" s="27">
        <f>IF(E158="MARRIED",1,0)</f>
        <v>0</v>
      </c>
      <c r="G158" s="2" t="s">
        <v>14</v>
      </c>
      <c r="H158" s="2">
        <v>0</v>
      </c>
      <c r="I158" s="2">
        <v>1</v>
      </c>
      <c r="J158" s="28">
        <f t="shared" si="4"/>
        <v>1</v>
      </c>
      <c r="K158" s="2">
        <v>0</v>
      </c>
      <c r="L158" s="2">
        <v>0</v>
      </c>
      <c r="M158" s="2">
        <v>0</v>
      </c>
      <c r="N158" s="7">
        <v>13.4</v>
      </c>
      <c r="O158" s="6">
        <v>27</v>
      </c>
      <c r="P158" s="8">
        <v>120</v>
      </c>
      <c r="Q158" s="8">
        <v>24</v>
      </c>
      <c r="R158" s="9">
        <v>132226</v>
      </c>
      <c r="S158" s="9">
        <f t="shared" si="5"/>
        <v>11.792267858771909</v>
      </c>
    </row>
    <row r="159" spans="1:19" x14ac:dyDescent="0.3">
      <c r="A159" s="10">
        <v>158</v>
      </c>
      <c r="B159" s="23">
        <v>3.287671232876712E-2</v>
      </c>
      <c r="C159" s="6" t="s">
        <v>8</v>
      </c>
      <c r="D159" s="27">
        <f>IF(C159 = "M", 0, 1)</f>
        <v>0</v>
      </c>
      <c r="E159" s="6" t="s">
        <v>12</v>
      </c>
      <c r="F159" s="27">
        <f>IF(E159="MARRIED",1,0)</f>
        <v>0</v>
      </c>
      <c r="G159" s="2" t="s">
        <v>44</v>
      </c>
      <c r="H159" s="2">
        <v>0</v>
      </c>
      <c r="I159" s="2">
        <v>0</v>
      </c>
      <c r="J159" s="28">
        <f t="shared" si="4"/>
        <v>0</v>
      </c>
      <c r="K159" s="2">
        <v>0</v>
      </c>
      <c r="L159" s="2">
        <v>0</v>
      </c>
      <c r="M159" s="2">
        <v>1</v>
      </c>
      <c r="N159" s="7">
        <v>2.02</v>
      </c>
      <c r="O159" s="6">
        <v>45</v>
      </c>
      <c r="P159" s="8">
        <v>120</v>
      </c>
      <c r="Q159" s="8">
        <v>32</v>
      </c>
      <c r="R159" s="9">
        <v>77241</v>
      </c>
      <c r="S159" s="9">
        <f t="shared" si="5"/>
        <v>11.254685683118405</v>
      </c>
    </row>
    <row r="160" spans="1:19" x14ac:dyDescent="0.3">
      <c r="A160" s="10">
        <v>159</v>
      </c>
      <c r="B160" s="6">
        <v>74</v>
      </c>
      <c r="C160" s="6" t="s">
        <v>8</v>
      </c>
      <c r="D160" s="27">
        <f>IF(C160 = "M", 0, 1)</f>
        <v>0</v>
      </c>
      <c r="E160" s="6" t="s">
        <v>9</v>
      </c>
      <c r="F160" s="27">
        <f>IF(E160="MARRIED",1,0)</f>
        <v>1</v>
      </c>
      <c r="G160" s="2" t="s">
        <v>44</v>
      </c>
      <c r="H160" s="2">
        <v>0</v>
      </c>
      <c r="I160" s="2">
        <v>0</v>
      </c>
      <c r="J160" s="28">
        <f t="shared" si="4"/>
        <v>0</v>
      </c>
      <c r="K160" s="2">
        <v>0</v>
      </c>
      <c r="L160" s="2">
        <v>0</v>
      </c>
      <c r="M160" s="2">
        <v>1</v>
      </c>
      <c r="N160" s="7">
        <v>64.3</v>
      </c>
      <c r="O160" s="6">
        <v>155</v>
      </c>
      <c r="P160" s="8">
        <v>102</v>
      </c>
      <c r="Q160" s="8">
        <v>24</v>
      </c>
      <c r="R160" s="9">
        <v>55885.7</v>
      </c>
      <c r="S160" s="9">
        <f t="shared" si="5"/>
        <v>10.931063812463732</v>
      </c>
    </row>
    <row r="161" spans="1:19" x14ac:dyDescent="0.3">
      <c r="A161" s="10">
        <v>160</v>
      </c>
      <c r="B161" s="6">
        <v>12</v>
      </c>
      <c r="C161" s="6" t="s">
        <v>8</v>
      </c>
      <c r="D161" s="27">
        <f>IF(C161 = "M", 0, 1)</f>
        <v>0</v>
      </c>
      <c r="E161" s="6" t="s">
        <v>12</v>
      </c>
      <c r="F161" s="27">
        <f>IF(E161="MARRIED",1,0)</f>
        <v>0</v>
      </c>
      <c r="G161" s="2" t="s">
        <v>44</v>
      </c>
      <c r="H161" s="2">
        <v>0</v>
      </c>
      <c r="I161" s="2">
        <v>0</v>
      </c>
      <c r="J161" s="28">
        <f t="shared" si="4"/>
        <v>0</v>
      </c>
      <c r="K161" s="2">
        <v>0</v>
      </c>
      <c r="L161" s="2">
        <v>0</v>
      </c>
      <c r="M161" s="2">
        <v>1</v>
      </c>
      <c r="N161" s="7">
        <v>23.5</v>
      </c>
      <c r="O161" s="6">
        <v>130</v>
      </c>
      <c r="P161" s="8">
        <v>90</v>
      </c>
      <c r="Q161" s="8">
        <v>22</v>
      </c>
      <c r="R161" s="9">
        <v>49700</v>
      </c>
      <c r="S161" s="9">
        <f t="shared" si="5"/>
        <v>10.81376021208472</v>
      </c>
    </row>
    <row r="162" spans="1:19" x14ac:dyDescent="0.3">
      <c r="A162" s="10">
        <v>161</v>
      </c>
      <c r="B162" s="6">
        <v>6</v>
      </c>
      <c r="C162" s="6" t="s">
        <v>8</v>
      </c>
      <c r="D162" s="27">
        <f>IF(C162 = "M", 0, 1)</f>
        <v>0</v>
      </c>
      <c r="E162" s="6" t="s">
        <v>12</v>
      </c>
      <c r="F162" s="27">
        <f>IF(E162="MARRIED",1,0)</f>
        <v>0</v>
      </c>
      <c r="G162" s="2" t="s">
        <v>11</v>
      </c>
      <c r="H162" s="2">
        <v>0</v>
      </c>
      <c r="I162" s="2">
        <v>0</v>
      </c>
      <c r="J162" s="28">
        <f t="shared" si="4"/>
        <v>0</v>
      </c>
      <c r="K162" s="2">
        <v>0</v>
      </c>
      <c r="L162" s="2">
        <v>1</v>
      </c>
      <c r="M162" s="2">
        <v>0</v>
      </c>
      <c r="N162" s="7">
        <v>17.5</v>
      </c>
      <c r="O162" s="6">
        <v>114</v>
      </c>
      <c r="P162" s="8">
        <v>102</v>
      </c>
      <c r="Q162" s="8">
        <v>28</v>
      </c>
      <c r="R162" s="9">
        <v>155352</v>
      </c>
      <c r="S162" s="9">
        <f t="shared" si="5"/>
        <v>11.953448788893455</v>
      </c>
    </row>
    <row r="163" spans="1:19" x14ac:dyDescent="0.3">
      <c r="A163" s="10">
        <v>162</v>
      </c>
      <c r="B163" s="6">
        <v>5</v>
      </c>
      <c r="C163" s="6" t="s">
        <v>8</v>
      </c>
      <c r="D163" s="27">
        <f>IF(C163 = "M", 0, 1)</f>
        <v>0</v>
      </c>
      <c r="E163" s="6" t="s">
        <v>12</v>
      </c>
      <c r="F163" s="27">
        <f>IF(E163="MARRIED",1,0)</f>
        <v>0</v>
      </c>
      <c r="G163" s="2" t="s">
        <v>44</v>
      </c>
      <c r="H163" s="2">
        <v>0</v>
      </c>
      <c r="I163" s="2">
        <v>0</v>
      </c>
      <c r="J163" s="28">
        <f t="shared" si="4"/>
        <v>0</v>
      </c>
      <c r="K163" s="2">
        <v>0</v>
      </c>
      <c r="L163" s="2">
        <v>0</v>
      </c>
      <c r="M163" s="2">
        <v>1</v>
      </c>
      <c r="N163" s="7">
        <v>15</v>
      </c>
      <c r="O163" s="6">
        <v>105</v>
      </c>
      <c r="P163" s="8">
        <v>110</v>
      </c>
      <c r="Q163" s="8">
        <v>32</v>
      </c>
      <c r="R163" s="9">
        <v>288614.2</v>
      </c>
      <c r="S163" s="9">
        <f t="shared" si="5"/>
        <v>12.57284612716068</v>
      </c>
    </row>
    <row r="164" spans="1:19" x14ac:dyDescent="0.3">
      <c r="A164" s="10">
        <v>163</v>
      </c>
      <c r="B164" s="6">
        <v>6</v>
      </c>
      <c r="C164" s="6" t="s">
        <v>8</v>
      </c>
      <c r="D164" s="27">
        <f>IF(C164 = "M", 0, 1)</f>
        <v>0</v>
      </c>
      <c r="E164" s="6" t="s">
        <v>12</v>
      </c>
      <c r="F164" s="27">
        <f>IF(E164="MARRIED",1,0)</f>
        <v>0</v>
      </c>
      <c r="G164" s="2" t="s">
        <v>44</v>
      </c>
      <c r="H164" s="2">
        <v>0</v>
      </c>
      <c r="I164" s="2">
        <v>0</v>
      </c>
      <c r="J164" s="28">
        <f t="shared" si="4"/>
        <v>0</v>
      </c>
      <c r="K164" s="2">
        <v>0</v>
      </c>
      <c r="L164" s="2">
        <v>0</v>
      </c>
      <c r="M164" s="2">
        <v>1</v>
      </c>
      <c r="N164" s="7">
        <v>13</v>
      </c>
      <c r="O164" s="6">
        <v>39</v>
      </c>
      <c r="P164" s="8">
        <v>80</v>
      </c>
      <c r="Q164" s="8">
        <v>24</v>
      </c>
      <c r="R164" s="9">
        <v>239570.4</v>
      </c>
      <c r="S164" s="9">
        <f t="shared" si="5"/>
        <v>12.386602598359778</v>
      </c>
    </row>
    <row r="165" spans="1:19" x14ac:dyDescent="0.3">
      <c r="A165" s="10">
        <v>164</v>
      </c>
      <c r="B165" s="6">
        <v>13</v>
      </c>
      <c r="C165" s="6" t="s">
        <v>10</v>
      </c>
      <c r="D165" s="27">
        <f>IF(C165 = "M", 0, 1)</f>
        <v>1</v>
      </c>
      <c r="E165" s="6" t="s">
        <v>12</v>
      </c>
      <c r="F165" s="27">
        <f>IF(E165="MARRIED",1,0)</f>
        <v>0</v>
      </c>
      <c r="G165" s="2" t="s">
        <v>44</v>
      </c>
      <c r="H165" s="2">
        <v>0</v>
      </c>
      <c r="I165" s="2">
        <v>0</v>
      </c>
      <c r="J165" s="28">
        <f t="shared" si="4"/>
        <v>0</v>
      </c>
      <c r="K165" s="2">
        <v>0</v>
      </c>
      <c r="L165" s="2">
        <v>0</v>
      </c>
      <c r="M165" s="2">
        <v>1</v>
      </c>
      <c r="N165" s="7">
        <v>31</v>
      </c>
      <c r="O165" s="6">
        <v>145</v>
      </c>
      <c r="P165" s="8">
        <v>100</v>
      </c>
      <c r="Q165" s="8">
        <v>24</v>
      </c>
      <c r="R165" s="9">
        <v>170302</v>
      </c>
      <c r="S165" s="9">
        <f t="shared" si="5"/>
        <v>12.045328610563029</v>
      </c>
    </row>
    <row r="166" spans="1:19" x14ac:dyDescent="0.3">
      <c r="A166" s="10">
        <v>165</v>
      </c>
      <c r="B166" s="6">
        <v>9</v>
      </c>
      <c r="C166" s="6" t="s">
        <v>10</v>
      </c>
      <c r="D166" s="27">
        <f>IF(C166 = "M", 0, 1)</f>
        <v>1</v>
      </c>
      <c r="E166" s="6" t="s">
        <v>12</v>
      </c>
      <c r="F166" s="27">
        <f>IF(E166="MARRIED",1,0)</f>
        <v>0</v>
      </c>
      <c r="G166" s="2" t="s">
        <v>14</v>
      </c>
      <c r="H166" s="2">
        <v>0</v>
      </c>
      <c r="I166" s="2">
        <v>1</v>
      </c>
      <c r="J166" s="28">
        <f t="shared" si="4"/>
        <v>1</v>
      </c>
      <c r="K166" s="2">
        <v>0</v>
      </c>
      <c r="L166" s="2">
        <v>0</v>
      </c>
      <c r="M166" s="2">
        <v>0</v>
      </c>
      <c r="N166" s="7">
        <v>20</v>
      </c>
      <c r="O166" s="6">
        <v>50</v>
      </c>
      <c r="P166" s="8">
        <v>90</v>
      </c>
      <c r="Q166" s="8">
        <v>24</v>
      </c>
      <c r="R166" s="9">
        <v>141232.16999999998</v>
      </c>
      <c r="S166" s="9">
        <f t="shared" si="5"/>
        <v>11.858160410952504</v>
      </c>
    </row>
    <row r="167" spans="1:19" x14ac:dyDescent="0.3">
      <c r="A167" s="10">
        <v>166</v>
      </c>
      <c r="B167" s="6">
        <v>51</v>
      </c>
      <c r="C167" s="6" t="s">
        <v>8</v>
      </c>
      <c r="D167" s="27">
        <f>IF(C167 = "M", 0, 1)</f>
        <v>0</v>
      </c>
      <c r="E167" s="6" t="s">
        <v>9</v>
      </c>
      <c r="F167" s="27">
        <f>IF(E167="MARRIED",1,0)</f>
        <v>1</v>
      </c>
      <c r="G167" s="2" t="s">
        <v>43</v>
      </c>
      <c r="H167" s="2">
        <v>0</v>
      </c>
      <c r="I167" s="2">
        <v>0</v>
      </c>
      <c r="J167" s="28">
        <f t="shared" si="4"/>
        <v>0</v>
      </c>
      <c r="K167" s="2">
        <v>1</v>
      </c>
      <c r="L167" s="2">
        <v>0</v>
      </c>
      <c r="M167" s="2">
        <v>0</v>
      </c>
      <c r="N167" s="7">
        <v>47</v>
      </c>
      <c r="O167" s="6">
        <v>152</v>
      </c>
      <c r="P167" s="8">
        <v>67</v>
      </c>
      <c r="Q167" s="8">
        <v>12</v>
      </c>
      <c r="R167" s="9">
        <v>102537.85</v>
      </c>
      <c r="S167" s="9">
        <f t="shared" si="5"/>
        <v>11.537987277690526</v>
      </c>
    </row>
    <row r="168" spans="1:19" x14ac:dyDescent="0.3">
      <c r="A168" s="10">
        <v>167</v>
      </c>
      <c r="B168" s="6">
        <v>74</v>
      </c>
      <c r="C168" s="6" t="s">
        <v>8</v>
      </c>
      <c r="D168" s="27">
        <f>IF(C168 = "M", 0, 1)</f>
        <v>0</v>
      </c>
      <c r="E168" s="6" t="s">
        <v>9</v>
      </c>
      <c r="F168" s="27">
        <f>IF(E168="MARRIED",1,0)</f>
        <v>1</v>
      </c>
      <c r="G168" s="2" t="s">
        <v>43</v>
      </c>
      <c r="H168" s="2">
        <v>0</v>
      </c>
      <c r="I168" s="2">
        <v>0</v>
      </c>
      <c r="J168" s="28">
        <f t="shared" si="4"/>
        <v>0</v>
      </c>
      <c r="K168" s="2">
        <v>1</v>
      </c>
      <c r="L168" s="2">
        <v>0</v>
      </c>
      <c r="M168" s="2">
        <v>0</v>
      </c>
      <c r="N168" s="7">
        <v>57.1</v>
      </c>
      <c r="O168" s="6">
        <v>157</v>
      </c>
      <c r="P168" s="8">
        <v>94</v>
      </c>
      <c r="Q168" s="8">
        <v>20</v>
      </c>
      <c r="R168" s="9">
        <v>219126.24</v>
      </c>
      <c r="S168" s="9">
        <f t="shared" si="5"/>
        <v>12.297403281078031</v>
      </c>
    </row>
    <row r="169" spans="1:19" x14ac:dyDescent="0.3">
      <c r="A169" s="10">
        <v>168</v>
      </c>
      <c r="B169" s="6">
        <v>27</v>
      </c>
      <c r="C169" s="6" t="s">
        <v>8</v>
      </c>
      <c r="D169" s="27">
        <f>IF(C169 = "M", 0, 1)</f>
        <v>0</v>
      </c>
      <c r="E169" s="6" t="s">
        <v>12</v>
      </c>
      <c r="F169" s="27">
        <f>IF(E169="MARRIED",1,0)</f>
        <v>0</v>
      </c>
      <c r="G169" s="2" t="s">
        <v>11</v>
      </c>
      <c r="H169" s="2">
        <v>0</v>
      </c>
      <c r="I169" s="2">
        <v>0</v>
      </c>
      <c r="J169" s="28">
        <f t="shared" si="4"/>
        <v>0</v>
      </c>
      <c r="K169" s="2">
        <v>0</v>
      </c>
      <c r="L169" s="2">
        <v>1</v>
      </c>
      <c r="M169" s="2">
        <v>0</v>
      </c>
      <c r="N169" s="7">
        <v>60</v>
      </c>
      <c r="O169" s="6">
        <v>166</v>
      </c>
      <c r="P169" s="8">
        <v>68</v>
      </c>
      <c r="Q169" s="8">
        <v>25</v>
      </c>
      <c r="R169" s="9">
        <v>204852.36</v>
      </c>
      <c r="S169" s="9">
        <f t="shared" si="5"/>
        <v>12.230044803533502</v>
      </c>
    </row>
    <row r="170" spans="1:19" x14ac:dyDescent="0.3">
      <c r="A170" s="10">
        <v>169</v>
      </c>
      <c r="B170" s="6">
        <v>55</v>
      </c>
      <c r="C170" s="6" t="s">
        <v>8</v>
      </c>
      <c r="D170" s="27">
        <f>IF(C170 = "M", 0, 1)</f>
        <v>0</v>
      </c>
      <c r="E170" s="6" t="s">
        <v>9</v>
      </c>
      <c r="F170" s="27">
        <f>IF(E170="MARRIED",1,0)</f>
        <v>1</v>
      </c>
      <c r="G170" s="2" t="s">
        <v>43</v>
      </c>
      <c r="H170" s="2">
        <v>0</v>
      </c>
      <c r="I170" s="2">
        <v>0</v>
      </c>
      <c r="J170" s="28">
        <f t="shared" si="4"/>
        <v>0</v>
      </c>
      <c r="K170" s="2">
        <v>1</v>
      </c>
      <c r="L170" s="2">
        <v>0</v>
      </c>
      <c r="M170" s="2">
        <v>0</v>
      </c>
      <c r="N170" s="7">
        <v>64.900000000000006</v>
      </c>
      <c r="O170" s="6">
        <v>167</v>
      </c>
      <c r="P170" s="8">
        <v>74</v>
      </c>
      <c r="Q170" s="8">
        <v>18</v>
      </c>
      <c r="R170" s="9">
        <v>253368</v>
      </c>
      <c r="S170" s="9">
        <f t="shared" si="5"/>
        <v>12.442598256337641</v>
      </c>
    </row>
    <row r="171" spans="1:19" x14ac:dyDescent="0.3">
      <c r="A171" s="10">
        <v>170</v>
      </c>
      <c r="B171" s="6">
        <v>70</v>
      </c>
      <c r="C171" s="6" t="s">
        <v>8</v>
      </c>
      <c r="D171" s="27">
        <f>IF(C171 = "M", 0, 1)</f>
        <v>0</v>
      </c>
      <c r="E171" s="6" t="s">
        <v>9</v>
      </c>
      <c r="F171" s="27">
        <f>IF(E171="MARRIED",1,0)</f>
        <v>1</v>
      </c>
      <c r="G171" s="2" t="s">
        <v>43</v>
      </c>
      <c r="H171" s="2">
        <v>0</v>
      </c>
      <c r="I171" s="2">
        <v>0</v>
      </c>
      <c r="J171" s="28">
        <f t="shared" si="4"/>
        <v>0</v>
      </c>
      <c r="K171" s="2">
        <v>1</v>
      </c>
      <c r="L171" s="2">
        <v>0</v>
      </c>
      <c r="M171" s="2">
        <v>0</v>
      </c>
      <c r="N171" s="7">
        <v>54.7</v>
      </c>
      <c r="O171" s="6">
        <v>168</v>
      </c>
      <c r="P171" s="8">
        <v>68</v>
      </c>
      <c r="Q171" s="8">
        <v>22</v>
      </c>
      <c r="R171" s="9">
        <v>162271</v>
      </c>
      <c r="S171" s="9">
        <f t="shared" si="5"/>
        <v>11.997023056083153</v>
      </c>
    </row>
    <row r="172" spans="1:19" x14ac:dyDescent="0.3">
      <c r="A172" s="10">
        <v>171</v>
      </c>
      <c r="B172" s="6">
        <v>31</v>
      </c>
      <c r="C172" s="6" t="s">
        <v>10</v>
      </c>
      <c r="D172" s="27">
        <f>IF(C172 = "M", 0, 1)</f>
        <v>1</v>
      </c>
      <c r="E172" s="6" t="s">
        <v>12</v>
      </c>
      <c r="F172" s="27">
        <f>IF(E172="MARRIED",1,0)</f>
        <v>0</v>
      </c>
      <c r="G172" s="2" t="s">
        <v>11</v>
      </c>
      <c r="H172" s="2">
        <v>0</v>
      </c>
      <c r="I172" s="2">
        <v>0</v>
      </c>
      <c r="J172" s="28">
        <f t="shared" si="4"/>
        <v>0</v>
      </c>
      <c r="K172" s="2">
        <v>0</v>
      </c>
      <c r="L172" s="2">
        <v>1</v>
      </c>
      <c r="M172" s="2">
        <v>0</v>
      </c>
      <c r="N172" s="7">
        <v>44</v>
      </c>
      <c r="O172" s="6">
        <v>155</v>
      </c>
      <c r="P172" s="8">
        <v>80</v>
      </c>
      <c r="Q172" s="8">
        <v>22</v>
      </c>
      <c r="R172" s="9">
        <v>293271</v>
      </c>
      <c r="S172" s="9">
        <f t="shared" si="5"/>
        <v>12.588852375204956</v>
      </c>
    </row>
    <row r="173" spans="1:19" x14ac:dyDescent="0.3">
      <c r="A173" s="10">
        <v>172</v>
      </c>
      <c r="B173" s="6">
        <v>14</v>
      </c>
      <c r="C173" s="6" t="s">
        <v>10</v>
      </c>
      <c r="D173" s="27">
        <f>IF(C173 = "M", 0, 1)</f>
        <v>1</v>
      </c>
      <c r="E173" s="6" t="s">
        <v>12</v>
      </c>
      <c r="F173" s="27">
        <f>IF(E173="MARRIED",1,0)</f>
        <v>0</v>
      </c>
      <c r="G173" s="2" t="s">
        <v>14</v>
      </c>
      <c r="H173" s="2">
        <v>0</v>
      </c>
      <c r="I173" s="2">
        <v>1</v>
      </c>
      <c r="J173" s="28">
        <f t="shared" si="4"/>
        <v>1</v>
      </c>
      <c r="K173" s="2">
        <v>0</v>
      </c>
      <c r="L173" s="2">
        <v>0</v>
      </c>
      <c r="M173" s="2">
        <v>0</v>
      </c>
      <c r="N173" s="7">
        <v>20</v>
      </c>
      <c r="O173" s="6">
        <v>122</v>
      </c>
      <c r="P173" s="8">
        <v>76</v>
      </c>
      <c r="Q173" s="8">
        <v>22</v>
      </c>
      <c r="R173" s="9">
        <v>162957</v>
      </c>
      <c r="S173" s="9">
        <f t="shared" si="5"/>
        <v>12.001241641305606</v>
      </c>
    </row>
    <row r="174" spans="1:19" x14ac:dyDescent="0.3">
      <c r="A174" s="10">
        <v>173</v>
      </c>
      <c r="B174" s="6">
        <v>2</v>
      </c>
      <c r="C174" s="6" t="s">
        <v>10</v>
      </c>
      <c r="D174" s="27">
        <f>IF(C174 = "M", 0, 1)</f>
        <v>1</v>
      </c>
      <c r="E174" s="6" t="s">
        <v>12</v>
      </c>
      <c r="F174" s="27">
        <f>IF(E174="MARRIED",1,0)</f>
        <v>0</v>
      </c>
      <c r="G174" s="2" t="s">
        <v>44</v>
      </c>
      <c r="H174" s="2">
        <v>0</v>
      </c>
      <c r="I174" s="2">
        <v>0</v>
      </c>
      <c r="J174" s="28">
        <f t="shared" si="4"/>
        <v>0</v>
      </c>
      <c r="K174" s="2">
        <v>0</v>
      </c>
      <c r="L174" s="2">
        <v>0</v>
      </c>
      <c r="M174" s="2">
        <v>1</v>
      </c>
      <c r="N174" s="7">
        <v>9.4</v>
      </c>
      <c r="O174" s="6">
        <v>74</v>
      </c>
      <c r="P174" s="8">
        <v>110</v>
      </c>
      <c r="Q174" s="8">
        <v>24</v>
      </c>
      <c r="R174" s="9">
        <v>137273</v>
      </c>
      <c r="S174" s="9">
        <f t="shared" si="5"/>
        <v>11.82972692274573</v>
      </c>
    </row>
    <row r="175" spans="1:19" x14ac:dyDescent="0.3">
      <c r="A175" s="10">
        <v>174</v>
      </c>
      <c r="B175" s="6">
        <v>44</v>
      </c>
      <c r="C175" s="6" t="s">
        <v>8</v>
      </c>
      <c r="D175" s="27">
        <f>IF(C175 = "M", 0, 1)</f>
        <v>0</v>
      </c>
      <c r="E175" s="6" t="s">
        <v>9</v>
      </c>
      <c r="F175" s="27">
        <f>IF(E175="MARRIED",1,0)</f>
        <v>1</v>
      </c>
      <c r="G175" s="2" t="s">
        <v>43</v>
      </c>
      <c r="H175" s="2">
        <v>0</v>
      </c>
      <c r="I175" s="2">
        <v>0</v>
      </c>
      <c r="J175" s="28">
        <f t="shared" si="4"/>
        <v>0</v>
      </c>
      <c r="K175" s="2">
        <v>1</v>
      </c>
      <c r="L175" s="2">
        <v>0</v>
      </c>
      <c r="M175" s="2">
        <v>0</v>
      </c>
      <c r="N175" s="7">
        <v>67.400000000000006</v>
      </c>
      <c r="O175" s="6">
        <v>172</v>
      </c>
      <c r="P175" s="8">
        <v>78</v>
      </c>
      <c r="Q175" s="8">
        <v>24</v>
      </c>
      <c r="R175" s="9">
        <v>199677</v>
      </c>
      <c r="S175" s="9">
        <f t="shared" si="5"/>
        <v>12.204456340011877</v>
      </c>
    </row>
    <row r="176" spans="1:19" x14ac:dyDescent="0.3">
      <c r="A176" s="10">
        <v>175</v>
      </c>
      <c r="B176" s="6">
        <v>13</v>
      </c>
      <c r="C176" s="6" t="s">
        <v>8</v>
      </c>
      <c r="D176" s="27">
        <f>IF(C176 = "M", 0, 1)</f>
        <v>0</v>
      </c>
      <c r="E176" s="6" t="s">
        <v>12</v>
      </c>
      <c r="F176" s="27">
        <f>IF(E176="MARRIED",1,0)</f>
        <v>0</v>
      </c>
      <c r="G176" s="2" t="s">
        <v>44</v>
      </c>
      <c r="H176" s="2">
        <v>0</v>
      </c>
      <c r="I176" s="2">
        <v>0</v>
      </c>
      <c r="J176" s="28">
        <f t="shared" si="4"/>
        <v>0</v>
      </c>
      <c r="K176" s="2">
        <v>0</v>
      </c>
      <c r="L176" s="2">
        <v>0</v>
      </c>
      <c r="M176" s="2">
        <v>1</v>
      </c>
      <c r="N176" s="7">
        <v>29</v>
      </c>
      <c r="O176" s="6">
        <v>147</v>
      </c>
      <c r="P176" s="8">
        <v>112</v>
      </c>
      <c r="Q176" s="8">
        <v>22</v>
      </c>
      <c r="R176" s="9">
        <v>161017</v>
      </c>
      <c r="S176" s="9">
        <f t="shared" si="5"/>
        <v>11.989265228454475</v>
      </c>
    </row>
    <row r="177" spans="1:19" x14ac:dyDescent="0.3">
      <c r="A177" s="10">
        <v>176</v>
      </c>
      <c r="B177" s="6">
        <v>16</v>
      </c>
      <c r="C177" s="6" t="s">
        <v>10</v>
      </c>
      <c r="D177" s="27">
        <f>IF(C177 = "M", 0, 1)</f>
        <v>1</v>
      </c>
      <c r="E177" s="6" t="s">
        <v>12</v>
      </c>
      <c r="F177" s="27">
        <f>IF(E177="MARRIED",1,0)</f>
        <v>0</v>
      </c>
      <c r="G177" s="2" t="s">
        <v>11</v>
      </c>
      <c r="H177" s="2">
        <v>0</v>
      </c>
      <c r="I177" s="2">
        <v>0</v>
      </c>
      <c r="J177" s="28">
        <f t="shared" si="4"/>
        <v>0</v>
      </c>
      <c r="K177" s="2">
        <v>0</v>
      </c>
      <c r="L177" s="2">
        <v>1</v>
      </c>
      <c r="M177" s="2">
        <v>0</v>
      </c>
      <c r="N177" s="7">
        <v>36.4</v>
      </c>
      <c r="O177" s="6">
        <v>148</v>
      </c>
      <c r="P177" s="8">
        <v>78</v>
      </c>
      <c r="Q177" s="8">
        <v>26</v>
      </c>
      <c r="R177" s="9">
        <v>199790</v>
      </c>
      <c r="S177" s="9">
        <f t="shared" si="5"/>
        <v>12.205022093893994</v>
      </c>
    </row>
    <row r="178" spans="1:19" x14ac:dyDescent="0.3">
      <c r="A178" s="10">
        <v>177</v>
      </c>
      <c r="B178" s="6">
        <v>65</v>
      </c>
      <c r="C178" s="6" t="s">
        <v>8</v>
      </c>
      <c r="D178" s="27">
        <f>IF(C178 = "M", 0, 1)</f>
        <v>0</v>
      </c>
      <c r="E178" s="6" t="s">
        <v>9</v>
      </c>
      <c r="F178" s="27">
        <f>IF(E178="MARRIED",1,0)</f>
        <v>1</v>
      </c>
      <c r="G178" s="2" t="s">
        <v>42</v>
      </c>
      <c r="H178" s="2">
        <v>0</v>
      </c>
      <c r="I178" s="2">
        <v>0</v>
      </c>
      <c r="J178" s="28">
        <f t="shared" si="4"/>
        <v>0</v>
      </c>
      <c r="K178" s="2">
        <v>0</v>
      </c>
      <c r="L178" s="2">
        <v>0</v>
      </c>
      <c r="M178" s="2">
        <v>0</v>
      </c>
      <c r="N178" s="7">
        <v>62</v>
      </c>
      <c r="O178" s="6">
        <v>160</v>
      </c>
      <c r="P178" s="8">
        <v>41</v>
      </c>
      <c r="Q178" s="8">
        <v>32</v>
      </c>
      <c r="R178" s="9">
        <v>159882</v>
      </c>
      <c r="S178" s="9">
        <f t="shared" si="5"/>
        <v>11.982191322129054</v>
      </c>
    </row>
    <row r="179" spans="1:19" x14ac:dyDescent="0.3">
      <c r="A179" s="10">
        <v>178</v>
      </c>
      <c r="B179" s="6">
        <v>7</v>
      </c>
      <c r="C179" s="6" t="s">
        <v>10</v>
      </c>
      <c r="D179" s="27">
        <f>IF(C179 = "M", 0, 1)</f>
        <v>1</v>
      </c>
      <c r="E179" s="6" t="s">
        <v>12</v>
      </c>
      <c r="F179" s="27">
        <f>IF(E179="MARRIED",1,0)</f>
        <v>0</v>
      </c>
      <c r="G179" s="2" t="s">
        <v>44</v>
      </c>
      <c r="H179" s="2">
        <v>0</v>
      </c>
      <c r="I179" s="2">
        <v>0</v>
      </c>
      <c r="J179" s="28">
        <f t="shared" si="4"/>
        <v>0</v>
      </c>
      <c r="K179" s="2">
        <v>0</v>
      </c>
      <c r="L179" s="2">
        <v>0</v>
      </c>
      <c r="M179" s="2">
        <v>1</v>
      </c>
      <c r="N179" s="7">
        <v>14.6</v>
      </c>
      <c r="O179" s="6">
        <v>19</v>
      </c>
      <c r="P179" s="8">
        <v>96</v>
      </c>
      <c r="Q179" s="8">
        <v>24</v>
      </c>
      <c r="R179" s="9">
        <v>64929</v>
      </c>
      <c r="S179" s="9">
        <f t="shared" si="5"/>
        <v>11.08104964418264</v>
      </c>
    </row>
    <row r="180" spans="1:19" x14ac:dyDescent="0.3">
      <c r="A180" s="10">
        <v>179</v>
      </c>
      <c r="B180" s="6">
        <v>4</v>
      </c>
      <c r="C180" s="6" t="s">
        <v>8</v>
      </c>
      <c r="D180" s="27">
        <f>IF(C180 = "M", 0, 1)</f>
        <v>0</v>
      </c>
      <c r="E180" s="6" t="s">
        <v>12</v>
      </c>
      <c r="F180" s="27">
        <f>IF(E180="MARRIED",1,0)</f>
        <v>0</v>
      </c>
      <c r="G180" s="2" t="s">
        <v>42</v>
      </c>
      <c r="H180" s="2">
        <v>0</v>
      </c>
      <c r="I180" s="2">
        <v>0</v>
      </c>
      <c r="J180" s="28">
        <f t="shared" si="4"/>
        <v>0</v>
      </c>
      <c r="K180" s="2">
        <v>0</v>
      </c>
      <c r="L180" s="2">
        <v>0</v>
      </c>
      <c r="M180" s="2">
        <v>0</v>
      </c>
      <c r="N180" s="7">
        <v>10.4</v>
      </c>
      <c r="O180" s="6">
        <v>87</v>
      </c>
      <c r="P180" s="8">
        <v>120</v>
      </c>
      <c r="Q180" s="8">
        <v>28</v>
      </c>
      <c r="R180" s="9">
        <v>180728</v>
      </c>
      <c r="S180" s="9">
        <f t="shared" si="5"/>
        <v>12.104748417537058</v>
      </c>
    </row>
    <row r="181" spans="1:19" x14ac:dyDescent="0.3">
      <c r="A181" s="10">
        <v>180</v>
      </c>
      <c r="B181" s="6">
        <v>45</v>
      </c>
      <c r="C181" s="6" t="s">
        <v>8</v>
      </c>
      <c r="D181" s="27">
        <f>IF(C181 = "M", 0, 1)</f>
        <v>0</v>
      </c>
      <c r="E181" s="6" t="s">
        <v>9</v>
      </c>
      <c r="F181" s="27">
        <f>IF(E181="MARRIED",1,0)</f>
        <v>1</v>
      </c>
      <c r="G181" s="2" t="s">
        <v>43</v>
      </c>
      <c r="H181" s="2">
        <v>0</v>
      </c>
      <c r="I181" s="2">
        <v>0</v>
      </c>
      <c r="J181" s="28">
        <f t="shared" si="4"/>
        <v>0</v>
      </c>
      <c r="K181" s="2">
        <v>1</v>
      </c>
      <c r="L181" s="2">
        <v>0</v>
      </c>
      <c r="M181" s="2">
        <v>0</v>
      </c>
      <c r="N181" s="7">
        <v>55</v>
      </c>
      <c r="O181" s="6">
        <v>156</v>
      </c>
      <c r="P181" s="8">
        <v>72</v>
      </c>
      <c r="Q181" s="8">
        <v>20</v>
      </c>
      <c r="R181" s="9">
        <v>144134</v>
      </c>
      <c r="S181" s="9">
        <f t="shared" si="5"/>
        <v>11.878498701415285</v>
      </c>
    </row>
    <row r="182" spans="1:19" x14ac:dyDescent="0.3">
      <c r="A182" s="10">
        <v>181</v>
      </c>
      <c r="B182" s="6">
        <v>13</v>
      </c>
      <c r="C182" s="6" t="s">
        <v>8</v>
      </c>
      <c r="D182" s="27">
        <f>IF(C182 = "M", 0, 1)</f>
        <v>0</v>
      </c>
      <c r="E182" s="6" t="s">
        <v>12</v>
      </c>
      <c r="F182" s="27">
        <f>IF(E182="MARRIED",1,0)</f>
        <v>0</v>
      </c>
      <c r="G182" s="2" t="s">
        <v>14</v>
      </c>
      <c r="H182" s="2">
        <v>0</v>
      </c>
      <c r="I182" s="2">
        <v>1</v>
      </c>
      <c r="J182" s="28">
        <f t="shared" si="4"/>
        <v>0</v>
      </c>
      <c r="K182" s="2">
        <v>0</v>
      </c>
      <c r="L182" s="2">
        <v>0</v>
      </c>
      <c r="M182" s="2">
        <v>0</v>
      </c>
      <c r="N182" s="7">
        <v>22</v>
      </c>
      <c r="O182" s="6">
        <v>139</v>
      </c>
      <c r="P182" s="8">
        <v>80</v>
      </c>
      <c r="Q182" s="8">
        <v>18</v>
      </c>
      <c r="R182" s="9">
        <v>160250</v>
      </c>
      <c r="S182" s="9">
        <f t="shared" si="5"/>
        <v>11.984490374782917</v>
      </c>
    </row>
    <row r="183" spans="1:19" x14ac:dyDescent="0.3">
      <c r="A183" s="10">
        <v>182</v>
      </c>
      <c r="B183" s="6">
        <v>38</v>
      </c>
      <c r="C183" s="6" t="s">
        <v>10</v>
      </c>
      <c r="D183" s="27">
        <f>IF(C183 = "M", 0, 1)</f>
        <v>1</v>
      </c>
      <c r="E183" s="6" t="s">
        <v>9</v>
      </c>
      <c r="F183" s="27">
        <f>IF(E183="MARRIED",1,0)</f>
        <v>1</v>
      </c>
      <c r="G183" s="2" t="s">
        <v>11</v>
      </c>
      <c r="H183" s="2">
        <v>0</v>
      </c>
      <c r="I183" s="2">
        <v>0</v>
      </c>
      <c r="J183" s="28">
        <f t="shared" si="4"/>
        <v>0</v>
      </c>
      <c r="K183" s="2">
        <v>0</v>
      </c>
      <c r="L183" s="2">
        <v>1</v>
      </c>
      <c r="M183" s="2">
        <v>0</v>
      </c>
      <c r="N183" s="7">
        <v>56</v>
      </c>
      <c r="O183" s="6">
        <v>150</v>
      </c>
      <c r="P183" s="8">
        <v>68</v>
      </c>
      <c r="Q183" s="8">
        <v>24</v>
      </c>
      <c r="R183" s="9">
        <v>193543</v>
      </c>
      <c r="S183" s="9">
        <f t="shared" si="5"/>
        <v>12.173254988986494</v>
      </c>
    </row>
    <row r="184" spans="1:19" x14ac:dyDescent="0.3">
      <c r="A184" s="10">
        <v>183</v>
      </c>
      <c r="B184" s="23">
        <v>0.41666666666666669</v>
      </c>
      <c r="C184" s="6" t="s">
        <v>8</v>
      </c>
      <c r="D184" s="27">
        <f>IF(C184 = "M", 0, 1)</f>
        <v>0</v>
      </c>
      <c r="E184" s="6" t="s">
        <v>12</v>
      </c>
      <c r="F184" s="27">
        <f>IF(E184="MARRIED",1,0)</f>
        <v>0</v>
      </c>
      <c r="G184" s="2" t="s">
        <v>44</v>
      </c>
      <c r="H184" s="2">
        <v>0</v>
      </c>
      <c r="I184" s="2">
        <v>0</v>
      </c>
      <c r="J184" s="28">
        <f t="shared" si="4"/>
        <v>0</v>
      </c>
      <c r="K184" s="2">
        <v>0</v>
      </c>
      <c r="L184" s="2">
        <v>0</v>
      </c>
      <c r="M184" s="2">
        <v>1</v>
      </c>
      <c r="N184" s="7">
        <v>4.7</v>
      </c>
      <c r="O184" s="6">
        <v>66</v>
      </c>
      <c r="P184" s="8">
        <v>100</v>
      </c>
      <c r="Q184" s="8">
        <v>24</v>
      </c>
      <c r="R184" s="9">
        <v>233376</v>
      </c>
      <c r="S184" s="9">
        <f t="shared" si="5"/>
        <v>12.36040616578396</v>
      </c>
    </row>
    <row r="185" spans="1:19" x14ac:dyDescent="0.3">
      <c r="A185" s="10">
        <v>184</v>
      </c>
      <c r="B185" s="6">
        <v>21</v>
      </c>
      <c r="C185" s="6" t="s">
        <v>10</v>
      </c>
      <c r="D185" s="27">
        <f>IF(C185 = "M", 0, 1)</f>
        <v>1</v>
      </c>
      <c r="E185" s="6" t="s">
        <v>9</v>
      </c>
      <c r="F185" s="27">
        <f>IF(E185="MARRIED",1,0)</f>
        <v>1</v>
      </c>
      <c r="G185" s="2" t="s">
        <v>11</v>
      </c>
      <c r="H185" s="2">
        <v>0</v>
      </c>
      <c r="I185" s="2">
        <v>0</v>
      </c>
      <c r="J185" s="28">
        <f t="shared" si="4"/>
        <v>0</v>
      </c>
      <c r="K185" s="2">
        <v>0</v>
      </c>
      <c r="L185" s="2">
        <v>1</v>
      </c>
      <c r="M185" s="2">
        <v>0</v>
      </c>
      <c r="N185" s="7">
        <v>36.700000000000003</v>
      </c>
      <c r="O185" s="6">
        <v>154</v>
      </c>
      <c r="P185" s="8">
        <v>76</v>
      </c>
      <c r="Q185" s="8">
        <v>20</v>
      </c>
      <c r="R185" s="9">
        <v>166709</v>
      </c>
      <c r="S185" s="9">
        <f t="shared" si="5"/>
        <v>12.024005056483681</v>
      </c>
    </row>
    <row r="186" spans="1:19" x14ac:dyDescent="0.3">
      <c r="A186" s="10">
        <v>185</v>
      </c>
      <c r="B186" s="6">
        <v>13</v>
      </c>
      <c r="C186" s="6" t="s">
        <v>8</v>
      </c>
      <c r="D186" s="27">
        <f>IF(C186 = "M", 0, 1)</f>
        <v>0</v>
      </c>
      <c r="E186" s="6" t="s">
        <v>12</v>
      </c>
      <c r="F186" s="27">
        <f>IF(E186="MARRIED",1,0)</f>
        <v>0</v>
      </c>
      <c r="G186" s="2" t="s">
        <v>14</v>
      </c>
      <c r="H186" s="2">
        <v>0</v>
      </c>
      <c r="I186" s="2">
        <v>1</v>
      </c>
      <c r="J186" s="28">
        <f t="shared" si="4"/>
        <v>0</v>
      </c>
      <c r="K186" s="2">
        <v>0</v>
      </c>
      <c r="L186" s="2">
        <v>0</v>
      </c>
      <c r="M186" s="2">
        <v>0</v>
      </c>
      <c r="N186" s="7">
        <v>25.1</v>
      </c>
      <c r="O186" s="6">
        <v>130</v>
      </c>
      <c r="P186" s="8">
        <v>118</v>
      </c>
      <c r="Q186" s="8">
        <v>22</v>
      </c>
      <c r="R186" s="9">
        <v>133873</v>
      </c>
      <c r="S186" s="9">
        <f t="shared" si="5"/>
        <v>11.804646868329399</v>
      </c>
    </row>
    <row r="187" spans="1:19" x14ac:dyDescent="0.3">
      <c r="A187" s="10">
        <v>186</v>
      </c>
      <c r="B187" s="6">
        <v>11</v>
      </c>
      <c r="C187" s="6" t="s">
        <v>8</v>
      </c>
      <c r="D187" s="27">
        <f>IF(C187 = "M", 0, 1)</f>
        <v>0</v>
      </c>
      <c r="E187" s="6" t="s">
        <v>12</v>
      </c>
      <c r="F187" s="27">
        <f>IF(E187="MARRIED",1,0)</f>
        <v>0</v>
      </c>
      <c r="G187" s="2" t="s">
        <v>14</v>
      </c>
      <c r="H187" s="2">
        <v>0</v>
      </c>
      <c r="I187" s="2">
        <v>1</v>
      </c>
      <c r="J187" s="28">
        <f t="shared" si="4"/>
        <v>0</v>
      </c>
      <c r="K187" s="2">
        <v>0</v>
      </c>
      <c r="L187" s="2">
        <v>0</v>
      </c>
      <c r="M187" s="2">
        <v>0</v>
      </c>
      <c r="N187" s="7">
        <v>33.4</v>
      </c>
      <c r="O187" s="6">
        <v>165</v>
      </c>
      <c r="P187" s="8">
        <v>88</v>
      </c>
      <c r="Q187" s="8">
        <v>24</v>
      </c>
      <c r="R187" s="9">
        <v>133087</v>
      </c>
      <c r="S187" s="9">
        <f t="shared" si="5"/>
        <v>11.798758328688971</v>
      </c>
    </row>
    <row r="188" spans="1:19" x14ac:dyDescent="0.3">
      <c r="A188" s="10">
        <v>187</v>
      </c>
      <c r="B188" s="6">
        <v>57</v>
      </c>
      <c r="C188" s="6" t="s">
        <v>8</v>
      </c>
      <c r="D188" s="27">
        <f>IF(C188 = "M", 0, 1)</f>
        <v>0</v>
      </c>
      <c r="E188" s="6" t="s">
        <v>9</v>
      </c>
      <c r="F188" s="27">
        <f>IF(E188="MARRIED",1,0)</f>
        <v>1</v>
      </c>
      <c r="G188" s="2" t="s">
        <v>43</v>
      </c>
      <c r="H188" s="2">
        <v>0</v>
      </c>
      <c r="I188" s="2">
        <v>0</v>
      </c>
      <c r="J188" s="28">
        <f t="shared" si="4"/>
        <v>0</v>
      </c>
      <c r="K188" s="2">
        <v>1</v>
      </c>
      <c r="L188" s="2">
        <v>0</v>
      </c>
      <c r="M188" s="2">
        <v>0</v>
      </c>
      <c r="N188" s="7">
        <v>81.599999999999994</v>
      </c>
      <c r="O188" s="6">
        <v>165</v>
      </c>
      <c r="P188" s="8">
        <v>68</v>
      </c>
      <c r="Q188" s="8">
        <v>20</v>
      </c>
      <c r="R188" s="9">
        <v>178428</v>
      </c>
      <c r="S188" s="9">
        <f t="shared" si="5"/>
        <v>12.091940437485224</v>
      </c>
    </row>
    <row r="189" spans="1:19" x14ac:dyDescent="0.3">
      <c r="A189" s="10">
        <v>188</v>
      </c>
      <c r="B189" s="6">
        <v>56</v>
      </c>
      <c r="C189" s="6" t="s">
        <v>8</v>
      </c>
      <c r="D189" s="27">
        <f>IF(C189 = "M", 0, 1)</f>
        <v>0</v>
      </c>
      <c r="E189" s="6" t="s">
        <v>9</v>
      </c>
      <c r="F189" s="27">
        <f>IF(E189="MARRIED",1,0)</f>
        <v>1</v>
      </c>
      <c r="G189" s="2" t="s">
        <v>43</v>
      </c>
      <c r="H189" s="2">
        <v>0</v>
      </c>
      <c r="I189" s="2">
        <v>0</v>
      </c>
      <c r="J189" s="28">
        <f t="shared" si="4"/>
        <v>0</v>
      </c>
      <c r="K189" s="2">
        <v>1</v>
      </c>
      <c r="L189" s="2">
        <v>0</v>
      </c>
      <c r="M189" s="2">
        <v>0</v>
      </c>
      <c r="N189" s="7">
        <v>85</v>
      </c>
      <c r="O189" s="6">
        <v>173</v>
      </c>
      <c r="P189" s="8">
        <v>100</v>
      </c>
      <c r="Q189" s="8">
        <v>20</v>
      </c>
      <c r="R189" s="9">
        <v>191102</v>
      </c>
      <c r="S189" s="9">
        <f t="shared" si="5"/>
        <v>12.16056259589835</v>
      </c>
    </row>
    <row r="190" spans="1:19" x14ac:dyDescent="0.3">
      <c r="A190" s="10">
        <v>189</v>
      </c>
      <c r="B190" s="6">
        <v>3</v>
      </c>
      <c r="C190" s="6" t="s">
        <v>8</v>
      </c>
      <c r="D190" s="27">
        <f>IF(C190 = "M", 0, 1)</f>
        <v>0</v>
      </c>
      <c r="E190" s="6" t="s">
        <v>12</v>
      </c>
      <c r="F190" s="27">
        <f>IF(E190="MARRIED",1,0)</f>
        <v>0</v>
      </c>
      <c r="G190" s="2" t="s">
        <v>44</v>
      </c>
      <c r="H190" s="2">
        <v>0</v>
      </c>
      <c r="I190" s="2">
        <v>0</v>
      </c>
      <c r="J190" s="28">
        <f t="shared" si="4"/>
        <v>0</v>
      </c>
      <c r="K190" s="2">
        <v>0</v>
      </c>
      <c r="L190" s="2">
        <v>0</v>
      </c>
      <c r="M190" s="2">
        <v>1</v>
      </c>
      <c r="N190" s="7">
        <v>12.5</v>
      </c>
      <c r="O190" s="6">
        <v>88</v>
      </c>
      <c r="P190" s="8">
        <v>110</v>
      </c>
      <c r="Q190" s="8">
        <v>24</v>
      </c>
      <c r="R190" s="9">
        <v>168670</v>
      </c>
      <c r="S190" s="9">
        <f t="shared" si="5"/>
        <v>12.03569942225206</v>
      </c>
    </row>
    <row r="191" spans="1:19" x14ac:dyDescent="0.3">
      <c r="A191" s="10">
        <v>190</v>
      </c>
      <c r="B191" s="6">
        <v>2</v>
      </c>
      <c r="C191" s="6" t="s">
        <v>8</v>
      </c>
      <c r="D191" s="27">
        <f>IF(C191 = "M", 0, 1)</f>
        <v>0</v>
      </c>
      <c r="E191" s="6" t="s">
        <v>12</v>
      </c>
      <c r="F191" s="27">
        <f>IF(E191="MARRIED",1,0)</f>
        <v>0</v>
      </c>
      <c r="G191" s="2" t="s">
        <v>14</v>
      </c>
      <c r="H191" s="2">
        <v>0</v>
      </c>
      <c r="I191" s="2">
        <v>1</v>
      </c>
      <c r="J191" s="28">
        <f t="shared" si="4"/>
        <v>0</v>
      </c>
      <c r="K191" s="2">
        <v>0</v>
      </c>
      <c r="L191" s="2">
        <v>0</v>
      </c>
      <c r="M191" s="2">
        <v>0</v>
      </c>
      <c r="N191" s="7">
        <v>11</v>
      </c>
      <c r="O191" s="6">
        <v>83</v>
      </c>
      <c r="P191" s="8">
        <v>96</v>
      </c>
      <c r="Q191" s="8">
        <v>28</v>
      </c>
      <c r="R191" s="9">
        <v>163914</v>
      </c>
      <c r="S191" s="9">
        <f t="shared" si="5"/>
        <v>12.007097179021784</v>
      </c>
    </row>
    <row r="192" spans="1:19" x14ac:dyDescent="0.3">
      <c r="A192" s="10">
        <v>191</v>
      </c>
      <c r="B192" s="6">
        <v>63</v>
      </c>
      <c r="C192" s="6" t="s">
        <v>8</v>
      </c>
      <c r="D192" s="27">
        <f>IF(C192 = "M", 0, 1)</f>
        <v>0</v>
      </c>
      <c r="E192" s="6" t="s">
        <v>9</v>
      </c>
      <c r="F192" s="27">
        <f>IF(E192="MARRIED",1,0)</f>
        <v>1</v>
      </c>
      <c r="G192" s="2" t="s">
        <v>44</v>
      </c>
      <c r="H192" s="2">
        <v>0</v>
      </c>
      <c r="I192" s="2">
        <v>0</v>
      </c>
      <c r="J192" s="28">
        <f t="shared" si="4"/>
        <v>0</v>
      </c>
      <c r="K192" s="2">
        <v>0</v>
      </c>
      <c r="L192" s="2">
        <v>0</v>
      </c>
      <c r="M192" s="2">
        <v>1</v>
      </c>
      <c r="N192" s="7">
        <v>62</v>
      </c>
      <c r="O192" s="6">
        <v>172</v>
      </c>
      <c r="P192" s="8">
        <v>98</v>
      </c>
      <c r="Q192" s="8">
        <v>20</v>
      </c>
      <c r="R192" s="9">
        <v>241130</v>
      </c>
      <c r="S192" s="9">
        <f t="shared" si="5"/>
        <v>12.393091486125751</v>
      </c>
    </row>
    <row r="193" spans="1:19" x14ac:dyDescent="0.3">
      <c r="A193" s="10">
        <v>192</v>
      </c>
      <c r="B193" s="6">
        <v>68</v>
      </c>
      <c r="C193" s="6" t="s">
        <v>8</v>
      </c>
      <c r="D193" s="27">
        <f>IF(C193 = "M", 0, 1)</f>
        <v>0</v>
      </c>
      <c r="E193" s="6" t="s">
        <v>9</v>
      </c>
      <c r="F193" s="27">
        <f>IF(E193="MARRIED",1,0)</f>
        <v>1</v>
      </c>
      <c r="G193" s="2" t="s">
        <v>43</v>
      </c>
      <c r="H193" s="2">
        <v>0</v>
      </c>
      <c r="I193" s="2">
        <v>0</v>
      </c>
      <c r="J193" s="28">
        <f t="shared" si="4"/>
        <v>0</v>
      </c>
      <c r="K193" s="2">
        <v>1</v>
      </c>
      <c r="L193" s="2">
        <v>0</v>
      </c>
      <c r="M193" s="2">
        <v>0</v>
      </c>
      <c r="N193" s="7">
        <v>64.3</v>
      </c>
      <c r="O193" s="6">
        <v>154</v>
      </c>
      <c r="P193" s="8">
        <v>80</v>
      </c>
      <c r="Q193" s="8">
        <v>20</v>
      </c>
      <c r="R193" s="9">
        <v>138535</v>
      </c>
      <c r="S193" s="9">
        <f t="shared" si="5"/>
        <v>11.838878280265575</v>
      </c>
    </row>
    <row r="194" spans="1:19" x14ac:dyDescent="0.3">
      <c r="A194" s="10">
        <v>193</v>
      </c>
      <c r="B194" s="6">
        <v>16</v>
      </c>
      <c r="C194" s="6" t="s">
        <v>8</v>
      </c>
      <c r="D194" s="27">
        <f>IF(C194 = "M", 0, 1)</f>
        <v>0</v>
      </c>
      <c r="E194" s="6" t="s">
        <v>12</v>
      </c>
      <c r="F194" s="27">
        <f>IF(E194="MARRIED",1,0)</f>
        <v>0</v>
      </c>
      <c r="G194" s="2" t="s">
        <v>42</v>
      </c>
      <c r="H194" s="2">
        <v>0</v>
      </c>
      <c r="I194" s="2">
        <v>0</v>
      </c>
      <c r="J194" s="28">
        <f t="shared" si="4"/>
        <v>0</v>
      </c>
      <c r="K194" s="2">
        <v>0</v>
      </c>
      <c r="L194" s="2">
        <v>0</v>
      </c>
      <c r="M194" s="2">
        <v>0</v>
      </c>
      <c r="N194" s="7">
        <v>42.5</v>
      </c>
      <c r="O194" s="6">
        <v>163</v>
      </c>
      <c r="P194" s="8">
        <v>84</v>
      </c>
      <c r="Q194" s="8">
        <v>24</v>
      </c>
      <c r="R194" s="9">
        <v>119348</v>
      </c>
      <c r="S194" s="9">
        <f t="shared" si="5"/>
        <v>11.689798874190457</v>
      </c>
    </row>
    <row r="195" spans="1:19" x14ac:dyDescent="0.3">
      <c r="A195" s="10">
        <v>194</v>
      </c>
      <c r="B195" s="6">
        <v>63</v>
      </c>
      <c r="C195" s="6" t="s">
        <v>8</v>
      </c>
      <c r="D195" s="27">
        <f>IF(C195 = "M", 0, 1)</f>
        <v>0</v>
      </c>
      <c r="E195" s="6" t="s">
        <v>9</v>
      </c>
      <c r="F195" s="27">
        <f>IF(E195="MARRIED",1,0)</f>
        <v>1</v>
      </c>
      <c r="G195" s="2" t="s">
        <v>43</v>
      </c>
      <c r="H195" s="2">
        <v>0</v>
      </c>
      <c r="I195" s="2">
        <v>0</v>
      </c>
      <c r="J195" s="28">
        <f t="shared" ref="J195:J201" si="6">D195*I195</f>
        <v>0</v>
      </c>
      <c r="K195" s="2">
        <v>1</v>
      </c>
      <c r="L195" s="2">
        <v>0</v>
      </c>
      <c r="M195" s="2">
        <v>0</v>
      </c>
      <c r="N195" s="7">
        <v>53.6</v>
      </c>
      <c r="O195" s="6">
        <v>157</v>
      </c>
      <c r="P195" s="8">
        <v>76</v>
      </c>
      <c r="Q195" s="8">
        <v>15</v>
      </c>
      <c r="R195" s="9">
        <v>154354</v>
      </c>
      <c r="S195" s="9">
        <f t="shared" ref="S195:S201" si="7">LN(R195)</f>
        <v>11.94700394472247</v>
      </c>
    </row>
    <row r="196" spans="1:19" x14ac:dyDescent="0.3">
      <c r="A196" s="10">
        <v>195</v>
      </c>
      <c r="B196" s="6">
        <v>3</v>
      </c>
      <c r="C196" s="6" t="s">
        <v>8</v>
      </c>
      <c r="D196" s="27">
        <f>IF(C196 = "M", 0, 1)</f>
        <v>0</v>
      </c>
      <c r="E196" s="6" t="s">
        <v>12</v>
      </c>
      <c r="F196" s="27">
        <f>IF(E196="MARRIED",1,0)</f>
        <v>0</v>
      </c>
      <c r="G196" s="2" t="s">
        <v>44</v>
      </c>
      <c r="H196" s="2">
        <v>0</v>
      </c>
      <c r="I196" s="2">
        <v>0</v>
      </c>
      <c r="J196" s="28">
        <f t="shared" si="6"/>
        <v>0</v>
      </c>
      <c r="K196" s="2">
        <v>0</v>
      </c>
      <c r="L196" s="2">
        <v>0</v>
      </c>
      <c r="M196" s="2">
        <v>1</v>
      </c>
      <c r="N196" s="7">
        <v>13.1</v>
      </c>
      <c r="O196" s="6">
        <v>53</v>
      </c>
      <c r="P196" s="8">
        <v>88</v>
      </c>
      <c r="Q196" s="8">
        <v>18</v>
      </c>
      <c r="R196" s="9">
        <v>119877</v>
      </c>
      <c r="S196" s="9">
        <f t="shared" si="7"/>
        <v>11.694221496092444</v>
      </c>
    </row>
    <row r="197" spans="1:19" x14ac:dyDescent="0.3">
      <c r="A197" s="10">
        <v>196</v>
      </c>
      <c r="B197" s="6">
        <v>1</v>
      </c>
      <c r="C197" s="6" t="s">
        <v>10</v>
      </c>
      <c r="D197" s="27">
        <f>IF(C197 = "M", 0, 1)</f>
        <v>1</v>
      </c>
      <c r="E197" s="6" t="s">
        <v>12</v>
      </c>
      <c r="F197" s="27">
        <f>IF(E197="MARRIED",1,0)</f>
        <v>0</v>
      </c>
      <c r="G197" s="2" t="s">
        <v>44</v>
      </c>
      <c r="H197" s="2">
        <v>0</v>
      </c>
      <c r="I197" s="2">
        <v>0</v>
      </c>
      <c r="J197" s="28">
        <f t="shared" si="6"/>
        <v>0</v>
      </c>
      <c r="K197" s="2">
        <v>0</v>
      </c>
      <c r="L197" s="2">
        <v>0</v>
      </c>
      <c r="M197" s="2">
        <v>1</v>
      </c>
      <c r="N197" s="7">
        <v>8.6</v>
      </c>
      <c r="O197" s="6">
        <v>80</v>
      </c>
      <c r="P197" s="8">
        <v>100</v>
      </c>
      <c r="Q197" s="8">
        <v>18</v>
      </c>
      <c r="R197" s="9">
        <v>135019</v>
      </c>
      <c r="S197" s="9">
        <f t="shared" si="7"/>
        <v>11.813170788258258</v>
      </c>
    </row>
    <row r="198" spans="1:19" x14ac:dyDescent="0.3">
      <c r="A198" s="10">
        <v>197</v>
      </c>
      <c r="B198" s="6">
        <v>1</v>
      </c>
      <c r="C198" s="6" t="s">
        <v>10</v>
      </c>
      <c r="D198" s="27">
        <f>IF(C198 = "M", 0, 1)</f>
        <v>1</v>
      </c>
      <c r="E198" s="6" t="s">
        <v>12</v>
      </c>
      <c r="F198" s="27">
        <f>IF(E198="MARRIED",1,0)</f>
        <v>0</v>
      </c>
      <c r="G198" s="2" t="s">
        <v>13</v>
      </c>
      <c r="H198" s="2">
        <v>1</v>
      </c>
      <c r="I198" s="2">
        <v>0</v>
      </c>
      <c r="J198" s="28">
        <f t="shared" si="6"/>
        <v>0</v>
      </c>
      <c r="K198" s="2">
        <v>0</v>
      </c>
      <c r="L198" s="2">
        <v>0</v>
      </c>
      <c r="M198" s="2">
        <v>0</v>
      </c>
      <c r="N198" s="7">
        <v>6</v>
      </c>
      <c r="O198" s="6">
        <v>72</v>
      </c>
      <c r="P198" s="8">
        <v>92</v>
      </c>
      <c r="Q198" s="8">
        <v>24</v>
      </c>
      <c r="R198" s="9">
        <v>176383</v>
      </c>
      <c r="S198" s="9">
        <f t="shared" si="7"/>
        <v>12.080413046028674</v>
      </c>
    </row>
    <row r="199" spans="1:19" x14ac:dyDescent="0.3">
      <c r="A199" s="10">
        <v>198</v>
      </c>
      <c r="B199" s="6">
        <v>2</v>
      </c>
      <c r="C199" s="6" t="s">
        <v>10</v>
      </c>
      <c r="D199" s="27">
        <f>IF(C199 = "M", 0, 1)</f>
        <v>1</v>
      </c>
      <c r="E199" s="6" t="s">
        <v>12</v>
      </c>
      <c r="F199" s="27">
        <f>IF(E199="MARRIED",1,0)</f>
        <v>0</v>
      </c>
      <c r="G199" s="2" t="s">
        <v>44</v>
      </c>
      <c r="H199" s="2">
        <v>0</v>
      </c>
      <c r="I199" s="2">
        <v>0</v>
      </c>
      <c r="J199" s="28">
        <f t="shared" si="6"/>
        <v>0</v>
      </c>
      <c r="K199" s="2">
        <v>0</v>
      </c>
      <c r="L199" s="2">
        <v>0</v>
      </c>
      <c r="M199" s="2">
        <v>1</v>
      </c>
      <c r="N199" s="7">
        <v>11</v>
      </c>
      <c r="O199" s="6">
        <v>78</v>
      </c>
      <c r="P199" s="8">
        <v>126</v>
      </c>
      <c r="Q199" s="8">
        <v>24</v>
      </c>
      <c r="R199" s="9">
        <v>233522</v>
      </c>
      <c r="S199" s="9">
        <f t="shared" si="7"/>
        <v>12.36103157006823</v>
      </c>
    </row>
    <row r="200" spans="1:19" x14ac:dyDescent="0.3">
      <c r="A200" s="10">
        <v>199</v>
      </c>
      <c r="B200" s="6">
        <v>7</v>
      </c>
      <c r="C200" s="6" t="s">
        <v>8</v>
      </c>
      <c r="D200" s="27">
        <f>IF(C200 = "M", 0, 1)</f>
        <v>0</v>
      </c>
      <c r="E200" s="6" t="s">
        <v>12</v>
      </c>
      <c r="F200" s="27">
        <f>IF(E200="MARRIED",1,0)</f>
        <v>0</v>
      </c>
      <c r="G200" s="2" t="s">
        <v>44</v>
      </c>
      <c r="H200" s="2">
        <v>0</v>
      </c>
      <c r="I200" s="2">
        <v>0</v>
      </c>
      <c r="J200" s="28">
        <f t="shared" si="6"/>
        <v>0</v>
      </c>
      <c r="K200" s="2">
        <v>0</v>
      </c>
      <c r="L200" s="2">
        <v>0</v>
      </c>
      <c r="M200" s="2">
        <v>1</v>
      </c>
      <c r="N200" s="7">
        <v>16</v>
      </c>
      <c r="O200" s="6">
        <v>110</v>
      </c>
      <c r="P200" s="8">
        <v>126</v>
      </c>
      <c r="Q200" s="8">
        <v>26</v>
      </c>
      <c r="R200" s="9">
        <v>132585</v>
      </c>
      <c r="S200" s="9">
        <f t="shared" si="7"/>
        <v>11.794979228163157</v>
      </c>
    </row>
    <row r="201" spans="1:19" x14ac:dyDescent="0.3">
      <c r="A201" s="10">
        <v>200</v>
      </c>
      <c r="B201" s="6">
        <v>1</v>
      </c>
      <c r="C201" s="6" t="s">
        <v>8</v>
      </c>
      <c r="D201" s="27">
        <f>IF(C201 = "M", 0, 1)</f>
        <v>0</v>
      </c>
      <c r="E201" s="6" t="s">
        <v>12</v>
      </c>
      <c r="F201" s="27">
        <f>IF(E201="MARRIED",1,0)</f>
        <v>0</v>
      </c>
      <c r="G201" s="2" t="s">
        <v>44</v>
      </c>
      <c r="H201" s="2">
        <v>0</v>
      </c>
      <c r="I201" s="2">
        <v>0</v>
      </c>
      <c r="J201" s="28">
        <f t="shared" si="6"/>
        <v>0</v>
      </c>
      <c r="K201" s="2">
        <v>0</v>
      </c>
      <c r="L201" s="2">
        <v>0</v>
      </c>
      <c r="M201" s="2">
        <v>1</v>
      </c>
      <c r="N201" s="7">
        <v>9</v>
      </c>
      <c r="O201" s="6">
        <v>29</v>
      </c>
      <c r="P201" s="8">
        <v>103</v>
      </c>
      <c r="Q201" s="8">
        <v>26</v>
      </c>
      <c r="R201" s="9">
        <v>170654</v>
      </c>
      <c r="S201" s="9">
        <f t="shared" si="7"/>
        <v>12.047393393849188</v>
      </c>
    </row>
    <row r="202" spans="1:19" x14ac:dyDescent="0.3">
      <c r="A202" s="10"/>
      <c r="B202" s="6"/>
      <c r="C202" s="6"/>
      <c r="D202" s="27"/>
      <c r="E202" s="6"/>
      <c r="F202" s="27"/>
      <c r="G202" s="2"/>
      <c r="H202" s="2"/>
      <c r="I202" s="2"/>
      <c r="J202" s="28"/>
      <c r="K202" s="2"/>
      <c r="L202" s="2"/>
      <c r="M202" s="2"/>
      <c r="N202" s="7"/>
      <c r="O202" s="6"/>
      <c r="P202" s="8"/>
      <c r="Q202" s="8"/>
      <c r="R202" s="9"/>
      <c r="S202" s="9"/>
    </row>
    <row r="203" spans="1:19" x14ac:dyDescent="0.3">
      <c r="A203" s="10"/>
      <c r="B203" s="6"/>
      <c r="C203" s="6"/>
      <c r="D203" s="27"/>
      <c r="E203" s="6"/>
      <c r="F203" s="27"/>
      <c r="G203" s="2"/>
      <c r="H203" s="2"/>
      <c r="I203" s="2"/>
      <c r="J203" s="28"/>
      <c r="K203" s="2"/>
      <c r="L203" s="2"/>
      <c r="M203" s="2"/>
      <c r="N203" s="7"/>
      <c r="O203" s="6"/>
      <c r="P203" s="8"/>
      <c r="Q203" s="8"/>
      <c r="R203" s="9"/>
      <c r="S203" s="9"/>
    </row>
    <row r="204" spans="1:19" x14ac:dyDescent="0.3">
      <c r="A204" s="10"/>
      <c r="B204" s="6"/>
      <c r="C204" s="6"/>
      <c r="D204" s="27"/>
      <c r="E204" s="6"/>
      <c r="F204" s="27"/>
      <c r="G204" s="2"/>
      <c r="H204" s="2"/>
      <c r="I204" s="2"/>
      <c r="J204" s="28"/>
      <c r="K204" s="2"/>
      <c r="L204" s="2"/>
      <c r="M204" s="2"/>
      <c r="N204" s="7"/>
      <c r="O204" s="6"/>
      <c r="P204" s="8"/>
      <c r="Q204" s="8"/>
      <c r="R204" s="9"/>
      <c r="S204" s="9"/>
    </row>
    <row r="205" spans="1:19" x14ac:dyDescent="0.3">
      <c r="A205" s="10"/>
      <c r="B205" s="6"/>
      <c r="C205" s="6"/>
      <c r="D205" s="27"/>
      <c r="E205" s="6"/>
      <c r="F205" s="27"/>
      <c r="G205" s="2"/>
      <c r="H205" s="2"/>
      <c r="I205" s="2"/>
      <c r="J205" s="28"/>
      <c r="K205" s="2"/>
      <c r="L205" s="2"/>
      <c r="M205" s="2"/>
      <c r="N205" s="7"/>
      <c r="O205" s="6"/>
      <c r="P205" s="8"/>
      <c r="Q205" s="8"/>
      <c r="R205" s="9"/>
      <c r="S205" s="9"/>
    </row>
    <row r="206" spans="1:19" x14ac:dyDescent="0.3">
      <c r="A206" s="10"/>
      <c r="B206" s="6"/>
      <c r="C206" s="6"/>
      <c r="D206" s="27"/>
      <c r="E206" s="6"/>
      <c r="F206" s="27"/>
      <c r="G206" s="2"/>
      <c r="H206" s="2"/>
      <c r="I206" s="2"/>
      <c r="J206" s="28"/>
      <c r="K206" s="2"/>
      <c r="L206" s="2"/>
      <c r="M206" s="2"/>
      <c r="N206" s="7"/>
      <c r="O206" s="6"/>
      <c r="P206" s="8"/>
      <c r="Q206" s="8"/>
      <c r="R206" s="9"/>
      <c r="S206" s="9"/>
    </row>
    <row r="207" spans="1:19" x14ac:dyDescent="0.3">
      <c r="A207" s="10"/>
      <c r="B207" s="6"/>
      <c r="C207" s="6"/>
      <c r="D207" s="27"/>
      <c r="E207" s="6"/>
      <c r="F207" s="27"/>
      <c r="G207" s="2"/>
      <c r="H207" s="2"/>
      <c r="I207" s="2"/>
      <c r="J207" s="28"/>
      <c r="K207" s="2"/>
      <c r="L207" s="2"/>
      <c r="M207" s="2"/>
      <c r="N207" s="7"/>
      <c r="O207" s="6"/>
      <c r="P207" s="8"/>
      <c r="Q207" s="8"/>
      <c r="R207" s="9"/>
      <c r="S207" s="9"/>
    </row>
    <row r="208" spans="1:19" x14ac:dyDescent="0.3">
      <c r="A208" s="10"/>
      <c r="B208" s="6"/>
      <c r="C208" s="6"/>
      <c r="D208" s="27"/>
      <c r="E208" s="6"/>
      <c r="F208" s="27"/>
      <c r="G208" s="2"/>
      <c r="H208" s="2"/>
      <c r="I208" s="2"/>
      <c r="J208" s="28"/>
      <c r="K208" s="2"/>
      <c r="L208" s="2"/>
      <c r="M208" s="2"/>
      <c r="N208" s="7"/>
      <c r="O208" s="6"/>
      <c r="P208" s="8"/>
      <c r="Q208" s="8"/>
      <c r="R208" s="9"/>
      <c r="S208" s="9"/>
    </row>
    <row r="209" spans="1:19" x14ac:dyDescent="0.3">
      <c r="A209" s="10"/>
      <c r="B209" s="6"/>
      <c r="C209" s="6"/>
      <c r="D209" s="27"/>
      <c r="E209" s="6"/>
      <c r="F209" s="27"/>
      <c r="G209" s="2"/>
      <c r="H209" s="2"/>
      <c r="I209" s="2"/>
      <c r="J209" s="28"/>
      <c r="K209" s="2"/>
      <c r="L209" s="2"/>
      <c r="M209" s="2"/>
      <c r="N209" s="7"/>
      <c r="O209" s="6"/>
      <c r="P209" s="8"/>
      <c r="Q209" s="8"/>
      <c r="R209" s="9"/>
      <c r="S209" s="9"/>
    </row>
    <row r="210" spans="1:19" x14ac:dyDescent="0.3">
      <c r="A210" s="10"/>
      <c r="B210" s="6"/>
      <c r="C210" s="6"/>
      <c r="D210" s="27"/>
      <c r="E210" s="6"/>
      <c r="F210" s="27"/>
      <c r="G210" s="2"/>
      <c r="H210" s="2"/>
      <c r="I210" s="2"/>
      <c r="J210" s="28"/>
      <c r="K210" s="2"/>
      <c r="L210" s="2"/>
      <c r="M210" s="2"/>
      <c r="N210" s="7"/>
      <c r="O210" s="6"/>
      <c r="P210" s="8"/>
      <c r="Q210" s="8"/>
      <c r="R210" s="9"/>
      <c r="S210" s="9"/>
    </row>
    <row r="211" spans="1:19" x14ac:dyDescent="0.3">
      <c r="A211" s="10"/>
      <c r="B211" s="6"/>
      <c r="C211" s="6"/>
      <c r="D211" s="27"/>
      <c r="E211" s="6"/>
      <c r="F211" s="27"/>
      <c r="G211" s="2"/>
      <c r="H211" s="2"/>
      <c r="I211" s="2"/>
      <c r="J211" s="28"/>
      <c r="K211" s="2"/>
      <c r="L211" s="2"/>
      <c r="M211" s="2"/>
      <c r="N211" s="7"/>
      <c r="O211" s="6"/>
      <c r="P211" s="8"/>
      <c r="Q211" s="8"/>
      <c r="R211" s="9"/>
      <c r="S211" s="9"/>
    </row>
    <row r="212" spans="1:19" x14ac:dyDescent="0.3">
      <c r="A212" s="10"/>
      <c r="B212" s="6"/>
      <c r="C212" s="6"/>
      <c r="D212" s="27"/>
      <c r="E212" s="6"/>
      <c r="F212" s="27"/>
      <c r="G212" s="2"/>
      <c r="H212" s="2"/>
      <c r="I212" s="2"/>
      <c r="J212" s="28"/>
      <c r="K212" s="2"/>
      <c r="L212" s="2"/>
      <c r="M212" s="2"/>
      <c r="N212" s="7"/>
      <c r="O212" s="6"/>
      <c r="P212" s="8"/>
      <c r="Q212" s="8"/>
      <c r="R212" s="9"/>
      <c r="S212" s="9"/>
    </row>
    <row r="213" spans="1:19" x14ac:dyDescent="0.3">
      <c r="A213" s="10"/>
      <c r="B213" s="23"/>
      <c r="C213" s="6"/>
      <c r="D213" s="27"/>
      <c r="E213" s="6"/>
      <c r="F213" s="27"/>
      <c r="G213" s="2"/>
      <c r="H213" s="2"/>
      <c r="I213" s="2"/>
      <c r="J213" s="28"/>
      <c r="K213" s="2"/>
      <c r="L213" s="2"/>
      <c r="M213" s="2"/>
      <c r="N213" s="7"/>
      <c r="O213" s="6"/>
      <c r="P213" s="8"/>
      <c r="Q213" s="8"/>
      <c r="R213" s="9"/>
      <c r="S213" s="9"/>
    </row>
    <row r="214" spans="1:19" x14ac:dyDescent="0.3">
      <c r="A214" s="10"/>
      <c r="B214" s="6"/>
      <c r="C214" s="6"/>
      <c r="D214" s="27"/>
      <c r="E214" s="6"/>
      <c r="F214" s="27"/>
      <c r="G214" s="2"/>
      <c r="H214" s="2"/>
      <c r="I214" s="2"/>
      <c r="J214" s="28"/>
      <c r="K214" s="2"/>
      <c r="L214" s="2"/>
      <c r="M214" s="2"/>
      <c r="N214" s="7"/>
      <c r="O214" s="6"/>
      <c r="P214" s="8"/>
      <c r="Q214" s="8"/>
      <c r="R214" s="9"/>
      <c r="S214" s="9"/>
    </row>
    <row r="215" spans="1:19" x14ac:dyDescent="0.3">
      <c r="A215" s="10"/>
      <c r="B215" s="6"/>
      <c r="C215" s="6"/>
      <c r="D215" s="27"/>
      <c r="E215" s="6"/>
      <c r="F215" s="27"/>
      <c r="G215" s="2"/>
      <c r="H215" s="2"/>
      <c r="I215" s="2"/>
      <c r="J215" s="28"/>
      <c r="K215" s="2"/>
      <c r="L215" s="2"/>
      <c r="M215" s="2"/>
      <c r="N215" s="7"/>
      <c r="O215" s="6"/>
      <c r="P215" s="8"/>
      <c r="Q215" s="8"/>
      <c r="R215" s="9"/>
      <c r="S215" s="9"/>
    </row>
    <row r="216" spans="1:19" x14ac:dyDescent="0.3">
      <c r="A216" s="10"/>
      <c r="B216" s="6"/>
      <c r="C216" s="6"/>
      <c r="D216" s="27"/>
      <c r="E216" s="6"/>
      <c r="F216" s="27"/>
      <c r="G216" s="2"/>
      <c r="H216" s="2"/>
      <c r="I216" s="2"/>
      <c r="J216" s="28"/>
      <c r="K216" s="2"/>
      <c r="L216" s="2"/>
      <c r="M216" s="2"/>
      <c r="N216" s="7"/>
      <c r="O216" s="6"/>
      <c r="P216" s="8"/>
      <c r="Q216" s="8"/>
      <c r="R216" s="9"/>
      <c r="S216" s="9"/>
    </row>
    <row r="217" spans="1:19" x14ac:dyDescent="0.3">
      <c r="A217" s="10"/>
      <c r="B217" s="6"/>
      <c r="C217" s="6"/>
      <c r="D217" s="27"/>
      <c r="E217" s="6"/>
      <c r="F217" s="27"/>
      <c r="G217" s="2"/>
      <c r="H217" s="2"/>
      <c r="I217" s="2"/>
      <c r="J217" s="28"/>
      <c r="K217" s="2"/>
      <c r="L217" s="2"/>
      <c r="M217" s="2"/>
      <c r="N217" s="7"/>
      <c r="O217" s="6"/>
      <c r="P217" s="8"/>
      <c r="Q217" s="8"/>
      <c r="R217" s="9"/>
      <c r="S217" s="9"/>
    </row>
    <row r="218" spans="1:19" x14ac:dyDescent="0.3">
      <c r="A218" s="10"/>
      <c r="B218" s="6"/>
      <c r="C218" s="6"/>
      <c r="D218" s="27"/>
      <c r="E218" s="6"/>
      <c r="F218" s="27"/>
      <c r="G218" s="2"/>
      <c r="H218" s="2"/>
      <c r="I218" s="2"/>
      <c r="J218" s="28"/>
      <c r="K218" s="2"/>
      <c r="L218" s="2"/>
      <c r="M218" s="2"/>
      <c r="N218" s="7"/>
      <c r="O218" s="6"/>
      <c r="P218" s="8"/>
      <c r="Q218" s="8"/>
      <c r="R218" s="9"/>
      <c r="S218" s="9"/>
    </row>
    <row r="219" spans="1:19" x14ac:dyDescent="0.3">
      <c r="A219" s="10"/>
      <c r="B219" s="6"/>
      <c r="C219" s="6"/>
      <c r="D219" s="27"/>
      <c r="E219" s="6"/>
      <c r="F219" s="27"/>
      <c r="G219" s="2"/>
      <c r="H219" s="2"/>
      <c r="I219" s="2"/>
      <c r="J219" s="28"/>
      <c r="K219" s="2"/>
      <c r="L219" s="2"/>
      <c r="M219" s="2"/>
      <c r="N219" s="7"/>
      <c r="O219" s="6"/>
      <c r="P219" s="8"/>
      <c r="Q219" s="8"/>
      <c r="R219" s="9"/>
      <c r="S219" s="9"/>
    </row>
    <row r="220" spans="1:19" x14ac:dyDescent="0.3">
      <c r="A220" s="10"/>
      <c r="B220" s="6"/>
      <c r="C220" s="6"/>
      <c r="D220" s="27"/>
      <c r="E220" s="6"/>
      <c r="F220" s="27"/>
      <c r="G220" s="2"/>
      <c r="H220" s="2"/>
      <c r="I220" s="2"/>
      <c r="J220" s="28"/>
      <c r="K220" s="2"/>
      <c r="L220" s="2"/>
      <c r="M220" s="2"/>
      <c r="N220" s="7"/>
      <c r="O220" s="6"/>
      <c r="P220" s="8"/>
      <c r="Q220" s="8"/>
      <c r="R220" s="9"/>
      <c r="S220" s="9"/>
    </row>
    <row r="221" spans="1:19" x14ac:dyDescent="0.3">
      <c r="A221" s="10"/>
      <c r="B221" s="6"/>
      <c r="C221" s="6"/>
      <c r="D221" s="27"/>
      <c r="E221" s="6"/>
      <c r="F221" s="27"/>
      <c r="G221" s="2"/>
      <c r="H221" s="2"/>
      <c r="I221" s="2"/>
      <c r="J221" s="28"/>
      <c r="K221" s="2"/>
      <c r="L221" s="2"/>
      <c r="M221" s="2"/>
      <c r="N221" s="7"/>
      <c r="O221" s="6"/>
      <c r="P221" s="8"/>
      <c r="Q221" s="8"/>
      <c r="R221" s="9"/>
      <c r="S221" s="9"/>
    </row>
    <row r="222" spans="1:19" x14ac:dyDescent="0.3">
      <c r="A222" s="10"/>
      <c r="B222" s="6"/>
      <c r="C222" s="6"/>
      <c r="D222" s="27"/>
      <c r="E222" s="6"/>
      <c r="F222" s="27"/>
      <c r="G222" s="2"/>
      <c r="H222" s="2"/>
      <c r="I222" s="2"/>
      <c r="J222" s="28"/>
      <c r="K222" s="2"/>
      <c r="L222" s="2"/>
      <c r="M222" s="2"/>
      <c r="N222" s="7"/>
      <c r="O222" s="6"/>
      <c r="P222" s="8"/>
      <c r="Q222" s="8"/>
      <c r="R222" s="9"/>
      <c r="S222" s="9"/>
    </row>
    <row r="223" spans="1:19" x14ac:dyDescent="0.3">
      <c r="A223" s="10"/>
      <c r="B223" s="6"/>
      <c r="C223" s="6"/>
      <c r="D223" s="27"/>
      <c r="E223" s="6"/>
      <c r="F223" s="27"/>
      <c r="G223" s="2"/>
      <c r="H223" s="2"/>
      <c r="I223" s="2"/>
      <c r="J223" s="28"/>
      <c r="K223" s="2"/>
      <c r="L223" s="2"/>
      <c r="M223" s="2"/>
      <c r="N223" s="7"/>
      <c r="O223" s="6"/>
      <c r="P223" s="8"/>
      <c r="Q223" s="8"/>
      <c r="R223" s="9"/>
      <c r="S223" s="9"/>
    </row>
    <row r="224" spans="1:19" x14ac:dyDescent="0.3">
      <c r="A224" s="10"/>
      <c r="B224" s="6"/>
      <c r="C224" s="6"/>
      <c r="D224" s="27"/>
      <c r="E224" s="6"/>
      <c r="F224" s="27"/>
      <c r="G224" s="2"/>
      <c r="H224" s="2"/>
      <c r="I224" s="2"/>
      <c r="J224" s="28"/>
      <c r="K224" s="2"/>
      <c r="L224" s="2"/>
      <c r="M224" s="2"/>
      <c r="N224" s="7"/>
      <c r="O224" s="6"/>
      <c r="P224" s="8"/>
      <c r="Q224" s="8"/>
      <c r="R224" s="9"/>
      <c r="S224" s="9"/>
    </row>
    <row r="225" spans="1:19" x14ac:dyDescent="0.3">
      <c r="A225" s="10"/>
      <c r="B225" s="6"/>
      <c r="C225" s="6"/>
      <c r="D225" s="27"/>
      <c r="E225" s="6"/>
      <c r="F225" s="27"/>
      <c r="G225" s="2"/>
      <c r="H225" s="2"/>
      <c r="I225" s="2"/>
      <c r="J225" s="28"/>
      <c r="K225" s="2"/>
      <c r="L225" s="2"/>
      <c r="M225" s="2"/>
      <c r="N225" s="7"/>
      <c r="O225" s="6"/>
      <c r="P225" s="8"/>
      <c r="Q225" s="8"/>
      <c r="R225" s="9"/>
      <c r="S225" s="9"/>
    </row>
    <row r="226" spans="1:19" x14ac:dyDescent="0.3">
      <c r="A226" s="10"/>
      <c r="B226" s="23"/>
      <c r="C226" s="6"/>
      <c r="D226" s="27"/>
      <c r="E226" s="6"/>
      <c r="F226" s="27"/>
      <c r="G226" s="2"/>
      <c r="H226" s="2"/>
      <c r="I226" s="2"/>
      <c r="J226" s="28"/>
      <c r="K226" s="2"/>
      <c r="L226" s="2"/>
      <c r="M226" s="2"/>
      <c r="N226" s="7"/>
      <c r="O226" s="6"/>
      <c r="P226" s="8"/>
      <c r="Q226" s="8"/>
      <c r="R226" s="9"/>
      <c r="S226" s="9"/>
    </row>
    <row r="227" spans="1:19" x14ac:dyDescent="0.3">
      <c r="A227" s="10"/>
      <c r="B227" s="6"/>
      <c r="C227" s="6"/>
      <c r="D227" s="27"/>
      <c r="E227" s="6"/>
      <c r="F227" s="27"/>
      <c r="G227" s="2"/>
      <c r="H227" s="2"/>
      <c r="I227" s="2"/>
      <c r="J227" s="28"/>
      <c r="K227" s="2"/>
      <c r="L227" s="2"/>
      <c r="M227" s="2"/>
      <c r="N227" s="7"/>
      <c r="O227" s="6"/>
      <c r="P227" s="8"/>
      <c r="Q227" s="8"/>
      <c r="R227" s="9"/>
      <c r="S227" s="9"/>
    </row>
    <row r="228" spans="1:19" x14ac:dyDescent="0.3">
      <c r="A228" s="10"/>
      <c r="B228" s="6"/>
      <c r="C228" s="6"/>
      <c r="D228" s="27"/>
      <c r="E228" s="6"/>
      <c r="F228" s="27"/>
      <c r="G228" s="2"/>
      <c r="H228" s="2"/>
      <c r="I228" s="2"/>
      <c r="J228" s="28"/>
      <c r="K228" s="2"/>
      <c r="L228" s="2"/>
      <c r="M228" s="2"/>
      <c r="N228" s="7"/>
      <c r="O228" s="6"/>
      <c r="P228" s="8"/>
      <c r="Q228" s="8"/>
      <c r="R228" s="9"/>
      <c r="S228" s="9"/>
    </row>
    <row r="229" spans="1:19" x14ac:dyDescent="0.3">
      <c r="A229" s="10"/>
      <c r="B229" s="6"/>
      <c r="C229" s="6"/>
      <c r="D229" s="27"/>
      <c r="E229" s="6"/>
      <c r="F229" s="27"/>
      <c r="G229" s="2"/>
      <c r="H229" s="2"/>
      <c r="I229" s="2"/>
      <c r="J229" s="28"/>
      <c r="K229" s="2"/>
      <c r="L229" s="2"/>
      <c r="M229" s="2"/>
      <c r="N229" s="7"/>
      <c r="O229" s="6"/>
      <c r="P229" s="8"/>
      <c r="Q229" s="8"/>
      <c r="R229" s="9"/>
      <c r="S229" s="9"/>
    </row>
    <row r="230" spans="1:19" x14ac:dyDescent="0.3">
      <c r="A230" s="10"/>
      <c r="B230" s="6"/>
      <c r="C230" s="6"/>
      <c r="D230" s="27"/>
      <c r="E230" s="6"/>
      <c r="F230" s="27"/>
      <c r="G230" s="2"/>
      <c r="H230" s="2"/>
      <c r="I230" s="2"/>
      <c r="J230" s="28"/>
      <c r="K230" s="2"/>
      <c r="L230" s="2"/>
      <c r="M230" s="2"/>
      <c r="N230" s="7"/>
      <c r="O230" s="6"/>
      <c r="P230" s="8"/>
      <c r="Q230" s="8"/>
      <c r="R230" s="9"/>
      <c r="S230" s="9"/>
    </row>
    <row r="231" spans="1:19" x14ac:dyDescent="0.3">
      <c r="A231" s="10"/>
      <c r="B231" s="23"/>
      <c r="C231" s="6"/>
      <c r="D231" s="27"/>
      <c r="E231" s="6"/>
      <c r="F231" s="27"/>
      <c r="G231" s="2"/>
      <c r="H231" s="2"/>
      <c r="I231" s="2"/>
      <c r="J231" s="28"/>
      <c r="K231" s="2"/>
      <c r="L231" s="2"/>
      <c r="M231" s="2"/>
      <c r="N231" s="7"/>
      <c r="O231" s="6"/>
      <c r="P231" s="8"/>
      <c r="Q231" s="8"/>
      <c r="R231" s="9"/>
      <c r="S231" s="9"/>
    </row>
    <row r="232" spans="1:19" x14ac:dyDescent="0.3">
      <c r="A232" s="10"/>
      <c r="B232" s="6"/>
      <c r="C232" s="6"/>
      <c r="D232" s="27"/>
      <c r="E232" s="6"/>
      <c r="F232" s="27"/>
      <c r="G232" s="2"/>
      <c r="H232" s="2"/>
      <c r="I232" s="2"/>
      <c r="J232" s="28"/>
      <c r="K232" s="2"/>
      <c r="L232" s="2"/>
      <c r="M232" s="2"/>
      <c r="N232" s="7"/>
      <c r="O232" s="6"/>
      <c r="P232" s="8"/>
      <c r="Q232" s="8"/>
      <c r="R232" s="9"/>
      <c r="S232" s="9"/>
    </row>
    <row r="233" spans="1:19" x14ac:dyDescent="0.3">
      <c r="A233" s="10"/>
      <c r="B233" s="6"/>
      <c r="C233" s="6"/>
      <c r="D233" s="27"/>
      <c r="E233" s="6"/>
      <c r="F233" s="27"/>
      <c r="G233" s="2"/>
      <c r="H233" s="2"/>
      <c r="I233" s="2"/>
      <c r="J233" s="28"/>
      <c r="K233" s="2"/>
      <c r="L233" s="2"/>
      <c r="M233" s="2"/>
      <c r="N233" s="7"/>
      <c r="O233" s="6"/>
      <c r="P233" s="8"/>
      <c r="Q233" s="8"/>
      <c r="R233" s="9"/>
      <c r="S233" s="9"/>
    </row>
    <row r="234" spans="1:19" x14ac:dyDescent="0.3">
      <c r="A234" s="10"/>
      <c r="B234" s="6"/>
      <c r="C234" s="6"/>
      <c r="D234" s="27"/>
      <c r="E234" s="6"/>
      <c r="F234" s="27"/>
      <c r="G234" s="2"/>
      <c r="H234" s="2"/>
      <c r="I234" s="2"/>
      <c r="J234" s="28"/>
      <c r="K234" s="2"/>
      <c r="L234" s="2"/>
      <c r="M234" s="2"/>
      <c r="N234" s="7"/>
      <c r="O234" s="6"/>
      <c r="P234" s="8"/>
      <c r="Q234" s="8"/>
      <c r="R234" s="9"/>
      <c r="S234" s="9"/>
    </row>
    <row r="235" spans="1:19" x14ac:dyDescent="0.3">
      <c r="A235" s="10"/>
      <c r="B235" s="6"/>
      <c r="C235" s="6"/>
      <c r="D235" s="27"/>
      <c r="E235" s="6"/>
      <c r="F235" s="27"/>
      <c r="G235" s="2"/>
      <c r="H235" s="2"/>
      <c r="I235" s="2"/>
      <c r="J235" s="28"/>
      <c r="K235" s="2"/>
      <c r="L235" s="2"/>
      <c r="M235" s="2"/>
      <c r="N235" s="7"/>
      <c r="O235" s="6"/>
      <c r="P235" s="8"/>
      <c r="Q235" s="8"/>
      <c r="R235" s="9"/>
      <c r="S235" s="9"/>
    </row>
    <row r="236" spans="1:19" x14ac:dyDescent="0.3">
      <c r="A236" s="10"/>
      <c r="B236" s="6"/>
      <c r="C236" s="6"/>
      <c r="D236" s="27"/>
      <c r="E236" s="6"/>
      <c r="F236" s="27"/>
      <c r="G236" s="2"/>
      <c r="H236" s="2"/>
      <c r="I236" s="2"/>
      <c r="J236" s="28"/>
      <c r="K236" s="2"/>
      <c r="L236" s="2"/>
      <c r="M236" s="2"/>
      <c r="N236" s="7"/>
      <c r="O236" s="6"/>
      <c r="P236" s="8"/>
      <c r="Q236" s="8"/>
      <c r="R236" s="9"/>
      <c r="S236" s="9"/>
    </row>
    <row r="237" spans="1:19" x14ac:dyDescent="0.3">
      <c r="A237" s="10"/>
      <c r="B237" s="6"/>
      <c r="C237" s="6"/>
      <c r="D237" s="27"/>
      <c r="E237" s="6"/>
      <c r="F237" s="27"/>
      <c r="G237" s="2"/>
      <c r="H237" s="2"/>
      <c r="I237" s="2"/>
      <c r="J237" s="28"/>
      <c r="K237" s="2"/>
      <c r="L237" s="2"/>
      <c r="M237" s="2"/>
      <c r="N237" s="7"/>
      <c r="O237" s="6"/>
      <c r="P237" s="8"/>
      <c r="Q237" s="8"/>
      <c r="R237" s="9"/>
      <c r="S237" s="9"/>
    </row>
    <row r="238" spans="1:19" x14ac:dyDescent="0.3">
      <c r="A238" s="10"/>
      <c r="B238" s="6"/>
      <c r="C238" s="6"/>
      <c r="D238" s="27"/>
      <c r="E238" s="6"/>
      <c r="F238" s="27"/>
      <c r="G238" s="2"/>
      <c r="H238" s="2"/>
      <c r="I238" s="2"/>
      <c r="J238" s="28"/>
      <c r="K238" s="2"/>
      <c r="L238" s="2"/>
      <c r="M238" s="2"/>
      <c r="N238" s="7"/>
      <c r="O238" s="6"/>
      <c r="P238" s="8"/>
      <c r="Q238" s="8"/>
      <c r="R238" s="9"/>
      <c r="S238" s="9"/>
    </row>
    <row r="239" spans="1:19" x14ac:dyDescent="0.3">
      <c r="A239" s="10"/>
      <c r="B239" s="6"/>
      <c r="C239" s="6"/>
      <c r="D239" s="27"/>
      <c r="E239" s="6"/>
      <c r="F239" s="27"/>
      <c r="G239" s="2"/>
      <c r="H239" s="2"/>
      <c r="I239" s="2"/>
      <c r="J239" s="28"/>
      <c r="K239" s="2"/>
      <c r="L239" s="2"/>
      <c r="M239" s="2"/>
      <c r="N239" s="7"/>
      <c r="O239" s="6"/>
      <c r="P239" s="8"/>
      <c r="Q239" s="8"/>
      <c r="R239" s="9"/>
      <c r="S239" s="9"/>
    </row>
    <row r="240" spans="1:19" x14ac:dyDescent="0.3">
      <c r="A240" s="10"/>
      <c r="B240" s="6"/>
      <c r="C240" s="6"/>
      <c r="D240" s="27"/>
      <c r="E240" s="6"/>
      <c r="F240" s="27"/>
      <c r="G240" s="2"/>
      <c r="H240" s="2"/>
      <c r="I240" s="2"/>
      <c r="J240" s="28"/>
      <c r="K240" s="2"/>
      <c r="L240" s="2"/>
      <c r="M240" s="2"/>
      <c r="N240" s="7"/>
      <c r="O240" s="6"/>
      <c r="P240" s="8"/>
      <c r="Q240" s="8"/>
      <c r="R240" s="9"/>
      <c r="S240" s="9"/>
    </row>
    <row r="241" spans="1:19" x14ac:dyDescent="0.3">
      <c r="A241" s="10"/>
      <c r="B241" s="6"/>
      <c r="C241" s="6"/>
      <c r="D241" s="27"/>
      <c r="E241" s="6"/>
      <c r="F241" s="27"/>
      <c r="G241" s="2"/>
      <c r="H241" s="2"/>
      <c r="I241" s="2"/>
      <c r="J241" s="28"/>
      <c r="K241" s="2"/>
      <c r="L241" s="2"/>
      <c r="M241" s="2"/>
      <c r="N241" s="7"/>
      <c r="O241" s="6"/>
      <c r="P241" s="8"/>
      <c r="Q241" s="8"/>
      <c r="R241" s="9"/>
      <c r="S241" s="9"/>
    </row>
    <row r="242" spans="1:19" x14ac:dyDescent="0.3">
      <c r="A242" s="10"/>
      <c r="B242" s="6"/>
      <c r="C242" s="6"/>
      <c r="D242" s="27"/>
      <c r="E242" s="6"/>
      <c r="F242" s="27"/>
      <c r="G242" s="2"/>
      <c r="H242" s="2"/>
      <c r="I242" s="2"/>
      <c r="J242" s="28"/>
      <c r="K242" s="2"/>
      <c r="L242" s="2"/>
      <c r="M242" s="2"/>
      <c r="N242" s="7"/>
      <c r="O242" s="6"/>
      <c r="P242" s="8"/>
      <c r="Q242" s="8"/>
      <c r="R242" s="9"/>
      <c r="S242" s="9"/>
    </row>
    <row r="243" spans="1:19" x14ac:dyDescent="0.3">
      <c r="A243" s="10"/>
      <c r="B243" s="6"/>
      <c r="C243" s="6"/>
      <c r="D243" s="27"/>
      <c r="E243" s="6"/>
      <c r="F243" s="27"/>
      <c r="G243" s="2"/>
      <c r="H243" s="2"/>
      <c r="I243" s="2"/>
      <c r="J243" s="28"/>
      <c r="K243" s="2"/>
      <c r="L243" s="2"/>
      <c r="M243" s="2"/>
      <c r="N243" s="7"/>
      <c r="O243" s="6"/>
      <c r="P243" s="8"/>
      <c r="Q243" s="8"/>
      <c r="R243" s="9"/>
      <c r="S243" s="9"/>
    </row>
    <row r="244" spans="1:19" x14ac:dyDescent="0.3">
      <c r="A244" s="10"/>
      <c r="B244" s="6"/>
      <c r="C244" s="6"/>
      <c r="D244" s="27"/>
      <c r="E244" s="6"/>
      <c r="F244" s="27"/>
      <c r="G244" s="2"/>
      <c r="H244" s="2"/>
      <c r="I244" s="2"/>
      <c r="J244" s="28"/>
      <c r="K244" s="2"/>
      <c r="L244" s="2"/>
      <c r="M244" s="2"/>
      <c r="N244" s="7"/>
      <c r="O244" s="6"/>
      <c r="P244" s="8"/>
      <c r="Q244" s="8"/>
      <c r="R244" s="9"/>
      <c r="S244" s="9"/>
    </row>
    <row r="245" spans="1:19" x14ac:dyDescent="0.3">
      <c r="A245" s="10"/>
      <c r="B245" s="6"/>
      <c r="C245" s="6"/>
      <c r="D245" s="27"/>
      <c r="E245" s="6"/>
      <c r="F245" s="27"/>
      <c r="G245" s="2"/>
      <c r="H245" s="2"/>
      <c r="I245" s="2"/>
      <c r="J245" s="28"/>
      <c r="K245" s="2"/>
      <c r="L245" s="2"/>
      <c r="M245" s="2"/>
      <c r="N245" s="7"/>
      <c r="O245" s="6"/>
      <c r="P245" s="8"/>
      <c r="Q245" s="8"/>
      <c r="R245" s="9"/>
      <c r="S245" s="9"/>
    </row>
    <row r="246" spans="1:19" x14ac:dyDescent="0.3">
      <c r="A246" s="10"/>
      <c r="B246" s="6"/>
      <c r="C246" s="6"/>
      <c r="D246" s="27"/>
      <c r="E246" s="6"/>
      <c r="F246" s="27"/>
      <c r="G246" s="2"/>
      <c r="H246" s="2"/>
      <c r="I246" s="2"/>
      <c r="J246" s="28"/>
      <c r="K246" s="2"/>
      <c r="L246" s="2"/>
      <c r="M246" s="2"/>
      <c r="N246" s="7"/>
      <c r="O246" s="6"/>
      <c r="P246" s="8"/>
      <c r="Q246" s="8"/>
      <c r="R246" s="9"/>
      <c r="S246" s="9"/>
    </row>
    <row r="247" spans="1:19" x14ac:dyDescent="0.3">
      <c r="A247" s="10"/>
      <c r="B247" s="6"/>
      <c r="C247" s="6"/>
      <c r="D247" s="27"/>
      <c r="E247" s="6"/>
      <c r="F247" s="27"/>
      <c r="G247" s="2"/>
      <c r="H247" s="2"/>
      <c r="I247" s="2"/>
      <c r="J247" s="28"/>
      <c r="K247" s="2"/>
      <c r="L247" s="2"/>
      <c r="M247" s="2"/>
      <c r="N247" s="7"/>
      <c r="O247" s="6"/>
      <c r="P247" s="8"/>
      <c r="Q247" s="8"/>
      <c r="R247" s="9"/>
      <c r="S247" s="9"/>
    </row>
    <row r="248" spans="1:19" x14ac:dyDescent="0.3">
      <c r="A248" s="10"/>
      <c r="B248" s="6"/>
      <c r="C248" s="6"/>
      <c r="D248" s="27"/>
      <c r="E248" s="6"/>
      <c r="F248" s="27"/>
      <c r="G248" s="2"/>
      <c r="H248" s="2"/>
      <c r="I248" s="2"/>
      <c r="J248" s="28"/>
      <c r="K248" s="2"/>
      <c r="L248" s="2"/>
      <c r="M248" s="2"/>
      <c r="N248" s="7"/>
      <c r="O248" s="6"/>
      <c r="P248" s="8"/>
      <c r="Q248" s="8"/>
      <c r="R248" s="9"/>
      <c r="S248" s="9"/>
    </row>
    <row r="249" spans="1:19" ht="15" thickBot="1" x14ac:dyDescent="0.35">
      <c r="A249" s="11"/>
      <c r="B249" s="12"/>
      <c r="C249" s="12"/>
      <c r="D249" s="40"/>
      <c r="E249" s="12"/>
      <c r="F249" s="27"/>
      <c r="G249" s="13"/>
      <c r="H249" s="13"/>
      <c r="I249" s="13"/>
      <c r="J249" s="28"/>
      <c r="K249" s="13"/>
      <c r="L249" s="13"/>
      <c r="M249" s="13"/>
      <c r="N249" s="14"/>
      <c r="O249" s="12"/>
      <c r="P249" s="15"/>
      <c r="Q249" s="15"/>
      <c r="R249" s="17"/>
      <c r="S249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9158-9527-4338-B96A-AB2C336670C6}">
  <dimension ref="A1:AS457"/>
  <sheetViews>
    <sheetView tabSelected="1" topLeftCell="U59" zoomScale="70" zoomScaleNormal="70" workbookViewId="0">
      <selection activeCell="S35" sqref="S35:S48"/>
    </sheetView>
  </sheetViews>
  <sheetFormatPr defaultRowHeight="14.4" x14ac:dyDescent="0.3"/>
  <cols>
    <col min="15" max="15" width="17.33203125" customWidth="1"/>
    <col min="16" max="16" width="19.77734375" customWidth="1"/>
    <col min="18" max="18" width="28.6640625" customWidth="1"/>
    <col min="19" max="19" width="39.33203125" customWidth="1"/>
    <col min="20" max="20" width="16.21875" customWidth="1"/>
    <col min="22" max="22" width="17.109375" customWidth="1"/>
    <col min="23" max="23" width="32.21875" customWidth="1"/>
    <col min="24" max="24" width="16.21875" customWidth="1"/>
    <col min="26" max="26" width="20.77734375" customWidth="1"/>
    <col min="27" max="27" width="10.6640625" customWidth="1"/>
    <col min="28" max="28" width="18.44140625" customWidth="1"/>
    <col min="30" max="30" width="20.109375" customWidth="1"/>
    <col min="31" max="31" width="21.44140625" customWidth="1"/>
    <col min="32" max="32" width="40" customWidth="1"/>
    <col min="34" max="34" width="27.33203125" customWidth="1"/>
    <col min="36" max="36" width="29.109375" customWidth="1"/>
    <col min="38" max="38" width="24.5546875" customWidth="1"/>
    <col min="40" max="40" width="30" customWidth="1"/>
    <col min="42" max="42" width="26.44140625" customWidth="1"/>
    <col min="44" max="44" width="28.33203125" customWidth="1"/>
  </cols>
  <sheetData>
    <row r="1" spans="1:45" ht="29.4" thickBot="1" x14ac:dyDescent="0.35">
      <c r="A1" s="33" t="s">
        <v>0</v>
      </c>
      <c r="B1" s="41" t="s">
        <v>1</v>
      </c>
      <c r="C1" s="26" t="s">
        <v>40</v>
      </c>
      <c r="D1" s="26" t="s">
        <v>9</v>
      </c>
      <c r="E1" s="26" t="s">
        <v>13</v>
      </c>
      <c r="F1" s="26" t="s">
        <v>14</v>
      </c>
      <c r="G1" s="26" t="s">
        <v>45</v>
      </c>
      <c r="H1" s="26" t="s">
        <v>43</v>
      </c>
      <c r="I1" s="26" t="s">
        <v>11</v>
      </c>
      <c r="J1" s="26" t="s">
        <v>41</v>
      </c>
      <c r="K1" s="41" t="s">
        <v>4</v>
      </c>
      <c r="L1" s="41" t="s">
        <v>5</v>
      </c>
      <c r="M1" s="41" t="s">
        <v>6</v>
      </c>
      <c r="N1" s="41" t="s">
        <v>7</v>
      </c>
      <c r="O1" s="42" t="s">
        <v>35</v>
      </c>
      <c r="P1" s="43" t="s">
        <v>39</v>
      </c>
    </row>
    <row r="2" spans="1:45" x14ac:dyDescent="0.3">
      <c r="A2" s="29">
        <v>1</v>
      </c>
      <c r="B2" s="27">
        <v>58</v>
      </c>
      <c r="C2" s="27">
        <f ca="1">IF('modified training dataset'!C2 = "M", 0, 1)</f>
        <v>0</v>
      </c>
      <c r="D2" s="27">
        <f>IF(DAD_MD_Training!E2="MARRIED",1,0)</f>
        <v>1</v>
      </c>
      <c r="E2" s="28">
        <v>0</v>
      </c>
      <c r="F2" s="28">
        <v>0</v>
      </c>
      <c r="G2" s="28">
        <f>DAD_MD_Training!D2*'modified training dataset'!I2</f>
        <v>0</v>
      </c>
      <c r="H2" s="28">
        <v>0</v>
      </c>
      <c r="I2" s="28">
        <v>0</v>
      </c>
      <c r="J2" s="28">
        <v>1</v>
      </c>
      <c r="K2" s="30">
        <v>49.2</v>
      </c>
      <c r="L2" s="27">
        <v>160</v>
      </c>
      <c r="M2" s="31">
        <v>118</v>
      </c>
      <c r="N2" s="31">
        <v>32</v>
      </c>
      <c r="O2" s="32">
        <v>660293</v>
      </c>
      <c r="P2" s="32">
        <f>LN(O2)</f>
        <v>13.40043895488461</v>
      </c>
      <c r="R2" s="47" t="s">
        <v>1</v>
      </c>
      <c r="S2" s="47"/>
      <c r="T2" s="47" t="s">
        <v>40</v>
      </c>
      <c r="U2" s="47"/>
      <c r="V2" s="47" t="s">
        <v>9</v>
      </c>
      <c r="W2" s="47"/>
      <c r="X2" s="47" t="s">
        <v>13</v>
      </c>
      <c r="Y2" s="47"/>
      <c r="Z2" s="47" t="s">
        <v>14</v>
      </c>
      <c r="AA2" s="47"/>
      <c r="AB2" s="47" t="s">
        <v>45</v>
      </c>
      <c r="AC2" s="47"/>
      <c r="AD2" s="47" t="s">
        <v>43</v>
      </c>
      <c r="AE2" s="47"/>
      <c r="AF2" s="47" t="s">
        <v>11</v>
      </c>
      <c r="AG2" s="47"/>
      <c r="AH2" s="47" t="s">
        <v>41</v>
      </c>
      <c r="AI2" s="47"/>
      <c r="AJ2" s="47" t="s">
        <v>4</v>
      </c>
      <c r="AK2" s="47"/>
      <c r="AL2" s="47" t="s">
        <v>5</v>
      </c>
      <c r="AM2" s="47"/>
      <c r="AN2" s="47" t="s">
        <v>6</v>
      </c>
      <c r="AO2" s="47"/>
      <c r="AP2" s="47" t="s">
        <v>7</v>
      </c>
      <c r="AQ2" s="47"/>
      <c r="AR2" s="47" t="s">
        <v>35</v>
      </c>
      <c r="AS2" s="47"/>
    </row>
    <row r="3" spans="1:45" x14ac:dyDescent="0.3">
      <c r="A3" s="10">
        <v>2</v>
      </c>
      <c r="B3" s="1">
        <v>59</v>
      </c>
      <c r="C3" s="27">
        <f ca="1">IF('modified training dataset'!C3 = "M", 0, 1)</f>
        <v>0</v>
      </c>
      <c r="D3" s="27">
        <f>IF(DAD_MD_Training!E3="MARRIED",1,0)</f>
        <v>1</v>
      </c>
      <c r="E3" s="2">
        <v>0</v>
      </c>
      <c r="F3" s="2">
        <v>0</v>
      </c>
      <c r="G3" s="28">
        <f>DAD_MD_Training!D3*'modified training dataset'!I3</f>
        <v>0</v>
      </c>
      <c r="H3" s="2">
        <v>1</v>
      </c>
      <c r="I3" s="2">
        <v>0</v>
      </c>
      <c r="J3" s="2">
        <v>0</v>
      </c>
      <c r="K3" s="3">
        <v>41</v>
      </c>
      <c r="L3" s="1">
        <v>155</v>
      </c>
      <c r="M3" s="4">
        <v>78</v>
      </c>
      <c r="N3" s="4">
        <v>28</v>
      </c>
      <c r="O3" s="9">
        <v>809130</v>
      </c>
      <c r="P3" s="9">
        <f t="shared" ref="P3:P66" si="0">LN(O3)</f>
        <v>13.603714875343627</v>
      </c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</row>
    <row r="4" spans="1:45" x14ac:dyDescent="0.3">
      <c r="A4" s="10">
        <v>3</v>
      </c>
      <c r="B4" s="1">
        <v>82</v>
      </c>
      <c r="C4" s="27">
        <f ca="1">IF('modified training dataset'!C4 = "M", 0, 1)</f>
        <v>0</v>
      </c>
      <c r="D4" s="27">
        <f>IF(DAD_MD_Training!E4="MARRIED",1,0)</f>
        <v>1</v>
      </c>
      <c r="E4" s="2">
        <v>0</v>
      </c>
      <c r="F4" s="2">
        <v>0</v>
      </c>
      <c r="G4" s="28">
        <f>DAD_MD_Training!D4*'modified training dataset'!I4</f>
        <v>0</v>
      </c>
      <c r="H4" s="2">
        <v>1</v>
      </c>
      <c r="I4" s="2">
        <v>0</v>
      </c>
      <c r="J4" s="2">
        <v>0</v>
      </c>
      <c r="K4" s="3">
        <v>46.6</v>
      </c>
      <c r="L4" s="1">
        <v>164</v>
      </c>
      <c r="M4" s="4">
        <v>100</v>
      </c>
      <c r="N4" s="4">
        <v>20</v>
      </c>
      <c r="O4" s="9">
        <v>362231</v>
      </c>
      <c r="P4" s="9">
        <f t="shared" si="0"/>
        <v>12.800037408841888</v>
      </c>
      <c r="R4" s="48" t="s">
        <v>47</v>
      </c>
      <c r="S4" s="48">
        <v>29.453497716894979</v>
      </c>
      <c r="T4" s="48" t="s">
        <v>47</v>
      </c>
      <c r="U4" s="48">
        <v>0</v>
      </c>
      <c r="V4" s="48" t="s">
        <v>47</v>
      </c>
      <c r="W4" s="48">
        <v>0.44500000000000001</v>
      </c>
      <c r="X4" s="48" t="s">
        <v>47</v>
      </c>
      <c r="Y4" s="48">
        <v>6.5000000000000002E-2</v>
      </c>
      <c r="Z4" s="48" t="s">
        <v>47</v>
      </c>
      <c r="AA4" s="48">
        <v>0.05</v>
      </c>
      <c r="AB4" s="48" t="s">
        <v>47</v>
      </c>
      <c r="AC4" s="48">
        <v>6.5000000000000002E-2</v>
      </c>
      <c r="AD4" s="48" t="s">
        <v>47</v>
      </c>
      <c r="AE4" s="48">
        <v>0.23</v>
      </c>
      <c r="AF4" s="48" t="s">
        <v>47</v>
      </c>
      <c r="AG4" s="48">
        <v>0.1</v>
      </c>
      <c r="AH4" s="48" t="s">
        <v>47</v>
      </c>
      <c r="AI4" s="48">
        <v>0.39</v>
      </c>
      <c r="AJ4" s="48" t="s">
        <v>47</v>
      </c>
      <c r="AK4" s="48">
        <v>37.419600000000003</v>
      </c>
      <c r="AL4" s="48" t="s">
        <v>47</v>
      </c>
      <c r="AM4" s="48">
        <v>130.245</v>
      </c>
      <c r="AN4" s="48" t="s">
        <v>47</v>
      </c>
      <c r="AO4" s="48">
        <v>92.48</v>
      </c>
      <c r="AP4" s="48" t="s">
        <v>47</v>
      </c>
      <c r="AQ4" s="48">
        <v>23.734999999999999</v>
      </c>
      <c r="AR4" s="48" t="s">
        <v>47</v>
      </c>
      <c r="AS4" s="48">
        <v>209484.74955000007</v>
      </c>
    </row>
    <row r="5" spans="1:45" x14ac:dyDescent="0.3">
      <c r="A5" s="10">
        <v>4</v>
      </c>
      <c r="B5" s="1">
        <v>46</v>
      </c>
      <c r="C5" s="27">
        <f ca="1">IF('modified training dataset'!C5 = "M", 0, 1)</f>
        <v>0</v>
      </c>
      <c r="D5" s="27">
        <f>IF(DAD_MD_Training!E5="MARRIED",1,0)</f>
        <v>1</v>
      </c>
      <c r="E5" s="2">
        <v>0</v>
      </c>
      <c r="F5" s="2">
        <v>0</v>
      </c>
      <c r="G5" s="28">
        <f>DAD_MD_Training!D5*'modified training dataset'!I5</f>
        <v>0</v>
      </c>
      <c r="H5" s="2">
        <v>1</v>
      </c>
      <c r="I5" s="2">
        <v>0</v>
      </c>
      <c r="J5" s="2">
        <v>0</v>
      </c>
      <c r="K5" s="3">
        <v>80</v>
      </c>
      <c r="L5" s="1">
        <v>173</v>
      </c>
      <c r="M5" s="4">
        <v>122</v>
      </c>
      <c r="N5" s="4">
        <v>24</v>
      </c>
      <c r="O5" s="9">
        <v>629990</v>
      </c>
      <c r="P5" s="9">
        <f t="shared" si="0"/>
        <v>13.353459225225865</v>
      </c>
      <c r="R5" s="48" t="s">
        <v>48</v>
      </c>
      <c r="S5" s="48">
        <v>1.8703867758103783</v>
      </c>
      <c r="T5" s="48" t="s">
        <v>48</v>
      </c>
      <c r="U5" s="48">
        <v>0</v>
      </c>
      <c r="V5" s="48" t="s">
        <v>48</v>
      </c>
      <c r="W5" s="48">
        <v>3.522897106090455E-2</v>
      </c>
      <c r="X5" s="48" t="s">
        <v>48</v>
      </c>
      <c r="Y5" s="48">
        <v>1.7475754920753817E-2</v>
      </c>
      <c r="Z5" s="48" t="s">
        <v>48</v>
      </c>
      <c r="AA5" s="48">
        <v>1.5449707678033374E-2</v>
      </c>
      <c r="AB5" s="48" t="s">
        <v>48</v>
      </c>
      <c r="AC5" s="48">
        <v>1.7475754920753817E-2</v>
      </c>
      <c r="AD5" s="48" t="s">
        <v>48</v>
      </c>
      <c r="AE5" s="48">
        <v>2.9832025555495197E-2</v>
      </c>
      <c r="AF5" s="48" t="s">
        <v>48</v>
      </c>
      <c r="AG5" s="48">
        <v>2.1266436150250076E-2</v>
      </c>
      <c r="AH5" s="48" t="s">
        <v>48</v>
      </c>
      <c r="AI5" s="48">
        <v>3.4575676232500109E-2</v>
      </c>
      <c r="AJ5" s="48" t="s">
        <v>48</v>
      </c>
      <c r="AK5" s="48">
        <v>1.6190829463420582</v>
      </c>
      <c r="AL5" s="48" t="s">
        <v>48</v>
      </c>
      <c r="AM5" s="48">
        <v>2.7544253794311206</v>
      </c>
      <c r="AN5" s="48" t="s">
        <v>48</v>
      </c>
      <c r="AO5" s="48">
        <v>1.4434039889708223</v>
      </c>
      <c r="AP5" s="48" t="s">
        <v>48</v>
      </c>
      <c r="AQ5" s="48">
        <v>0.2754144889135603</v>
      </c>
      <c r="AR5" s="48" t="s">
        <v>48</v>
      </c>
      <c r="AS5" s="48">
        <v>9275.4659814965344</v>
      </c>
    </row>
    <row r="6" spans="1:45" x14ac:dyDescent="0.3">
      <c r="A6" s="10">
        <v>5</v>
      </c>
      <c r="B6" s="1">
        <v>60</v>
      </c>
      <c r="C6" s="27">
        <f ca="1">IF('modified training dataset'!C6 = "M", 0, 1)</f>
        <v>0</v>
      </c>
      <c r="D6" s="27">
        <f>IF(DAD_MD_Training!E6="MARRIED",1,0)</f>
        <v>1</v>
      </c>
      <c r="E6" s="2">
        <v>0</v>
      </c>
      <c r="F6" s="2">
        <v>0</v>
      </c>
      <c r="G6" s="28">
        <f>DAD_MD_Training!D6*'modified training dataset'!I6</f>
        <v>0</v>
      </c>
      <c r="H6" s="2">
        <v>1</v>
      </c>
      <c r="I6" s="2">
        <v>0</v>
      </c>
      <c r="J6" s="2">
        <v>0</v>
      </c>
      <c r="K6" s="3">
        <v>58</v>
      </c>
      <c r="L6" s="1">
        <v>175</v>
      </c>
      <c r="M6" s="4">
        <v>72</v>
      </c>
      <c r="N6" s="4">
        <v>18</v>
      </c>
      <c r="O6" s="9">
        <v>444876</v>
      </c>
      <c r="P6" s="9">
        <f t="shared" si="0"/>
        <v>13.005550870632389</v>
      </c>
      <c r="R6" s="48" t="s">
        <v>49</v>
      </c>
      <c r="S6" s="48">
        <v>14.5</v>
      </c>
      <c r="T6" s="48" t="s">
        <v>49</v>
      </c>
      <c r="U6" s="48">
        <v>0</v>
      </c>
      <c r="V6" s="48" t="s">
        <v>49</v>
      </c>
      <c r="W6" s="48">
        <v>0</v>
      </c>
      <c r="X6" s="48" t="s">
        <v>49</v>
      </c>
      <c r="Y6" s="48">
        <v>0</v>
      </c>
      <c r="Z6" s="48" t="s">
        <v>49</v>
      </c>
      <c r="AA6" s="48">
        <v>0</v>
      </c>
      <c r="AB6" s="48" t="s">
        <v>49</v>
      </c>
      <c r="AC6" s="48">
        <v>0</v>
      </c>
      <c r="AD6" s="48" t="s">
        <v>49</v>
      </c>
      <c r="AE6" s="48">
        <v>0</v>
      </c>
      <c r="AF6" s="48" t="s">
        <v>49</v>
      </c>
      <c r="AG6" s="48">
        <v>0</v>
      </c>
      <c r="AH6" s="48" t="s">
        <v>49</v>
      </c>
      <c r="AI6" s="48">
        <v>0</v>
      </c>
      <c r="AJ6" s="48" t="s">
        <v>49</v>
      </c>
      <c r="AK6" s="48">
        <v>40.25</v>
      </c>
      <c r="AL6" s="48" t="s">
        <v>49</v>
      </c>
      <c r="AM6" s="48">
        <v>147.5</v>
      </c>
      <c r="AN6" s="48" t="s">
        <v>49</v>
      </c>
      <c r="AO6" s="48">
        <v>90</v>
      </c>
      <c r="AP6" s="48" t="s">
        <v>49</v>
      </c>
      <c r="AQ6" s="48">
        <v>24</v>
      </c>
      <c r="AR6" s="48" t="s">
        <v>49</v>
      </c>
      <c r="AS6" s="48">
        <v>163427.5</v>
      </c>
    </row>
    <row r="7" spans="1:45" x14ac:dyDescent="0.3">
      <c r="A7" s="10">
        <v>6</v>
      </c>
      <c r="B7" s="1">
        <v>75</v>
      </c>
      <c r="C7" s="27">
        <f ca="1">IF('modified training dataset'!C7 = "M", 0, 1)</f>
        <v>0</v>
      </c>
      <c r="D7" s="27">
        <f>IF(DAD_MD_Training!E7="MARRIED",1,0)</f>
        <v>1</v>
      </c>
      <c r="E7" s="2">
        <v>0</v>
      </c>
      <c r="F7" s="2">
        <v>0</v>
      </c>
      <c r="G7" s="28">
        <f>DAD_MD_Training!D7*'modified training dataset'!I7</f>
        <v>0</v>
      </c>
      <c r="H7" s="2">
        <v>1</v>
      </c>
      <c r="I7" s="2">
        <v>0</v>
      </c>
      <c r="J7" s="2">
        <v>0</v>
      </c>
      <c r="K7" s="3">
        <v>45</v>
      </c>
      <c r="L7" s="1">
        <v>140</v>
      </c>
      <c r="M7" s="4">
        <v>130</v>
      </c>
      <c r="N7" s="4">
        <v>42</v>
      </c>
      <c r="O7" s="9">
        <v>372357</v>
      </c>
      <c r="P7" s="9">
        <f t="shared" si="0"/>
        <v>12.827608350478666</v>
      </c>
      <c r="R7" s="48" t="s">
        <v>50</v>
      </c>
      <c r="S7" s="48">
        <v>3</v>
      </c>
      <c r="T7" s="48" t="s">
        <v>50</v>
      </c>
      <c r="U7" s="48">
        <v>0</v>
      </c>
      <c r="V7" s="48" t="s">
        <v>50</v>
      </c>
      <c r="W7" s="48">
        <v>0</v>
      </c>
      <c r="X7" s="48" t="s">
        <v>50</v>
      </c>
      <c r="Y7" s="48">
        <v>0</v>
      </c>
      <c r="Z7" s="48" t="s">
        <v>50</v>
      </c>
      <c r="AA7" s="48">
        <v>0</v>
      </c>
      <c r="AB7" s="48" t="s">
        <v>50</v>
      </c>
      <c r="AC7" s="48">
        <v>0</v>
      </c>
      <c r="AD7" s="48" t="s">
        <v>50</v>
      </c>
      <c r="AE7" s="48">
        <v>0</v>
      </c>
      <c r="AF7" s="48" t="s">
        <v>50</v>
      </c>
      <c r="AG7" s="48">
        <v>0</v>
      </c>
      <c r="AH7" s="48" t="s">
        <v>50</v>
      </c>
      <c r="AI7" s="48">
        <v>0</v>
      </c>
      <c r="AJ7" s="48" t="s">
        <v>50</v>
      </c>
      <c r="AK7" s="48">
        <v>60</v>
      </c>
      <c r="AL7" s="48" t="s">
        <v>50</v>
      </c>
      <c r="AM7" s="48">
        <v>155</v>
      </c>
      <c r="AN7" s="48" t="s">
        <v>50</v>
      </c>
      <c r="AO7" s="48">
        <v>100</v>
      </c>
      <c r="AP7" s="48" t="s">
        <v>50</v>
      </c>
      <c r="AQ7" s="48">
        <v>24</v>
      </c>
      <c r="AR7" s="48" t="s">
        <v>50</v>
      </c>
      <c r="AS7" s="48">
        <v>129474.64</v>
      </c>
    </row>
    <row r="8" spans="1:45" x14ac:dyDescent="0.3">
      <c r="A8" s="10">
        <v>7</v>
      </c>
      <c r="B8" s="1">
        <v>73</v>
      </c>
      <c r="C8" s="27">
        <f ca="1">IF('modified training dataset'!C8 = "M", 0, 1)</f>
        <v>0</v>
      </c>
      <c r="D8" s="27">
        <f>IF(DAD_MD_Training!E8="MARRIED",1,0)</f>
        <v>1</v>
      </c>
      <c r="E8" s="2">
        <v>0</v>
      </c>
      <c r="F8" s="2">
        <v>0</v>
      </c>
      <c r="G8" s="28">
        <f>DAD_MD_Training!D8*'modified training dataset'!I8</f>
        <v>0</v>
      </c>
      <c r="H8" s="2">
        <v>1</v>
      </c>
      <c r="I8" s="2">
        <v>0</v>
      </c>
      <c r="J8" s="2">
        <v>0</v>
      </c>
      <c r="K8" s="3">
        <v>60</v>
      </c>
      <c r="L8" s="1">
        <v>170</v>
      </c>
      <c r="M8" s="4">
        <v>108</v>
      </c>
      <c r="N8" s="4">
        <v>24</v>
      </c>
      <c r="O8" s="9">
        <v>887350</v>
      </c>
      <c r="P8" s="9">
        <f t="shared" si="0"/>
        <v>13.695994771962711</v>
      </c>
      <c r="R8" s="48" t="s">
        <v>51</v>
      </c>
      <c r="S8" s="48">
        <v>26.451263452343227</v>
      </c>
      <c r="T8" s="48" t="s">
        <v>51</v>
      </c>
      <c r="U8" s="48">
        <v>0</v>
      </c>
      <c r="V8" s="48" t="s">
        <v>51</v>
      </c>
      <c r="W8" s="48">
        <v>0.498212886627805</v>
      </c>
      <c r="X8" s="48" t="s">
        <v>51</v>
      </c>
      <c r="Y8" s="48">
        <v>0.24714449621638401</v>
      </c>
      <c r="Z8" s="48" t="s">
        <v>51</v>
      </c>
      <c r="AA8" s="48">
        <v>0.21849186132974538</v>
      </c>
      <c r="AB8" s="48" t="s">
        <v>51</v>
      </c>
      <c r="AC8" s="48">
        <v>0.24714449621638401</v>
      </c>
      <c r="AD8" s="48" t="s">
        <v>51</v>
      </c>
      <c r="AE8" s="48">
        <v>0.42188855133642073</v>
      </c>
      <c r="AF8" s="48" t="s">
        <v>51</v>
      </c>
      <c r="AG8" s="48">
        <v>0.3007528242702513</v>
      </c>
      <c r="AH8" s="48" t="s">
        <v>51</v>
      </c>
      <c r="AI8" s="48">
        <v>0.48897390256222739</v>
      </c>
      <c r="AJ8" s="48" t="s">
        <v>51</v>
      </c>
      <c r="AK8" s="48">
        <v>22.897290613239289</v>
      </c>
      <c r="AL8" s="48" t="s">
        <v>51</v>
      </c>
      <c r="AM8" s="48">
        <v>38.953457281361494</v>
      </c>
      <c r="AN8" s="48" t="s">
        <v>51</v>
      </c>
      <c r="AO8" s="48">
        <v>20.412814971859625</v>
      </c>
      <c r="AP8" s="48" t="s">
        <v>51</v>
      </c>
      <c r="AQ8" s="48">
        <v>3.8949490549561139</v>
      </c>
      <c r="AR8" s="48" t="s">
        <v>51</v>
      </c>
      <c r="AS8" s="48">
        <v>131174.89788362672</v>
      </c>
    </row>
    <row r="9" spans="1:45" x14ac:dyDescent="0.3">
      <c r="A9" s="10">
        <v>8</v>
      </c>
      <c r="B9" s="1">
        <v>71</v>
      </c>
      <c r="C9" s="27">
        <f ca="1">IF('modified training dataset'!C9 = "M", 0, 1)</f>
        <v>0</v>
      </c>
      <c r="D9" s="27">
        <f>IF(DAD_MD_Training!E9="MARRIED",1,0)</f>
        <v>1</v>
      </c>
      <c r="E9" s="2">
        <v>0</v>
      </c>
      <c r="F9" s="2">
        <v>0</v>
      </c>
      <c r="G9" s="28">
        <f>DAD_MD_Training!D9*'modified training dataset'!I9</f>
        <v>0</v>
      </c>
      <c r="H9" s="2">
        <v>1</v>
      </c>
      <c r="I9" s="2">
        <v>0</v>
      </c>
      <c r="J9" s="2">
        <v>0</v>
      </c>
      <c r="K9" s="3">
        <v>43.8</v>
      </c>
      <c r="L9" s="1">
        <v>164</v>
      </c>
      <c r="M9" s="4">
        <v>60</v>
      </c>
      <c r="N9" s="4">
        <v>22</v>
      </c>
      <c r="O9" s="9">
        <v>389827</v>
      </c>
      <c r="P9" s="9">
        <f t="shared" si="0"/>
        <v>12.873458329947205</v>
      </c>
      <c r="R9" s="48" t="s">
        <v>52</v>
      </c>
      <c r="S9" s="48">
        <v>699.66933822526846</v>
      </c>
      <c r="T9" s="48" t="s">
        <v>52</v>
      </c>
      <c r="U9" s="48">
        <v>0</v>
      </c>
      <c r="V9" s="48" t="s">
        <v>52</v>
      </c>
      <c r="W9" s="48">
        <v>0.24821608040201007</v>
      </c>
      <c r="X9" s="48" t="s">
        <v>52</v>
      </c>
      <c r="Y9" s="48">
        <v>6.1080402010050251E-2</v>
      </c>
      <c r="Z9" s="48" t="s">
        <v>52</v>
      </c>
      <c r="AA9" s="48">
        <v>4.7738693467336682E-2</v>
      </c>
      <c r="AB9" s="48" t="s">
        <v>52</v>
      </c>
      <c r="AC9" s="48">
        <v>6.1080402010050251E-2</v>
      </c>
      <c r="AD9" s="48" t="s">
        <v>52</v>
      </c>
      <c r="AE9" s="48">
        <v>0.17798994974874371</v>
      </c>
      <c r="AF9" s="48" t="s">
        <v>52</v>
      </c>
      <c r="AG9" s="48">
        <v>9.0452261306532666E-2</v>
      </c>
      <c r="AH9" s="48" t="s">
        <v>52</v>
      </c>
      <c r="AI9" s="48">
        <v>0.23909547738693465</v>
      </c>
      <c r="AJ9" s="48" t="s">
        <v>52</v>
      </c>
      <c r="AK9" s="48">
        <v>524.28591742713604</v>
      </c>
      <c r="AL9" s="48" t="s">
        <v>52</v>
      </c>
      <c r="AM9" s="48">
        <v>1517.3718341708548</v>
      </c>
      <c r="AN9" s="48" t="s">
        <v>52</v>
      </c>
      <c r="AO9" s="48">
        <v>416.68301507537649</v>
      </c>
      <c r="AP9" s="48" t="s">
        <v>52</v>
      </c>
      <c r="AQ9" s="48">
        <v>15.170628140703526</v>
      </c>
      <c r="AR9" s="48" t="s">
        <v>52</v>
      </c>
      <c r="AS9" s="48">
        <v>17206853834.779896</v>
      </c>
    </row>
    <row r="10" spans="1:45" x14ac:dyDescent="0.3">
      <c r="A10" s="10">
        <v>9</v>
      </c>
      <c r="B10" s="1">
        <v>72</v>
      </c>
      <c r="C10" s="27">
        <f ca="1">IF('modified training dataset'!C10 = "M", 0, 1)</f>
        <v>0</v>
      </c>
      <c r="D10" s="27">
        <f>IF(DAD_MD_Training!E10="MARRIED",1,0)</f>
        <v>1</v>
      </c>
      <c r="E10" s="2">
        <v>0</v>
      </c>
      <c r="F10" s="2">
        <v>0</v>
      </c>
      <c r="G10" s="28">
        <f>DAD_MD_Training!D10*'modified training dataset'!I10</f>
        <v>0</v>
      </c>
      <c r="H10" s="2">
        <v>1</v>
      </c>
      <c r="I10" s="2">
        <v>0</v>
      </c>
      <c r="J10" s="2">
        <v>0</v>
      </c>
      <c r="K10" s="3">
        <v>72</v>
      </c>
      <c r="L10" s="1">
        <v>174</v>
      </c>
      <c r="M10" s="4">
        <v>95</v>
      </c>
      <c r="N10" s="4">
        <v>25</v>
      </c>
      <c r="O10" s="9">
        <v>437529.07</v>
      </c>
      <c r="P10" s="9">
        <f t="shared" si="0"/>
        <v>12.988898428286673</v>
      </c>
      <c r="R10" s="48" t="s">
        <v>53</v>
      </c>
      <c r="S10" s="48">
        <v>-1.404055640102877</v>
      </c>
      <c r="T10" s="48" t="s">
        <v>53</v>
      </c>
      <c r="U10" s="48" t="e">
        <v>#DIV/0!</v>
      </c>
      <c r="V10" s="48" t="s">
        <v>53</v>
      </c>
      <c r="W10" s="48">
        <v>-1.9700645149798219</v>
      </c>
      <c r="X10" s="48" t="s">
        <v>53</v>
      </c>
      <c r="Y10" s="48">
        <v>10.750882169758867</v>
      </c>
      <c r="Z10" s="48" t="s">
        <v>53</v>
      </c>
      <c r="AA10" s="48">
        <v>15.466446457630017</v>
      </c>
      <c r="AB10" s="48" t="s">
        <v>53</v>
      </c>
      <c r="AC10" s="48">
        <v>10.750882169758871</v>
      </c>
      <c r="AD10" s="48" t="s">
        <v>53</v>
      </c>
      <c r="AE10" s="48">
        <v>-0.33186051123093696</v>
      </c>
      <c r="AF10" s="48" t="s">
        <v>53</v>
      </c>
      <c r="AG10" s="48">
        <v>5.2718385205694558</v>
      </c>
      <c r="AH10" s="48" t="s">
        <v>53</v>
      </c>
      <c r="AI10" s="48">
        <v>-1.8116784697462078</v>
      </c>
      <c r="AJ10" s="48" t="s">
        <v>53</v>
      </c>
      <c r="AK10" s="48">
        <v>-1.3796686970893581</v>
      </c>
      <c r="AL10" s="48" t="s">
        <v>53</v>
      </c>
      <c r="AM10" s="48">
        <v>-0.17243616466799816</v>
      </c>
      <c r="AN10" s="48" t="s">
        <v>53</v>
      </c>
      <c r="AO10" s="48">
        <v>-0.11036165968029721</v>
      </c>
      <c r="AP10" s="48" t="s">
        <v>53</v>
      </c>
      <c r="AQ10" s="48">
        <v>3.7588778435341723</v>
      </c>
      <c r="AR10" s="48" t="s">
        <v>53</v>
      </c>
      <c r="AS10" s="48">
        <v>6.6717931821714016</v>
      </c>
    </row>
    <row r="11" spans="1:45" x14ac:dyDescent="0.3">
      <c r="A11" s="10">
        <v>10</v>
      </c>
      <c r="B11" s="1">
        <v>61</v>
      </c>
      <c r="C11" s="27">
        <f ca="1">IF('modified training dataset'!C11 = "M", 0, 1)</f>
        <v>0</v>
      </c>
      <c r="D11" s="27">
        <f>IF(DAD_MD_Training!E11="MARRIED",1,0)</f>
        <v>1</v>
      </c>
      <c r="E11" s="2">
        <v>0</v>
      </c>
      <c r="F11" s="2">
        <v>0</v>
      </c>
      <c r="G11" s="28">
        <f>DAD_MD_Training!D11*'modified training dataset'!I11</f>
        <v>0</v>
      </c>
      <c r="H11" s="2">
        <v>1</v>
      </c>
      <c r="I11" s="2">
        <v>0</v>
      </c>
      <c r="J11" s="2">
        <v>0</v>
      </c>
      <c r="K11" s="3">
        <v>76.599999999999994</v>
      </c>
      <c r="L11" s="1">
        <v>175</v>
      </c>
      <c r="M11" s="4">
        <v>66</v>
      </c>
      <c r="N11" s="4">
        <v>22</v>
      </c>
      <c r="O11" s="9">
        <v>364222</v>
      </c>
      <c r="P11" s="9">
        <f t="shared" si="0"/>
        <v>12.805518850821379</v>
      </c>
      <c r="R11" s="48" t="s">
        <v>54</v>
      </c>
      <c r="S11" s="48">
        <v>0.45330815875891323</v>
      </c>
      <c r="T11" s="48" t="s">
        <v>54</v>
      </c>
      <c r="U11" s="48" t="e">
        <v>#DIV/0!</v>
      </c>
      <c r="V11" s="48" t="s">
        <v>54</v>
      </c>
      <c r="W11" s="48">
        <v>0.22301934392579809</v>
      </c>
      <c r="X11" s="48" t="s">
        <v>54</v>
      </c>
      <c r="Y11" s="48">
        <v>3.5557655227671758</v>
      </c>
      <c r="Z11" s="48" t="s">
        <v>54</v>
      </c>
      <c r="AA11" s="48">
        <v>4.1607541057051947</v>
      </c>
      <c r="AB11" s="48" t="s">
        <v>54</v>
      </c>
      <c r="AC11" s="48">
        <v>3.5557655227671776</v>
      </c>
      <c r="AD11" s="48" t="s">
        <v>54</v>
      </c>
      <c r="AE11" s="48">
        <v>1.292887763194084</v>
      </c>
      <c r="AF11" s="48" t="s">
        <v>54</v>
      </c>
      <c r="AG11" s="48">
        <v>2.6868602482504951</v>
      </c>
      <c r="AH11" s="48" t="s">
        <v>54</v>
      </c>
      <c r="AI11" s="48">
        <v>0.45446642664930714</v>
      </c>
      <c r="AJ11" s="48" t="s">
        <v>54</v>
      </c>
      <c r="AK11" s="48">
        <v>0.13645162809956765</v>
      </c>
      <c r="AL11" s="48" t="s">
        <v>54</v>
      </c>
      <c r="AM11" s="48">
        <v>-0.90387016804764531</v>
      </c>
      <c r="AN11" s="48" t="s">
        <v>54</v>
      </c>
      <c r="AO11" s="48">
        <v>0.30970123666526239</v>
      </c>
      <c r="AP11" s="48" t="s">
        <v>54</v>
      </c>
      <c r="AQ11" s="48">
        <v>0.90702777037217097</v>
      </c>
      <c r="AR11" s="48" t="s">
        <v>54</v>
      </c>
      <c r="AS11" s="48">
        <v>2.3026964383348298</v>
      </c>
    </row>
    <row r="12" spans="1:45" x14ac:dyDescent="0.3">
      <c r="A12" s="10">
        <v>11</v>
      </c>
      <c r="B12" s="1">
        <v>61</v>
      </c>
      <c r="C12" s="27">
        <f ca="1">IF('modified training dataset'!C12 = "M", 0, 1)</f>
        <v>0</v>
      </c>
      <c r="D12" s="27">
        <f>IF(DAD_MD_Training!E12="MARRIED",1,0)</f>
        <v>1</v>
      </c>
      <c r="E12" s="2">
        <v>0</v>
      </c>
      <c r="F12" s="2">
        <v>0</v>
      </c>
      <c r="G12" s="28">
        <f>DAD_MD_Training!D12*'modified training dataset'!I12</f>
        <v>0</v>
      </c>
      <c r="H12" s="2">
        <v>1</v>
      </c>
      <c r="I12" s="2">
        <v>0</v>
      </c>
      <c r="J12" s="2">
        <v>0</v>
      </c>
      <c r="K12" s="3">
        <v>64</v>
      </c>
      <c r="L12" s="1">
        <v>170</v>
      </c>
      <c r="M12" s="4">
        <v>99</v>
      </c>
      <c r="N12" s="4">
        <v>24</v>
      </c>
      <c r="O12" s="9">
        <v>514524</v>
      </c>
      <c r="P12" s="9">
        <f t="shared" si="0"/>
        <v>13.150997480398614</v>
      </c>
      <c r="R12" s="48" t="s">
        <v>55</v>
      </c>
      <c r="S12" s="48">
        <v>87.967123287671228</v>
      </c>
      <c r="T12" s="48" t="s">
        <v>55</v>
      </c>
      <c r="U12" s="48">
        <v>0</v>
      </c>
      <c r="V12" s="48" t="s">
        <v>55</v>
      </c>
      <c r="W12" s="48">
        <v>1</v>
      </c>
      <c r="X12" s="48" t="s">
        <v>55</v>
      </c>
      <c r="Y12" s="48">
        <v>1</v>
      </c>
      <c r="Z12" s="48" t="s">
        <v>55</v>
      </c>
      <c r="AA12" s="48">
        <v>1</v>
      </c>
      <c r="AB12" s="48" t="s">
        <v>55</v>
      </c>
      <c r="AC12" s="48">
        <v>1</v>
      </c>
      <c r="AD12" s="48" t="s">
        <v>55</v>
      </c>
      <c r="AE12" s="48">
        <v>1</v>
      </c>
      <c r="AF12" s="48" t="s">
        <v>55</v>
      </c>
      <c r="AG12" s="48">
        <v>1</v>
      </c>
      <c r="AH12" s="48" t="s">
        <v>55</v>
      </c>
      <c r="AI12" s="48">
        <v>1</v>
      </c>
      <c r="AJ12" s="48" t="s">
        <v>55</v>
      </c>
      <c r="AK12" s="48">
        <v>82.98</v>
      </c>
      <c r="AL12" s="48" t="s">
        <v>55</v>
      </c>
      <c r="AM12" s="48">
        <v>166</v>
      </c>
      <c r="AN12" s="48" t="s">
        <v>55</v>
      </c>
      <c r="AO12" s="48">
        <v>114</v>
      </c>
      <c r="AP12" s="48" t="s">
        <v>55</v>
      </c>
      <c r="AQ12" s="48">
        <v>30</v>
      </c>
      <c r="AR12" s="48" t="s">
        <v>55</v>
      </c>
      <c r="AS12" s="48">
        <v>837650</v>
      </c>
    </row>
    <row r="13" spans="1:45" x14ac:dyDescent="0.3">
      <c r="A13" s="10">
        <v>12</v>
      </c>
      <c r="B13" s="1">
        <v>45</v>
      </c>
      <c r="C13" s="27">
        <f ca="1">IF('modified training dataset'!C13 = "M", 0, 1)</f>
        <v>0</v>
      </c>
      <c r="D13" s="27">
        <f>IF(DAD_MD_Training!E13="MARRIED",1,0)</f>
        <v>1</v>
      </c>
      <c r="E13" s="2">
        <v>0</v>
      </c>
      <c r="F13" s="2">
        <v>0</v>
      </c>
      <c r="G13" s="28">
        <f>DAD_MD_Training!D13*'modified training dataset'!I13</f>
        <v>0</v>
      </c>
      <c r="H13" s="2">
        <v>0</v>
      </c>
      <c r="I13" s="2">
        <v>0</v>
      </c>
      <c r="J13" s="2">
        <v>1</v>
      </c>
      <c r="K13" s="3">
        <v>50</v>
      </c>
      <c r="L13" s="1">
        <v>151</v>
      </c>
      <c r="M13" s="4">
        <v>60</v>
      </c>
      <c r="N13" s="4">
        <v>19</v>
      </c>
      <c r="O13" s="9">
        <v>539976</v>
      </c>
      <c r="P13" s="9">
        <f t="shared" si="0"/>
        <v>13.199279973108329</v>
      </c>
      <c r="R13" s="48" t="s">
        <v>56</v>
      </c>
      <c r="S13" s="48">
        <v>3.287671232876712E-2</v>
      </c>
      <c r="T13" s="48" t="s">
        <v>56</v>
      </c>
      <c r="U13" s="48">
        <v>0</v>
      </c>
      <c r="V13" s="48" t="s">
        <v>56</v>
      </c>
      <c r="W13" s="48">
        <v>0</v>
      </c>
      <c r="X13" s="48" t="s">
        <v>56</v>
      </c>
      <c r="Y13" s="48">
        <v>0</v>
      </c>
      <c r="Z13" s="48" t="s">
        <v>56</v>
      </c>
      <c r="AA13" s="48">
        <v>0</v>
      </c>
      <c r="AB13" s="48" t="s">
        <v>56</v>
      </c>
      <c r="AC13" s="48">
        <v>0</v>
      </c>
      <c r="AD13" s="48" t="s">
        <v>56</v>
      </c>
      <c r="AE13" s="48">
        <v>0</v>
      </c>
      <c r="AF13" s="48" t="s">
        <v>56</v>
      </c>
      <c r="AG13" s="48">
        <v>0</v>
      </c>
      <c r="AH13" s="48" t="s">
        <v>56</v>
      </c>
      <c r="AI13" s="48">
        <v>0</v>
      </c>
      <c r="AJ13" s="48" t="s">
        <v>56</v>
      </c>
      <c r="AK13" s="48">
        <v>2.02</v>
      </c>
      <c r="AL13" s="48" t="s">
        <v>56</v>
      </c>
      <c r="AM13" s="48">
        <v>19</v>
      </c>
      <c r="AN13" s="48" t="s">
        <v>56</v>
      </c>
      <c r="AO13" s="48">
        <v>41</v>
      </c>
      <c r="AP13" s="48" t="s">
        <v>56</v>
      </c>
      <c r="AQ13" s="48">
        <v>12</v>
      </c>
      <c r="AR13" s="48" t="s">
        <v>56</v>
      </c>
      <c r="AS13" s="48">
        <v>49700</v>
      </c>
    </row>
    <row r="14" spans="1:45" x14ac:dyDescent="0.3">
      <c r="A14" s="10">
        <v>13</v>
      </c>
      <c r="B14" s="1">
        <v>40</v>
      </c>
      <c r="C14" s="27">
        <f ca="1">IF('modified training dataset'!C14 = "M", 0, 1)</f>
        <v>0</v>
      </c>
      <c r="D14" s="27">
        <f>IF(DAD_MD_Training!E14="MARRIED",1,0)</f>
        <v>1</v>
      </c>
      <c r="E14" s="2">
        <v>0</v>
      </c>
      <c r="F14" s="2">
        <v>0</v>
      </c>
      <c r="G14" s="28">
        <f>DAD_MD_Training!D14*'modified training dataset'!I14</f>
        <v>0</v>
      </c>
      <c r="H14" s="2">
        <v>0</v>
      </c>
      <c r="I14" s="2">
        <v>1</v>
      </c>
      <c r="J14" s="2">
        <v>0</v>
      </c>
      <c r="K14" s="3">
        <v>71.400000000000006</v>
      </c>
      <c r="L14" s="1">
        <v>165</v>
      </c>
      <c r="M14" s="4">
        <v>100</v>
      </c>
      <c r="N14" s="4">
        <v>22</v>
      </c>
      <c r="O14" s="9">
        <v>711616</v>
      </c>
      <c r="P14" s="9">
        <f t="shared" si="0"/>
        <v>13.475293719062922</v>
      </c>
      <c r="R14" s="48" t="s">
        <v>57</v>
      </c>
      <c r="S14" s="48">
        <v>88</v>
      </c>
      <c r="T14" s="48" t="s">
        <v>57</v>
      </c>
      <c r="U14" s="48">
        <v>0</v>
      </c>
      <c r="V14" s="48" t="s">
        <v>57</v>
      </c>
      <c r="W14" s="48">
        <v>1</v>
      </c>
      <c r="X14" s="48" t="s">
        <v>57</v>
      </c>
      <c r="Y14" s="48">
        <v>1</v>
      </c>
      <c r="Z14" s="48" t="s">
        <v>57</v>
      </c>
      <c r="AA14" s="48">
        <v>1</v>
      </c>
      <c r="AB14" s="48" t="s">
        <v>57</v>
      </c>
      <c r="AC14" s="48">
        <v>1</v>
      </c>
      <c r="AD14" s="48" t="s">
        <v>57</v>
      </c>
      <c r="AE14" s="48">
        <v>1</v>
      </c>
      <c r="AF14" s="48" t="s">
        <v>57</v>
      </c>
      <c r="AG14" s="48">
        <v>1</v>
      </c>
      <c r="AH14" s="48" t="s">
        <v>57</v>
      </c>
      <c r="AI14" s="48">
        <v>1</v>
      </c>
      <c r="AJ14" s="48" t="s">
        <v>57</v>
      </c>
      <c r="AK14" s="48">
        <v>85</v>
      </c>
      <c r="AL14" s="48" t="s">
        <v>57</v>
      </c>
      <c r="AM14" s="48">
        <v>185</v>
      </c>
      <c r="AN14" s="48" t="s">
        <v>57</v>
      </c>
      <c r="AO14" s="48">
        <v>155</v>
      </c>
      <c r="AP14" s="48" t="s">
        <v>57</v>
      </c>
      <c r="AQ14" s="48">
        <v>42</v>
      </c>
      <c r="AR14" s="48" t="s">
        <v>57</v>
      </c>
      <c r="AS14" s="48">
        <v>887350</v>
      </c>
    </row>
    <row r="15" spans="1:45" x14ac:dyDescent="0.3">
      <c r="A15" s="10">
        <v>14</v>
      </c>
      <c r="B15" s="1">
        <v>64</v>
      </c>
      <c r="C15" s="27">
        <f ca="1">IF('modified training dataset'!C15 = "M", 0, 1)</f>
        <v>0</v>
      </c>
      <c r="D15" s="27">
        <f>IF(DAD_MD_Training!E15="MARRIED",1,0)</f>
        <v>1</v>
      </c>
      <c r="E15" s="2">
        <v>0</v>
      </c>
      <c r="F15" s="2">
        <v>0</v>
      </c>
      <c r="G15" s="28">
        <f>DAD_MD_Training!D15*'modified training dataset'!I15</f>
        <v>0</v>
      </c>
      <c r="H15" s="2">
        <v>0</v>
      </c>
      <c r="I15" s="2">
        <v>0</v>
      </c>
      <c r="J15" s="2">
        <v>0</v>
      </c>
      <c r="K15" s="3">
        <v>56</v>
      </c>
      <c r="L15" s="1">
        <v>168</v>
      </c>
      <c r="M15" s="4">
        <v>105</v>
      </c>
      <c r="N15" s="4">
        <v>22</v>
      </c>
      <c r="O15" s="9">
        <v>420040</v>
      </c>
      <c r="P15" s="9">
        <f t="shared" si="0"/>
        <v>12.94810522381993</v>
      </c>
      <c r="R15" s="48" t="s">
        <v>58</v>
      </c>
      <c r="S15" s="48">
        <v>5890.6995433789962</v>
      </c>
      <c r="T15" s="48" t="s">
        <v>58</v>
      </c>
      <c r="U15" s="48">
        <v>0</v>
      </c>
      <c r="V15" s="48" t="s">
        <v>58</v>
      </c>
      <c r="W15" s="48">
        <v>89</v>
      </c>
      <c r="X15" s="48" t="s">
        <v>58</v>
      </c>
      <c r="Y15" s="48">
        <v>13</v>
      </c>
      <c r="Z15" s="48" t="s">
        <v>58</v>
      </c>
      <c r="AA15" s="48">
        <v>10</v>
      </c>
      <c r="AB15" s="48" t="s">
        <v>58</v>
      </c>
      <c r="AC15" s="48">
        <v>13</v>
      </c>
      <c r="AD15" s="48" t="s">
        <v>58</v>
      </c>
      <c r="AE15" s="48">
        <v>46</v>
      </c>
      <c r="AF15" s="48" t="s">
        <v>58</v>
      </c>
      <c r="AG15" s="48">
        <v>20</v>
      </c>
      <c r="AH15" s="48" t="s">
        <v>58</v>
      </c>
      <c r="AI15" s="48">
        <v>78</v>
      </c>
      <c r="AJ15" s="48" t="s">
        <v>58</v>
      </c>
      <c r="AK15" s="48">
        <v>7483.92</v>
      </c>
      <c r="AL15" s="48" t="s">
        <v>58</v>
      </c>
      <c r="AM15" s="48">
        <v>26049</v>
      </c>
      <c r="AN15" s="48" t="s">
        <v>58</v>
      </c>
      <c r="AO15" s="48">
        <v>18496</v>
      </c>
      <c r="AP15" s="48" t="s">
        <v>58</v>
      </c>
      <c r="AQ15" s="48">
        <v>4747</v>
      </c>
      <c r="AR15" s="48" t="s">
        <v>58</v>
      </c>
      <c r="AS15" s="48">
        <v>41896949.910000011</v>
      </c>
    </row>
    <row r="16" spans="1:45" x14ac:dyDescent="0.3">
      <c r="A16" s="10">
        <v>15</v>
      </c>
      <c r="B16" s="1">
        <v>68</v>
      </c>
      <c r="C16" s="27">
        <f ca="1">IF('modified training dataset'!C16 = "M", 0, 1)</f>
        <v>0</v>
      </c>
      <c r="D16" s="27">
        <f>IF(DAD_MD_Training!E16="MARRIED",1,0)</f>
        <v>0</v>
      </c>
      <c r="E16" s="2">
        <v>0</v>
      </c>
      <c r="F16" s="2">
        <v>0</v>
      </c>
      <c r="G16" s="28">
        <f>DAD_MD_Training!D16*'modified training dataset'!I16</f>
        <v>0</v>
      </c>
      <c r="H16" s="2">
        <v>1</v>
      </c>
      <c r="I16" s="2">
        <v>0</v>
      </c>
      <c r="J16" s="2">
        <v>0</v>
      </c>
      <c r="K16" s="3">
        <v>51</v>
      </c>
      <c r="L16" s="1">
        <v>123</v>
      </c>
      <c r="M16" s="4">
        <v>66</v>
      </c>
      <c r="N16" s="4">
        <v>20</v>
      </c>
      <c r="O16" s="9">
        <v>495968.7</v>
      </c>
      <c r="P16" s="9">
        <f t="shared" si="0"/>
        <v>13.114268098877162</v>
      </c>
      <c r="R16" s="48" t="s">
        <v>59</v>
      </c>
      <c r="S16" s="48">
        <v>200</v>
      </c>
      <c r="T16" s="48" t="s">
        <v>59</v>
      </c>
      <c r="U16" s="48">
        <v>200</v>
      </c>
      <c r="V16" s="48" t="s">
        <v>59</v>
      </c>
      <c r="W16" s="48">
        <v>200</v>
      </c>
      <c r="X16" s="48" t="s">
        <v>59</v>
      </c>
      <c r="Y16" s="48">
        <v>200</v>
      </c>
      <c r="Z16" s="48" t="s">
        <v>59</v>
      </c>
      <c r="AA16" s="48">
        <v>200</v>
      </c>
      <c r="AB16" s="48" t="s">
        <v>59</v>
      </c>
      <c r="AC16" s="48">
        <v>200</v>
      </c>
      <c r="AD16" s="48" t="s">
        <v>59</v>
      </c>
      <c r="AE16" s="48">
        <v>200</v>
      </c>
      <c r="AF16" s="48" t="s">
        <v>59</v>
      </c>
      <c r="AG16" s="48">
        <v>200</v>
      </c>
      <c r="AH16" s="48" t="s">
        <v>59</v>
      </c>
      <c r="AI16" s="48">
        <v>200</v>
      </c>
      <c r="AJ16" s="48" t="s">
        <v>59</v>
      </c>
      <c r="AK16" s="48">
        <v>200</v>
      </c>
      <c r="AL16" s="48" t="s">
        <v>59</v>
      </c>
      <c r="AM16" s="48">
        <v>200</v>
      </c>
      <c r="AN16" s="48" t="s">
        <v>59</v>
      </c>
      <c r="AO16" s="48">
        <v>200</v>
      </c>
      <c r="AP16" s="48" t="s">
        <v>59</v>
      </c>
      <c r="AQ16" s="48">
        <v>200</v>
      </c>
      <c r="AR16" s="48" t="s">
        <v>59</v>
      </c>
      <c r="AS16" s="48">
        <v>200</v>
      </c>
    </row>
    <row r="17" spans="1:45" x14ac:dyDescent="0.3">
      <c r="A17" s="10">
        <v>16</v>
      </c>
      <c r="B17" s="1">
        <v>78</v>
      </c>
      <c r="C17" s="27">
        <f ca="1">IF('modified training dataset'!C17 = "M", 0, 1)</f>
        <v>0</v>
      </c>
      <c r="D17" s="27">
        <f>IF(DAD_MD_Training!E17="MARRIED",1,0)</f>
        <v>1</v>
      </c>
      <c r="E17" s="2">
        <v>0</v>
      </c>
      <c r="F17" s="2">
        <v>0</v>
      </c>
      <c r="G17" s="28">
        <f>DAD_MD_Training!D17*'modified training dataset'!I17</f>
        <v>0</v>
      </c>
      <c r="H17" s="2">
        <v>1</v>
      </c>
      <c r="I17" s="2">
        <v>0</v>
      </c>
      <c r="J17" s="2">
        <v>0</v>
      </c>
      <c r="K17" s="3">
        <v>70</v>
      </c>
      <c r="L17" s="1">
        <v>154</v>
      </c>
      <c r="M17" s="4">
        <v>63</v>
      </c>
      <c r="N17" s="4">
        <v>20</v>
      </c>
      <c r="O17" s="9">
        <v>157763</v>
      </c>
      <c r="P17" s="9">
        <f t="shared" si="0"/>
        <v>11.968849185882837</v>
      </c>
      <c r="R17" s="48" t="s">
        <v>60</v>
      </c>
      <c r="S17" s="48">
        <v>3.6883214428412159</v>
      </c>
      <c r="T17" s="48" t="s">
        <v>60</v>
      </c>
      <c r="U17" s="48">
        <v>0</v>
      </c>
      <c r="V17" s="48" t="s">
        <v>60</v>
      </c>
      <c r="W17" s="48">
        <v>6.9470000030806431E-2</v>
      </c>
      <c r="X17" s="48" t="s">
        <v>60</v>
      </c>
      <c r="Y17" s="48">
        <v>3.4461429281720302E-2</v>
      </c>
      <c r="Z17" s="48" t="s">
        <v>60</v>
      </c>
      <c r="AA17" s="48">
        <v>3.0466152162474502E-2</v>
      </c>
      <c r="AB17" s="48" t="s">
        <v>60</v>
      </c>
      <c r="AC17" s="48">
        <v>3.4461429281720302E-2</v>
      </c>
      <c r="AD17" s="48" t="s">
        <v>60</v>
      </c>
      <c r="AE17" s="48">
        <v>5.8827458022444358E-2</v>
      </c>
      <c r="AF17" s="48" t="s">
        <v>60</v>
      </c>
      <c r="AG17" s="48">
        <v>4.1936487939397742E-2</v>
      </c>
      <c r="AH17" s="48" t="s">
        <v>60</v>
      </c>
      <c r="AI17" s="48">
        <v>6.8181731018608457E-2</v>
      </c>
      <c r="AJ17" s="48" t="s">
        <v>60</v>
      </c>
      <c r="AK17" s="48">
        <v>3.1927612117256352</v>
      </c>
      <c r="AL17" s="48" t="s">
        <v>60</v>
      </c>
      <c r="AM17" s="48">
        <v>5.4316071526223224</v>
      </c>
      <c r="AN17" s="48" t="s">
        <v>60</v>
      </c>
      <c r="AO17" s="48">
        <v>2.8463299420501014</v>
      </c>
      <c r="AP17" s="48" t="s">
        <v>60</v>
      </c>
      <c r="AQ17" s="48">
        <v>0.54310540379484773</v>
      </c>
      <c r="AR17" s="48" t="s">
        <v>60</v>
      </c>
      <c r="AS17" s="48">
        <v>18290.815843196622</v>
      </c>
    </row>
    <row r="18" spans="1:45" x14ac:dyDescent="0.3">
      <c r="A18" s="10">
        <v>17</v>
      </c>
      <c r="B18" s="1">
        <v>65</v>
      </c>
      <c r="C18" s="27">
        <f ca="1">IF('modified training dataset'!C18 = "M", 0, 1)</f>
        <v>0</v>
      </c>
      <c r="D18" s="27">
        <f>IF(DAD_MD_Training!E18="MARRIED",1,0)</f>
        <v>1</v>
      </c>
      <c r="E18" s="2">
        <v>0</v>
      </c>
      <c r="F18" s="2">
        <v>0</v>
      </c>
      <c r="G18" s="28">
        <f>DAD_MD_Training!D18*'modified training dataset'!I18</f>
        <v>0</v>
      </c>
      <c r="H18" s="2">
        <v>1</v>
      </c>
      <c r="I18" s="2">
        <v>0</v>
      </c>
      <c r="J18" s="2">
        <v>0</v>
      </c>
      <c r="K18" s="3">
        <v>65</v>
      </c>
      <c r="L18" s="1">
        <v>140</v>
      </c>
      <c r="M18" s="4">
        <v>93</v>
      </c>
      <c r="N18" s="4">
        <v>18</v>
      </c>
      <c r="O18" s="9">
        <v>501897</v>
      </c>
      <c r="P18" s="9">
        <f t="shared" si="0"/>
        <v>13.126150198338848</v>
      </c>
    </row>
    <row r="19" spans="1:45" x14ac:dyDescent="0.3">
      <c r="A19" s="10">
        <v>18</v>
      </c>
      <c r="B19" s="1">
        <v>59</v>
      </c>
      <c r="C19" s="27">
        <f ca="1">IF('modified training dataset'!C19 = "M", 0, 1)</f>
        <v>0</v>
      </c>
      <c r="D19" s="27">
        <f>IF(DAD_MD_Training!E19="MARRIED",1,0)</f>
        <v>1</v>
      </c>
      <c r="E19" s="2">
        <v>0</v>
      </c>
      <c r="F19" s="2">
        <v>0</v>
      </c>
      <c r="G19" s="28">
        <f>DAD_MD_Training!D19*'modified training dataset'!I19</f>
        <v>1</v>
      </c>
      <c r="H19" s="2">
        <v>0</v>
      </c>
      <c r="I19" s="2">
        <v>1</v>
      </c>
      <c r="J19" s="2">
        <v>0</v>
      </c>
      <c r="K19" s="3">
        <v>47</v>
      </c>
      <c r="L19" s="1">
        <v>150</v>
      </c>
      <c r="M19" s="4">
        <v>60</v>
      </c>
      <c r="N19" s="4">
        <v>24</v>
      </c>
      <c r="O19" s="9">
        <v>343984</v>
      </c>
      <c r="P19" s="9">
        <f t="shared" si="0"/>
        <v>12.748350423645929</v>
      </c>
      <c r="R19" s="50" t="s">
        <v>61</v>
      </c>
    </row>
    <row r="20" spans="1:45" ht="15" thickBot="1" x14ac:dyDescent="0.35">
      <c r="A20" s="10">
        <v>19</v>
      </c>
      <c r="B20" s="1">
        <v>76</v>
      </c>
      <c r="C20" s="27">
        <f ca="1">IF('modified training dataset'!C20 = "M", 0, 1)</f>
        <v>0</v>
      </c>
      <c r="D20" s="27">
        <f>IF(DAD_MD_Training!E20="MARRIED",1,0)</f>
        <v>1</v>
      </c>
      <c r="E20" s="2">
        <v>0</v>
      </c>
      <c r="F20" s="2">
        <v>0</v>
      </c>
      <c r="G20" s="28">
        <f>DAD_MD_Training!D20*'modified training dataset'!I20</f>
        <v>0</v>
      </c>
      <c r="H20" s="2">
        <v>1</v>
      </c>
      <c r="I20" s="2">
        <v>0</v>
      </c>
      <c r="J20" s="2">
        <v>0</v>
      </c>
      <c r="K20" s="3">
        <v>67.2</v>
      </c>
      <c r="L20" s="1">
        <v>172</v>
      </c>
      <c r="M20" s="4">
        <v>80</v>
      </c>
      <c r="N20" s="4">
        <v>20</v>
      </c>
      <c r="O20" s="9">
        <v>449395</v>
      </c>
      <c r="P20" s="9">
        <f t="shared" si="0"/>
        <v>13.015657512725767</v>
      </c>
    </row>
    <row r="21" spans="1:45" x14ac:dyDescent="0.3">
      <c r="A21" s="10">
        <v>20</v>
      </c>
      <c r="B21" s="1">
        <v>47</v>
      </c>
      <c r="C21" s="27">
        <f ca="1">IF('modified training dataset'!C21 = "M", 0, 1)</f>
        <v>0</v>
      </c>
      <c r="D21" s="27">
        <f>IF(DAD_MD_Training!E21="MARRIED",1,0)</f>
        <v>1</v>
      </c>
      <c r="E21" s="2">
        <v>0</v>
      </c>
      <c r="F21" s="2">
        <v>0</v>
      </c>
      <c r="G21" s="28">
        <f>DAD_MD_Training!D21*'modified training dataset'!I21</f>
        <v>0</v>
      </c>
      <c r="H21" s="2">
        <v>1</v>
      </c>
      <c r="I21" s="2">
        <v>0</v>
      </c>
      <c r="J21" s="2">
        <v>0</v>
      </c>
      <c r="K21" s="3">
        <v>59</v>
      </c>
      <c r="L21" s="1">
        <v>160</v>
      </c>
      <c r="M21" s="4">
        <v>80</v>
      </c>
      <c r="N21" s="4">
        <v>20</v>
      </c>
      <c r="O21" s="9">
        <v>214716</v>
      </c>
      <c r="P21" s="9">
        <f t="shared" si="0"/>
        <v>12.277071503679862</v>
      </c>
      <c r="R21" s="49" t="s">
        <v>62</v>
      </c>
      <c r="S21" s="49"/>
    </row>
    <row r="22" spans="1:45" x14ac:dyDescent="0.3">
      <c r="A22" s="10">
        <v>21</v>
      </c>
      <c r="B22" s="1">
        <v>54</v>
      </c>
      <c r="C22" s="27">
        <f ca="1">IF('modified training dataset'!C22 = "M", 0, 1)</f>
        <v>0</v>
      </c>
      <c r="D22" s="27">
        <f>IF(DAD_MD_Training!E22="MARRIED",1,0)</f>
        <v>1</v>
      </c>
      <c r="E22" s="2">
        <v>0</v>
      </c>
      <c r="F22" s="2">
        <v>0</v>
      </c>
      <c r="G22" s="28">
        <f>DAD_MD_Training!D22*'modified training dataset'!I22</f>
        <v>0</v>
      </c>
      <c r="H22" s="2">
        <v>1</v>
      </c>
      <c r="I22" s="2">
        <v>0</v>
      </c>
      <c r="J22" s="2">
        <v>0</v>
      </c>
      <c r="K22" s="3">
        <v>51</v>
      </c>
      <c r="L22" s="1">
        <v>147</v>
      </c>
      <c r="M22" s="4">
        <v>110</v>
      </c>
      <c r="N22" s="4">
        <v>26</v>
      </c>
      <c r="O22" s="9">
        <v>341109</v>
      </c>
      <c r="P22" s="9">
        <f t="shared" si="0"/>
        <v>12.739957353282927</v>
      </c>
      <c r="R22" s="44" t="s">
        <v>63</v>
      </c>
      <c r="S22" s="44">
        <v>0.59611403962478238</v>
      </c>
    </row>
    <row r="23" spans="1:45" x14ac:dyDescent="0.3">
      <c r="A23" s="10">
        <v>22</v>
      </c>
      <c r="B23" s="1">
        <v>62</v>
      </c>
      <c r="C23" s="27">
        <f ca="1">IF('modified training dataset'!C23 = "M", 0, 1)</f>
        <v>0</v>
      </c>
      <c r="D23" s="27">
        <f>IF(DAD_MD_Training!E23="MARRIED",1,0)</f>
        <v>1</v>
      </c>
      <c r="E23" s="2">
        <v>0</v>
      </c>
      <c r="F23" s="2">
        <v>0</v>
      </c>
      <c r="G23" s="28">
        <f>DAD_MD_Training!D23*'modified training dataset'!I23</f>
        <v>0</v>
      </c>
      <c r="H23" s="2">
        <v>1</v>
      </c>
      <c r="I23" s="2">
        <v>0</v>
      </c>
      <c r="J23" s="2">
        <v>0</v>
      </c>
      <c r="K23" s="3">
        <v>74</v>
      </c>
      <c r="L23" s="1">
        <v>160</v>
      </c>
      <c r="M23" s="4">
        <v>60</v>
      </c>
      <c r="N23" s="4">
        <v>24</v>
      </c>
      <c r="O23" s="9">
        <v>288960</v>
      </c>
      <c r="P23" s="9">
        <f t="shared" si="0"/>
        <v>12.574043549210758</v>
      </c>
      <c r="R23" s="44" t="s">
        <v>64</v>
      </c>
      <c r="S23" s="51">
        <v>0.35535194823777666</v>
      </c>
    </row>
    <row r="24" spans="1:45" x14ac:dyDescent="0.3">
      <c r="A24" s="10">
        <v>23</v>
      </c>
      <c r="B24" s="1">
        <v>60</v>
      </c>
      <c r="C24" s="27">
        <f ca="1">IF('modified training dataset'!C24 = "M", 0, 1)</f>
        <v>0</v>
      </c>
      <c r="D24" s="27">
        <f>IF(DAD_MD_Training!E24="MARRIED",1,0)</f>
        <v>1</v>
      </c>
      <c r="E24" s="2">
        <v>0</v>
      </c>
      <c r="F24" s="2">
        <v>0</v>
      </c>
      <c r="G24" s="28">
        <f>DAD_MD_Training!D24*'modified training dataset'!I24</f>
        <v>0</v>
      </c>
      <c r="H24" s="2">
        <v>1</v>
      </c>
      <c r="I24" s="2">
        <v>0</v>
      </c>
      <c r="J24" s="2">
        <v>0</v>
      </c>
      <c r="K24" s="3">
        <v>72.5</v>
      </c>
      <c r="L24" s="1">
        <v>172</v>
      </c>
      <c r="M24" s="4">
        <v>104</v>
      </c>
      <c r="N24" s="4">
        <v>24</v>
      </c>
      <c r="O24" s="9">
        <v>348687</v>
      </c>
      <c r="P24" s="9">
        <f t="shared" si="0"/>
        <v>12.76192995063812</v>
      </c>
      <c r="R24" s="44" t="s">
        <v>65</v>
      </c>
      <c r="S24" s="51">
        <v>0.31029590160923415</v>
      </c>
    </row>
    <row r="25" spans="1:45" x14ac:dyDescent="0.3">
      <c r="A25" s="10">
        <v>24</v>
      </c>
      <c r="B25" s="1">
        <v>70</v>
      </c>
      <c r="C25" s="27">
        <f ca="1">IF('modified training dataset'!C25 = "M", 0, 1)</f>
        <v>0</v>
      </c>
      <c r="D25" s="27">
        <f>IF(DAD_MD_Training!E25="MARRIED",1,0)</f>
        <v>1</v>
      </c>
      <c r="E25" s="2">
        <v>0</v>
      </c>
      <c r="F25" s="2">
        <v>0</v>
      </c>
      <c r="G25" s="28">
        <f>DAD_MD_Training!D25*'modified training dataset'!I25</f>
        <v>0</v>
      </c>
      <c r="H25" s="2">
        <v>1</v>
      </c>
      <c r="I25" s="2">
        <v>0</v>
      </c>
      <c r="J25" s="2">
        <v>0</v>
      </c>
      <c r="K25" s="3">
        <v>60</v>
      </c>
      <c r="L25" s="1">
        <v>158</v>
      </c>
      <c r="M25" s="4">
        <v>81</v>
      </c>
      <c r="N25" s="4">
        <v>18</v>
      </c>
      <c r="O25" s="9">
        <v>345590</v>
      </c>
      <c r="P25" s="9">
        <f t="shared" si="0"/>
        <v>12.753008380308222</v>
      </c>
      <c r="R25" s="44" t="s">
        <v>48</v>
      </c>
      <c r="S25" s="44">
        <v>108938.68739001118</v>
      </c>
    </row>
    <row r="26" spans="1:45" ht="15" thickBot="1" x14ac:dyDescent="0.35">
      <c r="A26" s="10">
        <v>25</v>
      </c>
      <c r="B26" s="1">
        <v>60</v>
      </c>
      <c r="C26" s="27">
        <f ca="1">IF('modified training dataset'!C26 = "M", 0, 1)</f>
        <v>0</v>
      </c>
      <c r="D26" s="27">
        <f>IF(DAD_MD_Training!E26="MARRIED",1,0)</f>
        <v>1</v>
      </c>
      <c r="E26" s="2">
        <v>0</v>
      </c>
      <c r="F26" s="2">
        <v>0</v>
      </c>
      <c r="G26" s="28">
        <f>DAD_MD_Training!D26*'modified training dataset'!I26</f>
        <v>0</v>
      </c>
      <c r="H26" s="2">
        <v>1</v>
      </c>
      <c r="I26" s="2">
        <v>0</v>
      </c>
      <c r="J26" s="2">
        <v>0</v>
      </c>
      <c r="K26" s="3">
        <v>53</v>
      </c>
      <c r="L26" s="1">
        <v>155</v>
      </c>
      <c r="M26" s="4">
        <v>85</v>
      </c>
      <c r="N26" s="4">
        <v>30</v>
      </c>
      <c r="O26" s="9">
        <v>361738</v>
      </c>
      <c r="P26" s="9">
        <f t="shared" si="0"/>
        <v>12.798675471863358</v>
      </c>
      <c r="R26" s="45" t="s">
        <v>66</v>
      </c>
      <c r="S26" s="45">
        <v>200</v>
      </c>
    </row>
    <row r="27" spans="1:45" x14ac:dyDescent="0.3">
      <c r="A27" s="10">
        <v>26</v>
      </c>
      <c r="B27" s="1">
        <v>88</v>
      </c>
      <c r="C27" s="27">
        <f ca="1">IF('modified training dataset'!C27 = "M", 0, 1)</f>
        <v>0</v>
      </c>
      <c r="D27" s="27">
        <f>IF(DAD_MD_Training!E27="MARRIED",1,0)</f>
        <v>1</v>
      </c>
      <c r="E27" s="2">
        <v>0</v>
      </c>
      <c r="F27" s="2">
        <v>0</v>
      </c>
      <c r="G27" s="28">
        <f>DAD_MD_Training!D27*'modified training dataset'!I27</f>
        <v>0</v>
      </c>
      <c r="H27" s="2">
        <v>1</v>
      </c>
      <c r="I27" s="2">
        <v>0</v>
      </c>
      <c r="J27" s="2">
        <v>0</v>
      </c>
      <c r="K27" s="3">
        <v>62.2</v>
      </c>
      <c r="L27" s="1">
        <v>162</v>
      </c>
      <c r="M27" s="4">
        <v>92</v>
      </c>
      <c r="N27" s="4">
        <v>22</v>
      </c>
      <c r="O27" s="9">
        <v>305193</v>
      </c>
      <c r="P27" s="9">
        <f t="shared" si="0"/>
        <v>12.628699642349593</v>
      </c>
    </row>
    <row r="28" spans="1:45" ht="15" thickBot="1" x14ac:dyDescent="0.35">
      <c r="A28" s="10">
        <v>27</v>
      </c>
      <c r="B28" s="1">
        <v>15</v>
      </c>
      <c r="C28" s="27">
        <f ca="1">IF('modified training dataset'!C28 = "M", 0, 1)</f>
        <v>0</v>
      </c>
      <c r="D28" s="27">
        <f>IF(DAD_MD_Training!E28="MARRIED",1,0)</f>
        <v>0</v>
      </c>
      <c r="E28" s="2">
        <v>0</v>
      </c>
      <c r="F28" s="2">
        <v>0</v>
      </c>
      <c r="G28" s="28">
        <f>DAD_MD_Training!D28*'modified training dataset'!I28</f>
        <v>0</v>
      </c>
      <c r="H28" s="2">
        <v>0</v>
      </c>
      <c r="I28" s="2">
        <v>1</v>
      </c>
      <c r="J28" s="2">
        <v>0</v>
      </c>
      <c r="K28" s="3">
        <v>43.6</v>
      </c>
      <c r="L28" s="1">
        <v>170</v>
      </c>
      <c r="M28" s="4">
        <v>134</v>
      </c>
      <c r="N28" s="4">
        <v>40</v>
      </c>
      <c r="O28" s="9">
        <v>404644</v>
      </c>
      <c r="P28" s="9">
        <f t="shared" si="0"/>
        <v>12.910762947185102</v>
      </c>
      <c r="R28" s="50" t="s">
        <v>67</v>
      </c>
    </row>
    <row r="29" spans="1:45" x14ac:dyDescent="0.3">
      <c r="A29" s="10">
        <v>28</v>
      </c>
      <c r="B29" s="1">
        <v>47</v>
      </c>
      <c r="C29" s="27">
        <f ca="1">IF('modified training dataset'!C29 = "M", 0, 1)</f>
        <v>0</v>
      </c>
      <c r="D29" s="27">
        <f>IF(DAD_MD_Training!E29="MARRIED",1,0)</f>
        <v>1</v>
      </c>
      <c r="E29" s="2">
        <v>0</v>
      </c>
      <c r="F29" s="2">
        <v>0</v>
      </c>
      <c r="G29" s="28">
        <f>DAD_MD_Training!D29*'modified training dataset'!I29</f>
        <v>0</v>
      </c>
      <c r="H29" s="2">
        <v>1</v>
      </c>
      <c r="I29" s="2">
        <v>0</v>
      </c>
      <c r="J29" s="2">
        <v>0</v>
      </c>
      <c r="K29" s="3">
        <v>73.099999999999994</v>
      </c>
      <c r="L29" s="1">
        <v>171</v>
      </c>
      <c r="M29" s="4">
        <v>87</v>
      </c>
      <c r="N29" s="4">
        <v>22</v>
      </c>
      <c r="O29" s="9">
        <v>278213.73</v>
      </c>
      <c r="P29" s="9">
        <f t="shared" si="0"/>
        <v>12.536144910237127</v>
      </c>
      <c r="R29" s="46"/>
      <c r="S29" s="46" t="s">
        <v>72</v>
      </c>
      <c r="T29" s="46" t="s">
        <v>73</v>
      </c>
      <c r="U29" s="46" t="s">
        <v>74</v>
      </c>
      <c r="V29" s="46" t="s">
        <v>10</v>
      </c>
      <c r="W29" s="46" t="s">
        <v>75</v>
      </c>
    </row>
    <row r="30" spans="1:45" x14ac:dyDescent="0.3">
      <c r="A30" s="10">
        <v>29</v>
      </c>
      <c r="B30" s="1">
        <v>70</v>
      </c>
      <c r="C30" s="27">
        <f ca="1">IF('modified training dataset'!C30 = "M", 0, 1)</f>
        <v>0</v>
      </c>
      <c r="D30" s="27">
        <f>IF(DAD_MD_Training!E30="MARRIED",1,0)</f>
        <v>1</v>
      </c>
      <c r="E30" s="2">
        <v>0</v>
      </c>
      <c r="F30" s="2">
        <v>0</v>
      </c>
      <c r="G30" s="28">
        <f>DAD_MD_Training!D30*'modified training dataset'!I30</f>
        <v>0</v>
      </c>
      <c r="H30" s="2">
        <v>1</v>
      </c>
      <c r="I30" s="2">
        <v>0</v>
      </c>
      <c r="J30" s="2">
        <v>0</v>
      </c>
      <c r="K30" s="3">
        <v>68</v>
      </c>
      <c r="L30" s="1">
        <v>163</v>
      </c>
      <c r="M30" s="4">
        <v>78</v>
      </c>
      <c r="N30" s="4">
        <v>20</v>
      </c>
      <c r="O30" s="9">
        <v>355276</v>
      </c>
      <c r="P30" s="9">
        <f t="shared" si="0"/>
        <v>12.780650231177091</v>
      </c>
      <c r="R30" s="44" t="s">
        <v>68</v>
      </c>
      <c r="S30" s="44">
        <v>13</v>
      </c>
      <c r="T30" s="44">
        <v>1216783317613.1094</v>
      </c>
      <c r="U30" s="44">
        <v>93598716739.469955</v>
      </c>
      <c r="V30" s="44">
        <v>7.8868869958214498</v>
      </c>
      <c r="W30" s="51">
        <v>1.9607692396642582E-12</v>
      </c>
    </row>
    <row r="31" spans="1:45" x14ac:dyDescent="0.3">
      <c r="A31" s="10">
        <v>30</v>
      </c>
      <c r="B31" s="1">
        <v>61</v>
      </c>
      <c r="C31" s="27">
        <f ca="1">IF('modified training dataset'!C31 = "M", 0, 1)</f>
        <v>0</v>
      </c>
      <c r="D31" s="27">
        <f>IF(DAD_MD_Training!E31="MARRIED",1,0)</f>
        <v>1</v>
      </c>
      <c r="E31" s="2">
        <v>0</v>
      </c>
      <c r="F31" s="2">
        <v>0</v>
      </c>
      <c r="G31" s="28">
        <f>DAD_MD_Training!D31*'modified training dataset'!I31</f>
        <v>0</v>
      </c>
      <c r="H31" s="2">
        <v>1</v>
      </c>
      <c r="I31" s="2">
        <v>0</v>
      </c>
      <c r="J31" s="2">
        <v>0</v>
      </c>
      <c r="K31" s="3">
        <v>60</v>
      </c>
      <c r="L31" s="1">
        <v>169</v>
      </c>
      <c r="M31" s="4">
        <v>60</v>
      </c>
      <c r="N31" s="4">
        <v>24</v>
      </c>
      <c r="O31" s="9">
        <v>229289</v>
      </c>
      <c r="P31" s="9">
        <f t="shared" si="0"/>
        <v>12.342738495606332</v>
      </c>
      <c r="R31" s="44" t="s">
        <v>69</v>
      </c>
      <c r="S31" s="44">
        <v>186</v>
      </c>
      <c r="T31" s="44">
        <v>2207380595508.0962</v>
      </c>
      <c r="U31" s="44">
        <v>11867637610.258581</v>
      </c>
      <c r="V31" s="44"/>
      <c r="W31" s="44"/>
    </row>
    <row r="32" spans="1:45" ht="15" thickBot="1" x14ac:dyDescent="0.35">
      <c r="A32" s="10">
        <v>31</v>
      </c>
      <c r="B32" s="1">
        <v>46</v>
      </c>
      <c r="C32" s="27">
        <f ca="1">IF('modified training dataset'!C32 = "M", 0, 1)</f>
        <v>0</v>
      </c>
      <c r="D32" s="27">
        <f>IF(DAD_MD_Training!E32="MARRIED",1,0)</f>
        <v>1</v>
      </c>
      <c r="E32" s="2">
        <v>0</v>
      </c>
      <c r="F32" s="2">
        <v>0</v>
      </c>
      <c r="G32" s="28">
        <f>DAD_MD_Training!D32*'modified training dataset'!I32</f>
        <v>0</v>
      </c>
      <c r="H32" s="2">
        <v>1</v>
      </c>
      <c r="I32" s="2">
        <v>0</v>
      </c>
      <c r="J32" s="2">
        <v>0</v>
      </c>
      <c r="K32" s="3">
        <v>53</v>
      </c>
      <c r="L32" s="1">
        <v>159</v>
      </c>
      <c r="M32" s="4">
        <v>96</v>
      </c>
      <c r="N32" s="4">
        <v>20</v>
      </c>
      <c r="O32" s="9">
        <v>247473</v>
      </c>
      <c r="P32" s="9">
        <f t="shared" si="0"/>
        <v>12.419056764130945</v>
      </c>
      <c r="R32" s="45" t="s">
        <v>70</v>
      </c>
      <c r="S32" s="45">
        <v>199</v>
      </c>
      <c r="T32" s="45">
        <v>3424163913121.2056</v>
      </c>
      <c r="U32" s="45"/>
      <c r="V32" s="45"/>
      <c r="W32" s="45"/>
    </row>
    <row r="33" spans="1:26" ht="15" thickBot="1" x14ac:dyDescent="0.35">
      <c r="A33" s="10">
        <v>32</v>
      </c>
      <c r="B33" s="1">
        <v>56</v>
      </c>
      <c r="C33" s="27">
        <f ca="1">IF('modified training dataset'!C33 = "M", 0, 1)</f>
        <v>0</v>
      </c>
      <c r="D33" s="27">
        <f>IF(DAD_MD_Training!E33="MARRIED",1,0)</f>
        <v>1</v>
      </c>
      <c r="E33" s="2">
        <v>0</v>
      </c>
      <c r="F33" s="2">
        <v>0</v>
      </c>
      <c r="G33" s="28">
        <f>DAD_MD_Training!D33*'modified training dataset'!I33</f>
        <v>0</v>
      </c>
      <c r="H33" s="2">
        <v>1</v>
      </c>
      <c r="I33" s="2">
        <v>0</v>
      </c>
      <c r="J33" s="2">
        <v>0</v>
      </c>
      <c r="K33" s="3">
        <v>61</v>
      </c>
      <c r="L33" s="1">
        <v>163</v>
      </c>
      <c r="M33" s="4">
        <v>73</v>
      </c>
      <c r="N33" s="4">
        <v>24</v>
      </c>
      <c r="O33" s="9">
        <v>395163</v>
      </c>
      <c r="P33" s="9">
        <f t="shared" si="0"/>
        <v>12.887053616991116</v>
      </c>
    </row>
    <row r="34" spans="1:26" x14ac:dyDescent="0.3">
      <c r="A34" s="10">
        <v>33</v>
      </c>
      <c r="B34" s="1">
        <v>61</v>
      </c>
      <c r="C34" s="27">
        <f ca="1">IF('modified training dataset'!C34 = "M", 0, 1)</f>
        <v>0</v>
      </c>
      <c r="D34" s="27">
        <f>IF(DAD_MD_Training!E34="MARRIED",1,0)</f>
        <v>1</v>
      </c>
      <c r="E34" s="2">
        <v>0</v>
      </c>
      <c r="F34" s="2">
        <v>0</v>
      </c>
      <c r="G34" s="28">
        <f>DAD_MD_Training!D34*'modified training dataset'!I34</f>
        <v>0</v>
      </c>
      <c r="H34" s="2">
        <v>1</v>
      </c>
      <c r="I34" s="2">
        <v>0</v>
      </c>
      <c r="J34" s="2">
        <v>0</v>
      </c>
      <c r="K34" s="3">
        <v>65</v>
      </c>
      <c r="L34" s="1">
        <v>170</v>
      </c>
      <c r="M34" s="4">
        <v>76</v>
      </c>
      <c r="N34" s="4">
        <v>26</v>
      </c>
      <c r="O34" s="9">
        <v>418429</v>
      </c>
      <c r="P34" s="9">
        <f t="shared" si="0"/>
        <v>12.944262500994387</v>
      </c>
      <c r="R34" s="46"/>
      <c r="S34" s="46" t="s">
        <v>76</v>
      </c>
      <c r="T34" s="46" t="s">
        <v>48</v>
      </c>
      <c r="U34" s="46" t="s">
        <v>77</v>
      </c>
      <c r="V34" s="46" t="s">
        <v>78</v>
      </c>
      <c r="W34" s="46" t="s">
        <v>79</v>
      </c>
      <c r="X34" s="46" t="s">
        <v>80</v>
      </c>
      <c r="Y34" s="46" t="s">
        <v>81</v>
      </c>
      <c r="Z34" s="46" t="s">
        <v>82</v>
      </c>
    </row>
    <row r="35" spans="1:26" x14ac:dyDescent="0.3">
      <c r="A35" s="10">
        <v>34</v>
      </c>
      <c r="B35" s="1">
        <v>7</v>
      </c>
      <c r="C35" s="27">
        <f ca="1">IF('modified training dataset'!C35 = "M", 0, 1)</f>
        <v>0</v>
      </c>
      <c r="D35" s="27">
        <f>IF(DAD_MD_Training!E35="MARRIED",1,0)</f>
        <v>0</v>
      </c>
      <c r="E35" s="2">
        <v>0</v>
      </c>
      <c r="F35" s="2">
        <v>0</v>
      </c>
      <c r="G35" s="28">
        <f>DAD_MD_Training!D35*'modified training dataset'!I35</f>
        <v>0</v>
      </c>
      <c r="H35" s="2">
        <v>0</v>
      </c>
      <c r="I35" s="2">
        <v>0</v>
      </c>
      <c r="J35" s="2">
        <v>1</v>
      </c>
      <c r="K35" s="3">
        <v>7</v>
      </c>
      <c r="L35" s="1">
        <v>68</v>
      </c>
      <c r="M35" s="4">
        <v>155</v>
      </c>
      <c r="N35" s="4">
        <v>30</v>
      </c>
      <c r="O35" s="9">
        <v>359280</v>
      </c>
      <c r="P35" s="9">
        <f t="shared" si="0"/>
        <v>12.791857307761619</v>
      </c>
      <c r="R35" s="44" t="s">
        <v>71</v>
      </c>
      <c r="S35" s="44">
        <v>-119198.03584927101</v>
      </c>
      <c r="T35" s="44">
        <v>81393.655545308167</v>
      </c>
      <c r="U35" s="44">
        <v>-1.4644634775362664</v>
      </c>
      <c r="V35" s="44">
        <v>0.14475548439887612</v>
      </c>
      <c r="W35" s="44">
        <v>-279771.44878756063</v>
      </c>
      <c r="X35" s="44">
        <v>41375.377089018628</v>
      </c>
      <c r="Y35" s="44">
        <v>-279771.44878756063</v>
      </c>
      <c r="Z35" s="44">
        <v>41375.377089018628</v>
      </c>
    </row>
    <row r="36" spans="1:26" x14ac:dyDescent="0.3">
      <c r="A36" s="10">
        <v>35</v>
      </c>
      <c r="B36" s="1">
        <v>70</v>
      </c>
      <c r="C36" s="27">
        <f ca="1">IF('modified training dataset'!C36 = "M", 0, 1)</f>
        <v>0</v>
      </c>
      <c r="D36" s="27">
        <f>IF(DAD_MD_Training!E36="MARRIED",1,0)</f>
        <v>1</v>
      </c>
      <c r="E36" s="2">
        <v>0</v>
      </c>
      <c r="F36" s="2">
        <v>0</v>
      </c>
      <c r="G36" s="28">
        <f>DAD_MD_Training!D36*'modified training dataset'!I36</f>
        <v>0</v>
      </c>
      <c r="H36" s="2">
        <v>0</v>
      </c>
      <c r="I36" s="2">
        <v>0</v>
      </c>
      <c r="J36" s="2">
        <v>1</v>
      </c>
      <c r="K36" s="3">
        <v>60</v>
      </c>
      <c r="L36" s="1">
        <v>160</v>
      </c>
      <c r="M36" s="4">
        <v>43</v>
      </c>
      <c r="N36" s="4">
        <v>13</v>
      </c>
      <c r="O36" s="9">
        <v>349318</v>
      </c>
      <c r="P36" s="9">
        <f t="shared" si="0"/>
        <v>12.763737961101912</v>
      </c>
      <c r="R36" s="44" t="s">
        <v>1</v>
      </c>
      <c r="S36" s="44">
        <v>2058.2890606404235</v>
      </c>
      <c r="T36" s="44">
        <v>769.49070061791633</v>
      </c>
      <c r="U36" s="44">
        <v>2.6748719107164991</v>
      </c>
      <c r="V36" s="51">
        <v>8.1420252642593841E-3</v>
      </c>
      <c r="W36" s="44">
        <v>540.23771874296608</v>
      </c>
      <c r="X36" s="44">
        <v>3576.3404025378809</v>
      </c>
      <c r="Y36" s="44">
        <v>540.23771874296608</v>
      </c>
      <c r="Z36" s="44">
        <v>3576.3404025378809</v>
      </c>
    </row>
    <row r="37" spans="1:26" x14ac:dyDescent="0.3">
      <c r="A37" s="10">
        <v>36</v>
      </c>
      <c r="B37" s="5">
        <v>0.83333333333333337</v>
      </c>
      <c r="C37" s="27">
        <f ca="1">IF('modified training dataset'!C37 = "M", 0, 1)</f>
        <v>0</v>
      </c>
      <c r="D37" s="27">
        <f>IF(DAD_MD_Training!E37="MARRIED",1,0)</f>
        <v>0</v>
      </c>
      <c r="E37" s="2">
        <v>0</v>
      </c>
      <c r="F37" s="2">
        <v>0</v>
      </c>
      <c r="G37" s="28">
        <f>DAD_MD_Training!D37*'modified training dataset'!I37</f>
        <v>0</v>
      </c>
      <c r="H37" s="2">
        <v>0</v>
      </c>
      <c r="I37" s="2">
        <v>0</v>
      </c>
      <c r="J37" s="2">
        <v>1</v>
      </c>
      <c r="K37" s="3">
        <v>6</v>
      </c>
      <c r="L37" s="1">
        <v>68</v>
      </c>
      <c r="M37" s="4">
        <v>120</v>
      </c>
      <c r="N37" s="4">
        <v>22</v>
      </c>
      <c r="O37" s="9">
        <v>551809</v>
      </c>
      <c r="P37" s="9">
        <f t="shared" si="0"/>
        <v>13.220957250889652</v>
      </c>
      <c r="R37" s="44" t="s">
        <v>40</v>
      </c>
      <c r="S37" s="44">
        <v>0</v>
      </c>
      <c r="T37" s="44">
        <v>0</v>
      </c>
      <c r="U37" s="44">
        <v>65535</v>
      </c>
      <c r="V37" s="44" t="e">
        <v>#NUM!</v>
      </c>
      <c r="W37" s="44">
        <v>0</v>
      </c>
      <c r="X37" s="44">
        <v>0</v>
      </c>
      <c r="Y37" s="44">
        <v>0</v>
      </c>
      <c r="Z37" s="44">
        <v>0</v>
      </c>
    </row>
    <row r="38" spans="1:26" x14ac:dyDescent="0.3">
      <c r="A38" s="10">
        <v>37</v>
      </c>
      <c r="B38" s="5">
        <v>0.83333333333333337</v>
      </c>
      <c r="C38" s="27">
        <f ca="1">IF('modified training dataset'!C38 = "M", 0, 1)</f>
        <v>0</v>
      </c>
      <c r="D38" s="27">
        <f>IF(DAD_MD_Training!E38="MARRIED",1,0)</f>
        <v>1</v>
      </c>
      <c r="E38" s="2">
        <v>0</v>
      </c>
      <c r="F38" s="2">
        <v>0</v>
      </c>
      <c r="G38" s="28">
        <f>DAD_MD_Training!D38*'modified training dataset'!I38</f>
        <v>0</v>
      </c>
      <c r="H38" s="2">
        <v>1</v>
      </c>
      <c r="I38" s="2">
        <v>0</v>
      </c>
      <c r="J38" s="2">
        <v>0</v>
      </c>
      <c r="K38" s="3">
        <v>78</v>
      </c>
      <c r="L38" s="1">
        <v>173</v>
      </c>
      <c r="M38" s="4">
        <v>82</v>
      </c>
      <c r="N38" s="4">
        <v>24</v>
      </c>
      <c r="O38" s="9">
        <v>293127</v>
      </c>
      <c r="P38" s="9">
        <f t="shared" si="0"/>
        <v>12.588361241187123</v>
      </c>
      <c r="R38" s="44" t="s">
        <v>9</v>
      </c>
      <c r="S38" s="44">
        <v>659.44538738006111</v>
      </c>
      <c r="T38" s="44">
        <v>41123.468003280643</v>
      </c>
      <c r="U38" s="44">
        <v>1.6035743564415665E-2</v>
      </c>
      <c r="V38" s="44" t="e">
        <v>#NUM!</v>
      </c>
      <c r="W38" s="44">
        <v>-80468.936977379868</v>
      </c>
      <c r="X38" s="44">
        <v>81787.827752140001</v>
      </c>
      <c r="Y38" s="44">
        <v>-80468.936977379868</v>
      </c>
      <c r="Z38" s="44">
        <v>81787.827752140001</v>
      </c>
    </row>
    <row r="39" spans="1:26" x14ac:dyDescent="0.3">
      <c r="A39" s="10">
        <v>38</v>
      </c>
      <c r="B39" s="1">
        <v>63</v>
      </c>
      <c r="C39" s="27">
        <f ca="1">IF('modified training dataset'!C39 = "M", 0, 1)</f>
        <v>0</v>
      </c>
      <c r="D39" s="27">
        <f>IF(DAD_MD_Training!E39="MARRIED",1,0)</f>
        <v>1</v>
      </c>
      <c r="E39" s="2">
        <v>0</v>
      </c>
      <c r="F39" s="2">
        <v>0</v>
      </c>
      <c r="G39" s="28">
        <f>DAD_MD_Training!D39*'modified training dataset'!I39</f>
        <v>0</v>
      </c>
      <c r="H39" s="2">
        <v>0</v>
      </c>
      <c r="I39" s="2">
        <v>0</v>
      </c>
      <c r="J39" s="2">
        <v>1</v>
      </c>
      <c r="K39" s="3">
        <v>59</v>
      </c>
      <c r="L39" s="1">
        <v>162</v>
      </c>
      <c r="M39" s="4">
        <v>76</v>
      </c>
      <c r="N39" s="4">
        <v>15</v>
      </c>
      <c r="O39" s="9">
        <v>260036</v>
      </c>
      <c r="P39" s="9">
        <f t="shared" si="0"/>
        <v>12.468575361951212</v>
      </c>
      <c r="R39" s="44" t="s">
        <v>13</v>
      </c>
      <c r="S39" s="44">
        <v>-1442.8917148762305</v>
      </c>
      <c r="T39" s="44">
        <v>37144.083450121703</v>
      </c>
      <c r="U39" s="44">
        <v>-3.8845802099647796E-2</v>
      </c>
      <c r="V39" s="44">
        <v>0.96905498996825401</v>
      </c>
      <c r="W39" s="44">
        <v>-74720.74377953251</v>
      </c>
      <c r="X39" s="44">
        <v>71834.960349780056</v>
      </c>
      <c r="Y39" s="44">
        <v>-74720.74377953251</v>
      </c>
      <c r="Z39" s="44">
        <v>71834.960349780056</v>
      </c>
    </row>
    <row r="40" spans="1:26" x14ac:dyDescent="0.3">
      <c r="A40" s="10">
        <v>39</v>
      </c>
      <c r="B40" s="1">
        <v>55</v>
      </c>
      <c r="C40" s="27">
        <f ca="1">IF('modified training dataset'!C40 = "M", 0, 1)</f>
        <v>0</v>
      </c>
      <c r="D40" s="27">
        <f>IF(DAD_MD_Training!E40="MARRIED",1,0)</f>
        <v>1</v>
      </c>
      <c r="E40" s="2">
        <v>0</v>
      </c>
      <c r="F40" s="2">
        <v>0</v>
      </c>
      <c r="G40" s="28">
        <f>DAD_MD_Training!D40*'modified training dataset'!I40</f>
        <v>0</v>
      </c>
      <c r="H40" s="2">
        <v>1</v>
      </c>
      <c r="I40" s="2">
        <v>0</v>
      </c>
      <c r="J40" s="2">
        <v>0</v>
      </c>
      <c r="K40" s="3">
        <v>76</v>
      </c>
      <c r="L40" s="1">
        <v>155</v>
      </c>
      <c r="M40" s="4">
        <v>72</v>
      </c>
      <c r="N40" s="4">
        <v>28</v>
      </c>
      <c r="O40" s="9">
        <v>163765</v>
      </c>
      <c r="P40" s="9">
        <f t="shared" si="0"/>
        <v>12.006187752355631</v>
      </c>
      <c r="R40" s="44" t="s">
        <v>14</v>
      </c>
      <c r="S40" s="44">
        <v>23430.293529880782</v>
      </c>
      <c r="T40" s="44">
        <v>40462.441756162545</v>
      </c>
      <c r="U40" s="44">
        <v>0.57906276816110047</v>
      </c>
      <c r="V40" s="44">
        <v>0.56324742435259545</v>
      </c>
      <c r="W40" s="44">
        <v>-56394.016179210594</v>
      </c>
      <c r="X40" s="44">
        <v>103254.60323897217</v>
      </c>
      <c r="Y40" s="44">
        <v>-56394.016179210594</v>
      </c>
      <c r="Z40" s="44">
        <v>103254.60323897217</v>
      </c>
    </row>
    <row r="41" spans="1:26" x14ac:dyDescent="0.3">
      <c r="A41" s="10">
        <v>40</v>
      </c>
      <c r="B41" s="1">
        <v>67</v>
      </c>
      <c r="C41" s="27">
        <f ca="1">IF('modified training dataset'!C41 = "M", 0, 1)</f>
        <v>0</v>
      </c>
      <c r="D41" s="27">
        <f>IF(DAD_MD_Training!E41="MARRIED",1,0)</f>
        <v>1</v>
      </c>
      <c r="E41" s="2">
        <v>0</v>
      </c>
      <c r="F41" s="2">
        <v>0</v>
      </c>
      <c r="G41" s="28">
        <f>DAD_MD_Training!D41*'modified training dataset'!I41</f>
        <v>0</v>
      </c>
      <c r="H41" s="2">
        <v>0</v>
      </c>
      <c r="I41" s="2">
        <v>0</v>
      </c>
      <c r="J41" s="2">
        <v>0</v>
      </c>
      <c r="K41" s="3">
        <v>57</v>
      </c>
      <c r="L41" s="1">
        <v>167</v>
      </c>
      <c r="M41" s="4">
        <v>90</v>
      </c>
      <c r="N41" s="4">
        <v>24</v>
      </c>
      <c r="O41" s="9">
        <v>162364</v>
      </c>
      <c r="P41" s="9">
        <f t="shared" si="0"/>
        <v>11.997596007259361</v>
      </c>
      <c r="R41" s="44" t="s">
        <v>45</v>
      </c>
      <c r="S41" s="44">
        <v>-49665.876743855668</v>
      </c>
      <c r="T41" s="44">
        <v>52618.806877850882</v>
      </c>
      <c r="U41" s="44">
        <v>-0.94388070902386412</v>
      </c>
      <c r="V41" s="44">
        <v>0.34645504447062869</v>
      </c>
      <c r="W41" s="44">
        <v>-153472.26495078401</v>
      </c>
      <c r="X41" s="44">
        <v>54140.511463072675</v>
      </c>
      <c r="Y41" s="44">
        <v>-153472.26495078401</v>
      </c>
      <c r="Z41" s="44">
        <v>54140.511463072675</v>
      </c>
    </row>
    <row r="42" spans="1:26" x14ac:dyDescent="0.3">
      <c r="A42" s="10">
        <v>41</v>
      </c>
      <c r="B42" s="1">
        <v>62</v>
      </c>
      <c r="C42" s="27">
        <f ca="1">IF('modified training dataset'!C42 = "M", 0, 1)</f>
        <v>0</v>
      </c>
      <c r="D42" s="27">
        <f>IF(DAD_MD_Training!E42="MARRIED",1,0)</f>
        <v>1</v>
      </c>
      <c r="E42" s="2">
        <v>0</v>
      </c>
      <c r="F42" s="2">
        <v>0</v>
      </c>
      <c r="G42" s="28">
        <f>DAD_MD_Training!D42*'modified training dataset'!I42</f>
        <v>0</v>
      </c>
      <c r="H42" s="2">
        <v>1</v>
      </c>
      <c r="I42" s="2">
        <v>0</v>
      </c>
      <c r="J42" s="2">
        <v>0</v>
      </c>
      <c r="K42" s="3">
        <v>72</v>
      </c>
      <c r="L42" s="1">
        <v>172</v>
      </c>
      <c r="M42" s="4">
        <v>63</v>
      </c>
      <c r="N42" s="4">
        <v>26</v>
      </c>
      <c r="O42" s="9">
        <v>144037.23000000001</v>
      </c>
      <c r="P42" s="9">
        <f t="shared" si="0"/>
        <v>11.877827086808667</v>
      </c>
      <c r="R42" s="44" t="s">
        <v>43</v>
      </c>
      <c r="S42" s="44">
        <v>118652.22900351667</v>
      </c>
      <c r="T42" s="44">
        <v>27666.987261691163</v>
      </c>
      <c r="U42" s="44">
        <v>4.2885850881135648</v>
      </c>
      <c r="V42" s="44">
        <v>2.8855570485901009E-5</v>
      </c>
      <c r="W42" s="44">
        <v>64070.79337974191</v>
      </c>
      <c r="X42" s="44">
        <v>173233.66462729144</v>
      </c>
      <c r="Y42" s="44">
        <v>64070.79337974191</v>
      </c>
      <c r="Z42" s="44">
        <v>173233.66462729144</v>
      </c>
    </row>
    <row r="43" spans="1:26" x14ac:dyDescent="0.3">
      <c r="A43" s="10">
        <v>42</v>
      </c>
      <c r="B43" s="1">
        <v>69</v>
      </c>
      <c r="C43" s="27">
        <f ca="1">IF('modified training dataset'!C43 = "M", 0, 1)</f>
        <v>0</v>
      </c>
      <c r="D43" s="27">
        <f>IF(DAD_MD_Training!E43="MARRIED",1,0)</f>
        <v>1</v>
      </c>
      <c r="E43" s="2">
        <v>0</v>
      </c>
      <c r="F43" s="2">
        <v>0</v>
      </c>
      <c r="G43" s="28">
        <f>DAD_MD_Training!D43*'modified training dataset'!I43</f>
        <v>0</v>
      </c>
      <c r="H43" s="2">
        <v>0</v>
      </c>
      <c r="I43" s="2">
        <v>0</v>
      </c>
      <c r="J43" s="2">
        <v>1</v>
      </c>
      <c r="K43" s="3">
        <v>73</v>
      </c>
      <c r="L43" s="1">
        <v>160</v>
      </c>
      <c r="M43" s="4">
        <v>67</v>
      </c>
      <c r="N43" s="4">
        <v>29</v>
      </c>
      <c r="O43" s="9">
        <v>183204</v>
      </c>
      <c r="P43" s="9">
        <f t="shared" si="0"/>
        <v>12.118355565044943</v>
      </c>
      <c r="R43" s="44" t="s">
        <v>11</v>
      </c>
      <c r="S43" s="44">
        <v>145069.52451103364</v>
      </c>
      <c r="T43" s="44">
        <v>46812.874315871588</v>
      </c>
      <c r="U43" s="44">
        <v>3.0989236749739333</v>
      </c>
      <c r="V43" s="51">
        <v>2.24377038468055E-3</v>
      </c>
      <c r="W43" s="44">
        <v>52717.080724227897</v>
      </c>
      <c r="X43" s="44">
        <v>237421.9682978394</v>
      </c>
      <c r="Y43" s="44">
        <v>52717.080724227897</v>
      </c>
      <c r="Z43" s="44">
        <v>237421.9682978394</v>
      </c>
    </row>
    <row r="44" spans="1:26" x14ac:dyDescent="0.3">
      <c r="A44" s="10">
        <v>43</v>
      </c>
      <c r="B44" s="1">
        <v>67</v>
      </c>
      <c r="C44" s="27">
        <f ca="1">IF('modified training dataset'!C44 = "M", 0, 1)</f>
        <v>0</v>
      </c>
      <c r="D44" s="27">
        <f>IF(DAD_MD_Training!E44="MARRIED",1,0)</f>
        <v>1</v>
      </c>
      <c r="E44" s="2">
        <v>0</v>
      </c>
      <c r="F44" s="2">
        <v>0</v>
      </c>
      <c r="G44" s="28">
        <f>DAD_MD_Training!D44*'modified training dataset'!I44</f>
        <v>0</v>
      </c>
      <c r="H44" s="2">
        <v>0</v>
      </c>
      <c r="I44" s="2">
        <v>0</v>
      </c>
      <c r="J44" s="2">
        <v>1</v>
      </c>
      <c r="K44" s="3">
        <v>59</v>
      </c>
      <c r="L44" s="1">
        <v>138</v>
      </c>
      <c r="M44" s="4">
        <v>88</v>
      </c>
      <c r="N44" s="4">
        <v>28</v>
      </c>
      <c r="O44" s="9">
        <v>164962</v>
      </c>
      <c r="P44" s="9">
        <f t="shared" si="0"/>
        <v>12.013470423328599</v>
      </c>
      <c r="R44" s="44" t="s">
        <v>41</v>
      </c>
      <c r="S44" s="44">
        <v>46795.576953238742</v>
      </c>
      <c r="T44" s="44">
        <v>25892.884730077447</v>
      </c>
      <c r="U44" s="44">
        <v>1.8072755292066978</v>
      </c>
      <c r="V44" s="44">
        <v>7.2335214680951374E-2</v>
      </c>
      <c r="W44" s="44">
        <v>-4285.9089939288679</v>
      </c>
      <c r="X44" s="44">
        <v>97877.062900406352</v>
      </c>
      <c r="Y44" s="44">
        <v>-4285.9089939288679</v>
      </c>
      <c r="Z44" s="44">
        <v>97877.062900406352</v>
      </c>
    </row>
    <row r="45" spans="1:26" x14ac:dyDescent="0.3">
      <c r="A45" s="10">
        <v>44</v>
      </c>
      <c r="B45" s="1">
        <v>50</v>
      </c>
      <c r="C45" s="27">
        <f ca="1">IF('modified training dataset'!C45 = "M", 0, 1)</f>
        <v>0</v>
      </c>
      <c r="D45" s="27">
        <f>IF(DAD_MD_Training!E45="MARRIED",1,0)</f>
        <v>1</v>
      </c>
      <c r="E45" s="2">
        <v>0</v>
      </c>
      <c r="F45" s="2">
        <v>0</v>
      </c>
      <c r="G45" s="28">
        <f>DAD_MD_Training!D45*'modified training dataset'!I45</f>
        <v>0</v>
      </c>
      <c r="H45" s="2">
        <v>0</v>
      </c>
      <c r="I45" s="2">
        <v>0</v>
      </c>
      <c r="J45" s="2">
        <v>0</v>
      </c>
      <c r="K45" s="3">
        <v>65</v>
      </c>
      <c r="L45" s="1">
        <v>155</v>
      </c>
      <c r="M45" s="4">
        <v>59</v>
      </c>
      <c r="N45" s="4">
        <v>20</v>
      </c>
      <c r="O45" s="9">
        <v>178100</v>
      </c>
      <c r="P45" s="9">
        <f t="shared" si="0"/>
        <v>12.090100469277752</v>
      </c>
      <c r="R45" s="44" t="s">
        <v>4</v>
      </c>
      <c r="S45" s="44">
        <v>-217.61579990620658</v>
      </c>
      <c r="T45" s="44">
        <v>976.41214138924079</v>
      </c>
      <c r="U45" s="44">
        <v>-0.22287289422331688</v>
      </c>
      <c r="V45" s="44">
        <v>0.82387899413152865</v>
      </c>
      <c r="W45" s="44">
        <v>-2143.8817837454339</v>
      </c>
      <c r="X45" s="44">
        <v>1708.6501839330208</v>
      </c>
      <c r="Y45" s="44">
        <v>-2143.8817837454339</v>
      </c>
      <c r="Z45" s="44">
        <v>1708.6501839330208</v>
      </c>
    </row>
    <row r="46" spans="1:26" x14ac:dyDescent="0.3">
      <c r="A46" s="10">
        <v>45</v>
      </c>
      <c r="B46" s="1">
        <v>3</v>
      </c>
      <c r="C46" s="27">
        <f ca="1">IF('modified training dataset'!C46 = "M", 0, 1)</f>
        <v>0</v>
      </c>
      <c r="D46" s="27">
        <f>IF(DAD_MD_Training!E46="MARRIED",1,0)</f>
        <v>0</v>
      </c>
      <c r="E46" s="2">
        <v>0</v>
      </c>
      <c r="F46" s="2">
        <v>0</v>
      </c>
      <c r="G46" s="28">
        <f>DAD_MD_Training!D46*'modified training dataset'!I46</f>
        <v>0</v>
      </c>
      <c r="H46" s="2">
        <v>0</v>
      </c>
      <c r="I46" s="2">
        <v>0</v>
      </c>
      <c r="J46" s="2">
        <v>1</v>
      </c>
      <c r="K46" s="3">
        <v>10</v>
      </c>
      <c r="L46" s="1">
        <v>85</v>
      </c>
      <c r="M46" s="4">
        <v>120</v>
      </c>
      <c r="N46" s="4">
        <v>24</v>
      </c>
      <c r="O46" s="9">
        <v>169726.43</v>
      </c>
      <c r="P46" s="9">
        <f t="shared" si="0"/>
        <v>12.041943184528375</v>
      </c>
      <c r="R46" s="44" t="s">
        <v>5</v>
      </c>
      <c r="S46" s="44">
        <v>107.89667778794623</v>
      </c>
      <c r="T46" s="44">
        <v>396.43983189069576</v>
      </c>
      <c r="U46" s="44">
        <v>0.27216406906785018</v>
      </c>
      <c r="V46" s="44">
        <v>0.78579774950449321</v>
      </c>
      <c r="W46" s="44">
        <v>-674.19986775835196</v>
      </c>
      <c r="X46" s="44">
        <v>889.99322333424448</v>
      </c>
      <c r="Y46" s="44">
        <v>-674.19986775835196</v>
      </c>
      <c r="Z46" s="44">
        <v>889.99322333424448</v>
      </c>
    </row>
    <row r="47" spans="1:26" x14ac:dyDescent="0.3">
      <c r="A47" s="10">
        <v>46</v>
      </c>
      <c r="B47" s="1">
        <v>78</v>
      </c>
      <c r="C47" s="27">
        <f ca="1">IF('modified training dataset'!C47 = "M", 0, 1)</f>
        <v>0</v>
      </c>
      <c r="D47" s="27">
        <f>IF(DAD_MD_Training!E47="MARRIED",1,0)</f>
        <v>1</v>
      </c>
      <c r="E47" s="2">
        <v>0</v>
      </c>
      <c r="F47" s="2">
        <v>0</v>
      </c>
      <c r="G47" s="28">
        <f>DAD_MD_Training!D47*'modified training dataset'!I47</f>
        <v>0</v>
      </c>
      <c r="H47" s="2">
        <v>0</v>
      </c>
      <c r="I47" s="2">
        <v>0</v>
      </c>
      <c r="J47" s="2">
        <v>0</v>
      </c>
      <c r="K47" s="3">
        <v>48</v>
      </c>
      <c r="L47" s="1">
        <v>158</v>
      </c>
      <c r="M47" s="4">
        <v>88</v>
      </c>
      <c r="N47" s="4">
        <v>20</v>
      </c>
      <c r="O47" s="9">
        <v>164719</v>
      </c>
      <c r="P47" s="9">
        <f t="shared" si="0"/>
        <v>12.011996270775034</v>
      </c>
      <c r="R47" s="44" t="s">
        <v>6</v>
      </c>
      <c r="S47" s="44">
        <v>1450.3520685419692</v>
      </c>
      <c r="T47" s="44">
        <v>492.08570030828253</v>
      </c>
      <c r="U47" s="44">
        <v>2.9473566649739071</v>
      </c>
      <c r="V47" s="51">
        <v>3.6155739592077596E-3</v>
      </c>
      <c r="W47" s="44">
        <v>479.56534287826275</v>
      </c>
      <c r="X47" s="44">
        <v>2421.1387942056754</v>
      </c>
      <c r="Y47" s="44">
        <v>479.56534287826275</v>
      </c>
      <c r="Z47" s="44">
        <v>2421.1387942056754</v>
      </c>
    </row>
    <row r="48" spans="1:26" ht="15" thickBot="1" x14ac:dyDescent="0.35">
      <c r="A48" s="10">
        <v>47</v>
      </c>
      <c r="B48" s="1">
        <v>39</v>
      </c>
      <c r="C48" s="27">
        <f ca="1">IF('modified training dataset'!C48 = "M", 0, 1)</f>
        <v>0</v>
      </c>
      <c r="D48" s="27">
        <f>IF(DAD_MD_Training!E48="MARRIED",1,0)</f>
        <v>1</v>
      </c>
      <c r="E48" s="2">
        <v>0</v>
      </c>
      <c r="F48" s="2">
        <v>0</v>
      </c>
      <c r="G48" s="28">
        <f>DAD_MD_Training!D48*'modified training dataset'!I48</f>
        <v>0</v>
      </c>
      <c r="H48" s="2">
        <v>0</v>
      </c>
      <c r="I48" s="2">
        <v>0</v>
      </c>
      <c r="J48" s="2">
        <v>0</v>
      </c>
      <c r="K48" s="3">
        <v>77</v>
      </c>
      <c r="L48" s="1">
        <v>153</v>
      </c>
      <c r="M48" s="4">
        <v>86</v>
      </c>
      <c r="N48" s="4">
        <v>26</v>
      </c>
      <c r="O48" s="9">
        <v>133130</v>
      </c>
      <c r="P48" s="9">
        <f t="shared" si="0"/>
        <v>11.799081373425963</v>
      </c>
      <c r="R48" s="45" t="s">
        <v>7</v>
      </c>
      <c r="S48" s="45">
        <v>2942.0842335020211</v>
      </c>
      <c r="T48" s="45">
        <v>2238.2562512798268</v>
      </c>
      <c r="U48" s="45">
        <v>1.3144537100342055</v>
      </c>
      <c r="V48" s="45">
        <v>0.19031212687008264</v>
      </c>
      <c r="W48" s="45">
        <v>-1473.5479541738309</v>
      </c>
      <c r="X48" s="45">
        <v>7357.7164211778727</v>
      </c>
      <c r="Y48" s="45">
        <v>-1473.5479541738309</v>
      </c>
      <c r="Z48" s="45">
        <v>7357.7164211778727</v>
      </c>
    </row>
    <row r="49" spans="1:23" x14ac:dyDescent="0.3">
      <c r="A49" s="10">
        <v>48</v>
      </c>
      <c r="B49" s="1">
        <v>64</v>
      </c>
      <c r="C49" s="27">
        <f ca="1">IF('modified training dataset'!C49 = "M", 0, 1)</f>
        <v>0</v>
      </c>
      <c r="D49" s="27">
        <f>IF(DAD_MD_Training!E49="MARRIED",1,0)</f>
        <v>1</v>
      </c>
      <c r="E49" s="2">
        <v>0</v>
      </c>
      <c r="F49" s="2">
        <v>0</v>
      </c>
      <c r="G49" s="28">
        <f>DAD_MD_Training!D49*'modified training dataset'!I49</f>
        <v>0</v>
      </c>
      <c r="H49" s="2">
        <v>0</v>
      </c>
      <c r="I49" s="2">
        <v>0</v>
      </c>
      <c r="J49" s="2">
        <v>0</v>
      </c>
      <c r="K49" s="3">
        <v>68</v>
      </c>
      <c r="L49" s="1">
        <v>162</v>
      </c>
      <c r="M49" s="4">
        <v>60</v>
      </c>
      <c r="N49" s="4">
        <v>24</v>
      </c>
      <c r="O49" s="9">
        <v>146308.6</v>
      </c>
      <c r="P49" s="9">
        <f t="shared" si="0"/>
        <v>11.893473368602486</v>
      </c>
    </row>
    <row r="50" spans="1:23" x14ac:dyDescent="0.3">
      <c r="A50" s="10">
        <v>49</v>
      </c>
      <c r="B50" s="1">
        <v>53</v>
      </c>
      <c r="C50" s="27">
        <f ca="1">IF('modified training dataset'!C50 = "M", 0, 1)</f>
        <v>0</v>
      </c>
      <c r="D50" s="27">
        <f>IF(DAD_MD_Training!E50="MARRIED",1,0)</f>
        <v>1</v>
      </c>
      <c r="E50" s="2">
        <v>0</v>
      </c>
      <c r="F50" s="2">
        <v>0</v>
      </c>
      <c r="G50" s="28">
        <f>DAD_MD_Training!D50*'modified training dataset'!I50</f>
        <v>0</v>
      </c>
      <c r="H50" s="2">
        <v>0</v>
      </c>
      <c r="I50" s="2">
        <v>0</v>
      </c>
      <c r="J50" s="2">
        <v>0</v>
      </c>
      <c r="K50" s="3">
        <v>55</v>
      </c>
      <c r="L50" s="1">
        <v>156</v>
      </c>
      <c r="M50" s="4">
        <v>80</v>
      </c>
      <c r="N50" s="4">
        <v>20</v>
      </c>
      <c r="O50" s="9">
        <v>134497.65</v>
      </c>
      <c r="P50" s="9">
        <f t="shared" si="0"/>
        <v>11.809302005752432</v>
      </c>
    </row>
    <row r="51" spans="1:23" x14ac:dyDescent="0.3">
      <c r="A51" s="10">
        <v>50</v>
      </c>
      <c r="B51" s="1">
        <v>1</v>
      </c>
      <c r="C51" s="27">
        <f ca="1">IF('modified training dataset'!C51 = "M", 0, 1)</f>
        <v>0</v>
      </c>
      <c r="D51" s="27">
        <f>IF(DAD_MD_Training!E51="MARRIED",1,0)</f>
        <v>0</v>
      </c>
      <c r="E51" s="2">
        <v>0</v>
      </c>
      <c r="F51" s="2">
        <v>0</v>
      </c>
      <c r="G51" s="28">
        <f>DAD_MD_Training!D51*'modified training dataset'!I51</f>
        <v>0</v>
      </c>
      <c r="H51" s="2">
        <v>0</v>
      </c>
      <c r="I51" s="2">
        <v>0</v>
      </c>
      <c r="J51" s="2">
        <v>1</v>
      </c>
      <c r="K51" s="3">
        <v>5</v>
      </c>
      <c r="L51" s="1">
        <v>66</v>
      </c>
      <c r="M51" s="4">
        <v>100</v>
      </c>
      <c r="N51" s="4">
        <v>24</v>
      </c>
      <c r="O51" s="9">
        <v>206500.95</v>
      </c>
      <c r="P51" s="9">
        <f t="shared" si="0"/>
        <v>12.238060291856904</v>
      </c>
    </row>
    <row r="52" spans="1:23" x14ac:dyDescent="0.3">
      <c r="A52" s="10">
        <v>51</v>
      </c>
      <c r="B52" s="1">
        <v>55</v>
      </c>
      <c r="C52" s="27">
        <f ca="1">IF('modified training dataset'!C52 = "M", 0, 1)</f>
        <v>0</v>
      </c>
      <c r="D52" s="27">
        <f>IF(DAD_MD_Training!E52="MARRIED",1,0)</f>
        <v>1</v>
      </c>
      <c r="E52" s="2">
        <v>0</v>
      </c>
      <c r="F52" s="2">
        <v>0</v>
      </c>
      <c r="G52" s="28">
        <f>DAD_MD_Training!D52*'modified training dataset'!I52</f>
        <v>0</v>
      </c>
      <c r="H52" s="2">
        <v>0</v>
      </c>
      <c r="I52" s="2">
        <v>0</v>
      </c>
      <c r="J52" s="2">
        <v>0</v>
      </c>
      <c r="K52" s="3">
        <v>78</v>
      </c>
      <c r="L52" s="1">
        <v>163</v>
      </c>
      <c r="M52" s="4">
        <v>100</v>
      </c>
      <c r="N52" s="4">
        <v>22</v>
      </c>
      <c r="O52" s="9">
        <v>120131</v>
      </c>
      <c r="P52" s="9">
        <f t="shared" si="0"/>
        <v>11.696338092996099</v>
      </c>
      <c r="R52" s="50" t="s">
        <v>83</v>
      </c>
      <c r="V52" s="50" t="s">
        <v>87</v>
      </c>
    </row>
    <row r="53" spans="1:23" ht="15" thickBot="1" x14ac:dyDescent="0.35">
      <c r="A53" s="10">
        <v>52</v>
      </c>
      <c r="B53" s="1">
        <v>56</v>
      </c>
      <c r="C53" s="27">
        <f ca="1">IF('modified training dataset'!C53 = "M", 0, 1)</f>
        <v>0</v>
      </c>
      <c r="D53" s="27">
        <f>IF(DAD_MD_Training!E53="MARRIED",1,0)</f>
        <v>1</v>
      </c>
      <c r="E53" s="2">
        <v>0</v>
      </c>
      <c r="F53" s="2">
        <v>0</v>
      </c>
      <c r="G53" s="28">
        <f>DAD_MD_Training!D53*'modified training dataset'!I53</f>
        <v>0</v>
      </c>
      <c r="H53" s="2">
        <v>0</v>
      </c>
      <c r="I53" s="2">
        <v>0</v>
      </c>
      <c r="J53" s="2">
        <v>0</v>
      </c>
      <c r="K53" s="3">
        <v>56</v>
      </c>
      <c r="L53" s="1">
        <v>162</v>
      </c>
      <c r="M53" s="4">
        <v>82</v>
      </c>
      <c r="N53" s="4">
        <v>24</v>
      </c>
      <c r="O53" s="9">
        <v>176340.75</v>
      </c>
      <c r="P53" s="9">
        <f t="shared" si="0"/>
        <v>12.080173481779303</v>
      </c>
    </row>
    <row r="54" spans="1:23" x14ac:dyDescent="0.3">
      <c r="A54" s="10">
        <v>53</v>
      </c>
      <c r="B54" s="1">
        <v>71</v>
      </c>
      <c r="C54" s="27">
        <f ca="1">IF('modified training dataset'!C54 = "M", 0, 1)</f>
        <v>0</v>
      </c>
      <c r="D54" s="27">
        <f>IF(DAD_MD_Training!E54="MARRIED",1,0)</f>
        <v>1</v>
      </c>
      <c r="E54" s="2">
        <v>0</v>
      </c>
      <c r="F54" s="2">
        <v>0</v>
      </c>
      <c r="G54" s="28">
        <f>DAD_MD_Training!D54*'modified training dataset'!I54</f>
        <v>0</v>
      </c>
      <c r="H54" s="2">
        <v>1</v>
      </c>
      <c r="I54" s="2">
        <v>0</v>
      </c>
      <c r="J54" s="2">
        <v>0</v>
      </c>
      <c r="K54" s="3">
        <v>56</v>
      </c>
      <c r="L54" s="1">
        <v>160</v>
      </c>
      <c r="M54" s="4">
        <v>72</v>
      </c>
      <c r="N54" s="4">
        <v>20</v>
      </c>
      <c r="O54" s="9">
        <v>138923</v>
      </c>
      <c r="P54" s="9">
        <f t="shared" si="0"/>
        <v>11.841675101787521</v>
      </c>
      <c r="R54" s="46" t="s">
        <v>84</v>
      </c>
      <c r="S54" s="46" t="s">
        <v>85</v>
      </c>
      <c r="T54" s="46" t="s">
        <v>86</v>
      </c>
      <c r="V54" s="46" t="s">
        <v>88</v>
      </c>
      <c r="W54" s="46" t="s">
        <v>35</v>
      </c>
    </row>
    <row r="55" spans="1:23" x14ac:dyDescent="0.3">
      <c r="A55" s="10">
        <v>54</v>
      </c>
      <c r="B55" s="1">
        <v>48</v>
      </c>
      <c r="C55" s="27">
        <f ca="1">IF('modified training dataset'!C55 = "M", 0, 1)</f>
        <v>0</v>
      </c>
      <c r="D55" s="27">
        <f>IF(DAD_MD_Training!E55="MARRIED",1,0)</f>
        <v>1</v>
      </c>
      <c r="E55" s="2">
        <v>0</v>
      </c>
      <c r="F55" s="2">
        <v>0</v>
      </c>
      <c r="G55" s="28">
        <f>DAD_MD_Training!D55*'modified training dataset'!I55</f>
        <v>0</v>
      </c>
      <c r="H55" s="2">
        <v>0</v>
      </c>
      <c r="I55" s="2">
        <v>0</v>
      </c>
      <c r="J55" s="2">
        <v>0</v>
      </c>
      <c r="K55" s="3">
        <v>64</v>
      </c>
      <c r="L55" s="1">
        <v>158</v>
      </c>
      <c r="M55" s="4">
        <v>74</v>
      </c>
      <c r="N55" s="4">
        <v>22</v>
      </c>
      <c r="O55" s="9">
        <v>162957.32</v>
      </c>
      <c r="P55" s="9">
        <f t="shared" si="0"/>
        <v>12.001243605011895</v>
      </c>
      <c r="R55" s="44">
        <v>1</v>
      </c>
      <c r="S55" s="44">
        <v>319482.7626591954</v>
      </c>
      <c r="T55" s="44">
        <v>340810.2373408046</v>
      </c>
      <c r="V55" s="44">
        <v>0.25</v>
      </c>
      <c r="W55" s="44">
        <v>49700</v>
      </c>
    </row>
    <row r="56" spans="1:23" x14ac:dyDescent="0.3">
      <c r="A56" s="10">
        <v>55</v>
      </c>
      <c r="B56" s="1">
        <v>53</v>
      </c>
      <c r="C56" s="27">
        <f ca="1">IF('modified training dataset'!C56 = "M", 0, 1)</f>
        <v>0</v>
      </c>
      <c r="D56" s="27">
        <f>IF(DAD_MD_Training!E56="MARRIED",1,0)</f>
        <v>1</v>
      </c>
      <c r="E56" s="2">
        <v>0</v>
      </c>
      <c r="F56" s="2">
        <v>0</v>
      </c>
      <c r="G56" s="28">
        <f>DAD_MD_Training!D56*'modified training dataset'!I56</f>
        <v>0</v>
      </c>
      <c r="H56" s="2">
        <v>0</v>
      </c>
      <c r="I56" s="2">
        <v>0</v>
      </c>
      <c r="J56" s="2">
        <v>0</v>
      </c>
      <c r="K56" s="3">
        <v>59</v>
      </c>
      <c r="L56" s="1">
        <v>159</v>
      </c>
      <c r="M56" s="4">
        <v>68</v>
      </c>
      <c r="N56" s="4">
        <v>16</v>
      </c>
      <c r="O56" s="9">
        <v>133009</v>
      </c>
      <c r="P56" s="9">
        <f t="shared" si="0"/>
        <v>11.798172074087368</v>
      </c>
      <c r="R56" s="44">
        <v>2</v>
      </c>
      <c r="S56" s="44">
        <v>324860.25026471814</v>
      </c>
      <c r="T56" s="44">
        <v>484269.74973528186</v>
      </c>
      <c r="V56" s="44">
        <v>0.75</v>
      </c>
      <c r="W56" s="44">
        <v>55885.7</v>
      </c>
    </row>
    <row r="57" spans="1:23" x14ac:dyDescent="0.3">
      <c r="A57" s="10">
        <v>56</v>
      </c>
      <c r="B57" s="1">
        <v>69</v>
      </c>
      <c r="C57" s="27">
        <f ca="1">IF('modified training dataset'!C57 = "M", 0, 1)</f>
        <v>0</v>
      </c>
      <c r="D57" s="27">
        <f>IF(DAD_MD_Training!E57="MARRIED",1,0)</f>
        <v>1</v>
      </c>
      <c r="E57" s="2">
        <v>0</v>
      </c>
      <c r="F57" s="2">
        <v>0</v>
      </c>
      <c r="G57" s="28">
        <f>DAD_MD_Training!D57*'modified training dataset'!I57</f>
        <v>0</v>
      </c>
      <c r="H57" s="2">
        <v>0</v>
      </c>
      <c r="I57" s="2">
        <v>0</v>
      </c>
      <c r="J57" s="2">
        <v>0</v>
      </c>
      <c r="K57" s="3">
        <v>56</v>
      </c>
      <c r="L57" s="1">
        <v>166</v>
      </c>
      <c r="M57" s="4">
        <v>84</v>
      </c>
      <c r="N57" s="4">
        <v>24</v>
      </c>
      <c r="O57" s="9">
        <v>163483</v>
      </c>
      <c r="P57" s="9">
        <f t="shared" si="0"/>
        <v>12.004464288378447</v>
      </c>
      <c r="R57" s="44">
        <v>3</v>
      </c>
      <c r="S57" s="44">
        <v>380324.39191997173</v>
      </c>
      <c r="T57" s="44">
        <v>-18093.391919971735</v>
      </c>
      <c r="V57" s="44">
        <v>1.25</v>
      </c>
      <c r="W57" s="44">
        <v>57140.85</v>
      </c>
    </row>
    <row r="58" spans="1:23" x14ac:dyDescent="0.3">
      <c r="A58" s="10">
        <v>57</v>
      </c>
      <c r="B58" s="1">
        <v>25</v>
      </c>
      <c r="C58" s="27">
        <f ca="1">IF('modified training dataset'!C58 = "M", 0, 1)</f>
        <v>0</v>
      </c>
      <c r="D58" s="27">
        <f>IF(DAD_MD_Training!E58="MARRIED",1,0)</f>
        <v>1</v>
      </c>
      <c r="E58" s="2">
        <v>0</v>
      </c>
      <c r="F58" s="2">
        <v>0</v>
      </c>
      <c r="G58" s="28">
        <f>DAD_MD_Training!D58*'modified training dataset'!I58</f>
        <v>0</v>
      </c>
      <c r="H58" s="2">
        <v>0</v>
      </c>
      <c r="I58" s="2">
        <v>0</v>
      </c>
      <c r="J58" s="2">
        <v>1</v>
      </c>
      <c r="K58" s="3">
        <v>47</v>
      </c>
      <c r="L58" s="1">
        <v>170</v>
      </c>
      <c r="M58" s="4">
        <v>78</v>
      </c>
      <c r="N58" s="4">
        <v>24</v>
      </c>
      <c r="O58" s="9">
        <v>131837</v>
      </c>
      <c r="P58" s="9">
        <f t="shared" si="0"/>
        <v>11.789321590030035</v>
      </c>
      <c r="R58" s="44">
        <v>4</v>
      </c>
      <c r="S58" s="44">
        <v>343604.77056207211</v>
      </c>
      <c r="T58" s="44">
        <v>286385.22943792789</v>
      </c>
      <c r="V58" s="44">
        <v>1.75</v>
      </c>
      <c r="W58" s="44">
        <v>61340</v>
      </c>
    </row>
    <row r="59" spans="1:23" x14ac:dyDescent="0.3">
      <c r="A59" s="10">
        <v>58</v>
      </c>
      <c r="B59" s="1">
        <v>10</v>
      </c>
      <c r="C59" s="27">
        <f ca="1">IF('modified training dataset'!C59 = "M", 0, 1)</f>
        <v>0</v>
      </c>
      <c r="D59" s="27">
        <f>IF(DAD_MD_Training!E59="MARRIED",1,0)</f>
        <v>0</v>
      </c>
      <c r="E59" s="2">
        <v>0</v>
      </c>
      <c r="F59" s="2">
        <v>0</v>
      </c>
      <c r="G59" s="28">
        <f>DAD_MD_Training!D59*'modified training dataset'!I59</f>
        <v>0</v>
      </c>
      <c r="H59" s="2">
        <v>0</v>
      </c>
      <c r="I59" s="2">
        <v>0</v>
      </c>
      <c r="J59" s="2">
        <v>0</v>
      </c>
      <c r="K59" s="3">
        <v>6</v>
      </c>
      <c r="L59" s="1">
        <v>64</v>
      </c>
      <c r="M59" s="4">
        <v>96</v>
      </c>
      <c r="N59" s="4">
        <v>26</v>
      </c>
      <c r="O59" s="9">
        <v>163372</v>
      </c>
      <c r="P59" s="9">
        <f t="shared" si="0"/>
        <v>12.003785088095341</v>
      </c>
      <c r="R59" s="44">
        <v>5</v>
      </c>
      <c r="S59" s="44">
        <v>287254.04953643988</v>
      </c>
      <c r="T59" s="44">
        <v>157621.95046356012</v>
      </c>
      <c r="V59" s="44">
        <v>2.25</v>
      </c>
      <c r="W59" s="44">
        <v>64929</v>
      </c>
    </row>
    <row r="60" spans="1:23" x14ac:dyDescent="0.3">
      <c r="A60" s="10">
        <v>59</v>
      </c>
      <c r="B60" s="1">
        <v>12</v>
      </c>
      <c r="C60" s="27">
        <f ca="1">IF('modified training dataset'!C60 = "M", 0, 1)</f>
        <v>0</v>
      </c>
      <c r="D60" s="27">
        <f>IF(DAD_MD_Training!E60="MARRIED",1,0)</f>
        <v>0</v>
      </c>
      <c r="E60" s="2">
        <v>0</v>
      </c>
      <c r="F60" s="2">
        <v>0</v>
      </c>
      <c r="G60" s="28">
        <f>DAD_MD_Training!D60*'modified training dataset'!I60</f>
        <v>0</v>
      </c>
      <c r="H60" s="2">
        <v>0</v>
      </c>
      <c r="I60" s="2">
        <v>0</v>
      </c>
      <c r="J60" s="2">
        <v>0</v>
      </c>
      <c r="K60" s="3">
        <v>32</v>
      </c>
      <c r="L60" s="1">
        <v>149</v>
      </c>
      <c r="M60" s="4">
        <v>82</v>
      </c>
      <c r="N60" s="4">
        <v>24</v>
      </c>
      <c r="O60" s="9">
        <v>128104.37</v>
      </c>
      <c r="P60" s="9">
        <f t="shared" si="0"/>
        <v>11.760600601276415</v>
      </c>
      <c r="R60" s="44">
        <v>6</v>
      </c>
      <c r="S60" s="44">
        <v>471911.44870173151</v>
      </c>
      <c r="T60" s="44">
        <v>-99554.448701731511</v>
      </c>
      <c r="V60" s="44">
        <v>2.75</v>
      </c>
      <c r="W60" s="44">
        <v>72374</v>
      </c>
    </row>
    <row r="61" spans="1:23" x14ac:dyDescent="0.3">
      <c r="A61" s="10">
        <v>60</v>
      </c>
      <c r="B61" s="1">
        <v>10</v>
      </c>
      <c r="C61" s="27">
        <f ca="1">IF('modified training dataset'!C61 = "M", 0, 1)</f>
        <v>0</v>
      </c>
      <c r="D61" s="27">
        <f>IF(DAD_MD_Training!E61="MARRIED",1,0)</f>
        <v>0</v>
      </c>
      <c r="E61" s="2">
        <v>0</v>
      </c>
      <c r="F61" s="2">
        <v>0</v>
      </c>
      <c r="G61" s="28">
        <f>DAD_MD_Training!D61*'modified training dataset'!I61</f>
        <v>0</v>
      </c>
      <c r="H61" s="2">
        <v>0</v>
      </c>
      <c r="I61" s="2">
        <v>0</v>
      </c>
      <c r="J61" s="2">
        <v>0</v>
      </c>
      <c r="K61" s="3">
        <v>23</v>
      </c>
      <c r="L61" s="1">
        <v>137</v>
      </c>
      <c r="M61" s="4">
        <v>90</v>
      </c>
      <c r="N61" s="4">
        <v>22</v>
      </c>
      <c r="O61" s="9">
        <v>115908</v>
      </c>
      <c r="P61" s="9">
        <f t="shared" si="0"/>
        <v>11.660552051967295</v>
      </c>
      <c r="R61" s="44">
        <v>7</v>
      </c>
      <c r="S61" s="44">
        <v>382902.2722045363</v>
      </c>
      <c r="T61" s="44">
        <v>504447.7277954637</v>
      </c>
      <c r="V61" s="44">
        <v>3.25</v>
      </c>
      <c r="W61" s="44">
        <v>77241</v>
      </c>
    </row>
    <row r="62" spans="1:23" x14ac:dyDescent="0.3">
      <c r="A62" s="10">
        <v>61</v>
      </c>
      <c r="B62" s="1">
        <v>14</v>
      </c>
      <c r="C62" s="27">
        <f ca="1">IF('modified training dataset'!C62 = "M", 0, 1)</f>
        <v>0</v>
      </c>
      <c r="D62" s="27">
        <f>IF(DAD_MD_Training!E62="MARRIED",1,0)</f>
        <v>0</v>
      </c>
      <c r="E62" s="2">
        <v>0</v>
      </c>
      <c r="F62" s="2">
        <v>0</v>
      </c>
      <c r="G62" s="28">
        <f>DAD_MD_Training!D62*'modified training dataset'!I62</f>
        <v>0</v>
      </c>
      <c r="H62" s="2">
        <v>0</v>
      </c>
      <c r="I62" s="2">
        <v>0</v>
      </c>
      <c r="J62" s="2">
        <v>0</v>
      </c>
      <c r="K62" s="3">
        <v>49</v>
      </c>
      <c r="L62" s="1">
        <v>149</v>
      </c>
      <c r="M62" s="4">
        <v>111</v>
      </c>
      <c r="N62" s="4">
        <v>26</v>
      </c>
      <c r="O62" s="9">
        <v>129474.64</v>
      </c>
      <c r="P62" s="9">
        <f t="shared" si="0"/>
        <v>11.771240310828679</v>
      </c>
      <c r="R62" s="44">
        <v>8</v>
      </c>
      <c r="S62" s="44">
        <v>306162.62221798976</v>
      </c>
      <c r="T62" s="44">
        <v>83664.37778201024</v>
      </c>
      <c r="V62" s="44">
        <v>3.75</v>
      </c>
      <c r="W62" s="44">
        <v>79302</v>
      </c>
    </row>
    <row r="63" spans="1:23" x14ac:dyDescent="0.3">
      <c r="A63" s="10">
        <v>62</v>
      </c>
      <c r="B63" s="1">
        <v>7</v>
      </c>
      <c r="C63" s="27">
        <f ca="1">IF('modified training dataset'!C63 = "M", 0, 1)</f>
        <v>0</v>
      </c>
      <c r="D63" s="27">
        <f>IF(DAD_MD_Training!E63="MARRIED",1,0)</f>
        <v>0</v>
      </c>
      <c r="E63" s="2">
        <v>0</v>
      </c>
      <c r="F63" s="2">
        <v>0</v>
      </c>
      <c r="G63" s="28">
        <f>DAD_MD_Training!D63*'modified training dataset'!I63</f>
        <v>0</v>
      </c>
      <c r="H63" s="2">
        <v>0</v>
      </c>
      <c r="I63" s="2">
        <v>0</v>
      </c>
      <c r="J63" s="2">
        <v>0</v>
      </c>
      <c r="K63" s="3">
        <v>19</v>
      </c>
      <c r="L63" s="1">
        <v>107</v>
      </c>
      <c r="M63" s="4">
        <v>100</v>
      </c>
      <c r="N63" s="4">
        <v>26</v>
      </c>
      <c r="O63" s="9">
        <v>152184</v>
      </c>
      <c r="P63" s="9">
        <f t="shared" si="0"/>
        <v>11.932845594047977</v>
      </c>
      <c r="R63" s="44">
        <v>9</v>
      </c>
      <c r="S63" s="44">
        <v>362751.68759862962</v>
      </c>
      <c r="T63" s="44">
        <v>74777.382401370385</v>
      </c>
      <c r="V63" s="44">
        <v>4.25</v>
      </c>
      <c r="W63" s="44">
        <v>84002.5</v>
      </c>
    </row>
    <row r="64" spans="1:23" x14ac:dyDescent="0.3">
      <c r="A64" s="10">
        <v>63</v>
      </c>
      <c r="B64" s="1">
        <v>13</v>
      </c>
      <c r="C64" s="27">
        <f ca="1">IF('modified training dataset'!C64 = "M", 0, 1)</f>
        <v>0</v>
      </c>
      <c r="D64" s="27">
        <f>IF(DAD_MD_Training!E64="MARRIED",1,0)</f>
        <v>0</v>
      </c>
      <c r="E64" s="2">
        <v>0</v>
      </c>
      <c r="F64" s="2">
        <v>0</v>
      </c>
      <c r="G64" s="28">
        <f>DAD_MD_Training!D64*'modified training dataset'!I64</f>
        <v>0</v>
      </c>
      <c r="H64" s="2">
        <v>0</v>
      </c>
      <c r="I64" s="2">
        <v>0</v>
      </c>
      <c r="J64" s="2">
        <v>0</v>
      </c>
      <c r="K64" s="3">
        <v>22</v>
      </c>
      <c r="L64" s="1">
        <v>133</v>
      </c>
      <c r="M64" s="4">
        <v>90</v>
      </c>
      <c r="N64" s="4">
        <v>32</v>
      </c>
      <c r="O64" s="9">
        <v>122892</v>
      </c>
      <c r="P64" s="9">
        <f t="shared" si="0"/>
        <v>11.719061199863438</v>
      </c>
      <c r="R64" s="44">
        <v>10</v>
      </c>
      <c r="S64" s="44">
        <v>288330.90924158116</v>
      </c>
      <c r="T64" s="44">
        <v>75891.090758418839</v>
      </c>
      <c r="V64" s="44">
        <v>4.75</v>
      </c>
      <c r="W64" s="44">
        <v>97060.800000000003</v>
      </c>
    </row>
    <row r="65" spans="1:23" x14ac:dyDescent="0.3">
      <c r="A65" s="10">
        <v>64</v>
      </c>
      <c r="B65" s="1">
        <v>12</v>
      </c>
      <c r="C65" s="27">
        <f ca="1">IF('modified training dataset'!C65 = "M", 0, 1)</f>
        <v>0</v>
      </c>
      <c r="D65" s="27">
        <f>IF(DAD_MD_Training!E65="MARRIED",1,0)</f>
        <v>0</v>
      </c>
      <c r="E65" s="2">
        <v>0</v>
      </c>
      <c r="F65" s="2">
        <v>0</v>
      </c>
      <c r="G65" s="28">
        <f>DAD_MD_Training!D65*'modified training dataset'!I65</f>
        <v>0</v>
      </c>
      <c r="H65" s="2">
        <v>0</v>
      </c>
      <c r="I65" s="2">
        <v>0</v>
      </c>
      <c r="J65" s="2">
        <v>1</v>
      </c>
      <c r="K65" s="3">
        <v>35</v>
      </c>
      <c r="L65" s="1">
        <v>140</v>
      </c>
      <c r="M65" s="4">
        <v>102</v>
      </c>
      <c r="N65" s="4">
        <v>26</v>
      </c>
      <c r="O65" s="9">
        <v>124804</v>
      </c>
      <c r="P65" s="9">
        <f t="shared" si="0"/>
        <v>11.734499785685884</v>
      </c>
      <c r="R65" s="44">
        <v>11</v>
      </c>
      <c r="S65" s="44">
        <v>344279.17166034866</v>
      </c>
      <c r="T65" s="44">
        <v>170244.82833965134</v>
      </c>
      <c r="V65" s="44">
        <v>5.25</v>
      </c>
      <c r="W65" s="44">
        <v>102537.85</v>
      </c>
    </row>
    <row r="66" spans="1:23" x14ac:dyDescent="0.3">
      <c r="A66" s="10">
        <v>65</v>
      </c>
      <c r="B66" s="1">
        <v>11</v>
      </c>
      <c r="C66" s="27">
        <f ca="1">IF('modified training dataset'!C66 = "M", 0, 1)</f>
        <v>0</v>
      </c>
      <c r="D66" s="27">
        <f>IF(DAD_MD_Training!E66="MARRIED",1,0)</f>
        <v>0</v>
      </c>
      <c r="E66" s="2">
        <v>0</v>
      </c>
      <c r="F66" s="2">
        <v>0</v>
      </c>
      <c r="G66" s="28">
        <f>DAD_MD_Training!D66*'modified training dataset'!I66</f>
        <v>0</v>
      </c>
      <c r="H66" s="2">
        <v>0</v>
      </c>
      <c r="I66" s="2">
        <v>0</v>
      </c>
      <c r="J66" s="2">
        <v>0</v>
      </c>
      <c r="K66" s="3">
        <v>26</v>
      </c>
      <c r="L66" s="1">
        <v>140</v>
      </c>
      <c r="M66" s="4">
        <v>90</v>
      </c>
      <c r="N66" s="4">
        <v>20</v>
      </c>
      <c r="O66" s="9">
        <v>142552</v>
      </c>
      <c r="P66" s="9">
        <f t="shared" si="0"/>
        <v>11.86746212440725</v>
      </c>
      <c r="R66" s="44">
        <v>12</v>
      </c>
      <c r="S66" s="44">
        <v>169212.32711989296</v>
      </c>
      <c r="T66" s="44">
        <v>370763.67288010707</v>
      </c>
      <c r="V66" s="44">
        <v>5.75</v>
      </c>
      <c r="W66" s="44">
        <v>102852</v>
      </c>
    </row>
    <row r="67" spans="1:23" x14ac:dyDescent="0.3">
      <c r="A67" s="10">
        <v>66</v>
      </c>
      <c r="B67" s="1">
        <v>5</v>
      </c>
      <c r="C67" s="27">
        <f ca="1">IF('modified training dataset'!C67 = "M", 0, 1)</f>
        <v>0</v>
      </c>
      <c r="D67" s="27">
        <f>IF(DAD_MD_Training!E67="MARRIED",1,0)</f>
        <v>0</v>
      </c>
      <c r="E67" s="2">
        <v>0</v>
      </c>
      <c r="F67" s="2">
        <v>0</v>
      </c>
      <c r="G67" s="28">
        <f>DAD_MD_Training!D67*'modified training dataset'!I67</f>
        <v>0</v>
      </c>
      <c r="H67" s="2">
        <v>0</v>
      </c>
      <c r="I67" s="2">
        <v>0</v>
      </c>
      <c r="J67" s="2">
        <v>1</v>
      </c>
      <c r="K67" s="3">
        <v>15</v>
      </c>
      <c r="L67" s="1">
        <v>105</v>
      </c>
      <c r="M67" s="4">
        <v>115</v>
      </c>
      <c r="N67" s="4">
        <v>26</v>
      </c>
      <c r="O67" s="9">
        <v>128196</v>
      </c>
      <c r="P67" s="9">
        <f t="shared" ref="P67:P130" si="1">LN(O67)</f>
        <v>11.761315621733887</v>
      </c>
      <c r="R67" s="44">
        <v>13</v>
      </c>
      <c r="S67" s="44">
        <v>320888.74018770899</v>
      </c>
      <c r="T67" s="44">
        <v>390727.25981229101</v>
      </c>
      <c r="V67" s="44">
        <v>6.25</v>
      </c>
      <c r="W67" s="44">
        <v>106070</v>
      </c>
    </row>
    <row r="68" spans="1:23" x14ac:dyDescent="0.3">
      <c r="A68" s="10">
        <v>67</v>
      </c>
      <c r="B68" s="1">
        <v>33</v>
      </c>
      <c r="C68" s="27">
        <f ca="1">IF('modified training dataset'!C68 = "M", 0, 1)</f>
        <v>0</v>
      </c>
      <c r="D68" s="27">
        <f>IF(DAD_MD_Training!E68="MARRIED",1,0)</f>
        <v>1</v>
      </c>
      <c r="E68" s="2">
        <v>0</v>
      </c>
      <c r="F68" s="2">
        <v>0</v>
      </c>
      <c r="G68" s="28">
        <f>DAD_MD_Training!D68*'modified training dataset'!I68</f>
        <v>0</v>
      </c>
      <c r="H68" s="2">
        <v>0</v>
      </c>
      <c r="I68" s="2">
        <v>0</v>
      </c>
      <c r="J68" s="2">
        <v>0</v>
      </c>
      <c r="K68" s="3">
        <v>63</v>
      </c>
      <c r="L68" s="1">
        <v>147</v>
      </c>
      <c r="M68" s="4">
        <v>68</v>
      </c>
      <c r="N68" s="4">
        <v>24</v>
      </c>
      <c r="O68" s="9">
        <v>109085.84</v>
      </c>
      <c r="P68" s="9">
        <f t="shared" si="1"/>
        <v>11.599890374213583</v>
      </c>
      <c r="R68" s="44">
        <v>14</v>
      </c>
      <c r="S68" s="44">
        <v>236144.8868266748</v>
      </c>
      <c r="T68" s="44">
        <v>183895.1131733252</v>
      </c>
      <c r="V68" s="44">
        <v>6.75</v>
      </c>
      <c r="W68" s="44">
        <v>108989</v>
      </c>
    </row>
    <row r="69" spans="1:23" x14ac:dyDescent="0.3">
      <c r="A69" s="10">
        <v>68</v>
      </c>
      <c r="B69" s="1">
        <v>21</v>
      </c>
      <c r="C69" s="27">
        <f ca="1">IF('modified training dataset'!C69 = "M", 0, 1)</f>
        <v>0</v>
      </c>
      <c r="D69" s="27">
        <f>IF(DAD_MD_Training!E69="MARRIED",1,0)</f>
        <v>0</v>
      </c>
      <c r="E69" s="2">
        <v>0</v>
      </c>
      <c r="F69" s="2">
        <v>0</v>
      </c>
      <c r="G69" s="28">
        <f>DAD_MD_Training!D69*'modified training dataset'!I69</f>
        <v>0</v>
      </c>
      <c r="H69" s="2">
        <v>0</v>
      </c>
      <c r="I69" s="2">
        <v>0</v>
      </c>
      <c r="J69" s="2">
        <v>0</v>
      </c>
      <c r="K69" s="3">
        <v>51</v>
      </c>
      <c r="L69" s="1">
        <v>153</v>
      </c>
      <c r="M69" s="4">
        <v>74</v>
      </c>
      <c r="N69" s="4">
        <v>24</v>
      </c>
      <c r="O69" s="9">
        <v>109452</v>
      </c>
      <c r="P69" s="9">
        <f t="shared" si="1"/>
        <v>11.603241375968159</v>
      </c>
      <c r="R69" s="44">
        <v>15</v>
      </c>
      <c r="S69" s="44">
        <v>296155.65604430571</v>
      </c>
      <c r="T69" s="44">
        <v>199813.0439556943</v>
      </c>
      <c r="V69" s="44">
        <v>7.25</v>
      </c>
      <c r="W69" s="44">
        <v>109085.84</v>
      </c>
    </row>
    <row r="70" spans="1:23" x14ac:dyDescent="0.3">
      <c r="A70" s="10">
        <v>69</v>
      </c>
      <c r="B70" s="1">
        <v>3</v>
      </c>
      <c r="C70" s="27">
        <f ca="1">IF('modified training dataset'!C70 = "M", 0, 1)</f>
        <v>0</v>
      </c>
      <c r="D70" s="27">
        <f>IF(DAD_MD_Training!E70="MARRIED",1,0)</f>
        <v>0</v>
      </c>
      <c r="E70" s="2">
        <v>0</v>
      </c>
      <c r="F70" s="2">
        <v>0</v>
      </c>
      <c r="G70" s="28">
        <f>DAD_MD_Training!D70*'modified training dataset'!I70</f>
        <v>0</v>
      </c>
      <c r="H70" s="2">
        <v>0</v>
      </c>
      <c r="I70" s="2">
        <v>0</v>
      </c>
      <c r="J70" s="2">
        <v>1</v>
      </c>
      <c r="K70" s="3">
        <v>13</v>
      </c>
      <c r="L70" s="1">
        <v>85</v>
      </c>
      <c r="M70" s="4">
        <v>120</v>
      </c>
      <c r="N70" s="4">
        <v>24</v>
      </c>
      <c r="O70" s="9">
        <v>125643</v>
      </c>
      <c r="P70" s="9">
        <f t="shared" si="1"/>
        <v>11.741199831113455</v>
      </c>
      <c r="R70" s="44">
        <v>16</v>
      </c>
      <c r="S70" s="44">
        <v>312257.0326456725</v>
      </c>
      <c r="T70" s="44">
        <v>-154494.0326456725</v>
      </c>
      <c r="V70" s="44">
        <v>7.75</v>
      </c>
      <c r="W70" s="44">
        <v>109085.84</v>
      </c>
    </row>
    <row r="71" spans="1:23" x14ac:dyDescent="0.3">
      <c r="A71" s="10">
        <v>70</v>
      </c>
      <c r="B71" s="1">
        <v>12</v>
      </c>
      <c r="C71" s="27">
        <f ca="1">IF('modified training dataset'!C71 = "M", 0, 1)</f>
        <v>0</v>
      </c>
      <c r="D71" s="27">
        <f>IF(DAD_MD_Training!E71="MARRIED",1,0)</f>
        <v>0</v>
      </c>
      <c r="E71" s="2">
        <v>0</v>
      </c>
      <c r="F71" s="2">
        <v>0</v>
      </c>
      <c r="G71" s="28">
        <f>DAD_MD_Training!D71*'modified training dataset'!I71</f>
        <v>0</v>
      </c>
      <c r="H71" s="2">
        <v>0</v>
      </c>
      <c r="I71" s="2">
        <v>0</v>
      </c>
      <c r="J71" s="2">
        <v>0</v>
      </c>
      <c r="K71" s="3">
        <v>25</v>
      </c>
      <c r="L71" s="1">
        <v>134</v>
      </c>
      <c r="M71" s="4">
        <v>92</v>
      </c>
      <c r="N71" s="4">
        <v>24</v>
      </c>
      <c r="O71" s="9">
        <v>120064</v>
      </c>
      <c r="P71" s="9">
        <f t="shared" si="1"/>
        <v>11.695780212925841</v>
      </c>
      <c r="R71" s="44">
        <v>17</v>
      </c>
      <c r="S71" s="44">
        <v>322703.19395710179</v>
      </c>
      <c r="T71" s="44">
        <v>179193.80604289821</v>
      </c>
      <c r="V71" s="44">
        <v>8.25</v>
      </c>
      <c r="W71" s="44">
        <v>109452</v>
      </c>
    </row>
    <row r="72" spans="1:23" x14ac:dyDescent="0.3">
      <c r="A72" s="10">
        <v>71</v>
      </c>
      <c r="B72" s="1">
        <v>12</v>
      </c>
      <c r="C72" s="27">
        <f ca="1">IF('modified training dataset'!C72 = "M", 0, 1)</f>
        <v>0</v>
      </c>
      <c r="D72" s="27">
        <f>IF(DAD_MD_Training!E72="MARRIED",1,0)</f>
        <v>0</v>
      </c>
      <c r="E72" s="2">
        <v>0</v>
      </c>
      <c r="F72" s="2">
        <v>0</v>
      </c>
      <c r="G72" s="28">
        <f>DAD_MD_Training!D72*'modified training dataset'!I72</f>
        <v>0</v>
      </c>
      <c r="H72" s="2">
        <v>0</v>
      </c>
      <c r="I72" s="2">
        <v>0</v>
      </c>
      <c r="J72" s="2">
        <v>0</v>
      </c>
      <c r="K72" s="3">
        <v>27</v>
      </c>
      <c r="L72" s="1">
        <v>144</v>
      </c>
      <c r="M72" s="4">
        <v>72</v>
      </c>
      <c r="N72" s="4">
        <v>22</v>
      </c>
      <c r="O72" s="9">
        <v>114580</v>
      </c>
      <c r="P72" s="9">
        <f t="shared" si="1"/>
        <v>11.649028547962569</v>
      </c>
      <c r="R72" s="44">
        <v>18</v>
      </c>
      <c r="S72" s="44">
        <v>261891.81667223887</v>
      </c>
      <c r="T72" s="44">
        <v>82092.183327761129</v>
      </c>
      <c r="V72" s="44">
        <v>8.75</v>
      </c>
      <c r="W72" s="44">
        <v>109575.6</v>
      </c>
    </row>
    <row r="73" spans="1:23" x14ac:dyDescent="0.3">
      <c r="A73" s="10">
        <v>72</v>
      </c>
      <c r="B73" s="1">
        <v>5</v>
      </c>
      <c r="C73" s="27">
        <f ca="1">IF('modified training dataset'!C73 = "M", 0, 1)</f>
        <v>0</v>
      </c>
      <c r="D73" s="27">
        <f>IF(DAD_MD_Training!E73="MARRIED",1,0)</f>
        <v>0</v>
      </c>
      <c r="E73" s="2">
        <v>0</v>
      </c>
      <c r="F73" s="2">
        <v>0</v>
      </c>
      <c r="G73" s="28">
        <f>DAD_MD_Training!D73*'modified training dataset'!I73</f>
        <v>0</v>
      </c>
      <c r="H73" s="2">
        <v>0</v>
      </c>
      <c r="I73" s="2">
        <v>0</v>
      </c>
      <c r="J73" s="2">
        <v>1</v>
      </c>
      <c r="K73" s="3">
        <v>15</v>
      </c>
      <c r="L73" s="1">
        <v>117</v>
      </c>
      <c r="M73" s="4">
        <v>80</v>
      </c>
      <c r="N73" s="4">
        <v>24</v>
      </c>
      <c r="O73" s="9">
        <v>119935.36</v>
      </c>
      <c r="P73" s="9">
        <f t="shared" si="1"/>
        <v>11.694708209964507</v>
      </c>
      <c r="R73" s="44">
        <v>19</v>
      </c>
      <c r="S73" s="44">
        <v>335347.90412952559</v>
      </c>
      <c r="T73" s="44">
        <v>114047.09587047441</v>
      </c>
      <c r="V73" s="44">
        <v>9.25</v>
      </c>
      <c r="W73" s="44">
        <v>113706.2</v>
      </c>
    </row>
    <row r="74" spans="1:23" x14ac:dyDescent="0.3">
      <c r="A74" s="10">
        <v>73</v>
      </c>
      <c r="B74" s="1">
        <v>14</v>
      </c>
      <c r="C74" s="27">
        <f ca="1">IF('modified training dataset'!C74 = "M", 0, 1)</f>
        <v>0</v>
      </c>
      <c r="D74" s="27">
        <f>IF(DAD_MD_Training!E74="MARRIED",1,0)</f>
        <v>0</v>
      </c>
      <c r="E74" s="2">
        <v>0</v>
      </c>
      <c r="F74" s="2">
        <v>0</v>
      </c>
      <c r="G74" s="28">
        <f>DAD_MD_Training!D74*'modified training dataset'!I74</f>
        <v>0</v>
      </c>
      <c r="H74" s="2">
        <v>0</v>
      </c>
      <c r="I74" s="2">
        <v>0</v>
      </c>
      <c r="J74" s="2">
        <v>0</v>
      </c>
      <c r="K74" s="3">
        <v>49</v>
      </c>
      <c r="L74" s="1">
        <v>149</v>
      </c>
      <c r="M74" s="4">
        <v>111</v>
      </c>
      <c r="N74" s="4">
        <v>26</v>
      </c>
      <c r="O74" s="9">
        <v>129474.64</v>
      </c>
      <c r="P74" s="9">
        <f t="shared" si="1"/>
        <v>11.771240310828679</v>
      </c>
      <c r="R74" s="44">
        <v>20</v>
      </c>
      <c r="S74" s="44">
        <v>276147.21079672879</v>
      </c>
      <c r="T74" s="44">
        <v>-61431.210796728788</v>
      </c>
      <c r="V74" s="44">
        <v>9.75</v>
      </c>
      <c r="W74" s="44">
        <v>114580</v>
      </c>
    </row>
    <row r="75" spans="1:23" x14ac:dyDescent="0.3">
      <c r="A75" s="10">
        <v>74</v>
      </c>
      <c r="B75" s="1">
        <v>7</v>
      </c>
      <c r="C75" s="27">
        <f ca="1">IF('modified training dataset'!C75 = "M", 0, 1)</f>
        <v>0</v>
      </c>
      <c r="D75" s="27">
        <f>IF(DAD_MD_Training!E75="MARRIED",1,0)</f>
        <v>0</v>
      </c>
      <c r="E75" s="2">
        <v>0</v>
      </c>
      <c r="F75" s="2">
        <v>0</v>
      </c>
      <c r="G75" s="28">
        <f>DAD_MD_Training!D75*'modified training dataset'!I75</f>
        <v>0</v>
      </c>
      <c r="H75" s="2">
        <v>0</v>
      </c>
      <c r="I75" s="2">
        <v>0</v>
      </c>
      <c r="J75" s="2">
        <v>0</v>
      </c>
      <c r="K75" s="3">
        <v>19</v>
      </c>
      <c r="L75" s="1">
        <v>107</v>
      </c>
      <c r="M75" s="4">
        <v>100</v>
      </c>
      <c r="N75" s="4">
        <v>26</v>
      </c>
      <c r="O75" s="9">
        <v>152184</v>
      </c>
      <c r="P75" s="9">
        <f t="shared" si="1"/>
        <v>11.932845594047977</v>
      </c>
      <c r="R75" s="44">
        <v>21</v>
      </c>
      <c r="S75" s="44">
        <v>352056.57126648934</v>
      </c>
      <c r="T75" s="44">
        <v>-10947.571266489336</v>
      </c>
      <c r="V75" s="44">
        <v>10.25</v>
      </c>
      <c r="W75" s="44">
        <v>114580</v>
      </c>
    </row>
    <row r="76" spans="1:23" x14ac:dyDescent="0.3">
      <c r="A76" s="10">
        <v>75</v>
      </c>
      <c r="B76" s="1">
        <v>13</v>
      </c>
      <c r="C76" s="27">
        <f ca="1">IF('modified training dataset'!C76 = "M", 0, 1)</f>
        <v>0</v>
      </c>
      <c r="D76" s="27">
        <f>IF(DAD_MD_Training!E76="MARRIED",1,0)</f>
        <v>0</v>
      </c>
      <c r="E76" s="2">
        <v>0</v>
      </c>
      <c r="F76" s="2">
        <v>0</v>
      </c>
      <c r="G76" s="28">
        <f>DAD_MD_Training!D76*'modified training dataset'!I76</f>
        <v>0</v>
      </c>
      <c r="H76" s="2">
        <v>0</v>
      </c>
      <c r="I76" s="2">
        <v>0</v>
      </c>
      <c r="J76" s="2">
        <v>0</v>
      </c>
      <c r="K76" s="3">
        <v>22</v>
      </c>
      <c r="L76" s="1">
        <v>133</v>
      </c>
      <c r="M76" s="4">
        <v>90</v>
      </c>
      <c r="N76" s="4">
        <v>32</v>
      </c>
      <c r="O76" s="9">
        <v>122892</v>
      </c>
      <c r="P76" s="9">
        <f t="shared" si="1"/>
        <v>11.719061199863438</v>
      </c>
      <c r="R76" s="44">
        <v>22</v>
      </c>
      <c r="S76" s="44">
        <v>286518.60527091078</v>
      </c>
      <c r="T76" s="44">
        <v>2441.3947290892247</v>
      </c>
      <c r="V76" s="44">
        <v>10.75</v>
      </c>
      <c r="W76" s="44">
        <v>115908</v>
      </c>
    </row>
    <row r="77" spans="1:23" x14ac:dyDescent="0.3">
      <c r="A77" s="10">
        <v>76</v>
      </c>
      <c r="B77" s="1">
        <v>5</v>
      </c>
      <c r="C77" s="27">
        <f ca="1">IF('modified training dataset'!C77 = "M", 0, 1)</f>
        <v>0</v>
      </c>
      <c r="D77" s="27">
        <f>IF(DAD_MD_Training!E77="MARRIED",1,0)</f>
        <v>0</v>
      </c>
      <c r="E77" s="2">
        <v>0</v>
      </c>
      <c r="F77" s="2">
        <v>0</v>
      </c>
      <c r="G77" s="28">
        <f>DAD_MD_Training!D77*'modified training dataset'!I77</f>
        <v>0</v>
      </c>
      <c r="H77" s="2">
        <v>0</v>
      </c>
      <c r="I77" s="2">
        <v>0</v>
      </c>
      <c r="J77" s="2">
        <v>1</v>
      </c>
      <c r="K77" s="3">
        <v>15</v>
      </c>
      <c r="L77" s="1">
        <v>105</v>
      </c>
      <c r="M77" s="4">
        <v>115</v>
      </c>
      <c r="N77" s="4">
        <v>26</v>
      </c>
      <c r="O77" s="9">
        <v>128196</v>
      </c>
      <c r="P77" s="9">
        <f t="shared" si="1"/>
        <v>11.761315621733887</v>
      </c>
      <c r="R77" s="44">
        <v>23</v>
      </c>
      <c r="S77" s="44">
        <v>347838.70199879119</v>
      </c>
      <c r="T77" s="44">
        <v>848.29800120880827</v>
      </c>
      <c r="V77" s="44">
        <v>11.25</v>
      </c>
      <c r="W77" s="44">
        <v>115935.54000000001</v>
      </c>
    </row>
    <row r="78" spans="1:23" x14ac:dyDescent="0.3">
      <c r="A78" s="10">
        <v>77</v>
      </c>
      <c r="B78" s="1">
        <v>33</v>
      </c>
      <c r="C78" s="27">
        <f ca="1">IF('modified training dataset'!C78 = "M", 0, 1)</f>
        <v>0</v>
      </c>
      <c r="D78" s="27">
        <f>IF(DAD_MD_Training!E78="MARRIED",1,0)</f>
        <v>1</v>
      </c>
      <c r="E78" s="2">
        <v>0</v>
      </c>
      <c r="F78" s="2">
        <v>0</v>
      </c>
      <c r="G78" s="28">
        <f>DAD_MD_Training!D78*'modified training dataset'!I78</f>
        <v>0</v>
      </c>
      <c r="H78" s="2">
        <v>0</v>
      </c>
      <c r="I78" s="2">
        <v>0</v>
      </c>
      <c r="J78" s="2">
        <v>0</v>
      </c>
      <c r="K78" s="3">
        <v>63</v>
      </c>
      <c r="L78" s="1">
        <v>147</v>
      </c>
      <c r="M78" s="4">
        <v>68</v>
      </c>
      <c r="N78" s="4">
        <v>24</v>
      </c>
      <c r="O78" s="9">
        <v>109085.84</v>
      </c>
      <c r="P78" s="9">
        <f t="shared" si="1"/>
        <v>11.599890374213583</v>
      </c>
      <c r="R78" s="44">
        <v>24</v>
      </c>
      <c r="S78" s="44">
        <v>318620.63363751437</v>
      </c>
      <c r="T78" s="44">
        <v>26969.366362485627</v>
      </c>
      <c r="V78" s="44">
        <v>11.75</v>
      </c>
      <c r="W78" s="44">
        <v>117185</v>
      </c>
    </row>
    <row r="79" spans="1:23" x14ac:dyDescent="0.3">
      <c r="A79" s="10">
        <v>78</v>
      </c>
      <c r="B79" s="1">
        <v>3</v>
      </c>
      <c r="C79" s="27">
        <f ca="1">IF('modified training dataset'!C79 = "M", 0, 1)</f>
        <v>0</v>
      </c>
      <c r="D79" s="27">
        <f>IF(DAD_MD_Training!E79="MARRIED",1,0)</f>
        <v>0</v>
      </c>
      <c r="E79" s="2">
        <v>0</v>
      </c>
      <c r="F79" s="2">
        <v>0</v>
      </c>
      <c r="G79" s="28">
        <f>DAD_MD_Training!D79*'modified training dataset'!I79</f>
        <v>0</v>
      </c>
      <c r="H79" s="2">
        <v>0</v>
      </c>
      <c r="I79" s="2">
        <v>0</v>
      </c>
      <c r="J79" s="2">
        <v>1</v>
      </c>
      <c r="K79" s="3">
        <v>13</v>
      </c>
      <c r="L79" s="1">
        <v>84</v>
      </c>
      <c r="M79" s="4">
        <v>120</v>
      </c>
      <c r="N79" s="4">
        <v>24</v>
      </c>
      <c r="O79" s="9">
        <v>125643</v>
      </c>
      <c r="P79" s="9">
        <f t="shared" si="1"/>
        <v>11.741199831113455</v>
      </c>
      <c r="R79" s="44">
        <v>25</v>
      </c>
      <c r="S79" s="44">
        <v>340343.78267328185</v>
      </c>
      <c r="T79" s="44">
        <v>21394.21732671815</v>
      </c>
      <c r="V79" s="44">
        <v>12.25</v>
      </c>
      <c r="W79" s="44">
        <v>119348</v>
      </c>
    </row>
    <row r="80" spans="1:23" x14ac:dyDescent="0.3">
      <c r="A80" s="10">
        <v>79</v>
      </c>
      <c r="B80" s="1">
        <v>12</v>
      </c>
      <c r="C80" s="27">
        <f ca="1">IF('modified training dataset'!C80 = "M", 0, 1)</f>
        <v>0</v>
      </c>
      <c r="D80" s="27">
        <f>IF(DAD_MD_Training!E80="MARRIED",1,0)</f>
        <v>0</v>
      </c>
      <c r="E80" s="2">
        <v>0</v>
      </c>
      <c r="F80" s="2">
        <v>0</v>
      </c>
      <c r="G80" s="28">
        <f>DAD_MD_Training!D80*'modified training dataset'!I80</f>
        <v>0</v>
      </c>
      <c r="H80" s="2">
        <v>0</v>
      </c>
      <c r="I80" s="2">
        <v>0</v>
      </c>
      <c r="J80" s="2">
        <v>0</v>
      </c>
      <c r="K80" s="3">
        <v>25</v>
      </c>
      <c r="L80" s="1">
        <v>134</v>
      </c>
      <c r="M80" s="4">
        <v>92</v>
      </c>
      <c r="N80" s="4">
        <v>24</v>
      </c>
      <c r="O80" s="9">
        <v>120064</v>
      </c>
      <c r="P80" s="9">
        <f t="shared" si="1"/>
        <v>11.695780212925841</v>
      </c>
      <c r="R80" s="44">
        <v>26</v>
      </c>
      <c r="S80" s="44">
        <v>383344.87836836983</v>
      </c>
      <c r="T80" s="44">
        <v>-78151.878368369828</v>
      </c>
      <c r="V80" s="44">
        <v>12.75</v>
      </c>
      <c r="W80" s="44">
        <v>119685.64</v>
      </c>
    </row>
    <row r="81" spans="1:23" x14ac:dyDescent="0.3">
      <c r="A81" s="10">
        <v>80</v>
      </c>
      <c r="B81" s="1">
        <v>12</v>
      </c>
      <c r="C81" s="27">
        <f ca="1">IF('modified training dataset'!C81 = "M", 0, 1)</f>
        <v>0</v>
      </c>
      <c r="D81" s="27">
        <f>IF(DAD_MD_Training!E81="MARRIED",1,0)</f>
        <v>0</v>
      </c>
      <c r="E81" s="2">
        <v>0</v>
      </c>
      <c r="F81" s="2">
        <v>0</v>
      </c>
      <c r="G81" s="28">
        <f>DAD_MD_Training!D81*'modified training dataset'!I81</f>
        <v>0</v>
      </c>
      <c r="H81" s="2">
        <v>0</v>
      </c>
      <c r="I81" s="2">
        <v>0</v>
      </c>
      <c r="J81" s="2">
        <v>0</v>
      </c>
      <c r="K81" s="3">
        <v>27</v>
      </c>
      <c r="L81" s="1">
        <v>144</v>
      </c>
      <c r="M81" s="4">
        <v>72</v>
      </c>
      <c r="N81" s="4">
        <v>22</v>
      </c>
      <c r="O81" s="9">
        <v>114580</v>
      </c>
      <c r="P81" s="9">
        <f t="shared" si="1"/>
        <v>11.649028547962569</v>
      </c>
      <c r="R81" s="44">
        <v>27</v>
      </c>
      <c r="S81" s="44">
        <v>377630.75744411396</v>
      </c>
      <c r="T81" s="44">
        <v>27013.242555886041</v>
      </c>
      <c r="V81" s="44">
        <v>13.25</v>
      </c>
      <c r="W81" s="44">
        <v>119877</v>
      </c>
    </row>
    <row r="82" spans="1:23" x14ac:dyDescent="0.3">
      <c r="A82" s="10">
        <v>81</v>
      </c>
      <c r="B82" s="1">
        <v>5</v>
      </c>
      <c r="C82" s="27">
        <f ca="1">IF('modified training dataset'!C82 = "M", 0, 1)</f>
        <v>0</v>
      </c>
      <c r="D82" s="27">
        <f>IF(DAD_MD_Training!E82="MARRIED",1,0)</f>
        <v>0</v>
      </c>
      <c r="E82" s="2">
        <v>0</v>
      </c>
      <c r="F82" s="2">
        <v>0</v>
      </c>
      <c r="G82" s="28">
        <f>DAD_MD_Training!D82*'modified training dataset'!I82</f>
        <v>0</v>
      </c>
      <c r="H82" s="2">
        <v>0</v>
      </c>
      <c r="I82" s="2">
        <v>0</v>
      </c>
      <c r="J82" s="2">
        <v>1</v>
      </c>
      <c r="K82" s="3">
        <v>15</v>
      </c>
      <c r="L82" s="1">
        <v>117</v>
      </c>
      <c r="M82" s="4">
        <v>80</v>
      </c>
      <c r="N82" s="4">
        <v>24</v>
      </c>
      <c r="O82" s="9">
        <v>119935.36</v>
      </c>
      <c r="P82" s="9">
        <f t="shared" si="1"/>
        <v>11.694708209964507</v>
      </c>
      <c r="R82" s="44">
        <v>28</v>
      </c>
      <c r="S82" s="44">
        <v>290302.3244205165</v>
      </c>
      <c r="T82" s="44">
        <v>-12088.594420516514</v>
      </c>
      <c r="V82" s="44">
        <v>13.75</v>
      </c>
      <c r="W82" s="44">
        <v>119935.36</v>
      </c>
    </row>
    <row r="83" spans="1:23" x14ac:dyDescent="0.3">
      <c r="A83" s="10">
        <v>82</v>
      </c>
      <c r="B83" s="6">
        <v>51</v>
      </c>
      <c r="C83" s="27">
        <f ca="1">IF('modified training dataset'!C83 = "M", 0, 1)</f>
        <v>0</v>
      </c>
      <c r="D83" s="27">
        <f>IF(DAD_MD_Training!E83="MARRIED",1,0)</f>
        <v>1</v>
      </c>
      <c r="E83" s="2">
        <v>0</v>
      </c>
      <c r="F83" s="2">
        <v>0</v>
      </c>
      <c r="G83" s="28">
        <f>DAD_MD_Training!D83*'modified training dataset'!I83</f>
        <v>0</v>
      </c>
      <c r="H83" s="2">
        <v>1</v>
      </c>
      <c r="I83" s="2">
        <v>0</v>
      </c>
      <c r="J83" s="2">
        <v>0</v>
      </c>
      <c r="K83" s="7">
        <v>55.6</v>
      </c>
      <c r="L83" s="6">
        <v>148</v>
      </c>
      <c r="M83" s="8">
        <v>69</v>
      </c>
      <c r="N83" s="8">
        <v>23</v>
      </c>
      <c r="O83" s="9">
        <v>199268</v>
      </c>
      <c r="P83" s="9">
        <f t="shared" si="1"/>
        <v>12.202405931342549</v>
      </c>
      <c r="R83" s="44">
        <v>29</v>
      </c>
      <c r="S83" s="44">
        <v>318952.30288858258</v>
      </c>
      <c r="T83" s="44">
        <v>36323.697111417423</v>
      </c>
      <c r="V83" s="44">
        <v>14.25</v>
      </c>
      <c r="W83" s="44">
        <v>119935.36</v>
      </c>
    </row>
    <row r="84" spans="1:23" x14ac:dyDescent="0.3">
      <c r="A84" s="10">
        <v>83</v>
      </c>
      <c r="B84" s="6">
        <v>51</v>
      </c>
      <c r="C84" s="27">
        <f ca="1">IF('modified training dataset'!C84 = "M", 0, 1)</f>
        <v>0</v>
      </c>
      <c r="D84" s="27">
        <f>IF(DAD_MD_Training!E84="MARRIED",1,0)</f>
        <v>1</v>
      </c>
      <c r="E84" s="2">
        <v>0</v>
      </c>
      <c r="F84" s="2">
        <v>0</v>
      </c>
      <c r="G84" s="28">
        <f>DAD_MD_Training!D84*'modified training dataset'!I84</f>
        <v>1</v>
      </c>
      <c r="H84" s="2">
        <v>0</v>
      </c>
      <c r="I84" s="2">
        <v>1</v>
      </c>
      <c r="J84" s="2">
        <v>0</v>
      </c>
      <c r="K84" s="7">
        <v>58</v>
      </c>
      <c r="L84" s="6">
        <v>153</v>
      </c>
      <c r="M84" s="8">
        <v>90</v>
      </c>
      <c r="N84" s="8">
        <v>24</v>
      </c>
      <c r="O84" s="9">
        <v>341011</v>
      </c>
      <c r="P84" s="9">
        <f t="shared" si="1"/>
        <v>12.73967001380989</v>
      </c>
      <c r="R84" s="44">
        <v>30</v>
      </c>
      <c r="S84" s="44">
        <v>288478.00750904874</v>
      </c>
      <c r="T84" s="44">
        <v>-59189.007509048737</v>
      </c>
      <c r="V84" s="44">
        <v>14.75</v>
      </c>
      <c r="W84" s="44">
        <v>120064</v>
      </c>
    </row>
    <row r="85" spans="1:23" x14ac:dyDescent="0.3">
      <c r="A85" s="10">
        <v>84</v>
      </c>
      <c r="B85" s="6">
        <v>62</v>
      </c>
      <c r="C85" s="27">
        <f ca="1">IF('modified training dataset'!C85 = "M", 0, 1)</f>
        <v>0</v>
      </c>
      <c r="D85" s="27">
        <f>IF(DAD_MD_Training!E85="MARRIED",1,0)</f>
        <v>1</v>
      </c>
      <c r="E85" s="2">
        <v>0</v>
      </c>
      <c r="F85" s="2">
        <v>0</v>
      </c>
      <c r="G85" s="28">
        <f>DAD_MD_Training!D85*'modified training dataset'!I85</f>
        <v>1</v>
      </c>
      <c r="H85" s="2">
        <v>0</v>
      </c>
      <c r="I85" s="2">
        <v>1</v>
      </c>
      <c r="J85" s="2">
        <v>0</v>
      </c>
      <c r="K85" s="7">
        <v>44.7</v>
      </c>
      <c r="L85" s="6">
        <v>155</v>
      </c>
      <c r="M85" s="8">
        <v>87</v>
      </c>
      <c r="N85" s="8">
        <v>24</v>
      </c>
      <c r="O85" s="9">
        <v>334955</v>
      </c>
      <c r="P85" s="9">
        <f t="shared" si="1"/>
        <v>12.721751473426133</v>
      </c>
      <c r="R85" s="44">
        <v>31</v>
      </c>
      <c r="S85" s="44">
        <v>298492.3529544092</v>
      </c>
      <c r="T85" s="44">
        <v>-51019.352954409202</v>
      </c>
      <c r="V85" s="44">
        <v>15.25</v>
      </c>
      <c r="W85" s="44">
        <v>120064</v>
      </c>
    </row>
    <row r="86" spans="1:23" x14ac:dyDescent="0.3">
      <c r="A86" s="10">
        <v>85</v>
      </c>
      <c r="B86" s="6">
        <v>7</v>
      </c>
      <c r="C86" s="27">
        <f ca="1">IF('modified training dataset'!C86 = "M", 0, 1)</f>
        <v>0</v>
      </c>
      <c r="D86" s="27">
        <f>IF(DAD_MD_Training!E86="MARRIED",1,0)</f>
        <v>0</v>
      </c>
      <c r="E86" s="2">
        <v>0</v>
      </c>
      <c r="F86" s="2">
        <v>0</v>
      </c>
      <c r="G86" s="28">
        <f>DAD_MD_Training!D86*'modified training dataset'!I86</f>
        <v>0</v>
      </c>
      <c r="H86" s="2">
        <v>0</v>
      </c>
      <c r="I86" s="2">
        <v>0</v>
      </c>
      <c r="J86" s="2">
        <v>1</v>
      </c>
      <c r="K86" s="7">
        <v>20</v>
      </c>
      <c r="L86" s="6">
        <v>114</v>
      </c>
      <c r="M86" s="8">
        <v>132</v>
      </c>
      <c r="N86" s="8">
        <v>26</v>
      </c>
      <c r="O86" s="9">
        <v>258138</v>
      </c>
      <c r="P86" s="9">
        <f t="shared" si="1"/>
        <v>12.461249604625378</v>
      </c>
      <c r="R86" s="44">
        <v>32</v>
      </c>
      <c r="S86" s="44">
        <v>296176.14323025831</v>
      </c>
      <c r="T86" s="44">
        <v>98986.856769741687</v>
      </c>
      <c r="V86" s="44">
        <v>15.75</v>
      </c>
      <c r="W86" s="44">
        <v>120131</v>
      </c>
    </row>
    <row r="87" spans="1:23" x14ac:dyDescent="0.3">
      <c r="A87" s="10">
        <v>86</v>
      </c>
      <c r="B87" s="6">
        <v>19</v>
      </c>
      <c r="C87" s="27">
        <f ca="1">IF('modified training dataset'!C87 = "M", 0, 1)</f>
        <v>0</v>
      </c>
      <c r="D87" s="27">
        <f>IF(DAD_MD_Training!E87="MARRIED",1,0)</f>
        <v>0</v>
      </c>
      <c r="E87" s="2">
        <v>0</v>
      </c>
      <c r="F87" s="2">
        <v>0</v>
      </c>
      <c r="G87" s="28">
        <f>DAD_MD_Training!D87*'modified training dataset'!I87</f>
        <v>1</v>
      </c>
      <c r="H87" s="2">
        <v>0</v>
      </c>
      <c r="I87" s="2">
        <v>1</v>
      </c>
      <c r="J87" s="2">
        <v>0</v>
      </c>
      <c r="K87" s="7">
        <v>50</v>
      </c>
      <c r="L87" s="6">
        <v>156</v>
      </c>
      <c r="M87" s="8">
        <v>72</v>
      </c>
      <c r="N87" s="8">
        <v>22</v>
      </c>
      <c r="O87" s="9">
        <v>275888</v>
      </c>
      <c r="P87" s="9">
        <f t="shared" si="1"/>
        <v>12.527750265239913</v>
      </c>
      <c r="R87" s="44">
        <v>33</v>
      </c>
      <c r="S87" s="44">
        <v>316587.6267509812</v>
      </c>
      <c r="T87" s="44">
        <v>101841.3732490188</v>
      </c>
      <c r="V87" s="44">
        <v>16.25</v>
      </c>
      <c r="W87" s="44">
        <v>120367.81</v>
      </c>
    </row>
    <row r="88" spans="1:23" x14ac:dyDescent="0.3">
      <c r="A88" s="10">
        <v>87</v>
      </c>
      <c r="B88" s="23">
        <v>0.58333333333333337</v>
      </c>
      <c r="C88" s="27">
        <f ca="1">IF('modified training dataset'!C88 = "M", 0, 1)</f>
        <v>0</v>
      </c>
      <c r="D88" s="27">
        <f>IF(DAD_MD_Training!E88="MARRIED",1,0)</f>
        <v>0</v>
      </c>
      <c r="E88" s="2">
        <v>0</v>
      </c>
      <c r="F88" s="2">
        <v>0</v>
      </c>
      <c r="G88" s="28">
        <f>DAD_MD_Training!D88*'modified training dataset'!I88</f>
        <v>0</v>
      </c>
      <c r="H88" s="2">
        <v>0</v>
      </c>
      <c r="I88" s="2">
        <v>0</v>
      </c>
      <c r="J88" s="2">
        <v>1</v>
      </c>
      <c r="K88" s="7">
        <v>5.8</v>
      </c>
      <c r="L88" s="6">
        <v>57</v>
      </c>
      <c r="M88" s="8">
        <v>150</v>
      </c>
      <c r="N88" s="8">
        <v>28</v>
      </c>
      <c r="O88" s="9">
        <v>308817</v>
      </c>
      <c r="P88" s="9">
        <f t="shared" si="1"/>
        <v>12.640504147430935</v>
      </c>
      <c r="R88" s="44">
        <v>34</v>
      </c>
      <c r="S88" s="44">
        <v>260886.32564775346</v>
      </c>
      <c r="T88" s="44">
        <v>98393.67435224654</v>
      </c>
      <c r="V88" s="44">
        <v>16.75</v>
      </c>
      <c r="W88" s="44">
        <v>122892</v>
      </c>
    </row>
    <row r="89" spans="1:23" x14ac:dyDescent="0.3">
      <c r="A89" s="10">
        <v>88</v>
      </c>
      <c r="B89" s="6">
        <v>42</v>
      </c>
      <c r="C89" s="27">
        <f ca="1">IF('modified training dataset'!C89 = "M", 0, 1)</f>
        <v>0</v>
      </c>
      <c r="D89" s="27">
        <f>IF(DAD_MD_Training!E89="MARRIED",1,0)</f>
        <v>1</v>
      </c>
      <c r="E89" s="2">
        <v>0</v>
      </c>
      <c r="F89" s="2">
        <v>0</v>
      </c>
      <c r="G89" s="28">
        <f>DAD_MD_Training!D89*'modified training dataset'!I89</f>
        <v>0</v>
      </c>
      <c r="H89" s="2">
        <v>0</v>
      </c>
      <c r="I89" s="2">
        <v>1</v>
      </c>
      <c r="J89" s="2">
        <v>0</v>
      </c>
      <c r="K89" s="7">
        <v>45</v>
      </c>
      <c r="L89" s="6">
        <v>172</v>
      </c>
      <c r="M89" s="8">
        <v>127</v>
      </c>
      <c r="N89" s="8">
        <v>23</v>
      </c>
      <c r="O89" s="9">
        <v>294615.90000000002</v>
      </c>
      <c r="P89" s="9">
        <f t="shared" si="1"/>
        <v>12.59342775304102</v>
      </c>
      <c r="R89" s="44">
        <v>35</v>
      </c>
      <c r="S89" s="44">
        <v>177155.97517070739</v>
      </c>
      <c r="T89" s="44">
        <v>172162.02482929261</v>
      </c>
      <c r="V89" s="44">
        <v>17.25</v>
      </c>
      <c r="W89" s="44">
        <v>122892</v>
      </c>
    </row>
    <row r="90" spans="1:23" x14ac:dyDescent="0.3">
      <c r="A90" s="10">
        <v>89</v>
      </c>
      <c r="B90" s="6">
        <v>16</v>
      </c>
      <c r="C90" s="27">
        <f ca="1">IF('modified training dataset'!C90 = "M", 0, 1)</f>
        <v>0</v>
      </c>
      <c r="D90" s="27">
        <f>IF(DAD_MD_Training!E90="MARRIED",1,0)</f>
        <v>0</v>
      </c>
      <c r="E90" s="2">
        <v>0</v>
      </c>
      <c r="F90" s="2">
        <v>0</v>
      </c>
      <c r="G90" s="28">
        <f>DAD_MD_Training!D90*'modified training dataset'!I90</f>
        <v>0</v>
      </c>
      <c r="H90" s="2">
        <v>0</v>
      </c>
      <c r="I90" s="2">
        <v>0</v>
      </c>
      <c r="J90" s="2">
        <v>1</v>
      </c>
      <c r="K90" s="7">
        <v>31</v>
      </c>
      <c r="L90" s="6">
        <v>150</v>
      </c>
      <c r="M90" s="8">
        <v>72</v>
      </c>
      <c r="N90" s="8">
        <v>22</v>
      </c>
      <c r="O90" s="9">
        <v>156576.85</v>
      </c>
      <c r="P90" s="9">
        <f t="shared" si="1"/>
        <v>11.961302222747729</v>
      </c>
      <c r="R90" s="44">
        <v>36</v>
      </c>
      <c r="S90" s="44">
        <v>174112.16264005861</v>
      </c>
      <c r="T90" s="44">
        <v>377696.83735994139</v>
      </c>
      <c r="V90" s="44">
        <v>17.75</v>
      </c>
      <c r="W90" s="44">
        <v>123187.9</v>
      </c>
    </row>
    <row r="91" spans="1:23" x14ac:dyDescent="0.3">
      <c r="A91" s="10">
        <v>90</v>
      </c>
      <c r="B91" s="6">
        <v>3</v>
      </c>
      <c r="C91" s="27">
        <f ca="1">IF('modified training dataset'!C91 = "M", 0, 1)</f>
        <v>0</v>
      </c>
      <c r="D91" s="27">
        <f>IF(DAD_MD_Training!E91="MARRIED",1,0)</f>
        <v>0</v>
      </c>
      <c r="E91" s="2">
        <v>0</v>
      </c>
      <c r="F91" s="2">
        <v>0</v>
      </c>
      <c r="G91" s="28">
        <f>DAD_MD_Training!D91*'modified training dataset'!I91</f>
        <v>0</v>
      </c>
      <c r="H91" s="2">
        <v>0</v>
      </c>
      <c r="I91" s="2">
        <v>0</v>
      </c>
      <c r="J91" s="2">
        <v>1</v>
      </c>
      <c r="K91" s="7">
        <v>9</v>
      </c>
      <c r="L91" s="6">
        <v>81</v>
      </c>
      <c r="M91" s="8">
        <v>99</v>
      </c>
      <c r="N91" s="8">
        <v>20</v>
      </c>
      <c r="O91" s="9">
        <v>109575.6</v>
      </c>
      <c r="P91" s="9">
        <f t="shared" si="1"/>
        <v>11.604370000973592</v>
      </c>
      <c r="R91" s="44">
        <v>37</v>
      </c>
      <c r="S91" s="44">
        <v>193059.8635146133</v>
      </c>
      <c r="T91" s="44">
        <v>100067.1364853867</v>
      </c>
      <c r="V91" s="44">
        <v>18.25</v>
      </c>
      <c r="W91" s="44">
        <v>124804</v>
      </c>
    </row>
    <row r="92" spans="1:23" x14ac:dyDescent="0.3">
      <c r="A92" s="10">
        <v>91</v>
      </c>
      <c r="B92" s="6">
        <v>2</v>
      </c>
      <c r="C92" s="27">
        <f ca="1">IF('modified training dataset'!C92 = "M", 0, 1)</f>
        <v>0</v>
      </c>
      <c r="D92" s="27">
        <f>IF(DAD_MD_Training!E92="MARRIED",1,0)</f>
        <v>0</v>
      </c>
      <c r="E92" s="2">
        <v>0</v>
      </c>
      <c r="F92" s="2">
        <v>0</v>
      </c>
      <c r="G92" s="28">
        <f>DAD_MD_Training!D92*'modified training dataset'!I92</f>
        <v>0</v>
      </c>
      <c r="H92" s="2">
        <v>0</v>
      </c>
      <c r="I92" s="2">
        <v>0</v>
      </c>
      <c r="J92" s="2">
        <v>1</v>
      </c>
      <c r="K92" s="7">
        <v>11.9</v>
      </c>
      <c r="L92" s="6">
        <v>86</v>
      </c>
      <c r="M92" s="8">
        <v>104</v>
      </c>
      <c r="N92" s="8">
        <v>24</v>
      </c>
      <c r="O92" s="9">
        <v>209292</v>
      </c>
      <c r="P92" s="9">
        <f t="shared" si="1"/>
        <v>12.251485685056668</v>
      </c>
      <c r="R92" s="44">
        <v>38</v>
      </c>
      <c r="S92" s="44">
        <v>216927.14763059554</v>
      </c>
      <c r="T92" s="44">
        <v>43108.852369404456</v>
      </c>
      <c r="V92" s="44">
        <v>18.75</v>
      </c>
      <c r="W92" s="44">
        <v>125643</v>
      </c>
    </row>
    <row r="93" spans="1:23" x14ac:dyDescent="0.3">
      <c r="A93" s="10">
        <v>92</v>
      </c>
      <c r="B93" s="6">
        <v>3</v>
      </c>
      <c r="C93" s="27">
        <f ca="1">IF('modified training dataset'!C93 = "M", 0, 1)</f>
        <v>0</v>
      </c>
      <c r="D93" s="27">
        <f>IF(DAD_MD_Training!E93="MARRIED",1,0)</f>
        <v>0</v>
      </c>
      <c r="E93" s="2">
        <v>1</v>
      </c>
      <c r="F93" s="2">
        <v>0</v>
      </c>
      <c r="G93" s="28">
        <f>DAD_MD_Training!D93*'modified training dataset'!I93</f>
        <v>0</v>
      </c>
      <c r="H93" s="2">
        <v>0</v>
      </c>
      <c r="I93" s="2">
        <v>0</v>
      </c>
      <c r="J93" s="2">
        <v>0</v>
      </c>
      <c r="K93" s="7">
        <v>13</v>
      </c>
      <c r="L93" s="6">
        <v>85</v>
      </c>
      <c r="M93" s="8">
        <v>140</v>
      </c>
      <c r="N93" s="8">
        <v>24</v>
      </c>
      <c r="O93" s="9">
        <v>195136</v>
      </c>
      <c r="P93" s="9">
        <f t="shared" si="1"/>
        <v>12.181452030347927</v>
      </c>
      <c r="R93" s="44">
        <v>39</v>
      </c>
      <c r="S93" s="44">
        <v>300308.42861418735</v>
      </c>
      <c r="T93" s="44">
        <v>-136543.42861418735</v>
      </c>
      <c r="V93" s="44">
        <v>19.25</v>
      </c>
      <c r="W93" s="44">
        <v>125643</v>
      </c>
    </row>
    <row r="94" spans="1:23" x14ac:dyDescent="0.3">
      <c r="A94" s="10">
        <v>93</v>
      </c>
      <c r="B94" s="6">
        <v>1</v>
      </c>
      <c r="C94" s="27">
        <f ca="1">IF('modified training dataset'!C94 = "M", 0, 1)</f>
        <v>0</v>
      </c>
      <c r="D94" s="27">
        <f>IF(DAD_MD_Training!E94="MARRIED",1,0)</f>
        <v>0</v>
      </c>
      <c r="E94" s="2">
        <v>0</v>
      </c>
      <c r="F94" s="2">
        <v>0</v>
      </c>
      <c r="G94" s="28">
        <f>DAD_MD_Training!D94*'modified training dataset'!I94</f>
        <v>0</v>
      </c>
      <c r="H94" s="2">
        <v>0</v>
      </c>
      <c r="I94" s="2">
        <v>0</v>
      </c>
      <c r="J94" s="2">
        <v>1</v>
      </c>
      <c r="K94" s="7">
        <v>5.7</v>
      </c>
      <c r="L94" s="6">
        <v>65</v>
      </c>
      <c r="M94" s="8">
        <v>116</v>
      </c>
      <c r="N94" s="8">
        <v>34</v>
      </c>
      <c r="O94" s="9">
        <v>265243</v>
      </c>
      <c r="P94" s="9">
        <f t="shared" si="1"/>
        <v>12.488401665930075</v>
      </c>
      <c r="R94" s="44">
        <v>40</v>
      </c>
      <c r="S94" s="44">
        <v>226123.12896977639</v>
      </c>
      <c r="T94" s="44">
        <v>-63759.128969776386</v>
      </c>
      <c r="V94" s="44">
        <v>19.75</v>
      </c>
      <c r="W94" s="44">
        <v>127899</v>
      </c>
    </row>
    <row r="95" spans="1:23" x14ac:dyDescent="0.3">
      <c r="A95" s="10">
        <v>94</v>
      </c>
      <c r="B95" s="6">
        <v>65</v>
      </c>
      <c r="C95" s="27">
        <f ca="1">IF('modified training dataset'!C95 = "M", 0, 1)</f>
        <v>0</v>
      </c>
      <c r="D95" s="27">
        <f>IF(DAD_MD_Training!E95="MARRIED",1,0)</f>
        <v>1</v>
      </c>
      <c r="E95" s="2">
        <v>1</v>
      </c>
      <c r="F95" s="2">
        <v>0</v>
      </c>
      <c r="G95" s="28">
        <f>DAD_MD_Training!D95*'modified training dataset'!I95</f>
        <v>0</v>
      </c>
      <c r="H95" s="2">
        <v>0</v>
      </c>
      <c r="I95" s="2">
        <v>0</v>
      </c>
      <c r="J95" s="2">
        <v>0</v>
      </c>
      <c r="K95" s="7">
        <v>43</v>
      </c>
      <c r="L95" s="6">
        <v>155</v>
      </c>
      <c r="M95" s="8">
        <v>101</v>
      </c>
      <c r="N95" s="8">
        <v>24</v>
      </c>
      <c r="O95" s="9">
        <v>201219</v>
      </c>
      <c r="P95" s="9">
        <f t="shared" si="1"/>
        <v>12.212149146148771</v>
      </c>
      <c r="R95" s="44">
        <v>41</v>
      </c>
      <c r="S95" s="44">
        <v>298483.82167680847</v>
      </c>
      <c r="T95" s="44">
        <v>-154446.59167680846</v>
      </c>
      <c r="V95" s="44">
        <v>20.25</v>
      </c>
      <c r="W95" s="44">
        <v>128104.37</v>
      </c>
    </row>
    <row r="96" spans="1:23" x14ac:dyDescent="0.3">
      <c r="A96" s="10">
        <v>95</v>
      </c>
      <c r="B96" s="6">
        <v>7</v>
      </c>
      <c r="C96" s="27">
        <f ca="1">IF('modified training dataset'!C96 = "M", 0, 1)</f>
        <v>0</v>
      </c>
      <c r="D96" s="27">
        <f>IF(DAD_MD_Training!E96="MARRIED",1,0)</f>
        <v>0</v>
      </c>
      <c r="E96" s="2">
        <v>0</v>
      </c>
      <c r="F96" s="2">
        <v>0</v>
      </c>
      <c r="G96" s="28">
        <f>DAD_MD_Training!D96*'modified training dataset'!I96</f>
        <v>0</v>
      </c>
      <c r="H96" s="2">
        <v>0</v>
      </c>
      <c r="I96" s="2">
        <v>0</v>
      </c>
      <c r="J96" s="2">
        <v>1</v>
      </c>
      <c r="K96" s="7">
        <v>14</v>
      </c>
      <c r="L96" s="6">
        <v>112</v>
      </c>
      <c r="M96" s="8">
        <v>80</v>
      </c>
      <c r="N96" s="8">
        <v>22</v>
      </c>
      <c r="O96" s="9">
        <v>179720</v>
      </c>
      <c r="P96" s="9">
        <f t="shared" si="1"/>
        <v>12.099155363184096</v>
      </c>
      <c r="R96" s="44">
        <v>42</v>
      </c>
      <c r="S96" s="44">
        <v>254150.47809232585</v>
      </c>
      <c r="T96" s="44">
        <v>-70946.478092325851</v>
      </c>
      <c r="V96" s="44">
        <v>20.75</v>
      </c>
      <c r="W96" s="44">
        <v>128196</v>
      </c>
    </row>
    <row r="97" spans="1:23" x14ac:dyDescent="0.3">
      <c r="A97" s="10">
        <v>96</v>
      </c>
      <c r="B97" s="6">
        <v>70</v>
      </c>
      <c r="C97" s="27">
        <f ca="1">IF('modified training dataset'!C97 = "M", 0, 1)</f>
        <v>0</v>
      </c>
      <c r="D97" s="27">
        <f>IF(DAD_MD_Training!E97="MARRIED",1,0)</f>
        <v>1</v>
      </c>
      <c r="E97" s="2">
        <v>0</v>
      </c>
      <c r="F97" s="2">
        <v>0</v>
      </c>
      <c r="G97" s="28">
        <f>DAD_MD_Training!D97*'modified training dataset'!I97</f>
        <v>0</v>
      </c>
      <c r="H97" s="2">
        <v>1</v>
      </c>
      <c r="I97" s="2">
        <v>0</v>
      </c>
      <c r="J97" s="2">
        <v>0</v>
      </c>
      <c r="K97" s="7">
        <v>58</v>
      </c>
      <c r="L97" s="6">
        <v>171</v>
      </c>
      <c r="M97" s="8">
        <v>68</v>
      </c>
      <c r="N97" s="8">
        <v>20</v>
      </c>
      <c r="O97" s="9">
        <v>143278.83000000002</v>
      </c>
      <c r="P97" s="9">
        <f t="shared" si="1"/>
        <v>11.872547870872108</v>
      </c>
      <c r="R97" s="44">
        <v>43</v>
      </c>
      <c r="S97" s="44">
        <v>278222.10346427641</v>
      </c>
      <c r="T97" s="44">
        <v>-113260.10346427641</v>
      </c>
      <c r="V97" s="44">
        <v>21.25</v>
      </c>
      <c r="W97" s="44">
        <v>128196</v>
      </c>
    </row>
    <row r="98" spans="1:23" x14ac:dyDescent="0.3">
      <c r="A98" s="10">
        <v>97</v>
      </c>
      <c r="B98" s="6">
        <v>49</v>
      </c>
      <c r="C98" s="27">
        <f ca="1">IF('modified training dataset'!C98 = "M", 0, 1)</f>
        <v>0</v>
      </c>
      <c r="D98" s="27">
        <f>IF(DAD_MD_Training!E98="MARRIED",1,0)</f>
        <v>1</v>
      </c>
      <c r="E98" s="2">
        <v>1</v>
      </c>
      <c r="F98" s="2">
        <v>0</v>
      </c>
      <c r="G98" s="28">
        <f>DAD_MD_Training!D98*'modified training dataset'!I98</f>
        <v>0</v>
      </c>
      <c r="H98" s="2">
        <v>0</v>
      </c>
      <c r="I98" s="2">
        <v>0</v>
      </c>
      <c r="J98" s="2">
        <v>0</v>
      </c>
      <c r="K98" s="7">
        <v>56</v>
      </c>
      <c r="L98" s="6">
        <v>155</v>
      </c>
      <c r="M98" s="8">
        <v>84</v>
      </c>
      <c r="N98" s="8">
        <v>24</v>
      </c>
      <c r="O98" s="9">
        <v>214679</v>
      </c>
      <c r="P98" s="9">
        <f t="shared" si="1"/>
        <v>12.276899168184146</v>
      </c>
      <c r="R98" s="44">
        <v>44</v>
      </c>
      <c r="S98" s="44">
        <v>131367.27734737506</v>
      </c>
      <c r="T98" s="44">
        <v>46732.722652624943</v>
      </c>
      <c r="V98" s="44">
        <v>21.75</v>
      </c>
      <c r="W98" s="44">
        <v>129474.64</v>
      </c>
    </row>
    <row r="99" spans="1:23" x14ac:dyDescent="0.3">
      <c r="A99" s="10">
        <v>98</v>
      </c>
      <c r="B99" s="6">
        <v>2</v>
      </c>
      <c r="C99" s="27">
        <f ca="1">IF('modified training dataset'!C99 = "M", 0, 1)</f>
        <v>0</v>
      </c>
      <c r="D99" s="27">
        <f>IF(DAD_MD_Training!E99="MARRIED",1,0)</f>
        <v>0</v>
      </c>
      <c r="E99" s="2">
        <v>0</v>
      </c>
      <c r="F99" s="2">
        <v>0</v>
      </c>
      <c r="G99" s="28">
        <f>DAD_MD_Training!D99*'modified training dataset'!I99</f>
        <v>0</v>
      </c>
      <c r="H99" s="2">
        <v>0</v>
      </c>
      <c r="I99" s="2">
        <v>0</v>
      </c>
      <c r="J99" s="2">
        <v>1</v>
      </c>
      <c r="K99" s="7">
        <v>8.4</v>
      </c>
      <c r="L99" s="6">
        <v>80</v>
      </c>
      <c r="M99" s="8">
        <v>112</v>
      </c>
      <c r="N99" s="8">
        <v>30</v>
      </c>
      <c r="O99" s="9">
        <v>165000</v>
      </c>
      <c r="P99" s="9">
        <f t="shared" si="1"/>
        <v>12.013700752882718</v>
      </c>
      <c r="R99" s="44">
        <v>45</v>
      </c>
      <c r="S99" s="44">
        <v>185419.7377278872</v>
      </c>
      <c r="T99" s="44">
        <v>-15693.307727887208</v>
      </c>
      <c r="V99" s="44">
        <v>22.25</v>
      </c>
      <c r="W99" s="44">
        <v>129474.64</v>
      </c>
    </row>
    <row r="100" spans="1:23" x14ac:dyDescent="0.3">
      <c r="A100" s="10">
        <v>99</v>
      </c>
      <c r="B100" s="6">
        <v>55</v>
      </c>
      <c r="C100" s="27">
        <f ca="1">IF('modified training dataset'!C100 = "M", 0, 1)</f>
        <v>0</v>
      </c>
      <c r="D100" s="27">
        <f>IF(DAD_MD_Training!E100="MARRIED",1,0)</f>
        <v>1</v>
      </c>
      <c r="E100" s="2">
        <v>0</v>
      </c>
      <c r="F100" s="2">
        <v>0</v>
      </c>
      <c r="G100" s="28">
        <f>DAD_MD_Training!D100*'modified training dataset'!I100</f>
        <v>0</v>
      </c>
      <c r="H100" s="2">
        <v>1</v>
      </c>
      <c r="I100" s="2">
        <v>0</v>
      </c>
      <c r="J100" s="2">
        <v>0</v>
      </c>
      <c r="K100" s="7">
        <v>59</v>
      </c>
      <c r="L100" s="6">
        <v>171</v>
      </c>
      <c r="M100" s="8">
        <v>84</v>
      </c>
      <c r="N100" s="8">
        <v>20</v>
      </c>
      <c r="O100" s="9">
        <v>262582</v>
      </c>
      <c r="P100" s="9">
        <f t="shared" si="1"/>
        <v>12.478318693185425</v>
      </c>
      <c r="R100" s="44">
        <v>46</v>
      </c>
      <c r="S100" s="44">
        <v>235082.73966479336</v>
      </c>
      <c r="T100" s="44">
        <v>-70363.739664793364</v>
      </c>
      <c r="V100" s="44">
        <v>22.75</v>
      </c>
      <c r="W100" s="44">
        <v>129684</v>
      </c>
    </row>
    <row r="101" spans="1:23" x14ac:dyDescent="0.3">
      <c r="A101" s="10">
        <v>100</v>
      </c>
      <c r="B101" s="6">
        <v>1</v>
      </c>
      <c r="C101" s="27">
        <f ca="1">IF('modified training dataset'!C101 = "M", 0, 1)</f>
        <v>0</v>
      </c>
      <c r="D101" s="27">
        <f>IF(DAD_MD_Training!E101="MARRIED",1,0)</f>
        <v>0</v>
      </c>
      <c r="E101" s="2">
        <v>0</v>
      </c>
      <c r="F101" s="2">
        <v>0</v>
      </c>
      <c r="G101" s="28">
        <f>DAD_MD_Training!D101*'modified training dataset'!I101</f>
        <v>0</v>
      </c>
      <c r="H101" s="2">
        <v>0</v>
      </c>
      <c r="I101" s="2">
        <v>0</v>
      </c>
      <c r="J101" s="2">
        <v>1</v>
      </c>
      <c r="K101" s="7">
        <v>11.1</v>
      </c>
      <c r="L101" s="6">
        <v>76</v>
      </c>
      <c r="M101" s="8">
        <v>102</v>
      </c>
      <c r="N101" s="8">
        <v>28</v>
      </c>
      <c r="O101" s="9">
        <v>208535.71</v>
      </c>
      <c r="P101" s="9">
        <f t="shared" si="1"/>
        <v>12.247865576539006</v>
      </c>
      <c r="R101" s="44">
        <v>47</v>
      </c>
      <c r="S101" s="44">
        <v>162710.92597752533</v>
      </c>
      <c r="T101" s="44">
        <v>-29580.92597752533</v>
      </c>
      <c r="V101" s="44">
        <v>23.25</v>
      </c>
      <c r="W101" s="44">
        <v>131430</v>
      </c>
    </row>
    <row r="102" spans="1:23" x14ac:dyDescent="0.3">
      <c r="A102" s="10">
        <v>101</v>
      </c>
      <c r="B102" s="6">
        <v>2</v>
      </c>
      <c r="C102" s="27">
        <f ca="1">IF('modified training dataset'!C102 = "M", 0, 1)</f>
        <v>0</v>
      </c>
      <c r="D102" s="27">
        <f>IF(DAD_MD_Training!E102="MARRIED",1,0)</f>
        <v>0</v>
      </c>
      <c r="E102" s="2">
        <v>1</v>
      </c>
      <c r="F102" s="2">
        <v>0</v>
      </c>
      <c r="G102" s="28">
        <f>DAD_MD_Training!D102*'modified training dataset'!I102</f>
        <v>0</v>
      </c>
      <c r="H102" s="2">
        <v>0</v>
      </c>
      <c r="I102" s="2">
        <v>0</v>
      </c>
      <c r="J102" s="2">
        <v>0</v>
      </c>
      <c r="K102" s="7">
        <v>9.4</v>
      </c>
      <c r="L102" s="6">
        <v>81</v>
      </c>
      <c r="M102" s="8">
        <v>119</v>
      </c>
      <c r="N102" s="8">
        <v>32</v>
      </c>
      <c r="O102" s="9">
        <v>179613.25</v>
      </c>
      <c r="P102" s="9">
        <f t="shared" si="1"/>
        <v>12.09856120718467</v>
      </c>
      <c r="R102" s="44">
        <v>48</v>
      </c>
      <c r="S102" s="44">
        <v>173504.44254368806</v>
      </c>
      <c r="T102" s="44">
        <v>-27195.84254368805</v>
      </c>
      <c r="V102" s="44">
        <v>23.75</v>
      </c>
      <c r="W102" s="44">
        <v>131727</v>
      </c>
    </row>
    <row r="103" spans="1:23" x14ac:dyDescent="0.3">
      <c r="A103" s="10">
        <v>102</v>
      </c>
      <c r="B103" s="6">
        <v>8</v>
      </c>
      <c r="C103" s="27">
        <f ca="1">IF('modified training dataset'!C103 = "M", 0, 1)</f>
        <v>0</v>
      </c>
      <c r="D103" s="27">
        <f>IF(DAD_MD_Training!E103="MARRIED",1,0)</f>
        <v>0</v>
      </c>
      <c r="E103" s="2">
        <v>0</v>
      </c>
      <c r="F103" s="2">
        <v>0</v>
      </c>
      <c r="G103" s="28">
        <f>DAD_MD_Training!D103*'modified training dataset'!I103</f>
        <v>0</v>
      </c>
      <c r="H103" s="2">
        <v>0</v>
      </c>
      <c r="I103" s="2">
        <v>0</v>
      </c>
      <c r="J103" s="2">
        <v>1</v>
      </c>
      <c r="K103" s="7">
        <v>16.600000000000001</v>
      </c>
      <c r="L103" s="6">
        <v>128</v>
      </c>
      <c r="M103" s="8">
        <v>82</v>
      </c>
      <c r="N103" s="8">
        <v>28</v>
      </c>
      <c r="O103" s="9">
        <v>151156.52000000002</v>
      </c>
      <c r="P103" s="9">
        <f t="shared" si="1"/>
        <v>11.926071135234933</v>
      </c>
      <c r="R103" s="44">
        <v>49</v>
      </c>
      <c r="S103" s="44">
        <v>170283.59264552768</v>
      </c>
      <c r="T103" s="44">
        <v>-35785.942645527684</v>
      </c>
      <c r="V103" s="44">
        <v>24.25</v>
      </c>
      <c r="W103" s="44">
        <v>131738.27000000002</v>
      </c>
    </row>
    <row r="104" spans="1:23" x14ac:dyDescent="0.3">
      <c r="A104" s="10">
        <v>103</v>
      </c>
      <c r="B104" s="6">
        <v>2</v>
      </c>
      <c r="C104" s="27">
        <f ca="1">IF('modified training dataset'!C104 = "M", 0, 1)</f>
        <v>0</v>
      </c>
      <c r="D104" s="27">
        <f>IF(DAD_MD_Training!E104="MARRIED",1,0)</f>
        <v>0</v>
      </c>
      <c r="E104" s="2">
        <v>0</v>
      </c>
      <c r="F104" s="2">
        <v>0</v>
      </c>
      <c r="G104" s="28">
        <f>DAD_MD_Training!D104*'modified training dataset'!I104</f>
        <v>0</v>
      </c>
      <c r="H104" s="2">
        <v>0</v>
      </c>
      <c r="I104" s="2">
        <v>0</v>
      </c>
      <c r="J104" s="2">
        <v>1</v>
      </c>
      <c r="K104" s="7">
        <v>10</v>
      </c>
      <c r="L104" s="6">
        <v>74</v>
      </c>
      <c r="M104" s="8">
        <v>98</v>
      </c>
      <c r="N104" s="8">
        <v>24</v>
      </c>
      <c r="O104" s="9">
        <v>189701.55</v>
      </c>
      <c r="P104" s="9">
        <f t="shared" si="1"/>
        <v>12.153207326685719</v>
      </c>
      <c r="R104" s="44">
        <v>50</v>
      </c>
      <c r="S104" s="44">
        <v>151334.16035732703</v>
      </c>
      <c r="T104" s="44">
        <v>55166.789642672986</v>
      </c>
      <c r="V104" s="44">
        <v>24.75</v>
      </c>
      <c r="W104" s="44">
        <v>131837</v>
      </c>
    </row>
    <row r="105" spans="1:23" x14ac:dyDescent="0.3">
      <c r="A105" s="10">
        <v>104</v>
      </c>
      <c r="B105" s="6">
        <v>3</v>
      </c>
      <c r="C105" s="27">
        <f ca="1">IF('modified training dataset'!C105 = "M", 0, 1)</f>
        <v>0</v>
      </c>
      <c r="D105" s="27">
        <f>IF(DAD_MD_Training!E105="MARRIED",1,0)</f>
        <v>0</v>
      </c>
      <c r="E105" s="2">
        <v>0</v>
      </c>
      <c r="F105" s="2">
        <v>0</v>
      </c>
      <c r="G105" s="28">
        <f>DAD_MD_Training!D105*'modified training dataset'!I105</f>
        <v>0</v>
      </c>
      <c r="H105" s="2">
        <v>0</v>
      </c>
      <c r="I105" s="2">
        <v>0</v>
      </c>
      <c r="J105" s="2">
        <v>1</v>
      </c>
      <c r="K105" s="7">
        <v>13.3</v>
      </c>
      <c r="L105" s="6">
        <v>88</v>
      </c>
      <c r="M105" s="8">
        <v>120</v>
      </c>
      <c r="N105" s="8">
        <v>22</v>
      </c>
      <c r="O105" s="9">
        <v>169951</v>
      </c>
      <c r="P105" s="9">
        <f t="shared" si="1"/>
        <v>12.043265439190504</v>
      </c>
      <c r="R105" s="44">
        <v>51</v>
      </c>
      <c r="S105" s="44">
        <v>205041.49395132484</v>
      </c>
      <c r="T105" s="44">
        <v>-84910.493951324839</v>
      </c>
      <c r="V105" s="44">
        <v>25.25</v>
      </c>
      <c r="W105" s="44">
        <v>132226</v>
      </c>
    </row>
    <row r="106" spans="1:23" x14ac:dyDescent="0.3">
      <c r="A106" s="10">
        <v>105</v>
      </c>
      <c r="B106" s="6">
        <v>46</v>
      </c>
      <c r="C106" s="27">
        <f ca="1">IF('modified training dataset'!C106 = "M", 0, 1)</f>
        <v>0</v>
      </c>
      <c r="D106" s="27">
        <f>IF(DAD_MD_Training!E106="MARRIED",1,0)</f>
        <v>1</v>
      </c>
      <c r="E106" s="2">
        <v>0</v>
      </c>
      <c r="F106" s="2">
        <v>0</v>
      </c>
      <c r="G106" s="28">
        <f>DAD_MD_Training!D106*'modified training dataset'!I106</f>
        <v>1</v>
      </c>
      <c r="H106" s="2">
        <v>0</v>
      </c>
      <c r="I106" s="2">
        <v>1</v>
      </c>
      <c r="J106" s="2">
        <v>0</v>
      </c>
      <c r="K106" s="7">
        <v>53.5</v>
      </c>
      <c r="L106" s="6">
        <v>167</v>
      </c>
      <c r="M106" s="8">
        <v>110</v>
      </c>
      <c r="N106" s="8">
        <v>24</v>
      </c>
      <c r="O106" s="9">
        <v>220519</v>
      </c>
      <c r="P106" s="9">
        <f t="shared" si="1"/>
        <v>12.30373913795726</v>
      </c>
      <c r="R106" s="44">
        <v>52</v>
      </c>
      <c r="S106" s="44">
        <v>191557.26516536248</v>
      </c>
      <c r="T106" s="44">
        <v>-15216.515165362478</v>
      </c>
      <c r="V106" s="44">
        <v>25.75</v>
      </c>
      <c r="W106" s="44">
        <v>132585</v>
      </c>
    </row>
    <row r="107" spans="1:23" x14ac:dyDescent="0.3">
      <c r="A107" s="10">
        <v>106</v>
      </c>
      <c r="B107" s="6">
        <v>45</v>
      </c>
      <c r="C107" s="27">
        <f ca="1">IF('modified training dataset'!C107 = "M", 0, 1)</f>
        <v>0</v>
      </c>
      <c r="D107" s="27">
        <f>IF(DAD_MD_Training!E107="MARRIED",1,0)</f>
        <v>1</v>
      </c>
      <c r="E107" s="2">
        <v>0</v>
      </c>
      <c r="F107" s="2">
        <v>0</v>
      </c>
      <c r="G107" s="28">
        <f>DAD_MD_Training!D107*'modified training dataset'!I107</f>
        <v>0</v>
      </c>
      <c r="H107" s="2">
        <v>0</v>
      </c>
      <c r="I107" s="2">
        <v>0</v>
      </c>
      <c r="J107" s="2">
        <v>1</v>
      </c>
      <c r="K107" s="7">
        <v>41</v>
      </c>
      <c r="L107" s="6">
        <v>152</v>
      </c>
      <c r="M107" s="8">
        <v>88</v>
      </c>
      <c r="N107" s="8">
        <v>20</v>
      </c>
      <c r="O107" s="9">
        <v>139723</v>
      </c>
      <c r="P107" s="9">
        <f t="shared" si="1"/>
        <v>11.847417170204716</v>
      </c>
      <c r="R107" s="44">
        <v>53</v>
      </c>
      <c r="S107" s="44">
        <v>314596.17910348182</v>
      </c>
      <c r="T107" s="44">
        <v>-175673.17910348182</v>
      </c>
      <c r="V107" s="44">
        <v>26.25</v>
      </c>
      <c r="W107" s="44">
        <v>133009</v>
      </c>
    </row>
    <row r="108" spans="1:23" x14ac:dyDescent="0.3">
      <c r="A108" s="10">
        <v>107</v>
      </c>
      <c r="B108" s="6">
        <v>48</v>
      </c>
      <c r="C108" s="27">
        <f ca="1">IF('modified training dataset'!C108 = "M", 0, 1)</f>
        <v>0</v>
      </c>
      <c r="D108" s="27">
        <f>IF(DAD_MD_Training!E108="MARRIED",1,0)</f>
        <v>1</v>
      </c>
      <c r="E108" s="2">
        <v>1</v>
      </c>
      <c r="F108" s="2">
        <v>0</v>
      </c>
      <c r="G108" s="28">
        <f>DAD_MD_Training!D108*'modified training dataset'!I108</f>
        <v>0</v>
      </c>
      <c r="H108" s="2">
        <v>0</v>
      </c>
      <c r="I108" s="2">
        <v>0</v>
      </c>
      <c r="J108" s="2">
        <v>0</v>
      </c>
      <c r="K108" s="7">
        <v>42</v>
      </c>
      <c r="L108" s="6">
        <v>154</v>
      </c>
      <c r="M108" s="8">
        <v>76</v>
      </c>
      <c r="N108" s="8">
        <v>24</v>
      </c>
      <c r="O108" s="9">
        <v>119685.64</v>
      </c>
      <c r="P108" s="9">
        <f t="shared" si="1"/>
        <v>11.692623917766374</v>
      </c>
      <c r="R108" s="44">
        <v>54</v>
      </c>
      <c r="S108" s="44">
        <v>155431.45455449785</v>
      </c>
      <c r="T108" s="44">
        <v>7525.8654455021606</v>
      </c>
      <c r="V108" s="44">
        <v>26.75</v>
      </c>
      <c r="W108" s="44">
        <v>133087</v>
      </c>
    </row>
    <row r="109" spans="1:23" x14ac:dyDescent="0.3">
      <c r="A109" s="10">
        <v>108</v>
      </c>
      <c r="B109" s="6">
        <v>41</v>
      </c>
      <c r="C109" s="27">
        <f ca="1">IF('modified training dataset'!C109 = "M", 0, 1)</f>
        <v>0</v>
      </c>
      <c r="D109" s="27">
        <f>IF(DAD_MD_Training!E109="MARRIED",1,0)</f>
        <v>1</v>
      </c>
      <c r="E109" s="2">
        <v>0</v>
      </c>
      <c r="F109" s="2">
        <v>0</v>
      </c>
      <c r="G109" s="28">
        <f>DAD_MD_Training!D109*'modified training dataset'!I109</f>
        <v>1</v>
      </c>
      <c r="H109" s="2">
        <v>0</v>
      </c>
      <c r="I109" s="2">
        <v>1</v>
      </c>
      <c r="J109" s="2">
        <v>0</v>
      </c>
      <c r="K109" s="7">
        <v>63.6</v>
      </c>
      <c r="L109" s="6">
        <v>162</v>
      </c>
      <c r="M109" s="8">
        <v>62</v>
      </c>
      <c r="N109" s="8">
        <v>22</v>
      </c>
      <c r="O109" s="9">
        <v>253471</v>
      </c>
      <c r="P109" s="9">
        <f t="shared" si="1"/>
        <v>12.443004697047286</v>
      </c>
      <c r="R109" s="44">
        <v>55</v>
      </c>
      <c r="S109" s="44">
        <v>140564.25772275499</v>
      </c>
      <c r="T109" s="44">
        <v>-7555.2577227549918</v>
      </c>
      <c r="V109" s="44">
        <v>27.25</v>
      </c>
      <c r="W109" s="44">
        <v>133130</v>
      </c>
    </row>
    <row r="110" spans="1:23" x14ac:dyDescent="0.3">
      <c r="A110" s="10">
        <v>109</v>
      </c>
      <c r="B110" s="6">
        <v>7</v>
      </c>
      <c r="C110" s="27">
        <f ca="1">IF('modified training dataset'!C110 = "M", 0, 1)</f>
        <v>0</v>
      </c>
      <c r="D110" s="27">
        <f>IF(DAD_MD_Training!E110="MARRIED",1,0)</f>
        <v>0</v>
      </c>
      <c r="E110" s="2">
        <v>0</v>
      </c>
      <c r="F110" s="2">
        <v>0</v>
      </c>
      <c r="G110" s="28">
        <f>DAD_MD_Training!D110*'modified training dataset'!I110</f>
        <v>0</v>
      </c>
      <c r="H110" s="2">
        <v>0</v>
      </c>
      <c r="I110" s="2">
        <v>0</v>
      </c>
      <c r="J110" s="2">
        <v>1</v>
      </c>
      <c r="K110" s="7">
        <v>15.8</v>
      </c>
      <c r="L110" s="6">
        <v>106</v>
      </c>
      <c r="M110" s="8">
        <v>90</v>
      </c>
      <c r="N110" s="8">
        <v>22</v>
      </c>
      <c r="O110" s="9">
        <v>129684</v>
      </c>
      <c r="P110" s="9">
        <f t="shared" si="1"/>
        <v>11.772856001091165</v>
      </c>
      <c r="R110" s="44">
        <v>56</v>
      </c>
      <c r="S110" s="44">
        <v>221647.31380192371</v>
      </c>
      <c r="T110" s="44">
        <v>-58164.313801923709</v>
      </c>
      <c r="V110" s="44">
        <v>27.75</v>
      </c>
      <c r="W110" s="44">
        <v>133873</v>
      </c>
    </row>
    <row r="111" spans="1:23" x14ac:dyDescent="0.3">
      <c r="A111" s="10">
        <v>110</v>
      </c>
      <c r="B111" s="6">
        <v>4</v>
      </c>
      <c r="C111" s="27">
        <f ca="1">IF('modified training dataset'!C111 = "M", 0, 1)</f>
        <v>0</v>
      </c>
      <c r="D111" s="27">
        <f>IF(DAD_MD_Training!E111="MARRIED",1,0)</f>
        <v>0</v>
      </c>
      <c r="E111" s="2">
        <v>0</v>
      </c>
      <c r="F111" s="2">
        <v>0</v>
      </c>
      <c r="G111" s="28">
        <f>DAD_MD_Training!D111*'modified training dataset'!I111</f>
        <v>0</v>
      </c>
      <c r="H111" s="2">
        <v>0</v>
      </c>
      <c r="I111" s="2">
        <v>0</v>
      </c>
      <c r="J111" s="2">
        <v>1</v>
      </c>
      <c r="K111" s="7">
        <v>10.5</v>
      </c>
      <c r="L111" s="6">
        <v>93</v>
      </c>
      <c r="M111" s="8">
        <v>104</v>
      </c>
      <c r="N111" s="8">
        <v>24</v>
      </c>
      <c r="O111" s="9">
        <v>167122</v>
      </c>
      <c r="P111" s="9">
        <f t="shared" si="1"/>
        <v>12.026479363607377</v>
      </c>
      <c r="R111" s="44">
        <v>57</v>
      </c>
      <c r="S111" s="44">
        <v>171566.18858603964</v>
      </c>
      <c r="T111" s="44">
        <v>-39729.188586039643</v>
      </c>
      <c r="V111" s="44">
        <v>28.25</v>
      </c>
      <c r="W111" s="44">
        <v>134497.65</v>
      </c>
    </row>
    <row r="112" spans="1:23" x14ac:dyDescent="0.3">
      <c r="A112" s="10">
        <v>111</v>
      </c>
      <c r="B112" s="6">
        <v>69</v>
      </c>
      <c r="C112" s="27">
        <f ca="1">IF('modified training dataset'!C112 = "M", 0, 1)</f>
        <v>0</v>
      </c>
      <c r="D112" s="27">
        <f>IF(DAD_MD_Training!E112="MARRIED",1,0)</f>
        <v>1</v>
      </c>
      <c r="E112" s="2">
        <v>0</v>
      </c>
      <c r="F112" s="2">
        <v>0</v>
      </c>
      <c r="G112" s="28">
        <f>DAD_MD_Training!D112*'modified training dataset'!I112</f>
        <v>0</v>
      </c>
      <c r="H112" s="2">
        <v>0</v>
      </c>
      <c r="I112" s="2">
        <v>0</v>
      </c>
      <c r="J112" s="2">
        <v>1</v>
      </c>
      <c r="K112" s="7">
        <v>60</v>
      </c>
      <c r="L112" s="6">
        <v>185</v>
      </c>
      <c r="M112" s="8">
        <v>90</v>
      </c>
      <c r="N112" s="8">
        <v>22</v>
      </c>
      <c r="O112" s="9">
        <v>276458</v>
      </c>
      <c r="P112" s="9">
        <f t="shared" si="1"/>
        <v>12.529814189672567</v>
      </c>
      <c r="R112" s="44">
        <v>58</v>
      </c>
      <c r="S112" s="44">
        <v>122712.53598720614</v>
      </c>
      <c r="T112" s="44">
        <v>40659.464012793862</v>
      </c>
      <c r="V112" s="44">
        <v>28.75</v>
      </c>
      <c r="W112" s="44">
        <v>135019</v>
      </c>
    </row>
    <row r="113" spans="1:23" x14ac:dyDescent="0.3">
      <c r="A113" s="10">
        <v>112</v>
      </c>
      <c r="B113" s="6">
        <v>6</v>
      </c>
      <c r="C113" s="27">
        <f ca="1">IF('modified training dataset'!C113 = "M", 0, 1)</f>
        <v>0</v>
      </c>
      <c r="D113" s="27">
        <f>IF(DAD_MD_Training!E113="MARRIED",1,0)</f>
        <v>0</v>
      </c>
      <c r="E113" s="2">
        <v>1</v>
      </c>
      <c r="F113" s="2">
        <v>0</v>
      </c>
      <c r="G113" s="28">
        <f>DAD_MD_Training!D113*'modified training dataset'!I113</f>
        <v>0</v>
      </c>
      <c r="H113" s="2">
        <v>0</v>
      </c>
      <c r="I113" s="2">
        <v>0</v>
      </c>
      <c r="J113" s="2">
        <v>0</v>
      </c>
      <c r="K113" s="7">
        <v>17.8</v>
      </c>
      <c r="L113" s="6">
        <v>115</v>
      </c>
      <c r="M113" s="8">
        <v>75</v>
      </c>
      <c r="N113" s="8">
        <v>22</v>
      </c>
      <c r="O113" s="9">
        <v>150337</v>
      </c>
      <c r="P113" s="9">
        <f t="shared" si="1"/>
        <v>11.920634719763171</v>
      </c>
      <c r="R113" s="44">
        <v>59</v>
      </c>
      <c r="S113" s="44">
        <v>104153.22349630944</v>
      </c>
      <c r="T113" s="44">
        <v>23951.146503690557</v>
      </c>
      <c r="V113" s="44">
        <v>29.25</v>
      </c>
      <c r="W113" s="44">
        <v>135216</v>
      </c>
    </row>
    <row r="114" spans="1:23" x14ac:dyDescent="0.3">
      <c r="A114" s="10">
        <v>113</v>
      </c>
      <c r="B114" s="6">
        <v>44</v>
      </c>
      <c r="C114" s="27">
        <f ca="1">IF('modified training dataset'!C114 = "M", 0, 1)</f>
        <v>0</v>
      </c>
      <c r="D114" s="27">
        <f>IF(DAD_MD_Training!E114="MARRIED",1,0)</f>
        <v>1</v>
      </c>
      <c r="E114" s="2">
        <v>1</v>
      </c>
      <c r="F114" s="2">
        <v>0</v>
      </c>
      <c r="G114" s="28">
        <f>DAD_MD_Training!D114*'modified training dataset'!I114</f>
        <v>0</v>
      </c>
      <c r="H114" s="2">
        <v>0</v>
      </c>
      <c r="I114" s="2">
        <v>0</v>
      </c>
      <c r="J114" s="2">
        <v>0</v>
      </c>
      <c r="K114" s="7">
        <v>60</v>
      </c>
      <c r="L114" s="6">
        <v>157</v>
      </c>
      <c r="M114" s="8">
        <v>86</v>
      </c>
      <c r="N114" s="8">
        <v>22</v>
      </c>
      <c r="O114" s="9">
        <v>138093.02000000002</v>
      </c>
      <c r="P114" s="9">
        <f t="shared" si="1"/>
        <v>11.835682795035318</v>
      </c>
      <c r="R114" s="44">
        <v>60</v>
      </c>
      <c r="S114" s="44">
        <v>106419.0755220608</v>
      </c>
      <c r="T114" s="44">
        <v>9488.9244779392029</v>
      </c>
      <c r="V114" s="44">
        <v>29.75</v>
      </c>
      <c r="W114" s="44">
        <v>137273</v>
      </c>
    </row>
    <row r="115" spans="1:23" x14ac:dyDescent="0.3">
      <c r="A115" s="10">
        <v>114</v>
      </c>
      <c r="B115" s="6">
        <v>9</v>
      </c>
      <c r="C115" s="27">
        <f ca="1">IF('modified training dataset'!C115 = "M", 0, 1)</f>
        <v>0</v>
      </c>
      <c r="D115" s="27">
        <f>IF(DAD_MD_Training!E115="MARRIED",1,0)</f>
        <v>0</v>
      </c>
      <c r="E115" s="2">
        <v>0</v>
      </c>
      <c r="F115" s="2">
        <v>0</v>
      </c>
      <c r="G115" s="28">
        <f>DAD_MD_Training!D115*'modified training dataset'!I115</f>
        <v>0</v>
      </c>
      <c r="H115" s="2">
        <v>0</v>
      </c>
      <c r="I115" s="2">
        <v>0</v>
      </c>
      <c r="J115" s="2">
        <v>1</v>
      </c>
      <c r="K115" s="7">
        <v>4.9000000000000004</v>
      </c>
      <c r="L115" s="6">
        <v>71</v>
      </c>
      <c r="M115" s="8">
        <v>104</v>
      </c>
      <c r="N115" s="8">
        <v>24</v>
      </c>
      <c r="O115" s="9">
        <v>178398</v>
      </c>
      <c r="P115" s="9">
        <f t="shared" si="1"/>
        <v>12.091772288302874</v>
      </c>
      <c r="R115" s="44">
        <v>61</v>
      </c>
      <c r="S115" s="44">
        <v>152514.71147390592</v>
      </c>
      <c r="T115" s="44">
        <v>-23040.071473905919</v>
      </c>
      <c r="V115" s="44">
        <v>30.25</v>
      </c>
      <c r="W115" s="44">
        <v>138093.02000000002</v>
      </c>
    </row>
    <row r="116" spans="1:23" x14ac:dyDescent="0.3">
      <c r="A116" s="10">
        <v>115</v>
      </c>
      <c r="B116" s="6">
        <v>36</v>
      </c>
      <c r="C116" s="27">
        <f ca="1">IF('modified training dataset'!C116 = "M", 0, 1)</f>
        <v>0</v>
      </c>
      <c r="D116" s="27">
        <f>IF(DAD_MD_Training!E116="MARRIED",1,0)</f>
        <v>1</v>
      </c>
      <c r="E116" s="2">
        <v>0</v>
      </c>
      <c r="F116" s="2">
        <v>0</v>
      </c>
      <c r="G116" s="28">
        <f>DAD_MD_Training!D116*'modified training dataset'!I116</f>
        <v>0</v>
      </c>
      <c r="H116" s="2">
        <v>0</v>
      </c>
      <c r="I116" s="2">
        <v>1</v>
      </c>
      <c r="J116" s="2">
        <v>0</v>
      </c>
      <c r="K116" s="7">
        <v>50</v>
      </c>
      <c r="L116" s="6">
        <v>168</v>
      </c>
      <c r="M116" s="8">
        <v>60</v>
      </c>
      <c r="N116" s="8">
        <v>24</v>
      </c>
      <c r="O116" s="9">
        <v>180870</v>
      </c>
      <c r="P116" s="9">
        <f t="shared" si="1"/>
        <v>12.10553382015156</v>
      </c>
      <c r="R116" s="44">
        <v>62</v>
      </c>
      <c r="S116" s="44">
        <v>124149.62882555374</v>
      </c>
      <c r="T116" s="44">
        <v>28034.371174446263</v>
      </c>
      <c r="V116" s="44">
        <v>30.75</v>
      </c>
      <c r="W116" s="44">
        <v>138535</v>
      </c>
    </row>
    <row r="117" spans="1:23" x14ac:dyDescent="0.3">
      <c r="A117" s="10">
        <v>116</v>
      </c>
      <c r="B117" s="6">
        <v>37</v>
      </c>
      <c r="C117" s="27">
        <f ca="1">IF('modified training dataset'!C117 = "M", 0, 1)</f>
        <v>0</v>
      </c>
      <c r="D117" s="27">
        <f>IF(DAD_MD_Training!E117="MARRIED",1,0)</f>
        <v>1</v>
      </c>
      <c r="E117" s="2">
        <v>0</v>
      </c>
      <c r="F117" s="2">
        <v>0</v>
      </c>
      <c r="G117" s="28">
        <f>DAD_MD_Training!D117*'modified training dataset'!I117</f>
        <v>0</v>
      </c>
      <c r="H117" s="2">
        <v>0</v>
      </c>
      <c r="I117" s="2">
        <v>0</v>
      </c>
      <c r="J117" s="2">
        <v>1</v>
      </c>
      <c r="K117" s="7">
        <v>46</v>
      </c>
      <c r="L117" s="6">
        <v>62</v>
      </c>
      <c r="M117" s="8">
        <v>96</v>
      </c>
      <c r="N117" s="8">
        <v>20</v>
      </c>
      <c r="O117" s="9">
        <v>182651</v>
      </c>
      <c r="P117" s="9">
        <f t="shared" si="1"/>
        <v>12.115332507160534</v>
      </c>
      <c r="R117" s="44">
        <v>63</v>
      </c>
      <c r="S117" s="44">
        <v>141800.81412775669</v>
      </c>
      <c r="T117" s="44">
        <v>-18908.81412775669</v>
      </c>
      <c r="V117" s="44">
        <v>31.25</v>
      </c>
      <c r="W117" s="44">
        <v>138769.38</v>
      </c>
    </row>
    <row r="118" spans="1:23" x14ac:dyDescent="0.3">
      <c r="A118" s="10">
        <v>117</v>
      </c>
      <c r="B118" s="6">
        <v>16</v>
      </c>
      <c r="C118" s="27">
        <f ca="1">IF('modified training dataset'!C118 = "M", 0, 1)</f>
        <v>0</v>
      </c>
      <c r="D118" s="27">
        <f>IF(DAD_MD_Training!E118="MARRIED",1,0)</f>
        <v>0</v>
      </c>
      <c r="E118" s="2">
        <v>0</v>
      </c>
      <c r="F118" s="2">
        <v>0</v>
      </c>
      <c r="G118" s="28">
        <f>DAD_MD_Training!D118*'modified training dataset'!I118</f>
        <v>0</v>
      </c>
      <c r="H118" s="2">
        <v>0</v>
      </c>
      <c r="I118" s="2">
        <v>0</v>
      </c>
      <c r="J118" s="2">
        <v>1</v>
      </c>
      <c r="K118" s="7">
        <v>41</v>
      </c>
      <c r="L118" s="6">
        <v>162</v>
      </c>
      <c r="M118" s="8">
        <v>74</v>
      </c>
      <c r="N118" s="8">
        <v>24</v>
      </c>
      <c r="O118" s="9">
        <v>323960</v>
      </c>
      <c r="P118" s="9">
        <f t="shared" si="1"/>
        <v>12.688375330362927</v>
      </c>
      <c r="R118" s="44">
        <v>64</v>
      </c>
      <c r="S118" s="44">
        <v>184216.0927875815</v>
      </c>
      <c r="T118" s="44">
        <v>-59412.092787581496</v>
      </c>
      <c r="V118" s="44">
        <v>31.75</v>
      </c>
      <c r="W118" s="44">
        <v>138923</v>
      </c>
    </row>
    <row r="119" spans="1:23" x14ac:dyDescent="0.3">
      <c r="A119" s="10">
        <v>118</v>
      </c>
      <c r="B119" s="6">
        <v>5</v>
      </c>
      <c r="C119" s="27">
        <f ca="1">IF('modified training dataset'!C119 = "M", 0, 1)</f>
        <v>0</v>
      </c>
      <c r="D119" s="27">
        <f>IF(DAD_MD_Training!E119="MARRIED",1,0)</f>
        <v>0</v>
      </c>
      <c r="E119" s="2">
        <v>0</v>
      </c>
      <c r="F119" s="2">
        <v>0</v>
      </c>
      <c r="G119" s="28">
        <f>DAD_MD_Training!D119*'modified training dataset'!I119</f>
        <v>0</v>
      </c>
      <c r="H119" s="2">
        <v>0</v>
      </c>
      <c r="I119" s="2">
        <v>0</v>
      </c>
      <c r="J119" s="2">
        <v>1</v>
      </c>
      <c r="K119" s="7">
        <v>3.3</v>
      </c>
      <c r="L119" s="6">
        <v>22</v>
      </c>
      <c r="M119" s="8">
        <v>140</v>
      </c>
      <c r="N119" s="8">
        <v>30</v>
      </c>
      <c r="O119" s="9">
        <v>159327.38</v>
      </c>
      <c r="P119" s="9">
        <f t="shared" si="1"/>
        <v>11.978716358090695</v>
      </c>
      <c r="R119" s="44">
        <v>65</v>
      </c>
      <c r="S119" s="44">
        <v>102264.03874934241</v>
      </c>
      <c r="T119" s="44">
        <v>40287.961250657594</v>
      </c>
      <c r="V119" s="44">
        <v>32.25</v>
      </c>
      <c r="W119" s="44">
        <v>139067</v>
      </c>
    </row>
    <row r="120" spans="1:23" x14ac:dyDescent="0.3">
      <c r="A120" s="10">
        <v>119</v>
      </c>
      <c r="B120" s="6">
        <v>5</v>
      </c>
      <c r="C120" s="27">
        <f ca="1">IF('modified training dataset'!C120 = "M", 0, 1)</f>
        <v>0</v>
      </c>
      <c r="D120" s="27">
        <f>IF(DAD_MD_Training!E120="MARRIED",1,0)</f>
        <v>0</v>
      </c>
      <c r="E120" s="2">
        <v>0</v>
      </c>
      <c r="F120" s="2">
        <v>0</v>
      </c>
      <c r="G120" s="28">
        <f>DAD_MD_Training!D120*'modified training dataset'!I120</f>
        <v>0</v>
      </c>
      <c r="H120" s="2">
        <v>0</v>
      </c>
      <c r="I120" s="2">
        <v>0</v>
      </c>
      <c r="J120" s="2">
        <v>1</v>
      </c>
      <c r="K120" s="7">
        <v>15.4</v>
      </c>
      <c r="L120" s="6">
        <v>98</v>
      </c>
      <c r="M120" s="8">
        <v>123</v>
      </c>
      <c r="N120" s="8">
        <v>24</v>
      </c>
      <c r="O120" s="9">
        <v>131430</v>
      </c>
      <c r="P120" s="9">
        <f t="shared" si="1"/>
        <v>11.786229669476054</v>
      </c>
      <c r="R120" s="44">
        <v>66</v>
      </c>
      <c r="S120" s="44">
        <v>189238.5785296901</v>
      </c>
      <c r="T120" s="44">
        <v>-61042.578529690101</v>
      </c>
      <c r="V120" s="44">
        <v>32.75</v>
      </c>
      <c r="W120" s="44">
        <v>139723</v>
      </c>
    </row>
    <row r="121" spans="1:23" x14ac:dyDescent="0.3">
      <c r="A121" s="10">
        <v>120</v>
      </c>
      <c r="B121" s="6">
        <v>3</v>
      </c>
      <c r="C121" s="27">
        <f ca="1">IF('modified training dataset'!C121 = "M", 0, 1)</f>
        <v>0</v>
      </c>
      <c r="D121" s="27">
        <f>IF(DAD_MD_Training!E121="MARRIED",1,0)</f>
        <v>0</v>
      </c>
      <c r="E121" s="2">
        <v>0</v>
      </c>
      <c r="F121" s="2">
        <v>0</v>
      </c>
      <c r="G121" s="28">
        <f>DAD_MD_Training!D121*'modified training dataset'!I121</f>
        <v>0</v>
      </c>
      <c r="H121" s="2">
        <v>0</v>
      </c>
      <c r="I121" s="2">
        <v>0</v>
      </c>
      <c r="J121" s="2">
        <v>1</v>
      </c>
      <c r="K121" s="7">
        <v>10</v>
      </c>
      <c r="L121" s="6">
        <v>85</v>
      </c>
      <c r="M121" s="8">
        <v>116</v>
      </c>
      <c r="N121" s="8">
        <v>24</v>
      </c>
      <c r="O121" s="9">
        <v>180415.66999999998</v>
      </c>
      <c r="P121" s="9">
        <f t="shared" si="1"/>
        <v>12.103018745366045</v>
      </c>
      <c r="R121" s="44">
        <v>67</v>
      </c>
      <c r="S121" s="44">
        <v>120769.92704488253</v>
      </c>
      <c r="T121" s="44">
        <v>-11684.08704488253</v>
      </c>
      <c r="V121" s="44">
        <v>33.25</v>
      </c>
      <c r="W121" s="44">
        <v>140372</v>
      </c>
    </row>
    <row r="122" spans="1:23" x14ac:dyDescent="0.3">
      <c r="A122" s="10">
        <v>121</v>
      </c>
      <c r="B122" s="6">
        <v>51</v>
      </c>
      <c r="C122" s="27">
        <f ca="1">IF('modified training dataset'!C122 = "M", 0, 1)</f>
        <v>0</v>
      </c>
      <c r="D122" s="27">
        <f>IF(DAD_MD_Training!E122="MARRIED",1,0)</f>
        <v>1</v>
      </c>
      <c r="E122" s="2">
        <v>0</v>
      </c>
      <c r="F122" s="2">
        <v>0</v>
      </c>
      <c r="G122" s="28">
        <f>DAD_MD_Training!D122*'modified training dataset'!I122</f>
        <v>0</v>
      </c>
      <c r="H122" s="2">
        <v>1</v>
      </c>
      <c r="I122" s="2">
        <v>0</v>
      </c>
      <c r="J122" s="2">
        <v>0</v>
      </c>
      <c r="K122" s="7">
        <v>64</v>
      </c>
      <c r="L122" s="6">
        <v>168</v>
      </c>
      <c r="M122" s="8">
        <v>80</v>
      </c>
      <c r="N122" s="8">
        <v>24</v>
      </c>
      <c r="O122" s="9">
        <v>139067</v>
      </c>
      <c r="P122" s="9">
        <f t="shared" si="1"/>
        <v>11.842711110369699</v>
      </c>
      <c r="R122" s="44">
        <v>68</v>
      </c>
      <c r="S122" s="44">
        <v>107371.89500667136</v>
      </c>
      <c r="T122" s="44">
        <v>2080.1049933286413</v>
      </c>
      <c r="V122" s="44">
        <v>33.75</v>
      </c>
      <c r="W122" s="44">
        <v>140545</v>
      </c>
    </row>
    <row r="123" spans="1:23" x14ac:dyDescent="0.3">
      <c r="A123" s="10">
        <v>122</v>
      </c>
      <c r="B123" s="6">
        <v>24</v>
      </c>
      <c r="C123" s="27">
        <f ca="1">IF('modified training dataset'!C123 = "M", 0, 1)</f>
        <v>0</v>
      </c>
      <c r="D123" s="27">
        <f>IF(DAD_MD_Training!E123="MARRIED",1,0)</f>
        <v>1</v>
      </c>
      <c r="E123" s="2">
        <v>0</v>
      </c>
      <c r="F123" s="2">
        <v>0</v>
      </c>
      <c r="G123" s="28">
        <f>DAD_MD_Training!D123*'modified training dataset'!I123</f>
        <v>1</v>
      </c>
      <c r="H123" s="2">
        <v>0</v>
      </c>
      <c r="I123" s="2">
        <v>1</v>
      </c>
      <c r="J123" s="2">
        <v>0</v>
      </c>
      <c r="K123" s="7">
        <v>43</v>
      </c>
      <c r="L123" s="6">
        <v>159</v>
      </c>
      <c r="M123" s="8">
        <v>68</v>
      </c>
      <c r="N123" s="8">
        <v>22</v>
      </c>
      <c r="O123" s="9">
        <v>197865</v>
      </c>
      <c r="P123" s="9">
        <f t="shared" si="1"/>
        <v>12.195340258951131</v>
      </c>
      <c r="R123" s="44">
        <v>69</v>
      </c>
      <c r="S123" s="44">
        <v>184766.89032816858</v>
      </c>
      <c r="T123" s="44">
        <v>-59123.890328168578</v>
      </c>
      <c r="V123" s="44">
        <v>34.25</v>
      </c>
      <c r="W123" s="44">
        <v>141232.16999999998</v>
      </c>
    </row>
    <row r="124" spans="1:23" x14ac:dyDescent="0.3">
      <c r="A124" s="10">
        <v>123</v>
      </c>
      <c r="B124" s="6">
        <v>8</v>
      </c>
      <c r="C124" s="27">
        <f ca="1">IF('modified training dataset'!C124 = "M", 0, 1)</f>
        <v>0</v>
      </c>
      <c r="D124" s="27">
        <f>IF(DAD_MD_Training!E124="MARRIED",1,0)</f>
        <v>0</v>
      </c>
      <c r="E124" s="2">
        <v>0</v>
      </c>
      <c r="F124" s="2">
        <v>0</v>
      </c>
      <c r="G124" s="28">
        <f>DAD_MD_Training!D124*'modified training dataset'!I124</f>
        <v>0</v>
      </c>
      <c r="H124" s="2">
        <v>0</v>
      </c>
      <c r="I124" s="2">
        <v>0</v>
      </c>
      <c r="J124" s="2">
        <v>1</v>
      </c>
      <c r="K124" s="7">
        <v>17.8</v>
      </c>
      <c r="L124" s="6">
        <v>117</v>
      </c>
      <c r="M124" s="8">
        <v>83</v>
      </c>
      <c r="N124" s="8">
        <v>24</v>
      </c>
      <c r="O124" s="9">
        <v>144900.29999999999</v>
      </c>
      <c r="P124" s="9">
        <f t="shared" si="1"/>
        <v>11.883801198700006</v>
      </c>
      <c r="R124" s="44">
        <v>70</v>
      </c>
      <c r="S124" s="44">
        <v>118561.60461425337</v>
      </c>
      <c r="T124" s="44">
        <v>1502.3953857466258</v>
      </c>
      <c r="V124" s="44">
        <v>34.75</v>
      </c>
      <c r="W124" s="44">
        <v>142326.04</v>
      </c>
    </row>
    <row r="125" spans="1:23" x14ac:dyDescent="0.3">
      <c r="A125" s="10">
        <v>124</v>
      </c>
      <c r="B125" s="6">
        <v>4</v>
      </c>
      <c r="C125" s="27">
        <f ca="1">IF('modified training dataset'!C125 = "M", 0, 1)</f>
        <v>0</v>
      </c>
      <c r="D125" s="27">
        <f>IF(DAD_MD_Training!E125="MARRIED",1,0)</f>
        <v>0</v>
      </c>
      <c r="E125" s="2">
        <v>0</v>
      </c>
      <c r="F125" s="2">
        <v>0</v>
      </c>
      <c r="G125" s="28">
        <f>DAD_MD_Training!D125*'modified training dataset'!I125</f>
        <v>0</v>
      </c>
      <c r="H125" s="2">
        <v>0</v>
      </c>
      <c r="I125" s="2">
        <v>0</v>
      </c>
      <c r="J125" s="2">
        <v>1</v>
      </c>
      <c r="K125" s="7">
        <v>14.9</v>
      </c>
      <c r="L125" s="6">
        <v>99</v>
      </c>
      <c r="M125" s="8">
        <v>102</v>
      </c>
      <c r="N125" s="8">
        <v>24</v>
      </c>
      <c r="O125" s="9">
        <v>202633.9</v>
      </c>
      <c r="P125" s="9">
        <f t="shared" si="1"/>
        <v>12.219156181577379</v>
      </c>
      <c r="R125" s="44">
        <v>71</v>
      </c>
      <c r="S125" s="44">
        <v>84314.129954477015</v>
      </c>
      <c r="T125" s="44">
        <v>30265.870045522985</v>
      </c>
      <c r="V125" s="44">
        <v>35.25</v>
      </c>
      <c r="W125" s="44">
        <v>142552</v>
      </c>
    </row>
    <row r="126" spans="1:23" x14ac:dyDescent="0.3">
      <c r="A126" s="10">
        <v>125</v>
      </c>
      <c r="B126" s="6">
        <v>46</v>
      </c>
      <c r="C126" s="27">
        <f ca="1">IF('modified training dataset'!C126 = "M", 0, 1)</f>
        <v>0</v>
      </c>
      <c r="D126" s="27">
        <f>IF(DAD_MD_Training!E126="MARRIED",1,0)</f>
        <v>1</v>
      </c>
      <c r="E126" s="2">
        <v>0</v>
      </c>
      <c r="F126" s="2">
        <v>0</v>
      </c>
      <c r="G126" s="28">
        <f>DAD_MD_Training!D126*'modified training dataset'!I126</f>
        <v>1</v>
      </c>
      <c r="H126" s="2">
        <v>0</v>
      </c>
      <c r="I126" s="2">
        <v>1</v>
      </c>
      <c r="J126" s="2">
        <v>0</v>
      </c>
      <c r="K126" s="7">
        <v>43.4</v>
      </c>
      <c r="L126" s="6">
        <v>147</v>
      </c>
      <c r="M126" s="8">
        <v>97</v>
      </c>
      <c r="N126" s="8">
        <v>22</v>
      </c>
      <c r="O126" s="9">
        <v>232676</v>
      </c>
      <c r="P126" s="9">
        <f t="shared" si="1"/>
        <v>12.357402206885011</v>
      </c>
      <c r="R126" s="44">
        <v>72</v>
      </c>
      <c r="S126" s="44">
        <v>133886.84779717249</v>
      </c>
      <c r="T126" s="44">
        <v>-13951.487797172493</v>
      </c>
      <c r="V126" s="44">
        <v>35.75</v>
      </c>
      <c r="W126" s="44">
        <v>143278.83000000002</v>
      </c>
    </row>
    <row r="127" spans="1:23" x14ac:dyDescent="0.3">
      <c r="A127" s="10">
        <v>126</v>
      </c>
      <c r="B127" s="6">
        <v>48</v>
      </c>
      <c r="C127" s="27">
        <f ca="1">IF('modified training dataset'!C127 = "M", 0, 1)</f>
        <v>0</v>
      </c>
      <c r="D127" s="27">
        <f>IF(DAD_MD_Training!E127="MARRIED",1,0)</f>
        <v>1</v>
      </c>
      <c r="E127" s="2">
        <v>0</v>
      </c>
      <c r="F127" s="2">
        <v>1</v>
      </c>
      <c r="G127" s="28">
        <f>DAD_MD_Training!D127*'modified training dataset'!I127</f>
        <v>0</v>
      </c>
      <c r="H127" s="2">
        <v>0</v>
      </c>
      <c r="I127" s="2">
        <v>0</v>
      </c>
      <c r="J127" s="2">
        <v>0</v>
      </c>
      <c r="K127" s="7">
        <v>60.3</v>
      </c>
      <c r="L127" s="6">
        <v>155</v>
      </c>
      <c r="M127" s="8">
        <v>60</v>
      </c>
      <c r="N127" s="8">
        <v>24</v>
      </c>
      <c r="O127" s="9">
        <v>127899</v>
      </c>
      <c r="P127" s="9">
        <f t="shared" si="1"/>
        <v>11.75899616892808</v>
      </c>
      <c r="R127" s="44">
        <v>73</v>
      </c>
      <c r="S127" s="44">
        <v>152514.71147390592</v>
      </c>
      <c r="T127" s="44">
        <v>-23040.071473905919</v>
      </c>
      <c r="V127" s="44">
        <v>36.25</v>
      </c>
      <c r="W127" s="44">
        <v>143773.58000000002</v>
      </c>
    </row>
    <row r="128" spans="1:23" x14ac:dyDescent="0.3">
      <c r="A128" s="10">
        <v>127</v>
      </c>
      <c r="B128" s="6">
        <v>8</v>
      </c>
      <c r="C128" s="27">
        <f ca="1">IF('modified training dataset'!C128 = "M", 0, 1)</f>
        <v>0</v>
      </c>
      <c r="D128" s="27">
        <f>IF(DAD_MD_Training!E128="MARRIED",1,0)</f>
        <v>0</v>
      </c>
      <c r="E128" s="2">
        <v>0</v>
      </c>
      <c r="F128" s="2">
        <v>0</v>
      </c>
      <c r="G128" s="28">
        <f>DAD_MD_Training!D128*'modified training dataset'!I128</f>
        <v>0</v>
      </c>
      <c r="H128" s="2">
        <v>0</v>
      </c>
      <c r="I128" s="2">
        <v>0</v>
      </c>
      <c r="J128" s="2">
        <v>1</v>
      </c>
      <c r="K128" s="7">
        <v>18</v>
      </c>
      <c r="L128" s="6">
        <v>118</v>
      </c>
      <c r="M128" s="8">
        <v>106</v>
      </c>
      <c r="N128" s="8">
        <v>24</v>
      </c>
      <c r="O128" s="9">
        <v>145362</v>
      </c>
      <c r="P128" s="9">
        <f t="shared" si="1"/>
        <v>11.886982461918713</v>
      </c>
      <c r="R128" s="44">
        <v>74</v>
      </c>
      <c r="S128" s="44">
        <v>124149.62882555374</v>
      </c>
      <c r="T128" s="44">
        <v>28034.371174446263</v>
      </c>
      <c r="V128" s="44">
        <v>36.75</v>
      </c>
      <c r="W128" s="44">
        <v>144037.23000000001</v>
      </c>
    </row>
    <row r="129" spans="1:23" x14ac:dyDescent="0.3">
      <c r="A129" s="10">
        <v>128</v>
      </c>
      <c r="B129" s="6">
        <v>7</v>
      </c>
      <c r="C129" s="27">
        <f ca="1">IF('modified training dataset'!C129 = "M", 0, 1)</f>
        <v>0</v>
      </c>
      <c r="D129" s="27">
        <f>IF(DAD_MD_Training!E129="MARRIED",1,0)</f>
        <v>0</v>
      </c>
      <c r="E129" s="2">
        <v>0</v>
      </c>
      <c r="F129" s="2">
        <v>0</v>
      </c>
      <c r="G129" s="28">
        <f>DAD_MD_Training!D129*'modified training dataset'!I129</f>
        <v>0</v>
      </c>
      <c r="H129" s="2">
        <v>0</v>
      </c>
      <c r="I129" s="2">
        <v>0</v>
      </c>
      <c r="J129" s="2">
        <v>1</v>
      </c>
      <c r="K129" s="7">
        <v>19.3</v>
      </c>
      <c r="L129" s="6">
        <v>115</v>
      </c>
      <c r="M129" s="8">
        <v>80</v>
      </c>
      <c r="N129" s="8">
        <v>24</v>
      </c>
      <c r="O129" s="9">
        <v>165335.52000000002</v>
      </c>
      <c r="P129" s="9">
        <f t="shared" si="1"/>
        <v>12.015732142757946</v>
      </c>
      <c r="R129" s="44">
        <v>75</v>
      </c>
      <c r="S129" s="44">
        <v>141800.81412775669</v>
      </c>
      <c r="T129" s="44">
        <v>-18908.81412775669</v>
      </c>
      <c r="V129" s="44">
        <v>37.25</v>
      </c>
      <c r="W129" s="44">
        <v>144134</v>
      </c>
    </row>
    <row r="130" spans="1:23" x14ac:dyDescent="0.3">
      <c r="A130" s="10">
        <v>129</v>
      </c>
      <c r="B130" s="6">
        <v>16</v>
      </c>
      <c r="C130" s="27">
        <f ca="1">IF('modified training dataset'!C130 = "M", 0, 1)</f>
        <v>0</v>
      </c>
      <c r="D130" s="27">
        <f>IF(DAD_MD_Training!E130="MARRIED",1,0)</f>
        <v>0</v>
      </c>
      <c r="E130" s="2">
        <v>0</v>
      </c>
      <c r="F130" s="2">
        <v>0</v>
      </c>
      <c r="G130" s="28">
        <f>DAD_MD_Training!D130*'modified training dataset'!I130</f>
        <v>0</v>
      </c>
      <c r="H130" s="2">
        <v>0</v>
      </c>
      <c r="I130" s="2">
        <v>1</v>
      </c>
      <c r="J130" s="2">
        <v>0</v>
      </c>
      <c r="K130" s="7">
        <v>39.700000000000003</v>
      </c>
      <c r="L130" s="6">
        <v>160</v>
      </c>
      <c r="M130" s="8">
        <v>120</v>
      </c>
      <c r="N130" s="8">
        <v>24</v>
      </c>
      <c r="O130" s="9">
        <v>233266</v>
      </c>
      <c r="P130" s="9">
        <f t="shared" si="1"/>
        <v>12.359934712284113</v>
      </c>
      <c r="R130" s="44">
        <v>76</v>
      </c>
      <c r="S130" s="44">
        <v>189238.5785296901</v>
      </c>
      <c r="T130" s="44">
        <v>-61042.578529690101</v>
      </c>
      <c r="V130" s="44">
        <v>37.75</v>
      </c>
      <c r="W130" s="44">
        <v>144900.29999999999</v>
      </c>
    </row>
    <row r="131" spans="1:23" x14ac:dyDescent="0.3">
      <c r="A131" s="10">
        <v>130</v>
      </c>
      <c r="B131" s="6">
        <v>1</v>
      </c>
      <c r="C131" s="27">
        <f ca="1">IF('modified training dataset'!C131 = "M", 0, 1)</f>
        <v>0</v>
      </c>
      <c r="D131" s="27">
        <f>IF(DAD_MD_Training!E131="MARRIED",1,0)</f>
        <v>0</v>
      </c>
      <c r="E131" s="2">
        <v>0</v>
      </c>
      <c r="F131" s="2">
        <v>0</v>
      </c>
      <c r="G131" s="28">
        <f>DAD_MD_Training!D131*'modified training dataset'!I131</f>
        <v>0</v>
      </c>
      <c r="H131" s="2">
        <v>0</v>
      </c>
      <c r="I131" s="2">
        <v>0</v>
      </c>
      <c r="J131" s="2">
        <v>1</v>
      </c>
      <c r="K131" s="7">
        <v>9.6</v>
      </c>
      <c r="L131" s="6">
        <v>29</v>
      </c>
      <c r="M131" s="8">
        <v>92</v>
      </c>
      <c r="N131" s="8">
        <v>24</v>
      </c>
      <c r="O131" s="9">
        <v>153445</v>
      </c>
      <c r="P131" s="9">
        <f t="shared" ref="P131:P194" si="2">LN(O131)</f>
        <v>11.941097475613464</v>
      </c>
      <c r="R131" s="44">
        <v>77</v>
      </c>
      <c r="S131" s="44">
        <v>120769.92704488253</v>
      </c>
      <c r="T131" s="44">
        <v>-11684.08704488253</v>
      </c>
      <c r="V131" s="44">
        <v>38.25</v>
      </c>
      <c r="W131" s="44">
        <v>145362</v>
      </c>
    </row>
    <row r="132" spans="1:23" x14ac:dyDescent="0.3">
      <c r="A132" s="10">
        <v>131</v>
      </c>
      <c r="B132" s="6">
        <v>14</v>
      </c>
      <c r="C132" s="27">
        <f ca="1">IF('modified training dataset'!C132 = "M", 0, 1)</f>
        <v>0</v>
      </c>
      <c r="D132" s="27">
        <f>IF(DAD_MD_Training!E132="MARRIED",1,0)</f>
        <v>0</v>
      </c>
      <c r="E132" s="2">
        <v>0</v>
      </c>
      <c r="F132" s="2">
        <v>0</v>
      </c>
      <c r="G132" s="28">
        <f>DAD_MD_Training!D132*'modified training dataset'!I132</f>
        <v>1</v>
      </c>
      <c r="H132" s="2">
        <v>0</v>
      </c>
      <c r="I132" s="2">
        <v>1</v>
      </c>
      <c r="J132" s="2">
        <v>0</v>
      </c>
      <c r="K132" s="7">
        <v>36</v>
      </c>
      <c r="L132" s="6">
        <v>160</v>
      </c>
      <c r="M132" s="8">
        <v>125</v>
      </c>
      <c r="N132" s="8">
        <v>26</v>
      </c>
      <c r="O132" s="9">
        <v>135216</v>
      </c>
      <c r="P132" s="9">
        <f t="shared" si="2"/>
        <v>11.814628778784263</v>
      </c>
      <c r="R132" s="44">
        <v>78</v>
      </c>
      <c r="S132" s="44">
        <v>184658.99365038064</v>
      </c>
      <c r="T132" s="44">
        <v>-59015.993650380638</v>
      </c>
      <c r="V132" s="44">
        <v>38.75</v>
      </c>
      <c r="W132" s="44">
        <v>146308.6</v>
      </c>
    </row>
    <row r="133" spans="1:23" x14ac:dyDescent="0.3">
      <c r="A133" s="10">
        <v>132</v>
      </c>
      <c r="B133" s="6">
        <v>12</v>
      </c>
      <c r="C133" s="27">
        <f ca="1">IF('modified training dataset'!C133 = "M", 0, 1)</f>
        <v>0</v>
      </c>
      <c r="D133" s="27">
        <f>IF(DAD_MD_Training!E133="MARRIED",1,0)</f>
        <v>0</v>
      </c>
      <c r="E133" s="2">
        <v>1</v>
      </c>
      <c r="F133" s="2">
        <v>0</v>
      </c>
      <c r="G133" s="28">
        <f>DAD_MD_Training!D133*'modified training dataset'!I133</f>
        <v>0</v>
      </c>
      <c r="H133" s="2">
        <v>0</v>
      </c>
      <c r="I133" s="2">
        <v>0</v>
      </c>
      <c r="J133" s="2">
        <v>0</v>
      </c>
      <c r="K133" s="7">
        <v>40.799999999999997</v>
      </c>
      <c r="L133" s="6">
        <v>154</v>
      </c>
      <c r="M133" s="8">
        <v>84</v>
      </c>
      <c r="N133" s="8">
        <v>20</v>
      </c>
      <c r="O133" s="9">
        <v>117185</v>
      </c>
      <c r="P133" s="9">
        <f t="shared" si="2"/>
        <v>11.671509161585975</v>
      </c>
      <c r="R133" s="44">
        <v>79</v>
      </c>
      <c r="S133" s="44">
        <v>118561.60461425337</v>
      </c>
      <c r="T133" s="44">
        <v>1502.3953857466258</v>
      </c>
      <c r="V133" s="44">
        <v>39.25</v>
      </c>
      <c r="W133" s="44">
        <v>146355</v>
      </c>
    </row>
    <row r="134" spans="1:23" x14ac:dyDescent="0.3">
      <c r="A134" s="10">
        <v>133</v>
      </c>
      <c r="B134" s="6">
        <v>16</v>
      </c>
      <c r="C134" s="27">
        <f ca="1">IF('modified training dataset'!C134 = "M", 0, 1)</f>
        <v>0</v>
      </c>
      <c r="D134" s="27">
        <f>IF(DAD_MD_Training!E134="MARRIED",1,0)</f>
        <v>0</v>
      </c>
      <c r="E134" s="2">
        <v>0</v>
      </c>
      <c r="F134" s="2">
        <v>0</v>
      </c>
      <c r="G134" s="28">
        <f>DAD_MD_Training!D134*'modified training dataset'!I134</f>
        <v>0</v>
      </c>
      <c r="H134" s="2">
        <v>0</v>
      </c>
      <c r="I134" s="2">
        <v>0</v>
      </c>
      <c r="J134" s="2">
        <v>0</v>
      </c>
      <c r="K134" s="7">
        <v>45</v>
      </c>
      <c r="L134" s="6">
        <v>163</v>
      </c>
      <c r="M134" s="8">
        <v>85</v>
      </c>
      <c r="N134" s="8">
        <v>20</v>
      </c>
      <c r="O134" s="9">
        <v>108989</v>
      </c>
      <c r="P134" s="9">
        <f t="shared" si="2"/>
        <v>11.599002238687582</v>
      </c>
      <c r="R134" s="44">
        <v>80</v>
      </c>
      <c r="S134" s="44">
        <v>84314.129954477015</v>
      </c>
      <c r="T134" s="44">
        <v>30265.870045522985</v>
      </c>
      <c r="V134" s="44">
        <v>39.75</v>
      </c>
      <c r="W134" s="44">
        <v>147132</v>
      </c>
    </row>
    <row r="135" spans="1:23" x14ac:dyDescent="0.3">
      <c r="A135" s="10">
        <v>134</v>
      </c>
      <c r="B135" s="6">
        <v>12</v>
      </c>
      <c r="C135" s="27">
        <f ca="1">IF('modified training dataset'!C135 = "M", 0, 1)</f>
        <v>0</v>
      </c>
      <c r="D135" s="27">
        <f>IF(DAD_MD_Training!E135="MARRIED",1,0)</f>
        <v>0</v>
      </c>
      <c r="E135" s="2">
        <v>0</v>
      </c>
      <c r="F135" s="2">
        <v>0</v>
      </c>
      <c r="G135" s="28">
        <f>DAD_MD_Training!D135*'modified training dataset'!I135</f>
        <v>0</v>
      </c>
      <c r="H135" s="2">
        <v>0</v>
      </c>
      <c r="I135" s="2">
        <v>0</v>
      </c>
      <c r="J135" s="2">
        <v>1</v>
      </c>
      <c r="K135" s="7">
        <v>32.4</v>
      </c>
      <c r="L135" s="6">
        <v>151</v>
      </c>
      <c r="M135" s="8">
        <v>102</v>
      </c>
      <c r="N135" s="8">
        <v>24</v>
      </c>
      <c r="O135" s="9">
        <v>148652</v>
      </c>
      <c r="P135" s="9">
        <f t="shared" si="2"/>
        <v>11.909363282758875</v>
      </c>
      <c r="R135" s="44">
        <v>81</v>
      </c>
      <c r="S135" s="44">
        <v>133886.84779717249</v>
      </c>
      <c r="T135" s="44">
        <v>-13951.487797172493</v>
      </c>
      <c r="V135" s="44">
        <v>40.25</v>
      </c>
      <c r="W135" s="44">
        <v>148652</v>
      </c>
    </row>
    <row r="136" spans="1:23" x14ac:dyDescent="0.3">
      <c r="A136" s="10">
        <v>135</v>
      </c>
      <c r="B136" s="6">
        <v>2</v>
      </c>
      <c r="C136" s="27">
        <f ca="1">IF('modified training dataset'!C136 = "M", 0, 1)</f>
        <v>0</v>
      </c>
      <c r="D136" s="27">
        <f>IF(DAD_MD_Training!E136="MARRIED",1,0)</f>
        <v>0</v>
      </c>
      <c r="E136" s="2">
        <v>1</v>
      </c>
      <c r="F136" s="2">
        <v>0</v>
      </c>
      <c r="G136" s="28">
        <f>DAD_MD_Training!D136*'modified training dataset'!I136</f>
        <v>0</v>
      </c>
      <c r="H136" s="2">
        <v>0</v>
      </c>
      <c r="I136" s="2">
        <v>0</v>
      </c>
      <c r="J136" s="2">
        <v>0</v>
      </c>
      <c r="K136" s="7">
        <v>7.4</v>
      </c>
      <c r="L136" s="6">
        <v>77</v>
      </c>
      <c r="M136" s="8">
        <v>126</v>
      </c>
      <c r="N136" s="8">
        <v>30</v>
      </c>
      <c r="O136" s="9">
        <v>79302</v>
      </c>
      <c r="P136" s="9">
        <f t="shared" si="2"/>
        <v>11.281018627985862</v>
      </c>
      <c r="R136" s="44">
        <v>82</v>
      </c>
      <c r="S136" s="44">
        <v>276697.88057206065</v>
      </c>
      <c r="T136" s="44">
        <v>-77429.880572060647</v>
      </c>
      <c r="V136" s="44">
        <v>40.75</v>
      </c>
      <c r="W136" s="44">
        <v>150337</v>
      </c>
    </row>
    <row r="137" spans="1:23" x14ac:dyDescent="0.3">
      <c r="A137" s="10">
        <v>136</v>
      </c>
      <c r="B137" s="6">
        <v>6</v>
      </c>
      <c r="C137" s="27">
        <f ca="1">IF('modified training dataset'!C137 = "M", 0, 1)</f>
        <v>0</v>
      </c>
      <c r="D137" s="27">
        <f>IF(DAD_MD_Training!E137="MARRIED",1,0)</f>
        <v>0</v>
      </c>
      <c r="E137" s="2">
        <v>0</v>
      </c>
      <c r="F137" s="2">
        <v>0</v>
      </c>
      <c r="G137" s="28">
        <f>DAD_MD_Training!D137*'modified training dataset'!I137</f>
        <v>0</v>
      </c>
      <c r="H137" s="2">
        <v>0</v>
      </c>
      <c r="I137" s="2">
        <v>0</v>
      </c>
      <c r="J137" s="2">
        <v>1</v>
      </c>
      <c r="K137" s="7">
        <v>16.399999999999999</v>
      </c>
      <c r="L137" s="6">
        <v>105</v>
      </c>
      <c r="M137" s="8">
        <v>110</v>
      </c>
      <c r="N137" s="8">
        <v>20</v>
      </c>
      <c r="O137" s="9">
        <v>147132</v>
      </c>
      <c r="P137" s="9">
        <f t="shared" si="2"/>
        <v>11.899085422020388</v>
      </c>
      <c r="R137" s="44">
        <v>83</v>
      </c>
      <c r="S137" s="44">
        <v>286865.98247777019</v>
      </c>
      <c r="T137" s="44">
        <v>54145.017522229813</v>
      </c>
      <c r="V137" s="44">
        <v>41.25</v>
      </c>
      <c r="W137" s="44">
        <v>151156.52000000002</v>
      </c>
    </row>
    <row r="138" spans="1:23" x14ac:dyDescent="0.3">
      <c r="A138" s="10">
        <v>137</v>
      </c>
      <c r="B138" s="6">
        <v>5</v>
      </c>
      <c r="C138" s="27">
        <f ca="1">IF('modified training dataset'!C138 = "M", 0, 1)</f>
        <v>0</v>
      </c>
      <c r="D138" s="27">
        <f>IF(DAD_MD_Training!E138="MARRIED",1,0)</f>
        <v>0</v>
      </c>
      <c r="E138" s="2">
        <v>1</v>
      </c>
      <c r="F138" s="2">
        <v>0</v>
      </c>
      <c r="G138" s="28">
        <f>DAD_MD_Training!D138*'modified training dataset'!I138</f>
        <v>0</v>
      </c>
      <c r="H138" s="2">
        <v>0</v>
      </c>
      <c r="I138" s="2">
        <v>0</v>
      </c>
      <c r="J138" s="2">
        <v>0</v>
      </c>
      <c r="K138" s="7">
        <v>15</v>
      </c>
      <c r="L138" s="6">
        <v>105</v>
      </c>
      <c r="M138" s="8">
        <v>124</v>
      </c>
      <c r="N138" s="8">
        <v>26</v>
      </c>
      <c r="O138" s="9">
        <v>131738.27000000002</v>
      </c>
      <c r="P138" s="9">
        <f t="shared" si="2"/>
        <v>11.788572430181938</v>
      </c>
      <c r="R138" s="44">
        <v>84</v>
      </c>
      <c r="S138" s="44">
        <v>308266.18943351734</v>
      </c>
      <c r="T138" s="44">
        <v>26688.810566482658</v>
      </c>
      <c r="V138" s="44">
        <v>41.75</v>
      </c>
      <c r="W138" s="44">
        <v>152184</v>
      </c>
    </row>
    <row r="139" spans="1:23" x14ac:dyDescent="0.3">
      <c r="A139" s="10">
        <v>138</v>
      </c>
      <c r="B139" s="6">
        <v>8</v>
      </c>
      <c r="C139" s="27">
        <f ca="1">IF('modified training dataset'!C139 = "M", 0, 1)</f>
        <v>0</v>
      </c>
      <c r="D139" s="27">
        <f>IF(DAD_MD_Training!E139="MARRIED",1,0)</f>
        <v>0</v>
      </c>
      <c r="E139" s="2">
        <v>0</v>
      </c>
      <c r="F139" s="2">
        <v>0</v>
      </c>
      <c r="G139" s="28">
        <f>DAD_MD_Training!D139*'modified training dataset'!I139</f>
        <v>0</v>
      </c>
      <c r="H139" s="2">
        <v>0</v>
      </c>
      <c r="I139" s="2">
        <v>0</v>
      </c>
      <c r="J139" s="2">
        <v>1</v>
      </c>
      <c r="K139" s="7">
        <v>21.3</v>
      </c>
      <c r="L139" s="6">
        <v>127</v>
      </c>
      <c r="M139" s="8">
        <v>110</v>
      </c>
      <c r="N139" s="8">
        <v>24</v>
      </c>
      <c r="O139" s="9">
        <v>146355</v>
      </c>
      <c r="P139" s="9">
        <f t="shared" si="2"/>
        <v>11.89379045621016</v>
      </c>
      <c r="R139" s="44">
        <v>85</v>
      </c>
      <c r="S139" s="44">
        <v>217894.13291674494</v>
      </c>
      <c r="T139" s="44">
        <v>40243.867083255056</v>
      </c>
      <c r="V139" s="44">
        <v>42.25</v>
      </c>
      <c r="W139" s="44">
        <v>152184</v>
      </c>
    </row>
    <row r="140" spans="1:23" x14ac:dyDescent="0.3">
      <c r="A140" s="10">
        <v>139</v>
      </c>
      <c r="B140" s="6">
        <v>11</v>
      </c>
      <c r="C140" s="27">
        <f ca="1">IF('modified training dataset'!C140 = "M", 0, 1)</f>
        <v>0</v>
      </c>
      <c r="D140" s="27">
        <f>IF(DAD_MD_Training!E140="MARRIED",1,0)</f>
        <v>0</v>
      </c>
      <c r="E140" s="2">
        <v>0</v>
      </c>
      <c r="F140" s="2">
        <v>0</v>
      </c>
      <c r="G140" s="28">
        <f>DAD_MD_Training!D140*'modified training dataset'!I140</f>
        <v>0</v>
      </c>
      <c r="H140" s="2">
        <v>0</v>
      </c>
      <c r="I140" s="2">
        <v>0</v>
      </c>
      <c r="J140" s="2">
        <v>1</v>
      </c>
      <c r="K140" s="7">
        <v>16.3</v>
      </c>
      <c r="L140" s="6">
        <v>120</v>
      </c>
      <c r="M140" s="8">
        <v>98</v>
      </c>
      <c r="N140" s="8">
        <v>24</v>
      </c>
      <c r="O140" s="9">
        <v>97060.800000000003</v>
      </c>
      <c r="P140" s="9">
        <f t="shared" si="2"/>
        <v>11.483092865249574</v>
      </c>
      <c r="R140" s="44">
        <v>86</v>
      </c>
      <c r="S140" s="44">
        <v>190415.39788175054</v>
      </c>
      <c r="T140" s="44">
        <v>85472.602118249459</v>
      </c>
      <c r="V140" s="44">
        <v>42.75</v>
      </c>
      <c r="W140" s="44">
        <v>153445</v>
      </c>
    </row>
    <row r="141" spans="1:23" x14ac:dyDescent="0.3">
      <c r="A141" s="10">
        <v>140</v>
      </c>
      <c r="B141" s="6">
        <v>55</v>
      </c>
      <c r="C141" s="27">
        <f ca="1">IF('modified training dataset'!C141 = "M", 0, 1)</f>
        <v>0</v>
      </c>
      <c r="D141" s="27">
        <f>IF(DAD_MD_Training!E141="MARRIED",1,0)</f>
        <v>1</v>
      </c>
      <c r="E141" s="2">
        <v>0</v>
      </c>
      <c r="F141" s="2">
        <v>0</v>
      </c>
      <c r="G141" s="28">
        <f>DAD_MD_Training!D141*'modified training dataset'!I141</f>
        <v>0</v>
      </c>
      <c r="H141" s="2">
        <v>0</v>
      </c>
      <c r="I141" s="2">
        <v>0</v>
      </c>
      <c r="J141" s="2">
        <v>1</v>
      </c>
      <c r="K141" s="7">
        <v>60</v>
      </c>
      <c r="L141" s="6">
        <v>160</v>
      </c>
      <c r="M141" s="8">
        <v>92</v>
      </c>
      <c r="N141" s="8">
        <v>20</v>
      </c>
      <c r="O141" s="9">
        <v>84002.5</v>
      </c>
      <c r="P141" s="9">
        <f t="shared" si="2"/>
        <v>11.338601839287335</v>
      </c>
      <c r="R141" s="44">
        <v>87</v>
      </c>
      <c r="S141" s="44">
        <v>233617.31753648358</v>
      </c>
      <c r="T141" s="44">
        <v>75199.682463516423</v>
      </c>
      <c r="V141" s="44">
        <v>43.25</v>
      </c>
      <c r="W141" s="44">
        <v>154354</v>
      </c>
    </row>
    <row r="142" spans="1:23" x14ac:dyDescent="0.3">
      <c r="A142" s="10">
        <v>141</v>
      </c>
      <c r="B142" s="6">
        <v>1</v>
      </c>
      <c r="C142" s="27">
        <f ca="1">IF('modified training dataset'!C142 = "M", 0, 1)</f>
        <v>0</v>
      </c>
      <c r="D142" s="27">
        <f>IF(DAD_MD_Training!E142="MARRIED",1,0)</f>
        <v>0</v>
      </c>
      <c r="E142" s="2">
        <v>0</v>
      </c>
      <c r="F142" s="2">
        <v>0</v>
      </c>
      <c r="G142" s="28">
        <f>DAD_MD_Training!D142*'modified training dataset'!I142</f>
        <v>0</v>
      </c>
      <c r="H142" s="2">
        <v>0</v>
      </c>
      <c r="I142" s="2">
        <v>0</v>
      </c>
      <c r="J142" s="2">
        <v>1</v>
      </c>
      <c r="K142" s="7">
        <v>8</v>
      </c>
      <c r="L142" s="6">
        <v>72</v>
      </c>
      <c r="M142" s="8">
        <v>120</v>
      </c>
      <c r="N142" s="8">
        <v>24</v>
      </c>
      <c r="O142" s="9">
        <v>106070</v>
      </c>
      <c r="P142" s="9">
        <f t="shared" si="2"/>
        <v>11.571854532499517</v>
      </c>
      <c r="R142" s="44">
        <v>88</v>
      </c>
      <c r="S142" s="44">
        <v>373607.24225516454</v>
      </c>
      <c r="T142" s="44">
        <v>-78991.34225516452</v>
      </c>
      <c r="V142" s="44">
        <v>43.75</v>
      </c>
      <c r="W142" s="44">
        <v>154669</v>
      </c>
    </row>
    <row r="143" spans="1:23" x14ac:dyDescent="0.3">
      <c r="A143" s="10">
        <v>142</v>
      </c>
      <c r="B143" s="6">
        <v>14</v>
      </c>
      <c r="C143" s="27">
        <f ca="1">IF('modified training dataset'!C143 = "M", 0, 1)</f>
        <v>0</v>
      </c>
      <c r="D143" s="27">
        <f>IF(DAD_MD_Training!E143="MARRIED",1,0)</f>
        <v>0</v>
      </c>
      <c r="E143" s="2">
        <v>0</v>
      </c>
      <c r="F143" s="2">
        <v>1</v>
      </c>
      <c r="G143" s="28">
        <f>DAD_MD_Training!D143*'modified training dataset'!I143</f>
        <v>0</v>
      </c>
      <c r="H143" s="2">
        <v>0</v>
      </c>
      <c r="I143" s="2">
        <v>0</v>
      </c>
      <c r="J143" s="2">
        <v>0</v>
      </c>
      <c r="K143" s="7">
        <v>37</v>
      </c>
      <c r="L143" s="6">
        <v>155</v>
      </c>
      <c r="M143" s="8">
        <v>84</v>
      </c>
      <c r="N143" s="8">
        <v>22</v>
      </c>
      <c r="O143" s="9">
        <v>123187.9</v>
      </c>
      <c r="P143" s="9">
        <f t="shared" si="2"/>
        <v>11.721466110972504</v>
      </c>
      <c r="R143" s="44">
        <v>89</v>
      </c>
      <c r="S143" s="44">
        <v>139119.78001738028</v>
      </c>
      <c r="T143" s="44">
        <v>17457.069982619723</v>
      </c>
      <c r="V143" s="44">
        <v>44.25</v>
      </c>
      <c r="W143" s="44">
        <v>155352</v>
      </c>
    </row>
    <row r="144" spans="1:23" x14ac:dyDescent="0.3">
      <c r="A144" s="10">
        <v>143</v>
      </c>
      <c r="B144" s="6">
        <v>6</v>
      </c>
      <c r="C144" s="27">
        <f ca="1">IF('modified training dataset'!C144 = "M", 0, 1)</f>
        <v>0</v>
      </c>
      <c r="D144" s="27">
        <f>IF(DAD_MD_Training!E144="MARRIED",1,0)</f>
        <v>0</v>
      </c>
      <c r="E144" s="2">
        <v>0</v>
      </c>
      <c r="F144" s="2">
        <v>0</v>
      </c>
      <c r="G144" s="28">
        <f>DAD_MD_Training!D144*'modified training dataset'!I144</f>
        <v>0</v>
      </c>
      <c r="H144" s="2">
        <v>0</v>
      </c>
      <c r="I144" s="2">
        <v>0</v>
      </c>
      <c r="J144" s="2">
        <v>1</v>
      </c>
      <c r="K144" s="7">
        <v>18</v>
      </c>
      <c r="L144" s="6">
        <v>120</v>
      </c>
      <c r="M144" s="8">
        <v>82</v>
      </c>
      <c r="N144" s="8">
        <v>24</v>
      </c>
      <c r="O144" s="9">
        <v>120367.81</v>
      </c>
      <c r="P144" s="9">
        <f t="shared" si="2"/>
        <v>11.698307417306134</v>
      </c>
      <c r="R144" s="44">
        <v>90</v>
      </c>
      <c r="S144" s="44">
        <v>142980.03644325217</v>
      </c>
      <c r="T144" s="44">
        <v>-33404.436443252169</v>
      </c>
      <c r="V144" s="44">
        <v>44.75</v>
      </c>
      <c r="W144" s="44">
        <v>156576.85</v>
      </c>
    </row>
    <row r="145" spans="1:23" x14ac:dyDescent="0.3">
      <c r="A145" s="10">
        <v>144</v>
      </c>
      <c r="B145" s="6">
        <v>8</v>
      </c>
      <c r="C145" s="27">
        <f ca="1">IF('modified training dataset'!C145 = "M", 0, 1)</f>
        <v>0</v>
      </c>
      <c r="D145" s="27">
        <f>IF(DAD_MD_Training!E145="MARRIED",1,0)</f>
        <v>0</v>
      </c>
      <c r="E145" s="2">
        <v>0</v>
      </c>
      <c r="F145" s="2">
        <v>0</v>
      </c>
      <c r="G145" s="28">
        <f>DAD_MD_Training!D145*'modified training dataset'!I145</f>
        <v>0</v>
      </c>
      <c r="H145" s="2">
        <v>0</v>
      </c>
      <c r="I145" s="2">
        <v>0</v>
      </c>
      <c r="J145" s="2">
        <v>1</v>
      </c>
      <c r="K145" s="7">
        <v>22</v>
      </c>
      <c r="L145" s="6">
        <v>130</v>
      </c>
      <c r="M145" s="8">
        <v>98</v>
      </c>
      <c r="N145" s="8">
        <v>24</v>
      </c>
      <c r="O145" s="9">
        <v>140372</v>
      </c>
      <c r="P145" s="9">
        <f t="shared" si="2"/>
        <v>11.852051320485572</v>
      </c>
      <c r="R145" s="44">
        <v>91</v>
      </c>
      <c r="S145" s="44">
        <v>159850.24222854141</v>
      </c>
      <c r="T145" s="44">
        <v>49441.757771458593</v>
      </c>
      <c r="V145" s="44">
        <v>45.25</v>
      </c>
      <c r="W145" s="44">
        <v>157763</v>
      </c>
    </row>
    <row r="146" spans="1:23" x14ac:dyDescent="0.3">
      <c r="A146" s="10">
        <v>145</v>
      </c>
      <c r="B146" s="6">
        <v>8</v>
      </c>
      <c r="C146" s="27">
        <f ca="1">IF('modified training dataset'!C146 = "M", 0, 1)</f>
        <v>0</v>
      </c>
      <c r="D146" s="27">
        <f>IF(DAD_MD_Training!E146="MARRIED",1,0)</f>
        <v>0</v>
      </c>
      <c r="E146" s="2">
        <v>0</v>
      </c>
      <c r="F146" s="2">
        <v>0</v>
      </c>
      <c r="G146" s="28">
        <f>DAD_MD_Training!D146*'modified training dataset'!I146</f>
        <v>0</v>
      </c>
      <c r="H146" s="2">
        <v>0</v>
      </c>
      <c r="I146" s="2">
        <v>0</v>
      </c>
      <c r="J146" s="2">
        <v>1</v>
      </c>
      <c r="K146" s="7">
        <v>18.399999999999999</v>
      </c>
      <c r="L146" s="6">
        <v>112</v>
      </c>
      <c r="M146" s="8">
        <v>100</v>
      </c>
      <c r="N146" s="8">
        <v>30</v>
      </c>
      <c r="O146" s="9">
        <v>102852</v>
      </c>
      <c r="P146" s="9">
        <f t="shared" si="2"/>
        <v>11.541046340686883</v>
      </c>
      <c r="R146" s="44">
        <v>92</v>
      </c>
      <c r="S146" s="44">
        <v>165535.46303089298</v>
      </c>
      <c r="T146" s="44">
        <v>29600.536969107023</v>
      </c>
      <c r="V146" s="44">
        <v>45.75</v>
      </c>
      <c r="W146" s="44">
        <v>159327.38</v>
      </c>
    </row>
    <row r="147" spans="1:23" x14ac:dyDescent="0.3">
      <c r="A147" s="10">
        <v>146</v>
      </c>
      <c r="B147" s="6">
        <v>1</v>
      </c>
      <c r="C147" s="27">
        <f ca="1">IF('modified training dataset'!C147 = "M", 0, 1)</f>
        <v>0</v>
      </c>
      <c r="D147" s="27">
        <f>IF(DAD_MD_Training!E147="MARRIED",1,0)</f>
        <v>0</v>
      </c>
      <c r="E147" s="2">
        <v>0</v>
      </c>
      <c r="F147" s="2">
        <v>0</v>
      </c>
      <c r="G147" s="28">
        <f>DAD_MD_Training!D147*'modified training dataset'!I147</f>
        <v>0</v>
      </c>
      <c r="H147" s="2">
        <v>0</v>
      </c>
      <c r="I147" s="2">
        <v>0</v>
      </c>
      <c r="J147" s="2">
        <v>1</v>
      </c>
      <c r="K147" s="7">
        <v>6.8</v>
      </c>
      <c r="L147" s="6">
        <v>68</v>
      </c>
      <c r="M147" s="8">
        <v>112</v>
      </c>
      <c r="N147" s="8">
        <v>24</v>
      </c>
      <c r="O147" s="9">
        <v>154669</v>
      </c>
      <c r="P147" s="9">
        <f t="shared" si="2"/>
        <v>11.949042628633384</v>
      </c>
      <c r="R147" s="44">
        <v>93</v>
      </c>
      <c r="S147" s="44">
        <v>203700.40805129643</v>
      </c>
      <c r="T147" s="44">
        <v>61542.591948703572</v>
      </c>
      <c r="V147" s="44">
        <v>46.25</v>
      </c>
      <c r="W147" s="44">
        <v>159882</v>
      </c>
    </row>
    <row r="148" spans="1:23" x14ac:dyDescent="0.3">
      <c r="A148" s="10">
        <v>147</v>
      </c>
      <c r="B148" s="6">
        <v>8</v>
      </c>
      <c r="C148" s="27">
        <f ca="1">IF('modified training dataset'!C148 = "M", 0, 1)</f>
        <v>0</v>
      </c>
      <c r="D148" s="27">
        <f>IF(DAD_MD_Training!E148="MARRIED",1,0)</f>
        <v>0</v>
      </c>
      <c r="E148" s="2">
        <v>0</v>
      </c>
      <c r="F148" s="2">
        <v>1</v>
      </c>
      <c r="G148" s="28">
        <f>DAD_MD_Training!D148*'modified training dataset'!I148</f>
        <v>0</v>
      </c>
      <c r="H148" s="2">
        <v>0</v>
      </c>
      <c r="I148" s="2">
        <v>0</v>
      </c>
      <c r="J148" s="2">
        <v>0</v>
      </c>
      <c r="K148" s="7">
        <v>24</v>
      </c>
      <c r="L148" s="6">
        <v>126</v>
      </c>
      <c r="M148" s="8">
        <v>100</v>
      </c>
      <c r="N148" s="8">
        <v>24</v>
      </c>
      <c r="O148" s="9">
        <v>115935.54000000001</v>
      </c>
      <c r="P148" s="9">
        <f t="shared" si="2"/>
        <v>11.660789625980613</v>
      </c>
      <c r="R148" s="44">
        <v>94</v>
      </c>
      <c r="S148" s="44">
        <v>238269.39295281249</v>
      </c>
      <c r="T148" s="44">
        <v>-37050.392952812486</v>
      </c>
      <c r="V148" s="44">
        <v>46.75</v>
      </c>
      <c r="W148" s="44">
        <v>160250</v>
      </c>
    </row>
    <row r="149" spans="1:23" x14ac:dyDescent="0.3">
      <c r="A149" s="10">
        <v>148</v>
      </c>
      <c r="B149" s="6">
        <v>10</v>
      </c>
      <c r="C149" s="27">
        <f ca="1">IF('modified training dataset'!C149 = "M", 0, 1)</f>
        <v>0</v>
      </c>
      <c r="D149" s="27">
        <f>IF(DAD_MD_Training!E149="MARRIED",1,0)</f>
        <v>0</v>
      </c>
      <c r="E149" s="2">
        <v>1</v>
      </c>
      <c r="F149" s="2">
        <v>0</v>
      </c>
      <c r="G149" s="28">
        <f>DAD_MD_Training!D149*'modified training dataset'!I149</f>
        <v>0</v>
      </c>
      <c r="H149" s="2">
        <v>0</v>
      </c>
      <c r="I149" s="2">
        <v>0</v>
      </c>
      <c r="J149" s="2">
        <v>0</v>
      </c>
      <c r="K149" s="7">
        <v>22.5</v>
      </c>
      <c r="L149" s="6">
        <v>129</v>
      </c>
      <c r="M149" s="8">
        <v>108</v>
      </c>
      <c r="N149" s="8">
        <v>28</v>
      </c>
      <c r="O149" s="9">
        <v>113706.2</v>
      </c>
      <c r="P149" s="9">
        <f t="shared" si="2"/>
        <v>11.64137320771545</v>
      </c>
      <c r="R149" s="44">
        <v>95</v>
      </c>
      <c r="S149" s="44">
        <v>131797.38986241579</v>
      </c>
      <c r="T149" s="44">
        <v>47922.610137584212</v>
      </c>
      <c r="V149" s="44">
        <v>47.25</v>
      </c>
      <c r="W149" s="44">
        <v>161017</v>
      </c>
    </row>
    <row r="150" spans="1:23" x14ac:dyDescent="0.3">
      <c r="A150" s="10">
        <v>149</v>
      </c>
      <c r="B150" s="6">
        <v>6</v>
      </c>
      <c r="C150" s="27">
        <f ca="1">IF('modified training dataset'!C150 = "M", 0, 1)</f>
        <v>0</v>
      </c>
      <c r="D150" s="27">
        <f>IF(DAD_MD_Training!E150="MARRIED",1,0)</f>
        <v>0</v>
      </c>
      <c r="E150" s="2">
        <v>0</v>
      </c>
      <c r="F150" s="2">
        <v>0</v>
      </c>
      <c r="G150" s="28">
        <f>DAD_MD_Training!D150*'modified training dataset'!I150</f>
        <v>0</v>
      </c>
      <c r="H150" s="2">
        <v>0</v>
      </c>
      <c r="I150" s="2">
        <v>0</v>
      </c>
      <c r="J150" s="2">
        <v>1</v>
      </c>
      <c r="K150" s="7">
        <v>18.5</v>
      </c>
      <c r="L150" s="6">
        <v>111</v>
      </c>
      <c r="M150" s="8">
        <v>90</v>
      </c>
      <c r="N150" s="8">
        <v>28</v>
      </c>
      <c r="O150" s="9">
        <v>138769.38</v>
      </c>
      <c r="P150" s="9">
        <f t="shared" si="2"/>
        <v>11.840568697530617</v>
      </c>
      <c r="R150" s="44">
        <v>96</v>
      </c>
      <c r="S150" s="44">
        <v>307488.11362452852</v>
      </c>
      <c r="T150" s="44">
        <v>-164209.2836245285</v>
      </c>
      <c r="V150" s="44">
        <v>47.75</v>
      </c>
      <c r="W150" s="44">
        <v>162271</v>
      </c>
    </row>
    <row r="151" spans="1:23" x14ac:dyDescent="0.3">
      <c r="A151" s="10">
        <v>150</v>
      </c>
      <c r="B151" s="6">
        <v>5</v>
      </c>
      <c r="C151" s="27">
        <f ca="1">IF('modified training dataset'!C151 = "M", 0, 1)</f>
        <v>0</v>
      </c>
      <c r="D151" s="27">
        <f>IF(DAD_MD_Training!E151="MARRIED",1,0)</f>
        <v>0</v>
      </c>
      <c r="E151" s="2">
        <v>0</v>
      </c>
      <c r="F151" s="2">
        <v>0</v>
      </c>
      <c r="G151" s="28">
        <f>DAD_MD_Training!D151*'modified training dataset'!I151</f>
        <v>0</v>
      </c>
      <c r="H151" s="2">
        <v>0</v>
      </c>
      <c r="I151" s="2">
        <v>0</v>
      </c>
      <c r="J151" s="2">
        <v>1</v>
      </c>
      <c r="K151" s="7">
        <v>14.3</v>
      </c>
      <c r="L151" s="6">
        <v>109</v>
      </c>
      <c r="M151" s="8">
        <v>101</v>
      </c>
      <c r="N151" s="8">
        <v>22</v>
      </c>
      <c r="O151" s="9">
        <v>61340</v>
      </c>
      <c r="P151" s="9">
        <f t="shared" si="2"/>
        <v>11.024187437668242</v>
      </c>
      <c r="R151" s="44">
        <v>97</v>
      </c>
      <c r="S151" s="44">
        <v>177851.77741857158</v>
      </c>
      <c r="T151" s="44">
        <v>36827.222581428417</v>
      </c>
      <c r="V151" s="44">
        <v>48.25</v>
      </c>
      <c r="W151" s="44">
        <v>162364</v>
      </c>
    </row>
    <row r="152" spans="1:23" x14ac:dyDescent="0.3">
      <c r="A152" s="10">
        <v>151</v>
      </c>
      <c r="B152" s="6">
        <v>6</v>
      </c>
      <c r="C152" s="27">
        <f ca="1">IF('modified training dataset'!C152 = "M", 0, 1)</f>
        <v>0</v>
      </c>
      <c r="D152" s="27">
        <f>IF(DAD_MD_Training!E152="MARRIED",1,0)</f>
        <v>0</v>
      </c>
      <c r="E152" s="2">
        <v>1</v>
      </c>
      <c r="F152" s="2">
        <v>0</v>
      </c>
      <c r="G152" s="28">
        <f>DAD_MD_Training!D152*'modified training dataset'!I152</f>
        <v>0</v>
      </c>
      <c r="H152" s="2">
        <v>0</v>
      </c>
      <c r="I152" s="2">
        <v>0</v>
      </c>
      <c r="J152" s="2">
        <v>0</v>
      </c>
      <c r="K152" s="7">
        <v>17.3</v>
      </c>
      <c r="L152" s="6">
        <v>114</v>
      </c>
      <c r="M152" s="8">
        <v>88</v>
      </c>
      <c r="N152" s="8">
        <v>24</v>
      </c>
      <c r="O152" s="9">
        <v>72374</v>
      </c>
      <c r="P152" s="9">
        <f t="shared" si="2"/>
        <v>11.189602397854108</v>
      </c>
      <c r="R152" s="44">
        <v>98</v>
      </c>
      <c r="S152" s="44">
        <v>189219.83941083332</v>
      </c>
      <c r="T152" s="44">
        <v>-24219.839410833316</v>
      </c>
      <c r="V152" s="44">
        <v>48.75</v>
      </c>
      <c r="W152" s="44">
        <v>162957</v>
      </c>
    </row>
    <row r="153" spans="1:23" x14ac:dyDescent="0.3">
      <c r="A153" s="10">
        <v>152</v>
      </c>
      <c r="B153" s="6">
        <v>3</v>
      </c>
      <c r="C153" s="27">
        <f ca="1">IF('modified training dataset'!C153 = "M", 0, 1)</f>
        <v>0</v>
      </c>
      <c r="D153" s="27">
        <f>IF(DAD_MD_Training!E153="MARRIED",1,0)</f>
        <v>0</v>
      </c>
      <c r="E153" s="2">
        <v>0</v>
      </c>
      <c r="F153" s="2">
        <v>0</v>
      </c>
      <c r="G153" s="28">
        <f>DAD_MD_Training!D153*'modified training dataset'!I153</f>
        <v>0</v>
      </c>
      <c r="H153" s="2">
        <v>0</v>
      </c>
      <c r="I153" s="2">
        <v>0</v>
      </c>
      <c r="J153" s="2">
        <v>1</v>
      </c>
      <c r="K153" s="7">
        <v>10.8</v>
      </c>
      <c r="L153" s="6">
        <v>91</v>
      </c>
      <c r="M153" s="8">
        <v>102</v>
      </c>
      <c r="N153" s="8">
        <v>20</v>
      </c>
      <c r="O153" s="9">
        <v>143773.58000000002</v>
      </c>
      <c r="P153" s="9">
        <f t="shared" si="2"/>
        <v>11.875994979989972</v>
      </c>
      <c r="R153" s="44">
        <v>99</v>
      </c>
      <c r="S153" s="44">
        <v>299601.7950116875</v>
      </c>
      <c r="T153" s="44">
        <v>-37019.7950116875</v>
      </c>
      <c r="V153" s="44">
        <v>49.25</v>
      </c>
      <c r="W153" s="44">
        <v>162957.32</v>
      </c>
    </row>
    <row r="154" spans="1:23" x14ac:dyDescent="0.3">
      <c r="A154" s="10">
        <v>153</v>
      </c>
      <c r="B154" s="6">
        <v>2</v>
      </c>
      <c r="C154" s="27">
        <f ca="1">IF('modified training dataset'!C154 = "M", 0, 1)</f>
        <v>0</v>
      </c>
      <c r="D154" s="27">
        <f>IF(DAD_MD_Training!E154="MARRIED",1,0)</f>
        <v>0</v>
      </c>
      <c r="E154" s="2">
        <v>0</v>
      </c>
      <c r="F154" s="2">
        <v>0</v>
      </c>
      <c r="G154" s="28">
        <f>DAD_MD_Training!D154*'modified training dataset'!I154</f>
        <v>0</v>
      </c>
      <c r="H154" s="2">
        <v>0</v>
      </c>
      <c r="I154" s="2">
        <v>0</v>
      </c>
      <c r="J154" s="2">
        <v>1</v>
      </c>
      <c r="K154" s="7">
        <v>11.2</v>
      </c>
      <c r="L154" s="6">
        <v>98</v>
      </c>
      <c r="M154" s="8">
        <v>128</v>
      </c>
      <c r="N154" s="8">
        <v>24</v>
      </c>
      <c r="O154" s="9">
        <v>142326.04</v>
      </c>
      <c r="P154" s="9">
        <f t="shared" si="2"/>
        <v>11.865875761011978</v>
      </c>
      <c r="R154" s="44">
        <v>100</v>
      </c>
      <c r="S154" s="44">
        <v>165754.71182687063</v>
      </c>
      <c r="T154" s="44">
        <v>42780.998173129366</v>
      </c>
      <c r="V154" s="44">
        <v>49.75</v>
      </c>
      <c r="W154" s="44">
        <v>163372</v>
      </c>
    </row>
    <row r="155" spans="1:23" x14ac:dyDescent="0.3">
      <c r="A155" s="10">
        <v>154</v>
      </c>
      <c r="B155" s="6">
        <v>3</v>
      </c>
      <c r="C155" s="27">
        <f ca="1">IF('modified training dataset'!C155 = "M", 0, 1)</f>
        <v>0</v>
      </c>
      <c r="D155" s="27">
        <f>IF(DAD_MD_Training!E155="MARRIED",1,0)</f>
        <v>0</v>
      </c>
      <c r="E155" s="2">
        <v>0</v>
      </c>
      <c r="F155" s="2">
        <v>0</v>
      </c>
      <c r="G155" s="28">
        <f>DAD_MD_Training!D155*'modified training dataset'!I155</f>
        <v>0</v>
      </c>
      <c r="H155" s="2">
        <v>1</v>
      </c>
      <c r="I155" s="2">
        <v>0</v>
      </c>
      <c r="J155" s="2">
        <v>0</v>
      </c>
      <c r="K155" s="7">
        <v>12.5</v>
      </c>
      <c r="L155" s="6">
        <v>93</v>
      </c>
      <c r="M155" s="8">
        <v>104</v>
      </c>
      <c r="N155" s="8">
        <v>22</v>
      </c>
      <c r="O155" s="9">
        <v>140545</v>
      </c>
      <c r="P155" s="9">
        <f t="shared" si="2"/>
        <v>11.853283001173251</v>
      </c>
      <c r="R155" s="44">
        <v>101</v>
      </c>
      <c r="S155" s="44">
        <v>156908.2845673979</v>
      </c>
      <c r="T155" s="44">
        <v>22704.965432602097</v>
      </c>
      <c r="V155" s="44">
        <v>50.25</v>
      </c>
      <c r="W155" s="44">
        <v>163483</v>
      </c>
    </row>
    <row r="156" spans="1:23" x14ac:dyDescent="0.3">
      <c r="A156" s="10">
        <v>155</v>
      </c>
      <c r="B156" s="6">
        <v>1</v>
      </c>
      <c r="C156" s="27">
        <f ca="1">IF('modified training dataset'!C156 = "M", 0, 1)</f>
        <v>0</v>
      </c>
      <c r="D156" s="27">
        <f>IF(DAD_MD_Training!E156="MARRIED",1,0)</f>
        <v>0</v>
      </c>
      <c r="E156" s="2">
        <v>0</v>
      </c>
      <c r="F156" s="2">
        <v>0</v>
      </c>
      <c r="G156" s="28">
        <f>DAD_MD_Training!D156*'modified training dataset'!I156</f>
        <v>0</v>
      </c>
      <c r="H156" s="2">
        <v>0</v>
      </c>
      <c r="I156" s="2">
        <v>0</v>
      </c>
      <c r="J156" s="2">
        <v>1</v>
      </c>
      <c r="K156" s="7">
        <v>8.8000000000000007</v>
      </c>
      <c r="L156" s="6">
        <v>78</v>
      </c>
      <c r="M156" s="8">
        <v>100</v>
      </c>
      <c r="N156" s="8">
        <v>30</v>
      </c>
      <c r="O156" s="9">
        <v>57140.85</v>
      </c>
      <c r="P156" s="9">
        <f t="shared" si="2"/>
        <v>10.953274551417909</v>
      </c>
      <c r="R156" s="44">
        <v>102</v>
      </c>
      <c r="S156" s="44">
        <v>155569.43422600327</v>
      </c>
      <c r="T156" s="44">
        <v>-4412.9142260032531</v>
      </c>
      <c r="V156" s="44">
        <v>50.75</v>
      </c>
      <c r="W156" s="44">
        <v>163765</v>
      </c>
    </row>
    <row r="157" spans="1:23" x14ac:dyDescent="0.3">
      <c r="A157" s="10">
        <v>156</v>
      </c>
      <c r="B157" s="6">
        <v>5</v>
      </c>
      <c r="C157" s="27">
        <f ca="1">IF('modified training dataset'!C157 = "M", 0, 1)</f>
        <v>0</v>
      </c>
      <c r="D157" s="27">
        <f>IF(DAD_MD_Training!E157="MARRIED",1,0)</f>
        <v>0</v>
      </c>
      <c r="E157" s="2">
        <v>0</v>
      </c>
      <c r="F157" s="2">
        <v>0</v>
      </c>
      <c r="G157" s="28">
        <f>DAD_MD_Training!D157*'modified training dataset'!I157</f>
        <v>0</v>
      </c>
      <c r="H157" s="2">
        <v>0</v>
      </c>
      <c r="I157" s="2">
        <v>0</v>
      </c>
      <c r="J157" s="2">
        <v>1</v>
      </c>
      <c r="K157" s="7">
        <v>15</v>
      </c>
      <c r="L157" s="6">
        <v>99</v>
      </c>
      <c r="M157" s="8">
        <v>80</v>
      </c>
      <c r="N157" s="8">
        <v>20</v>
      </c>
      <c r="O157" s="9">
        <v>131727</v>
      </c>
      <c r="P157" s="9">
        <f t="shared" si="2"/>
        <v>11.78848687810893</v>
      </c>
      <c r="R157" s="44">
        <v>103</v>
      </c>
      <c r="S157" s="44">
        <v>150266.83970365603</v>
      </c>
      <c r="T157" s="44">
        <v>39434.710296343954</v>
      </c>
      <c r="V157" s="44">
        <v>51.25</v>
      </c>
      <c r="W157" s="44">
        <v>163914</v>
      </c>
    </row>
    <row r="158" spans="1:23" x14ac:dyDescent="0.3">
      <c r="A158" s="10">
        <v>157</v>
      </c>
      <c r="B158" s="6">
        <v>4</v>
      </c>
      <c r="C158" s="27">
        <f ca="1">IF('modified training dataset'!C158 = "M", 0, 1)</f>
        <v>0</v>
      </c>
      <c r="D158" s="27">
        <f>IF(DAD_MD_Training!E158="MARRIED",1,0)</f>
        <v>0</v>
      </c>
      <c r="E158" s="2">
        <v>0</v>
      </c>
      <c r="F158" s="2">
        <v>1</v>
      </c>
      <c r="G158" s="28">
        <f>DAD_MD_Training!D158*'modified training dataset'!I158</f>
        <v>0</v>
      </c>
      <c r="H158" s="2">
        <v>0</v>
      </c>
      <c r="I158" s="2">
        <v>0</v>
      </c>
      <c r="J158" s="2">
        <v>0</v>
      </c>
      <c r="K158" s="7">
        <v>13.4</v>
      </c>
      <c r="L158" s="6">
        <v>27</v>
      </c>
      <c r="M158" s="8">
        <v>120</v>
      </c>
      <c r="N158" s="8">
        <v>24</v>
      </c>
      <c r="O158" s="9">
        <v>132226</v>
      </c>
      <c r="P158" s="9">
        <f t="shared" si="2"/>
        <v>11.792267858771909</v>
      </c>
      <c r="R158" s="44">
        <v>104</v>
      </c>
      <c r="S158" s="44">
        <v>179141.12715455651</v>
      </c>
      <c r="T158" s="44">
        <v>-9190.1271545565105</v>
      </c>
      <c r="V158" s="44">
        <v>51.75</v>
      </c>
      <c r="W158" s="44">
        <v>164719</v>
      </c>
    </row>
    <row r="159" spans="1:23" x14ac:dyDescent="0.3">
      <c r="A159" s="10">
        <v>158</v>
      </c>
      <c r="B159" s="23">
        <v>3.287671232876712E-2</v>
      </c>
      <c r="C159" s="27">
        <f ca="1">IF('modified training dataset'!C159 = "M", 0, 1)</f>
        <v>0</v>
      </c>
      <c r="D159" s="27">
        <f>IF(DAD_MD_Training!E159="MARRIED",1,0)</f>
        <v>0</v>
      </c>
      <c r="E159" s="2">
        <v>0</v>
      </c>
      <c r="F159" s="2">
        <v>0</v>
      </c>
      <c r="G159" s="28">
        <f>DAD_MD_Training!D159*'modified training dataset'!I159</f>
        <v>0</v>
      </c>
      <c r="H159" s="2">
        <v>0</v>
      </c>
      <c r="I159" s="2">
        <v>0</v>
      </c>
      <c r="J159" s="2">
        <v>1</v>
      </c>
      <c r="K159" s="7">
        <v>2.02</v>
      </c>
      <c r="L159" s="6">
        <v>45</v>
      </c>
      <c r="M159" s="8">
        <v>120</v>
      </c>
      <c r="N159" s="8">
        <v>32</v>
      </c>
      <c r="O159" s="9">
        <v>77241</v>
      </c>
      <c r="P159" s="9">
        <f t="shared" si="2"/>
        <v>11.254685683118405</v>
      </c>
      <c r="R159" s="44">
        <v>105</v>
      </c>
      <c r="S159" s="44">
        <v>308071.40313401655</v>
      </c>
      <c r="T159" s="44">
        <v>-87552.403134016553</v>
      </c>
      <c r="V159" s="44">
        <v>52.25</v>
      </c>
      <c r="W159" s="44">
        <v>164962</v>
      </c>
    </row>
    <row r="160" spans="1:23" x14ac:dyDescent="0.3">
      <c r="A160" s="10">
        <v>159</v>
      </c>
      <c r="B160" s="6">
        <v>74</v>
      </c>
      <c r="C160" s="27">
        <f ca="1">IF('modified training dataset'!C160 = "M", 0, 1)</f>
        <v>0</v>
      </c>
      <c r="D160" s="27">
        <f>IF(DAD_MD_Training!E160="MARRIED",1,0)</f>
        <v>1</v>
      </c>
      <c r="E160" s="2">
        <v>0</v>
      </c>
      <c r="F160" s="2">
        <v>0</v>
      </c>
      <c r="G160" s="28">
        <f>DAD_MD_Training!D160*'modified training dataset'!I160</f>
        <v>0</v>
      </c>
      <c r="H160" s="2">
        <v>0</v>
      </c>
      <c r="I160" s="2">
        <v>0</v>
      </c>
      <c r="J160" s="2">
        <v>1</v>
      </c>
      <c r="K160" s="7">
        <v>64.3</v>
      </c>
      <c r="L160" s="6">
        <v>155</v>
      </c>
      <c r="M160" s="8">
        <v>102</v>
      </c>
      <c r="N160" s="8">
        <v>24</v>
      </c>
      <c r="O160" s="9">
        <v>55885.7</v>
      </c>
      <c r="P160" s="9">
        <f t="shared" si="2"/>
        <v>10.931063812463732</v>
      </c>
      <c r="R160" s="44">
        <v>106</v>
      </c>
      <c r="S160" s="44">
        <v>214830.7081495139</v>
      </c>
      <c r="T160" s="44">
        <v>-75107.708149513899</v>
      </c>
      <c r="V160" s="44">
        <v>52.75</v>
      </c>
      <c r="W160" s="44">
        <v>165000</v>
      </c>
    </row>
    <row r="161" spans="1:23" x14ac:dyDescent="0.3">
      <c r="A161" s="10">
        <v>160</v>
      </c>
      <c r="B161" s="6">
        <v>12</v>
      </c>
      <c r="C161" s="27">
        <f ca="1">IF('modified training dataset'!C161 = "M", 0, 1)</f>
        <v>0</v>
      </c>
      <c r="D161" s="27">
        <f>IF(DAD_MD_Training!E161="MARRIED",1,0)</f>
        <v>0</v>
      </c>
      <c r="E161" s="2">
        <v>0</v>
      </c>
      <c r="F161" s="2">
        <v>0</v>
      </c>
      <c r="G161" s="28">
        <f>DAD_MD_Training!D161*'modified training dataset'!I161</f>
        <v>0</v>
      </c>
      <c r="H161" s="2">
        <v>0</v>
      </c>
      <c r="I161" s="2">
        <v>0</v>
      </c>
      <c r="J161" s="2">
        <v>1</v>
      </c>
      <c r="K161" s="7">
        <v>23.5</v>
      </c>
      <c r="L161" s="6">
        <v>130</v>
      </c>
      <c r="M161" s="8">
        <v>90</v>
      </c>
      <c r="N161" s="8">
        <v>22</v>
      </c>
      <c r="O161" s="9">
        <v>49700</v>
      </c>
      <c r="P161" s="9">
        <f t="shared" si="2"/>
        <v>10.81376021208472</v>
      </c>
      <c r="R161" s="44">
        <v>107</v>
      </c>
      <c r="S161" s="44">
        <v>167129.39633049438</v>
      </c>
      <c r="T161" s="44">
        <v>-47443.756330494376</v>
      </c>
      <c r="V161" s="44">
        <v>53.25</v>
      </c>
      <c r="W161" s="44">
        <v>165335.52000000002</v>
      </c>
    </row>
    <row r="162" spans="1:23" x14ac:dyDescent="0.3">
      <c r="A162" s="10">
        <v>161</v>
      </c>
      <c r="B162" s="6">
        <v>6</v>
      </c>
      <c r="C162" s="27">
        <f ca="1">IF('modified training dataset'!C162 = "M", 0, 1)</f>
        <v>0</v>
      </c>
      <c r="D162" s="27">
        <f>IF(DAD_MD_Training!E162="MARRIED",1,0)</f>
        <v>0</v>
      </c>
      <c r="E162" s="2">
        <v>0</v>
      </c>
      <c r="F162" s="2">
        <v>0</v>
      </c>
      <c r="G162" s="28">
        <f>DAD_MD_Training!D162*'modified training dataset'!I162</f>
        <v>0</v>
      </c>
      <c r="H162" s="2">
        <v>0</v>
      </c>
      <c r="I162" s="2">
        <v>1</v>
      </c>
      <c r="J162" s="2">
        <v>0</v>
      </c>
      <c r="K162" s="7">
        <v>17.5</v>
      </c>
      <c r="L162" s="6">
        <v>114</v>
      </c>
      <c r="M162" s="8">
        <v>102</v>
      </c>
      <c r="N162" s="8">
        <v>28</v>
      </c>
      <c r="O162" s="9">
        <v>155352</v>
      </c>
      <c r="P162" s="9">
        <f t="shared" si="2"/>
        <v>11.953448788893455</v>
      </c>
      <c r="R162" s="44">
        <v>108</v>
      </c>
      <c r="S162" s="44">
        <v>219541.48710580348</v>
      </c>
      <c r="T162" s="44">
        <v>33929.512894196523</v>
      </c>
      <c r="V162" s="44">
        <v>53.75</v>
      </c>
      <c r="W162" s="44">
        <v>166709</v>
      </c>
    </row>
    <row r="163" spans="1:23" x14ac:dyDescent="0.3">
      <c r="A163" s="10">
        <v>162</v>
      </c>
      <c r="B163" s="6">
        <v>5</v>
      </c>
      <c r="C163" s="27">
        <f ca="1">IF('modified training dataset'!C163 = "M", 0, 1)</f>
        <v>0</v>
      </c>
      <c r="D163" s="27">
        <f>IF(DAD_MD_Training!E163="MARRIED",1,0)</f>
        <v>0</v>
      </c>
      <c r="E163" s="2">
        <v>0</v>
      </c>
      <c r="F163" s="2">
        <v>0</v>
      </c>
      <c r="G163" s="28">
        <f>DAD_MD_Training!D163*'modified training dataset'!I163</f>
        <v>0</v>
      </c>
      <c r="H163" s="2">
        <v>0</v>
      </c>
      <c r="I163" s="2">
        <v>0</v>
      </c>
      <c r="J163" s="2">
        <v>1</v>
      </c>
      <c r="K163" s="7">
        <v>15</v>
      </c>
      <c r="L163" s="6">
        <v>105</v>
      </c>
      <c r="M163" s="8">
        <v>110</v>
      </c>
      <c r="N163" s="8">
        <v>32</v>
      </c>
      <c r="O163" s="9">
        <v>288614.2</v>
      </c>
      <c r="P163" s="9">
        <f t="shared" si="2"/>
        <v>12.57284612716068</v>
      </c>
      <c r="R163" s="44">
        <v>109</v>
      </c>
      <c r="S163" s="44">
        <v>145261.82204127664</v>
      </c>
      <c r="T163" s="44">
        <v>-15577.822041276639</v>
      </c>
      <c r="V163" s="44">
        <v>54.25</v>
      </c>
      <c r="W163" s="44">
        <v>167122</v>
      </c>
    </row>
    <row r="164" spans="1:23" x14ac:dyDescent="0.3">
      <c r="A164" s="10">
        <v>163</v>
      </c>
      <c r="B164" s="6">
        <v>6</v>
      </c>
      <c r="C164" s="27">
        <f ca="1">IF('modified training dataset'!C164 = "M", 0, 1)</f>
        <v>0</v>
      </c>
      <c r="D164" s="27">
        <f>IF(DAD_MD_Training!E164="MARRIED",1,0)</f>
        <v>0</v>
      </c>
      <c r="E164" s="2">
        <v>0</v>
      </c>
      <c r="F164" s="2">
        <v>0</v>
      </c>
      <c r="G164" s="28">
        <f>DAD_MD_Training!D164*'modified training dataset'!I164</f>
        <v>0</v>
      </c>
      <c r="H164" s="2">
        <v>0</v>
      </c>
      <c r="I164" s="2">
        <v>0</v>
      </c>
      <c r="J164" s="2">
        <v>1</v>
      </c>
      <c r="K164" s="7">
        <v>13</v>
      </c>
      <c r="L164" s="6">
        <v>39</v>
      </c>
      <c r="M164" s="8">
        <v>80</v>
      </c>
      <c r="N164" s="8">
        <v>24</v>
      </c>
      <c r="O164" s="9">
        <v>239570.4</v>
      </c>
      <c r="P164" s="9">
        <f t="shared" si="2"/>
        <v>12.386602598359778</v>
      </c>
      <c r="R164" s="44">
        <v>110</v>
      </c>
      <c r="S164" s="44">
        <v>165026.75921420654</v>
      </c>
      <c r="T164" s="44">
        <v>2095.2407857934595</v>
      </c>
      <c r="V164" s="44">
        <v>54.75</v>
      </c>
      <c r="W164" s="44">
        <v>168670</v>
      </c>
    </row>
    <row r="165" spans="1:23" x14ac:dyDescent="0.3">
      <c r="A165" s="10">
        <v>164</v>
      </c>
      <c r="B165" s="6">
        <v>13</v>
      </c>
      <c r="C165" s="27">
        <f ca="1">IF('modified training dataset'!C165 = "M", 0, 1)</f>
        <v>0</v>
      </c>
      <c r="D165" s="27">
        <f>IF(DAD_MD_Training!E165="MARRIED",1,0)</f>
        <v>0</v>
      </c>
      <c r="E165" s="2">
        <v>0</v>
      </c>
      <c r="F165" s="2">
        <v>0</v>
      </c>
      <c r="G165" s="28">
        <f>DAD_MD_Training!D165*'modified training dataset'!I165</f>
        <v>0</v>
      </c>
      <c r="H165" s="2">
        <v>0</v>
      </c>
      <c r="I165" s="2">
        <v>0</v>
      </c>
      <c r="J165" s="2">
        <v>1</v>
      </c>
      <c r="K165" s="7">
        <v>31</v>
      </c>
      <c r="L165" s="6">
        <v>145</v>
      </c>
      <c r="M165" s="8">
        <v>100</v>
      </c>
      <c r="N165" s="8">
        <v>24</v>
      </c>
      <c r="O165" s="9">
        <v>170302</v>
      </c>
      <c r="P165" s="9">
        <f t="shared" si="2"/>
        <v>12.045328610563029</v>
      </c>
      <c r="R165" s="44">
        <v>111</v>
      </c>
      <c r="S165" s="44">
        <v>272440.40837775636</v>
      </c>
      <c r="T165" s="44">
        <v>4017.5916222436354</v>
      </c>
      <c r="V165" s="44">
        <v>55.25</v>
      </c>
      <c r="W165" s="44">
        <v>169726.43</v>
      </c>
    </row>
    <row r="166" spans="1:23" x14ac:dyDescent="0.3">
      <c r="A166" s="10">
        <v>165</v>
      </c>
      <c r="B166" s="6">
        <v>9</v>
      </c>
      <c r="C166" s="27">
        <f ca="1">IF('modified training dataset'!C166 = "M", 0, 1)</f>
        <v>0</v>
      </c>
      <c r="D166" s="27">
        <f>IF(DAD_MD_Training!E166="MARRIED",1,0)</f>
        <v>0</v>
      </c>
      <c r="E166" s="2">
        <v>0</v>
      </c>
      <c r="F166" s="2">
        <v>1</v>
      </c>
      <c r="G166" s="28">
        <f>DAD_MD_Training!D166*'modified training dataset'!I166</f>
        <v>0</v>
      </c>
      <c r="H166" s="2">
        <v>0</v>
      </c>
      <c r="I166" s="2">
        <v>0</v>
      </c>
      <c r="J166" s="2">
        <v>0</v>
      </c>
      <c r="K166" s="7">
        <v>20</v>
      </c>
      <c r="L166" s="6">
        <v>50</v>
      </c>
      <c r="M166" s="8">
        <v>90</v>
      </c>
      <c r="N166" s="8">
        <v>24</v>
      </c>
      <c r="O166" s="9">
        <v>141232.16999999998</v>
      </c>
      <c r="P166" s="9">
        <f t="shared" si="2"/>
        <v>11.858160410952504</v>
      </c>
      <c r="R166" s="44">
        <v>112</v>
      </c>
      <c r="S166" s="44">
        <v>73745.621784670802</v>
      </c>
      <c r="T166" s="44">
        <v>76591.378215329198</v>
      </c>
      <c r="V166" s="44">
        <v>55.75</v>
      </c>
      <c r="W166" s="44">
        <v>169951</v>
      </c>
    </row>
    <row r="167" spans="1:23" x14ac:dyDescent="0.3">
      <c r="A167" s="10">
        <v>166</v>
      </c>
      <c r="B167" s="6">
        <v>51</v>
      </c>
      <c r="C167" s="27">
        <f ca="1">IF('modified training dataset'!C167 = "M", 0, 1)</f>
        <v>0</v>
      </c>
      <c r="D167" s="27">
        <f>IF(DAD_MD_Training!E167="MARRIED",1,0)</f>
        <v>1</v>
      </c>
      <c r="E167" s="2">
        <v>0</v>
      </c>
      <c r="F167" s="2">
        <v>0</v>
      </c>
      <c r="G167" s="28">
        <f>DAD_MD_Training!D167*'modified training dataset'!I167</f>
        <v>0</v>
      </c>
      <c r="H167" s="2">
        <v>1</v>
      </c>
      <c r="I167" s="2">
        <v>0</v>
      </c>
      <c r="J167" s="2">
        <v>0</v>
      </c>
      <c r="K167" s="7">
        <v>47</v>
      </c>
      <c r="L167" s="6">
        <v>152</v>
      </c>
      <c r="M167" s="8">
        <v>67</v>
      </c>
      <c r="N167" s="8">
        <v>12</v>
      </c>
      <c r="O167" s="9">
        <v>102537.85</v>
      </c>
      <c r="P167" s="9">
        <f t="shared" si="2"/>
        <v>11.537987277690526</v>
      </c>
      <c r="R167" s="44">
        <v>113</v>
      </c>
      <c r="S167" s="44">
        <v>163922.19794140043</v>
      </c>
      <c r="T167" s="44">
        <v>-25829.177941400412</v>
      </c>
      <c r="V167" s="44">
        <v>56.25</v>
      </c>
      <c r="W167" s="44">
        <v>170302</v>
      </c>
    </row>
    <row r="168" spans="1:23" x14ac:dyDescent="0.3">
      <c r="A168" s="10">
        <v>167</v>
      </c>
      <c r="B168" s="6">
        <v>74</v>
      </c>
      <c r="C168" s="27">
        <f ca="1">IF('modified training dataset'!C168 = "M", 0, 1)</f>
        <v>0</v>
      </c>
      <c r="D168" s="27">
        <f>IF(DAD_MD_Training!E168="MARRIED",1,0)</f>
        <v>1</v>
      </c>
      <c r="E168" s="2">
        <v>0</v>
      </c>
      <c r="F168" s="2">
        <v>0</v>
      </c>
      <c r="G168" s="28">
        <f>DAD_MD_Training!D168*'modified training dataset'!I168</f>
        <v>0</v>
      </c>
      <c r="H168" s="2">
        <v>1</v>
      </c>
      <c r="I168" s="2">
        <v>0</v>
      </c>
      <c r="J168" s="2">
        <v>0</v>
      </c>
      <c r="K168" s="7">
        <v>57.1</v>
      </c>
      <c r="L168" s="6">
        <v>157</v>
      </c>
      <c r="M168" s="8">
        <v>94</v>
      </c>
      <c r="N168" s="8">
        <v>20</v>
      </c>
      <c r="O168" s="9">
        <v>219126.24</v>
      </c>
      <c r="P168" s="9">
        <f t="shared" si="2"/>
        <v>12.297403281078031</v>
      </c>
      <c r="R168" s="44">
        <v>114</v>
      </c>
      <c r="S168" s="44">
        <v>174163.1260855486</v>
      </c>
      <c r="T168" s="44">
        <v>4234.8739144513966</v>
      </c>
      <c r="V168" s="44">
        <v>56.75</v>
      </c>
      <c r="W168" s="44">
        <v>170654</v>
      </c>
    </row>
    <row r="169" spans="1:23" x14ac:dyDescent="0.3">
      <c r="A169" s="10">
        <v>168</v>
      </c>
      <c r="B169" s="6">
        <v>27</v>
      </c>
      <c r="C169" s="27">
        <f ca="1">IF('modified training dataset'!C169 = "M", 0, 1)</f>
        <v>0</v>
      </c>
      <c r="D169" s="27">
        <f>IF(DAD_MD_Training!E169="MARRIED",1,0)</f>
        <v>0</v>
      </c>
      <c r="E169" s="2">
        <v>0</v>
      </c>
      <c r="F169" s="2">
        <v>0</v>
      </c>
      <c r="G169" s="28">
        <f>DAD_MD_Training!D169*'modified training dataset'!I169</f>
        <v>0</v>
      </c>
      <c r="H169" s="2">
        <v>0</v>
      </c>
      <c r="I169" s="2">
        <v>1</v>
      </c>
      <c r="J169" s="2">
        <v>0</v>
      </c>
      <c r="K169" s="7">
        <v>60</v>
      </c>
      <c r="L169" s="6">
        <v>166</v>
      </c>
      <c r="M169" s="8">
        <v>68</v>
      </c>
      <c r="N169" s="8">
        <v>25</v>
      </c>
      <c r="O169" s="9">
        <v>204852.36</v>
      </c>
      <c r="P169" s="9">
        <f t="shared" si="2"/>
        <v>12.230044803533502</v>
      </c>
      <c r="R169" s="44">
        <v>115</v>
      </c>
      <c r="S169" s="44">
        <v>265506.33782182925</v>
      </c>
      <c r="T169" s="44">
        <v>-84636.337821829249</v>
      </c>
      <c r="V169" s="44">
        <v>57.25</v>
      </c>
      <c r="W169" s="44">
        <v>176340.75</v>
      </c>
    </row>
    <row r="170" spans="1:23" x14ac:dyDescent="0.3">
      <c r="A170" s="10">
        <v>169</v>
      </c>
      <c r="B170" s="6">
        <v>55</v>
      </c>
      <c r="C170" s="27">
        <f ca="1">IF('modified training dataset'!C170 = "M", 0, 1)</f>
        <v>0</v>
      </c>
      <c r="D170" s="27">
        <f>IF(DAD_MD_Training!E170="MARRIED",1,0)</f>
        <v>1</v>
      </c>
      <c r="E170" s="2">
        <v>0</v>
      </c>
      <c r="F170" s="2">
        <v>0</v>
      </c>
      <c r="G170" s="28">
        <f>DAD_MD_Training!D170*'modified training dataset'!I170</f>
        <v>0</v>
      </c>
      <c r="H170" s="2">
        <v>1</v>
      </c>
      <c r="I170" s="2">
        <v>0</v>
      </c>
      <c r="J170" s="2">
        <v>0</v>
      </c>
      <c r="K170" s="7">
        <v>64.900000000000006</v>
      </c>
      <c r="L170" s="6">
        <v>167</v>
      </c>
      <c r="M170" s="8">
        <v>74</v>
      </c>
      <c r="N170" s="8">
        <v>18</v>
      </c>
      <c r="O170" s="9">
        <v>253368</v>
      </c>
      <c r="P170" s="9">
        <f t="shared" si="2"/>
        <v>12.442598256337641</v>
      </c>
      <c r="R170" s="44">
        <v>116</v>
      </c>
      <c r="S170" s="44">
        <v>199168.43221228008</v>
      </c>
      <c r="T170" s="44">
        <v>-16517.43221228008</v>
      </c>
      <c r="V170" s="44">
        <v>57.75</v>
      </c>
      <c r="W170" s="44">
        <v>176383</v>
      </c>
    </row>
    <row r="171" spans="1:23" x14ac:dyDescent="0.3">
      <c r="A171" s="10">
        <v>170</v>
      </c>
      <c r="B171" s="6">
        <v>70</v>
      </c>
      <c r="C171" s="27">
        <f ca="1">IF('modified training dataset'!C171 = "M", 0, 1)</f>
        <v>0</v>
      </c>
      <c r="D171" s="27">
        <f>IF(DAD_MD_Training!E171="MARRIED",1,0)</f>
        <v>1</v>
      </c>
      <c r="E171" s="2">
        <v>0</v>
      </c>
      <c r="F171" s="2">
        <v>0</v>
      </c>
      <c r="G171" s="28">
        <f>DAD_MD_Training!D171*'modified training dataset'!I171</f>
        <v>0</v>
      </c>
      <c r="H171" s="2">
        <v>1</v>
      </c>
      <c r="I171" s="2">
        <v>0</v>
      </c>
      <c r="J171" s="2">
        <v>0</v>
      </c>
      <c r="K171" s="7">
        <v>54.7</v>
      </c>
      <c r="L171" s="6">
        <v>168</v>
      </c>
      <c r="M171" s="8">
        <v>68</v>
      </c>
      <c r="N171" s="8">
        <v>22</v>
      </c>
      <c r="O171" s="9">
        <v>162271</v>
      </c>
      <c r="P171" s="9">
        <f t="shared" si="2"/>
        <v>11.997023056083153</v>
      </c>
      <c r="R171" s="44">
        <v>117</v>
      </c>
      <c r="S171" s="44">
        <v>147023.25475586153</v>
      </c>
      <c r="T171" s="44">
        <v>176936.74524413847</v>
      </c>
      <c r="V171" s="44">
        <v>58.25</v>
      </c>
      <c r="W171" s="44">
        <v>178100</v>
      </c>
    </row>
    <row r="172" spans="1:23" x14ac:dyDescent="0.3">
      <c r="A172" s="10">
        <v>171</v>
      </c>
      <c r="B172" s="6">
        <v>31</v>
      </c>
      <c r="C172" s="27">
        <f ca="1">IF('modified training dataset'!C172 = "M", 0, 1)</f>
        <v>0</v>
      </c>
      <c r="D172" s="27">
        <f>IF(DAD_MD_Training!E172="MARRIED",1,0)</f>
        <v>0</v>
      </c>
      <c r="E172" s="2">
        <v>0</v>
      </c>
      <c r="F172" s="2">
        <v>0</v>
      </c>
      <c r="G172" s="28">
        <f>DAD_MD_Training!D172*'modified training dataset'!I172</f>
        <v>1</v>
      </c>
      <c r="H172" s="2">
        <v>0</v>
      </c>
      <c r="I172" s="2">
        <v>1</v>
      </c>
      <c r="J172" s="2">
        <v>0</v>
      </c>
      <c r="K172" s="7">
        <v>44</v>
      </c>
      <c r="L172" s="6">
        <v>155</v>
      </c>
      <c r="M172" s="8">
        <v>80</v>
      </c>
      <c r="N172" s="8">
        <v>22</v>
      </c>
      <c r="O172" s="9">
        <v>293271</v>
      </c>
      <c r="P172" s="9">
        <f t="shared" si="2"/>
        <v>12.588852375204956</v>
      </c>
      <c r="R172" s="44">
        <v>118</v>
      </c>
      <c r="S172" s="44">
        <v>230856.39777975049</v>
      </c>
      <c r="T172" s="44">
        <v>-71529.017779750488</v>
      </c>
      <c r="V172" s="44">
        <v>58.75</v>
      </c>
      <c r="W172" s="44">
        <v>178398</v>
      </c>
    </row>
    <row r="173" spans="1:23" x14ac:dyDescent="0.3">
      <c r="A173" s="10">
        <v>172</v>
      </c>
      <c r="B173" s="6">
        <v>14</v>
      </c>
      <c r="C173" s="27">
        <f ca="1">IF('modified training dataset'!C173 = "M", 0, 1)</f>
        <v>0</v>
      </c>
      <c r="D173" s="27">
        <f>IF(DAD_MD_Training!E173="MARRIED",1,0)</f>
        <v>0</v>
      </c>
      <c r="E173" s="2">
        <v>0</v>
      </c>
      <c r="F173" s="2">
        <v>1</v>
      </c>
      <c r="G173" s="28">
        <f>DAD_MD_Training!D173*'modified training dataset'!I173</f>
        <v>0</v>
      </c>
      <c r="H173" s="2">
        <v>0</v>
      </c>
      <c r="I173" s="2">
        <v>0</v>
      </c>
      <c r="J173" s="2">
        <v>0</v>
      </c>
      <c r="K173" s="7">
        <v>20</v>
      </c>
      <c r="L173" s="6">
        <v>122</v>
      </c>
      <c r="M173" s="8">
        <v>76</v>
      </c>
      <c r="N173" s="8">
        <v>22</v>
      </c>
      <c r="O173" s="9">
        <v>162957</v>
      </c>
      <c r="P173" s="9">
        <f t="shared" si="2"/>
        <v>12.001241641305606</v>
      </c>
      <c r="R173" s="44">
        <v>119</v>
      </c>
      <c r="S173" s="44">
        <v>194114.90354654373</v>
      </c>
      <c r="T173" s="44">
        <v>-62684.903546543734</v>
      </c>
      <c r="V173" s="44">
        <v>59.25</v>
      </c>
      <c r="W173" s="44">
        <v>178428</v>
      </c>
    </row>
    <row r="174" spans="1:23" x14ac:dyDescent="0.3">
      <c r="A174" s="10">
        <v>173</v>
      </c>
      <c r="B174" s="6">
        <v>2</v>
      </c>
      <c r="C174" s="27">
        <f ca="1">IF('modified training dataset'!C174 = "M", 0, 1)</f>
        <v>0</v>
      </c>
      <c r="D174" s="27">
        <f>IF(DAD_MD_Training!E174="MARRIED",1,0)</f>
        <v>0</v>
      </c>
      <c r="E174" s="2">
        <v>0</v>
      </c>
      <c r="F174" s="2">
        <v>0</v>
      </c>
      <c r="G174" s="28">
        <f>DAD_MD_Training!D174*'modified training dataset'!I174</f>
        <v>0</v>
      </c>
      <c r="H174" s="2">
        <v>0</v>
      </c>
      <c r="I174" s="2">
        <v>0</v>
      </c>
      <c r="J174" s="2">
        <v>1</v>
      </c>
      <c r="K174" s="7">
        <v>9.4</v>
      </c>
      <c r="L174" s="6">
        <v>74</v>
      </c>
      <c r="M174" s="8">
        <v>110</v>
      </c>
      <c r="N174" s="8">
        <v>24</v>
      </c>
      <c r="O174" s="9">
        <v>137273</v>
      </c>
      <c r="P174" s="9">
        <f t="shared" si="2"/>
        <v>11.82972692274573</v>
      </c>
      <c r="R174" s="44">
        <v>120</v>
      </c>
      <c r="S174" s="44">
        <v>179618.32945371931</v>
      </c>
      <c r="T174" s="44">
        <v>797.34054628066951</v>
      </c>
      <c r="V174" s="44">
        <v>59.75</v>
      </c>
      <c r="W174" s="44">
        <v>179613.25</v>
      </c>
    </row>
    <row r="175" spans="1:23" x14ac:dyDescent="0.3">
      <c r="A175" s="10">
        <v>174</v>
      </c>
      <c r="B175" s="6">
        <v>44</v>
      </c>
      <c r="C175" s="27">
        <f ca="1">IF('modified training dataset'!C175 = "M", 0, 1)</f>
        <v>0</v>
      </c>
      <c r="D175" s="27">
        <f>IF(DAD_MD_Training!E175="MARRIED",1,0)</f>
        <v>1</v>
      </c>
      <c r="E175" s="2">
        <v>0</v>
      </c>
      <c r="F175" s="2">
        <v>0</v>
      </c>
      <c r="G175" s="28">
        <f>DAD_MD_Training!D175*'modified training dataset'!I175</f>
        <v>0</v>
      </c>
      <c r="H175" s="2">
        <v>1</v>
      </c>
      <c r="I175" s="2">
        <v>0</v>
      </c>
      <c r="J175" s="2">
        <v>0</v>
      </c>
      <c r="K175" s="7">
        <v>67.400000000000006</v>
      </c>
      <c r="L175" s="6">
        <v>172</v>
      </c>
      <c r="M175" s="8">
        <v>78</v>
      </c>
      <c r="N175" s="8">
        <v>24</v>
      </c>
      <c r="O175" s="9">
        <v>199677</v>
      </c>
      <c r="P175" s="9">
        <f t="shared" si="2"/>
        <v>12.204456340011877</v>
      </c>
      <c r="R175" s="44">
        <v>121</v>
      </c>
      <c r="S175" s="44">
        <v>295923.79839607113</v>
      </c>
      <c r="T175" s="44">
        <v>-156856.79839607113</v>
      </c>
      <c r="V175" s="44">
        <v>60.25</v>
      </c>
      <c r="W175" s="44">
        <v>179720</v>
      </c>
    </row>
    <row r="176" spans="1:23" x14ac:dyDescent="0.3">
      <c r="A176" s="10">
        <v>175</v>
      </c>
      <c r="B176" s="6">
        <v>13</v>
      </c>
      <c r="C176" s="27">
        <f ca="1">IF('modified training dataset'!C176 = "M", 0, 1)</f>
        <v>0</v>
      </c>
      <c r="D176" s="27">
        <f>IF(DAD_MD_Training!E176="MARRIED",1,0)</f>
        <v>0</v>
      </c>
      <c r="E176" s="2">
        <v>0</v>
      </c>
      <c r="F176" s="2">
        <v>0</v>
      </c>
      <c r="G176" s="28">
        <f>DAD_MD_Training!D176*'modified training dataset'!I176</f>
        <v>0</v>
      </c>
      <c r="H176" s="2">
        <v>0</v>
      </c>
      <c r="I176" s="2">
        <v>0</v>
      </c>
      <c r="J176" s="2">
        <v>1</v>
      </c>
      <c r="K176" s="7">
        <v>29</v>
      </c>
      <c r="L176" s="6">
        <v>147</v>
      </c>
      <c r="M176" s="8">
        <v>112</v>
      </c>
      <c r="N176" s="8">
        <v>22</v>
      </c>
      <c r="O176" s="9">
        <v>161017</v>
      </c>
      <c r="P176" s="9">
        <f t="shared" si="2"/>
        <v>11.989265228454475</v>
      </c>
      <c r="R176" s="44">
        <v>122</v>
      </c>
      <c r="S176" s="44">
        <v>197411.88093087214</v>
      </c>
      <c r="T176" s="44">
        <v>453.11906912786071</v>
      </c>
      <c r="V176" s="44">
        <v>60.75</v>
      </c>
      <c r="W176" s="44">
        <v>180415.66999999998</v>
      </c>
    </row>
    <row r="177" spans="1:23" x14ac:dyDescent="0.3">
      <c r="A177" s="10">
        <v>176</v>
      </c>
      <c r="B177" s="6">
        <v>16</v>
      </c>
      <c r="C177" s="27">
        <f ca="1">IF('modified training dataset'!C177 = "M", 0, 1)</f>
        <v>0</v>
      </c>
      <c r="D177" s="27">
        <f>IF(DAD_MD_Training!E177="MARRIED",1,0)</f>
        <v>0</v>
      </c>
      <c r="E177" s="2">
        <v>0</v>
      </c>
      <c r="F177" s="2">
        <v>0</v>
      </c>
      <c r="G177" s="28">
        <f>DAD_MD_Training!D177*'modified training dataset'!I177</f>
        <v>1</v>
      </c>
      <c r="H177" s="2">
        <v>0</v>
      </c>
      <c r="I177" s="2">
        <v>1</v>
      </c>
      <c r="J177" s="2">
        <v>0</v>
      </c>
      <c r="K177" s="7">
        <v>36.4</v>
      </c>
      <c r="L177" s="6">
        <v>148</v>
      </c>
      <c r="M177" s="8">
        <v>78</v>
      </c>
      <c r="N177" s="8">
        <v>26</v>
      </c>
      <c r="O177" s="9">
        <v>199790</v>
      </c>
      <c r="P177" s="9">
        <f t="shared" si="2"/>
        <v>12.205022093893994</v>
      </c>
      <c r="R177" s="44">
        <v>123</v>
      </c>
      <c r="S177" s="44">
        <v>143803.44694498231</v>
      </c>
      <c r="T177" s="44">
        <v>1096.8530550176802</v>
      </c>
      <c r="V177" s="44">
        <v>61.25</v>
      </c>
      <c r="W177" s="44">
        <v>180728</v>
      </c>
    </row>
    <row r="178" spans="1:23" x14ac:dyDescent="0.3">
      <c r="A178" s="10">
        <v>177</v>
      </c>
      <c r="B178" s="6">
        <v>65</v>
      </c>
      <c r="C178" s="27">
        <f ca="1">IF('modified training dataset'!C178 = "M", 0, 1)</f>
        <v>0</v>
      </c>
      <c r="D178" s="27">
        <f>IF(DAD_MD_Training!E178="MARRIED",1,0)</f>
        <v>1</v>
      </c>
      <c r="E178" s="2">
        <v>0</v>
      </c>
      <c r="F178" s="2">
        <v>0</v>
      </c>
      <c r="G178" s="28">
        <f>DAD_MD_Training!D178*'modified training dataset'!I178</f>
        <v>0</v>
      </c>
      <c r="H178" s="2">
        <v>0</v>
      </c>
      <c r="I178" s="2">
        <v>0</v>
      </c>
      <c r="J178" s="2">
        <v>0</v>
      </c>
      <c r="K178" s="7">
        <v>62</v>
      </c>
      <c r="L178" s="6">
        <v>160</v>
      </c>
      <c r="M178" s="8">
        <v>41</v>
      </c>
      <c r="N178" s="8">
        <v>32</v>
      </c>
      <c r="O178" s="9">
        <v>159882</v>
      </c>
      <c r="P178" s="9">
        <f t="shared" si="2"/>
        <v>11.982191322129054</v>
      </c>
      <c r="R178" s="44">
        <v>124</v>
      </c>
      <c r="S178" s="44">
        <v>161815.92562426301</v>
      </c>
      <c r="T178" s="44">
        <v>40817.974375736987</v>
      </c>
      <c r="V178" s="44">
        <v>61.75</v>
      </c>
      <c r="W178" s="44">
        <v>180870</v>
      </c>
    </row>
    <row r="179" spans="1:23" x14ac:dyDescent="0.3">
      <c r="A179" s="10">
        <v>178</v>
      </c>
      <c r="B179" s="6">
        <v>7</v>
      </c>
      <c r="C179" s="27">
        <f ca="1">IF('modified training dataset'!C179 = "M", 0, 1)</f>
        <v>0</v>
      </c>
      <c r="D179" s="27">
        <f>IF(DAD_MD_Training!E179="MARRIED",1,0)</f>
        <v>0</v>
      </c>
      <c r="E179" s="2">
        <v>0</v>
      </c>
      <c r="F179" s="2">
        <v>0</v>
      </c>
      <c r="G179" s="28">
        <f>DAD_MD_Training!D179*'modified training dataset'!I179</f>
        <v>0</v>
      </c>
      <c r="H179" s="2">
        <v>0</v>
      </c>
      <c r="I179" s="2">
        <v>0</v>
      </c>
      <c r="J179" s="2">
        <v>1</v>
      </c>
      <c r="K179" s="7">
        <v>14.6</v>
      </c>
      <c r="L179" s="6">
        <v>19</v>
      </c>
      <c r="M179" s="8">
        <v>96</v>
      </c>
      <c r="N179" s="8">
        <v>24</v>
      </c>
      <c r="O179" s="9">
        <v>64929</v>
      </c>
      <c r="P179" s="9">
        <f t="shared" si="2"/>
        <v>11.08104964418264</v>
      </c>
      <c r="R179" s="44">
        <v>125</v>
      </c>
      <c r="S179" s="44">
        <v>283372.64379926067</v>
      </c>
      <c r="T179" s="44">
        <v>-50696.643799260666</v>
      </c>
      <c r="V179" s="44">
        <v>62.25</v>
      </c>
      <c r="W179" s="44">
        <v>182651</v>
      </c>
    </row>
    <row r="180" spans="1:23" x14ac:dyDescent="0.3">
      <c r="A180" s="10">
        <v>179</v>
      </c>
      <c r="B180" s="6">
        <v>4</v>
      </c>
      <c r="C180" s="27">
        <f ca="1">IF('modified training dataset'!C180 = "M", 0, 1)</f>
        <v>0</v>
      </c>
      <c r="D180" s="27">
        <f>IF(DAD_MD_Training!E180="MARRIED",1,0)</f>
        <v>0</v>
      </c>
      <c r="E180" s="2">
        <v>0</v>
      </c>
      <c r="F180" s="2">
        <v>0</v>
      </c>
      <c r="G180" s="28">
        <f>DAD_MD_Training!D180*'modified training dataset'!I180</f>
        <v>0</v>
      </c>
      <c r="H180" s="2">
        <v>0</v>
      </c>
      <c r="I180" s="2">
        <v>0</v>
      </c>
      <c r="J180" s="2">
        <v>0</v>
      </c>
      <c r="K180" s="7">
        <v>10.4</v>
      </c>
      <c r="L180" s="6">
        <v>87</v>
      </c>
      <c r="M180" s="8">
        <v>120</v>
      </c>
      <c r="N180" s="8">
        <v>28</v>
      </c>
      <c r="O180" s="9">
        <v>180728</v>
      </c>
      <c r="P180" s="9">
        <f t="shared" si="2"/>
        <v>12.104748417537058</v>
      </c>
      <c r="R180" s="44">
        <v>126</v>
      </c>
      <c r="S180" s="44">
        <v>164922.47601808424</v>
      </c>
      <c r="T180" s="44">
        <v>-37023.476018084242</v>
      </c>
      <c r="V180" s="44">
        <v>62.75</v>
      </c>
      <c r="W180" s="44">
        <v>183204</v>
      </c>
    </row>
    <row r="181" spans="1:23" x14ac:dyDescent="0.3">
      <c r="A181" s="10">
        <v>180</v>
      </c>
      <c r="B181" s="6">
        <v>45</v>
      </c>
      <c r="C181" s="27">
        <f ca="1">IF('modified training dataset'!C181 = "M", 0, 1)</f>
        <v>0</v>
      </c>
      <c r="D181" s="27">
        <f>IF(DAD_MD_Training!E181="MARRIED",1,0)</f>
        <v>1</v>
      </c>
      <c r="E181" s="2">
        <v>0</v>
      </c>
      <c r="F181" s="2">
        <v>0</v>
      </c>
      <c r="G181" s="28">
        <f>DAD_MD_Training!D181*'modified training dataset'!I181</f>
        <v>0</v>
      </c>
      <c r="H181" s="2">
        <v>1</v>
      </c>
      <c r="I181" s="2">
        <v>0</v>
      </c>
      <c r="J181" s="2">
        <v>0</v>
      </c>
      <c r="K181" s="7">
        <v>55</v>
      </c>
      <c r="L181" s="6">
        <v>156</v>
      </c>
      <c r="M181" s="8">
        <v>72</v>
      </c>
      <c r="N181" s="8">
        <v>20</v>
      </c>
      <c r="O181" s="9">
        <v>144134</v>
      </c>
      <c r="P181" s="9">
        <f t="shared" si="2"/>
        <v>11.878498701415285</v>
      </c>
      <c r="R181" s="44">
        <v>127</v>
      </c>
      <c r="S181" s="44">
        <v>177225.91803925429</v>
      </c>
      <c r="T181" s="44">
        <v>-31863.918039254291</v>
      </c>
      <c r="V181" s="44">
        <v>63.25</v>
      </c>
      <c r="W181" s="44">
        <v>189701.55</v>
      </c>
    </row>
    <row r="182" spans="1:23" x14ac:dyDescent="0.3">
      <c r="A182" s="10">
        <v>181</v>
      </c>
      <c r="B182" s="6">
        <v>13</v>
      </c>
      <c r="C182" s="27">
        <f ca="1">IF('modified training dataset'!C182 = "M", 0, 1)</f>
        <v>0</v>
      </c>
      <c r="D182" s="27">
        <f>IF(DAD_MD_Training!E182="MARRIED",1,0)</f>
        <v>0</v>
      </c>
      <c r="E182" s="2">
        <v>0</v>
      </c>
      <c r="F182" s="2">
        <v>1</v>
      </c>
      <c r="G182" s="28">
        <f>DAD_MD_Training!D182*'modified training dataset'!I182</f>
        <v>0</v>
      </c>
      <c r="H182" s="2">
        <v>0</v>
      </c>
      <c r="I182" s="2">
        <v>0</v>
      </c>
      <c r="J182" s="2">
        <v>0</v>
      </c>
      <c r="K182" s="7">
        <v>22</v>
      </c>
      <c r="L182" s="6">
        <v>139</v>
      </c>
      <c r="M182" s="8">
        <v>80</v>
      </c>
      <c r="N182" s="8">
        <v>18</v>
      </c>
      <c r="O182" s="9">
        <v>160250</v>
      </c>
      <c r="P182" s="9">
        <f t="shared" si="2"/>
        <v>11.984490374782917</v>
      </c>
      <c r="R182" s="44">
        <v>128</v>
      </c>
      <c r="S182" s="44">
        <v>136851.88462328078</v>
      </c>
      <c r="T182" s="44">
        <v>28483.635376719234</v>
      </c>
      <c r="V182" s="44">
        <v>63.75</v>
      </c>
      <c r="W182" s="44">
        <v>191102</v>
      </c>
    </row>
    <row r="183" spans="1:23" x14ac:dyDescent="0.3">
      <c r="A183" s="10">
        <v>182</v>
      </c>
      <c r="B183" s="6">
        <v>38</v>
      </c>
      <c r="C183" s="27">
        <f ca="1">IF('modified training dataset'!C183 = "M", 0, 1)</f>
        <v>0</v>
      </c>
      <c r="D183" s="27">
        <f>IF(DAD_MD_Training!E183="MARRIED",1,0)</f>
        <v>1</v>
      </c>
      <c r="E183" s="2">
        <v>0</v>
      </c>
      <c r="F183" s="2">
        <v>0</v>
      </c>
      <c r="G183" s="28">
        <f>DAD_MD_Training!D183*'modified training dataset'!I183</f>
        <v>1</v>
      </c>
      <c r="H183" s="2">
        <v>0</v>
      </c>
      <c r="I183" s="2">
        <v>1</v>
      </c>
      <c r="J183" s="2">
        <v>0</v>
      </c>
      <c r="K183" s="7">
        <v>56</v>
      </c>
      <c r="L183" s="6">
        <v>150</v>
      </c>
      <c r="M183" s="8">
        <v>68</v>
      </c>
      <c r="N183" s="8">
        <v>24</v>
      </c>
      <c r="O183" s="9">
        <v>193543</v>
      </c>
      <c r="P183" s="9">
        <f t="shared" si="2"/>
        <v>12.173254988986494</v>
      </c>
      <c r="R183" s="44">
        <v>129</v>
      </c>
      <c r="S183" s="44">
        <v>312080.5046508892</v>
      </c>
      <c r="T183" s="44">
        <v>-78814.504650889197</v>
      </c>
      <c r="V183" s="44">
        <v>64.25</v>
      </c>
      <c r="W183" s="44">
        <v>193543</v>
      </c>
    </row>
    <row r="184" spans="1:23" x14ac:dyDescent="0.3">
      <c r="A184" s="10">
        <v>183</v>
      </c>
      <c r="B184" s="23">
        <v>0.41666666666666669</v>
      </c>
      <c r="C184" s="27">
        <f ca="1">IF('modified training dataset'!C184 = "M", 0, 1)</f>
        <v>0</v>
      </c>
      <c r="D184" s="27">
        <f>IF(DAD_MD_Training!E184="MARRIED",1,0)</f>
        <v>0</v>
      </c>
      <c r="E184" s="2">
        <v>0</v>
      </c>
      <c r="F184" s="2">
        <v>0</v>
      </c>
      <c r="G184" s="28">
        <f>DAD_MD_Training!D184*'modified training dataset'!I184</f>
        <v>0</v>
      </c>
      <c r="H184" s="2">
        <v>0</v>
      </c>
      <c r="I184" s="2">
        <v>0</v>
      </c>
      <c r="J184" s="2">
        <v>1</v>
      </c>
      <c r="K184" s="7">
        <v>4.7</v>
      </c>
      <c r="L184" s="6">
        <v>66</v>
      </c>
      <c r="M184" s="8">
        <v>100</v>
      </c>
      <c r="N184" s="8">
        <v>24</v>
      </c>
      <c r="O184" s="9">
        <v>233376</v>
      </c>
      <c r="P184" s="9">
        <f t="shared" si="2"/>
        <v>12.36040616578396</v>
      </c>
      <c r="R184" s="44">
        <v>130</v>
      </c>
      <c r="S184" s="44">
        <v>134738.13405126869</v>
      </c>
      <c r="T184" s="44">
        <v>18706.865948731313</v>
      </c>
      <c r="V184" s="44">
        <v>64.75</v>
      </c>
      <c r="W184" s="44">
        <v>195136</v>
      </c>
    </row>
    <row r="185" spans="1:23" x14ac:dyDescent="0.3">
      <c r="A185" s="10">
        <v>184</v>
      </c>
      <c r="B185" s="6">
        <v>21</v>
      </c>
      <c r="C185" s="27">
        <f ca="1">IF('modified training dataset'!C185 = "M", 0, 1)</f>
        <v>0</v>
      </c>
      <c r="D185" s="27">
        <f>IF(DAD_MD_Training!E185="MARRIED",1,0)</f>
        <v>1</v>
      </c>
      <c r="E185" s="2">
        <v>0</v>
      </c>
      <c r="F185" s="2">
        <v>0</v>
      </c>
      <c r="G185" s="28">
        <f>DAD_MD_Training!D185*'modified training dataset'!I185</f>
        <v>1</v>
      </c>
      <c r="H185" s="2">
        <v>0</v>
      </c>
      <c r="I185" s="2">
        <v>1</v>
      </c>
      <c r="J185" s="2">
        <v>0</v>
      </c>
      <c r="K185" s="7">
        <v>36.700000000000003</v>
      </c>
      <c r="L185" s="6">
        <v>154</v>
      </c>
      <c r="M185" s="8">
        <v>76</v>
      </c>
      <c r="N185" s="8">
        <v>20</v>
      </c>
      <c r="O185" s="9">
        <v>166709</v>
      </c>
      <c r="P185" s="9">
        <f t="shared" si="2"/>
        <v>12.024005056483681</v>
      </c>
      <c r="R185" s="44">
        <v>131</v>
      </c>
      <c r="S185" s="44">
        <v>272239.15705511952</v>
      </c>
      <c r="T185" s="44">
        <v>-137023.15705511952</v>
      </c>
      <c r="V185" s="44">
        <v>65.25</v>
      </c>
      <c r="W185" s="44">
        <v>197865</v>
      </c>
    </row>
    <row r="186" spans="1:23" x14ac:dyDescent="0.3">
      <c r="A186" s="10">
        <v>185</v>
      </c>
      <c r="B186" s="6">
        <v>13</v>
      </c>
      <c r="C186" s="27">
        <f ca="1">IF('modified training dataset'!C186 = "M", 0, 1)</f>
        <v>0</v>
      </c>
      <c r="D186" s="27">
        <f>IF(DAD_MD_Training!E186="MARRIED",1,0)</f>
        <v>0</v>
      </c>
      <c r="E186" s="2">
        <v>0</v>
      </c>
      <c r="F186" s="2">
        <v>1</v>
      </c>
      <c r="G186" s="28">
        <f>DAD_MD_Training!D186*'modified training dataset'!I186</f>
        <v>0</v>
      </c>
      <c r="H186" s="2">
        <v>0</v>
      </c>
      <c r="I186" s="2">
        <v>0</v>
      </c>
      <c r="J186" s="2">
        <v>0</v>
      </c>
      <c r="K186" s="7">
        <v>25.1</v>
      </c>
      <c r="L186" s="6">
        <v>130</v>
      </c>
      <c r="M186" s="8">
        <v>118</v>
      </c>
      <c r="N186" s="8">
        <v>22</v>
      </c>
      <c r="O186" s="9">
        <v>133873</v>
      </c>
      <c r="P186" s="9">
        <f t="shared" si="2"/>
        <v>11.804646868329399</v>
      </c>
      <c r="R186" s="44">
        <v>132</v>
      </c>
      <c r="S186" s="44">
        <v>92467.163334274199</v>
      </c>
      <c r="T186" s="44">
        <v>24717.836665725801</v>
      </c>
      <c r="V186" s="44">
        <v>65.75</v>
      </c>
      <c r="W186" s="44">
        <v>199268</v>
      </c>
    </row>
    <row r="187" spans="1:23" x14ac:dyDescent="0.3">
      <c r="A187" s="10">
        <v>186</v>
      </c>
      <c r="B187" s="6">
        <v>11</v>
      </c>
      <c r="C187" s="27">
        <f ca="1">IF('modified training dataset'!C187 = "M", 0, 1)</f>
        <v>0</v>
      </c>
      <c r="D187" s="27">
        <f>IF(DAD_MD_Training!E187="MARRIED",1,0)</f>
        <v>0</v>
      </c>
      <c r="E187" s="2">
        <v>0</v>
      </c>
      <c r="F187" s="2">
        <v>1</v>
      </c>
      <c r="G187" s="28">
        <f>DAD_MD_Training!D187*'modified training dataset'!I187</f>
        <v>0</v>
      </c>
      <c r="H187" s="2">
        <v>0</v>
      </c>
      <c r="I187" s="2">
        <v>0</v>
      </c>
      <c r="J187" s="2">
        <v>0</v>
      </c>
      <c r="K187" s="7">
        <v>33.4</v>
      </c>
      <c r="L187" s="6">
        <v>165</v>
      </c>
      <c r="M187" s="8">
        <v>88</v>
      </c>
      <c r="N187" s="8">
        <v>24</v>
      </c>
      <c r="O187" s="9">
        <v>133087</v>
      </c>
      <c r="P187" s="9">
        <f t="shared" si="2"/>
        <v>11.798758328688971</v>
      </c>
      <c r="R187" s="44">
        <v>133</v>
      </c>
      <c r="S187" s="44">
        <v>103650.6471007395</v>
      </c>
      <c r="T187" s="44">
        <v>5338.3528992604988</v>
      </c>
      <c r="V187" s="44">
        <v>66.25</v>
      </c>
      <c r="W187" s="44">
        <v>199677</v>
      </c>
    </row>
    <row r="188" spans="1:23" x14ac:dyDescent="0.3">
      <c r="A188" s="10">
        <v>187</v>
      </c>
      <c r="B188" s="6">
        <v>57</v>
      </c>
      <c r="C188" s="27">
        <f ca="1">IF('modified training dataset'!C188 = "M", 0, 1)</f>
        <v>0</v>
      </c>
      <c r="D188" s="27">
        <f>IF(DAD_MD_Training!E188="MARRIED",1,0)</f>
        <v>1</v>
      </c>
      <c r="E188" s="2">
        <v>0</v>
      </c>
      <c r="F188" s="2">
        <v>0</v>
      </c>
      <c r="G188" s="28">
        <f>DAD_MD_Training!D188*'modified training dataset'!I188</f>
        <v>0</v>
      </c>
      <c r="H188" s="2">
        <v>1</v>
      </c>
      <c r="I188" s="2">
        <v>0</v>
      </c>
      <c r="J188" s="2">
        <v>0</v>
      </c>
      <c r="K188" s="7">
        <v>81.599999999999994</v>
      </c>
      <c r="L188" s="6">
        <v>165</v>
      </c>
      <c r="M188" s="8">
        <v>68</v>
      </c>
      <c r="N188" s="8">
        <v>20</v>
      </c>
      <c r="O188" s="9">
        <v>178428</v>
      </c>
      <c r="P188" s="9">
        <f t="shared" si="2"/>
        <v>12.091940437485224</v>
      </c>
      <c r="R188" s="44">
        <v>134</v>
      </c>
      <c r="S188" s="44">
        <v>180084.58885600098</v>
      </c>
      <c r="T188" s="44">
        <v>-31432.588856000977</v>
      </c>
      <c r="V188" s="44">
        <v>66.75</v>
      </c>
      <c r="W188" s="44">
        <v>199790</v>
      </c>
    </row>
    <row r="189" spans="1:23" x14ac:dyDescent="0.3">
      <c r="A189" s="10">
        <v>188</v>
      </c>
      <c r="B189" s="6">
        <v>56</v>
      </c>
      <c r="C189" s="27">
        <f ca="1">IF('modified training dataset'!C189 = "M", 0, 1)</f>
        <v>0</v>
      </c>
      <c r="D189" s="27">
        <f>IF(DAD_MD_Training!E189="MARRIED",1,0)</f>
        <v>1</v>
      </c>
      <c r="E189" s="2">
        <v>0</v>
      </c>
      <c r="F189" s="2">
        <v>0</v>
      </c>
      <c r="G189" s="28">
        <f>DAD_MD_Training!D189*'modified training dataset'!I189</f>
        <v>0</v>
      </c>
      <c r="H189" s="2">
        <v>1</v>
      </c>
      <c r="I189" s="2">
        <v>0</v>
      </c>
      <c r="J189" s="2">
        <v>0</v>
      </c>
      <c r="K189" s="7">
        <v>85</v>
      </c>
      <c r="L189" s="6">
        <v>173</v>
      </c>
      <c r="M189" s="8">
        <v>100</v>
      </c>
      <c r="N189" s="8">
        <v>20</v>
      </c>
      <c r="O189" s="9">
        <v>191102</v>
      </c>
      <c r="P189" s="9">
        <f t="shared" si="2"/>
        <v>12.16056259589835</v>
      </c>
      <c r="R189" s="44">
        <v>135</v>
      </c>
      <c r="S189" s="44">
        <v>161180.22546884831</v>
      </c>
      <c r="T189" s="44">
        <v>-81878.225468848308</v>
      </c>
      <c r="V189" s="44">
        <v>67.25</v>
      </c>
      <c r="W189" s="44">
        <v>201219</v>
      </c>
    </row>
    <row r="190" spans="1:23" x14ac:dyDescent="0.3">
      <c r="A190" s="10">
        <v>189</v>
      </c>
      <c r="B190" s="6">
        <v>3</v>
      </c>
      <c r="C190" s="27">
        <f ca="1">IF('modified training dataset'!C190 = "M", 0, 1)</f>
        <v>0</v>
      </c>
      <c r="D190" s="27">
        <f>IF(DAD_MD_Training!E190="MARRIED",1,0)</f>
        <v>0</v>
      </c>
      <c r="E190" s="2">
        <v>0</v>
      </c>
      <c r="F190" s="2">
        <v>0</v>
      </c>
      <c r="G190" s="28">
        <f>DAD_MD_Training!D190*'modified training dataset'!I190</f>
        <v>0</v>
      </c>
      <c r="H190" s="2">
        <v>0</v>
      </c>
      <c r="I190" s="2">
        <v>0</v>
      </c>
      <c r="J190" s="2">
        <v>1</v>
      </c>
      <c r="K190" s="7">
        <v>12.5</v>
      </c>
      <c r="L190" s="6">
        <v>88</v>
      </c>
      <c r="M190" s="8">
        <v>110</v>
      </c>
      <c r="N190" s="8">
        <v>24</v>
      </c>
      <c r="O190" s="9">
        <v>168670</v>
      </c>
      <c r="P190" s="9">
        <f t="shared" si="2"/>
        <v>12.03569942225206</v>
      </c>
      <c r="R190" s="44">
        <v>136</v>
      </c>
      <c r="S190" s="44">
        <v>166087.93972673986</v>
      </c>
      <c r="T190" s="44">
        <v>-18955.93972673986</v>
      </c>
      <c r="V190" s="44">
        <v>67.75</v>
      </c>
      <c r="W190" s="44">
        <v>202633.9</v>
      </c>
    </row>
    <row r="191" spans="1:23" x14ac:dyDescent="0.3">
      <c r="A191" s="10">
        <v>190</v>
      </c>
      <c r="B191" s="6">
        <v>2</v>
      </c>
      <c r="C191" s="27">
        <f ca="1">IF('modified training dataset'!C191 = "M", 0, 1)</f>
        <v>0</v>
      </c>
      <c r="D191" s="27">
        <f>IF(DAD_MD_Training!E191="MARRIED",1,0)</f>
        <v>0</v>
      </c>
      <c r="E191" s="2">
        <v>0</v>
      </c>
      <c r="F191" s="2">
        <v>1</v>
      </c>
      <c r="G191" s="28">
        <f>DAD_MD_Training!D191*'modified training dataset'!I191</f>
        <v>0</v>
      </c>
      <c r="H191" s="2">
        <v>0</v>
      </c>
      <c r="I191" s="2">
        <v>0</v>
      </c>
      <c r="J191" s="2">
        <v>0</v>
      </c>
      <c r="K191" s="7">
        <v>11</v>
      </c>
      <c r="L191" s="6">
        <v>83</v>
      </c>
      <c r="M191" s="8">
        <v>96</v>
      </c>
      <c r="N191" s="8">
        <v>28</v>
      </c>
      <c r="O191" s="9">
        <v>163914</v>
      </c>
      <c r="P191" s="9">
        <f t="shared" si="2"/>
        <v>12.007097179021784</v>
      </c>
      <c r="R191" s="44">
        <v>137</v>
      </c>
      <c r="S191" s="44">
        <v>154053.27847845285</v>
      </c>
      <c r="T191" s="44">
        <v>-22315.00847845283</v>
      </c>
      <c r="V191" s="44">
        <v>68.25</v>
      </c>
      <c r="W191" s="44">
        <v>204852.36</v>
      </c>
    </row>
    <row r="192" spans="1:23" x14ac:dyDescent="0.3">
      <c r="A192" s="10">
        <v>191</v>
      </c>
      <c r="B192" s="6">
        <v>63</v>
      </c>
      <c r="C192" s="27">
        <f ca="1">IF('modified training dataset'!C192 = "M", 0, 1)</f>
        <v>0</v>
      </c>
      <c r="D192" s="27">
        <f>IF(DAD_MD_Training!E192="MARRIED",1,0)</f>
        <v>1</v>
      </c>
      <c r="E192" s="2">
        <v>0</v>
      </c>
      <c r="F192" s="2">
        <v>0</v>
      </c>
      <c r="G192" s="28">
        <f>DAD_MD_Training!D192*'modified training dataset'!I192</f>
        <v>0</v>
      </c>
      <c r="H192" s="2">
        <v>0</v>
      </c>
      <c r="I192" s="2">
        <v>0</v>
      </c>
      <c r="J192" s="2">
        <v>1</v>
      </c>
      <c r="K192" s="7">
        <v>62</v>
      </c>
      <c r="L192" s="6">
        <v>172</v>
      </c>
      <c r="M192" s="8">
        <v>98</v>
      </c>
      <c r="N192" s="8">
        <v>20</v>
      </c>
      <c r="O192" s="9">
        <v>241130</v>
      </c>
      <c r="P192" s="9">
        <f t="shared" si="2"/>
        <v>12.393091486125751</v>
      </c>
      <c r="R192" s="44">
        <v>138</v>
      </c>
      <c r="S192" s="44">
        <v>183280.26427382321</v>
      </c>
      <c r="T192" s="44">
        <v>-36925.26427382321</v>
      </c>
      <c r="V192" s="44">
        <v>68.75</v>
      </c>
      <c r="W192" s="44">
        <v>206500.95</v>
      </c>
    </row>
    <row r="193" spans="1:23" x14ac:dyDescent="0.3">
      <c r="A193" s="10">
        <v>192</v>
      </c>
      <c r="B193" s="6">
        <v>68</v>
      </c>
      <c r="C193" s="27">
        <f ca="1">IF('modified training dataset'!C193 = "M", 0, 1)</f>
        <v>0</v>
      </c>
      <c r="D193" s="27">
        <f>IF(DAD_MD_Training!E193="MARRIED",1,0)</f>
        <v>1</v>
      </c>
      <c r="E193" s="2">
        <v>0</v>
      </c>
      <c r="F193" s="2">
        <v>0</v>
      </c>
      <c r="G193" s="28">
        <f>DAD_MD_Training!D193*'modified training dataset'!I193</f>
        <v>0</v>
      </c>
      <c r="H193" s="2">
        <v>1</v>
      </c>
      <c r="I193" s="2">
        <v>0</v>
      </c>
      <c r="J193" s="2">
        <v>0</v>
      </c>
      <c r="K193" s="7">
        <v>64.3</v>
      </c>
      <c r="L193" s="6">
        <v>154</v>
      </c>
      <c r="M193" s="8">
        <v>80</v>
      </c>
      <c r="N193" s="8">
        <v>20</v>
      </c>
      <c r="O193" s="9">
        <v>138535</v>
      </c>
      <c r="P193" s="9">
        <f t="shared" si="2"/>
        <v>11.838878280265575</v>
      </c>
      <c r="R193" s="44">
        <v>139</v>
      </c>
      <c r="S193" s="44">
        <v>172383.70888825625</v>
      </c>
      <c r="T193" s="44">
        <v>-75322.90888825625</v>
      </c>
      <c r="V193" s="44">
        <v>69.25</v>
      </c>
      <c r="W193" s="44">
        <v>208535.71</v>
      </c>
    </row>
    <row r="194" spans="1:23" x14ac:dyDescent="0.3">
      <c r="A194" s="10">
        <v>193</v>
      </c>
      <c r="B194" s="6">
        <v>16</v>
      </c>
      <c r="C194" s="27">
        <f ca="1">IF('modified training dataset'!C194 = "M", 0, 1)</f>
        <v>0</v>
      </c>
      <c r="D194" s="27">
        <f>IF(DAD_MD_Training!E194="MARRIED",1,0)</f>
        <v>0</v>
      </c>
      <c r="E194" s="2">
        <v>0</v>
      </c>
      <c r="F194" s="2">
        <v>0</v>
      </c>
      <c r="G194" s="28">
        <f>DAD_MD_Training!D194*'modified training dataset'!I194</f>
        <v>0</v>
      </c>
      <c r="H194" s="2">
        <v>0</v>
      </c>
      <c r="I194" s="2">
        <v>0</v>
      </c>
      <c r="J194" s="2">
        <v>0</v>
      </c>
      <c r="K194" s="7">
        <v>42.5</v>
      </c>
      <c r="L194" s="6">
        <v>163</v>
      </c>
      <c r="M194" s="8">
        <v>84</v>
      </c>
      <c r="N194" s="8">
        <v>24</v>
      </c>
      <c r="O194" s="9">
        <v>119348</v>
      </c>
      <c r="P194" s="9">
        <f t="shared" si="2"/>
        <v>11.689798874190457</v>
      </c>
      <c r="R194" s="44">
        <v>140</v>
      </c>
      <c r="S194" s="44">
        <v>237943.48025417168</v>
      </c>
      <c r="T194" s="44">
        <v>-153940.98025417168</v>
      </c>
      <c r="V194" s="44">
        <v>69.75</v>
      </c>
      <c r="W194" s="44">
        <v>209292</v>
      </c>
    </row>
    <row r="195" spans="1:23" x14ac:dyDescent="0.3">
      <c r="A195" s="10">
        <v>194</v>
      </c>
      <c r="B195" s="6">
        <v>63</v>
      </c>
      <c r="C195" s="27">
        <f ca="1">IF('modified training dataset'!C195 = "M", 0, 1)</f>
        <v>0</v>
      </c>
      <c r="D195" s="27">
        <f>IF(DAD_MD_Training!E195="MARRIED",1,0)</f>
        <v>1</v>
      </c>
      <c r="E195" s="2">
        <v>0</v>
      </c>
      <c r="F195" s="2">
        <v>0</v>
      </c>
      <c r="G195" s="28">
        <f>DAD_MD_Training!D195*'modified training dataset'!I195</f>
        <v>0</v>
      </c>
      <c r="H195" s="2">
        <v>1</v>
      </c>
      <c r="I195" s="2">
        <v>0</v>
      </c>
      <c r="J195" s="2">
        <v>0</v>
      </c>
      <c r="K195" s="7">
        <v>53.6</v>
      </c>
      <c r="L195" s="6">
        <v>157</v>
      </c>
      <c r="M195" s="8">
        <v>76</v>
      </c>
      <c r="N195" s="8">
        <v>15</v>
      </c>
      <c r="O195" s="9">
        <v>154354</v>
      </c>
      <c r="P195" s="9">
        <f t="shared" ref="P195:P201" si="3">LN(O195)</f>
        <v>11.94700394472247</v>
      </c>
      <c r="R195" s="44">
        <v>141</v>
      </c>
      <c r="S195" s="44">
        <v>180335.73439517547</v>
      </c>
      <c r="T195" s="44">
        <v>-74265.734395175474</v>
      </c>
      <c r="V195" s="44">
        <v>70.25</v>
      </c>
      <c r="W195" s="44">
        <v>214679</v>
      </c>
    </row>
    <row r="196" spans="1:23" x14ac:dyDescent="0.3">
      <c r="A196" s="10">
        <v>195</v>
      </c>
      <c r="B196" s="6">
        <v>3</v>
      </c>
      <c r="C196" s="27">
        <f ca="1">IF('modified training dataset'!C196 = "M", 0, 1)</f>
        <v>0</v>
      </c>
      <c r="D196" s="27">
        <f>IF(DAD_MD_Training!E196="MARRIED",1,0)</f>
        <v>0</v>
      </c>
      <c r="E196" s="2">
        <v>0</v>
      </c>
      <c r="F196" s="2">
        <v>0</v>
      </c>
      <c r="G196" s="28">
        <f>DAD_MD_Training!D196*'modified training dataset'!I196</f>
        <v>0</v>
      </c>
      <c r="H196" s="2">
        <v>0</v>
      </c>
      <c r="I196" s="2">
        <v>0</v>
      </c>
      <c r="J196" s="2">
        <v>1</v>
      </c>
      <c r="K196" s="7">
        <v>13.1</v>
      </c>
      <c r="L196" s="6">
        <v>53</v>
      </c>
      <c r="M196" s="8">
        <v>88</v>
      </c>
      <c r="N196" s="8">
        <v>18</v>
      </c>
      <c r="O196" s="9">
        <v>119877</v>
      </c>
      <c r="P196" s="9">
        <f t="shared" si="3"/>
        <v>11.694221496092444</v>
      </c>
      <c r="R196" s="44">
        <v>142</v>
      </c>
      <c r="S196" s="44">
        <v>128275.93188474761</v>
      </c>
      <c r="T196" s="44">
        <v>-5088.0318847476155</v>
      </c>
      <c r="V196" s="44">
        <v>70.75</v>
      </c>
      <c r="W196" s="44">
        <v>214716</v>
      </c>
    </row>
    <row r="197" spans="1:23" x14ac:dyDescent="0.3">
      <c r="A197" s="10">
        <v>196</v>
      </c>
      <c r="B197" s="6">
        <v>1</v>
      </c>
      <c r="C197" s="27">
        <f ca="1">IF('modified training dataset'!C197 = "M", 0, 1)</f>
        <v>0</v>
      </c>
      <c r="D197" s="27">
        <f>IF(DAD_MD_Training!E197="MARRIED",1,0)</f>
        <v>0</v>
      </c>
      <c r="E197" s="2">
        <v>0</v>
      </c>
      <c r="F197" s="2">
        <v>0</v>
      </c>
      <c r="G197" s="28">
        <f>DAD_MD_Training!D197*'modified training dataset'!I197</f>
        <v>0</v>
      </c>
      <c r="H197" s="2">
        <v>0</v>
      </c>
      <c r="I197" s="2">
        <v>0</v>
      </c>
      <c r="J197" s="2">
        <v>1</v>
      </c>
      <c r="K197" s="7">
        <v>8.6</v>
      </c>
      <c r="L197" s="6">
        <v>80</v>
      </c>
      <c r="M197" s="8">
        <v>100</v>
      </c>
      <c r="N197" s="8">
        <v>18</v>
      </c>
      <c r="O197" s="9">
        <v>135019</v>
      </c>
      <c r="P197" s="9">
        <f t="shared" si="3"/>
        <v>11.813170788258258</v>
      </c>
      <c r="R197" s="44">
        <v>143</v>
      </c>
      <c r="S197" s="44">
        <v>138516.68362854209</v>
      </c>
      <c r="T197" s="44">
        <v>-18148.873628542089</v>
      </c>
      <c r="V197" s="44">
        <v>71.25</v>
      </c>
      <c r="W197" s="44">
        <v>219126.24</v>
      </c>
    </row>
    <row r="198" spans="1:23" x14ac:dyDescent="0.3">
      <c r="A198" s="10">
        <v>197</v>
      </c>
      <c r="B198" s="6">
        <v>1</v>
      </c>
      <c r="C198" s="27">
        <f ca="1">IF('modified training dataset'!C198 = "M", 0, 1)</f>
        <v>0</v>
      </c>
      <c r="D198" s="27">
        <f>IF(DAD_MD_Training!E198="MARRIED",1,0)</f>
        <v>0</v>
      </c>
      <c r="E198" s="2">
        <v>1</v>
      </c>
      <c r="F198" s="2">
        <v>0</v>
      </c>
      <c r="G198" s="28">
        <f>DAD_MD_Training!D198*'modified training dataset'!I198</f>
        <v>0</v>
      </c>
      <c r="H198" s="2">
        <v>0</v>
      </c>
      <c r="I198" s="2">
        <v>0</v>
      </c>
      <c r="J198" s="2">
        <v>0</v>
      </c>
      <c r="K198" s="7">
        <v>6</v>
      </c>
      <c r="L198" s="6">
        <v>72</v>
      </c>
      <c r="M198" s="8">
        <v>92</v>
      </c>
      <c r="N198" s="8">
        <v>24</v>
      </c>
      <c r="O198" s="9">
        <v>176383</v>
      </c>
      <c r="P198" s="9">
        <f t="shared" si="3"/>
        <v>12.080413046028674</v>
      </c>
      <c r="R198" s="44">
        <v>144</v>
      </c>
      <c r="S198" s="44">
        <v>166047.39842474909</v>
      </c>
      <c r="T198" s="44">
        <v>-25675.398424749088</v>
      </c>
      <c r="V198" s="44">
        <v>71.75</v>
      </c>
      <c r="W198" s="44">
        <v>220519</v>
      </c>
    </row>
    <row r="199" spans="1:23" x14ac:dyDescent="0.3">
      <c r="A199" s="10">
        <v>198</v>
      </c>
      <c r="B199" s="6">
        <v>2</v>
      </c>
      <c r="C199" s="27">
        <f ca="1">IF('modified training dataset'!C199 = "M", 0, 1)</f>
        <v>0</v>
      </c>
      <c r="D199" s="27">
        <f>IF(DAD_MD_Training!E199="MARRIED",1,0)</f>
        <v>0</v>
      </c>
      <c r="E199" s="2">
        <v>0</v>
      </c>
      <c r="F199" s="2">
        <v>0</v>
      </c>
      <c r="G199" s="28">
        <f>DAD_MD_Training!D199*'modified training dataset'!I199</f>
        <v>0</v>
      </c>
      <c r="H199" s="2">
        <v>0</v>
      </c>
      <c r="I199" s="2">
        <v>0</v>
      </c>
      <c r="J199" s="2">
        <v>1</v>
      </c>
      <c r="K199" s="7">
        <v>11</v>
      </c>
      <c r="L199" s="6">
        <v>78</v>
      </c>
      <c r="M199" s="8">
        <v>126</v>
      </c>
      <c r="N199" s="8">
        <v>24</v>
      </c>
      <c r="O199" s="9">
        <v>233522</v>
      </c>
      <c r="P199" s="9">
        <f t="shared" si="3"/>
        <v>12.36103157006823</v>
      </c>
      <c r="R199" s="44">
        <v>145</v>
      </c>
      <c r="S199" s="44">
        <v>185441.88464232444</v>
      </c>
      <c r="T199" s="44">
        <v>-82589.884642324439</v>
      </c>
      <c r="V199" s="44">
        <v>72.25</v>
      </c>
      <c r="W199" s="44">
        <v>229289</v>
      </c>
    </row>
    <row r="200" spans="1:23" x14ac:dyDescent="0.3">
      <c r="A200" s="10">
        <v>199</v>
      </c>
      <c r="B200" s="6">
        <v>7</v>
      </c>
      <c r="C200" s="27">
        <f ca="1">IF('modified training dataset'!C200 = "M", 0, 1)</f>
        <v>0</v>
      </c>
      <c r="D200" s="27">
        <f>IF(DAD_MD_Training!E200="MARRIED",1,0)</f>
        <v>0</v>
      </c>
      <c r="E200" s="2">
        <v>0</v>
      </c>
      <c r="F200" s="2">
        <v>0</v>
      </c>
      <c r="G200" s="28">
        <f>DAD_MD_Training!D200*'modified training dataset'!I200</f>
        <v>0</v>
      </c>
      <c r="H200" s="2">
        <v>0</v>
      </c>
      <c r="I200" s="2">
        <v>0</v>
      </c>
      <c r="J200" s="2">
        <v>1</v>
      </c>
      <c r="K200" s="7">
        <v>16</v>
      </c>
      <c r="L200" s="6">
        <v>110</v>
      </c>
      <c r="M200" s="8">
        <v>126</v>
      </c>
      <c r="N200" s="8">
        <v>26</v>
      </c>
      <c r="O200" s="9">
        <v>132585</v>
      </c>
      <c r="P200" s="9">
        <f t="shared" si="3"/>
        <v>11.794979228163157</v>
      </c>
      <c r="R200" s="44">
        <v>146</v>
      </c>
      <c r="S200" s="44">
        <v>168562.47009557535</v>
      </c>
      <c r="T200" s="44">
        <v>-13893.470095575351</v>
      </c>
      <c r="V200" s="44">
        <v>72.75</v>
      </c>
      <c r="W200" s="44">
        <v>232676</v>
      </c>
    </row>
    <row r="201" spans="1:23" x14ac:dyDescent="0.3">
      <c r="A201" s="10">
        <v>200</v>
      </c>
      <c r="B201" s="6">
        <v>1</v>
      </c>
      <c r="C201" s="27">
        <f ca="1">IF('modified training dataset'!C201 = "M", 0, 1)</f>
        <v>0</v>
      </c>
      <c r="D201" s="27">
        <f>IF(DAD_MD_Training!E201="MARRIED",1,0)</f>
        <v>0</v>
      </c>
      <c r="E201" s="2">
        <v>0</v>
      </c>
      <c r="F201" s="2">
        <v>0</v>
      </c>
      <c r="G201" s="28">
        <f>DAD_MD_Training!D201*'modified training dataset'!I201</f>
        <v>0</v>
      </c>
      <c r="H201" s="2">
        <v>0</v>
      </c>
      <c r="I201" s="2">
        <v>0</v>
      </c>
      <c r="J201" s="2">
        <v>1</v>
      </c>
      <c r="K201" s="7">
        <v>9</v>
      </c>
      <c r="L201" s="6">
        <v>29</v>
      </c>
      <c r="M201" s="8">
        <v>103</v>
      </c>
      <c r="N201" s="8">
        <v>26</v>
      </c>
      <c r="O201" s="9">
        <v>170654</v>
      </c>
      <c r="P201" s="9">
        <f t="shared" si="3"/>
        <v>12.047393393849188</v>
      </c>
      <c r="R201" s="44">
        <v>147</v>
      </c>
      <c r="S201" s="44">
        <v>144716.00082751084</v>
      </c>
      <c r="T201" s="44">
        <v>-28780.460827510833</v>
      </c>
      <c r="V201" s="44">
        <v>73.25</v>
      </c>
      <c r="W201" s="44">
        <v>233266</v>
      </c>
    </row>
    <row r="202" spans="1:23" x14ac:dyDescent="0.3">
      <c r="R202" s="44">
        <v>148</v>
      </c>
      <c r="S202" s="44">
        <v>147980.66091960168</v>
      </c>
      <c r="T202" s="44">
        <v>-34274.460919601683</v>
      </c>
      <c r="V202" s="44">
        <v>73.75</v>
      </c>
      <c r="W202" s="44">
        <v>233376</v>
      </c>
    </row>
    <row r="203" spans="1:23" x14ac:dyDescent="0.3">
      <c r="R203" s="44">
        <v>149</v>
      </c>
      <c r="S203" s="44">
        <v>160807.95911084133</v>
      </c>
      <c r="T203" s="44">
        <v>-22038.579110841325</v>
      </c>
      <c r="V203" s="44">
        <v>74.25</v>
      </c>
      <c r="W203" s="44">
        <v>233522</v>
      </c>
    </row>
    <row r="204" spans="1:23" x14ac:dyDescent="0.3">
      <c r="R204" s="44">
        <v>150</v>
      </c>
      <c r="S204" s="44">
        <v>157749.23040718058</v>
      </c>
      <c r="T204" s="44">
        <v>-96409.230407180585</v>
      </c>
      <c r="V204" s="44">
        <v>74.75</v>
      </c>
      <c r="W204" s="44">
        <v>239570.4</v>
      </c>
    </row>
    <row r="205" spans="1:23" x14ac:dyDescent="0.3">
      <c r="R205" s="44">
        <v>151</v>
      </c>
      <c r="S205" s="44">
        <v>98485.278364885598</v>
      </c>
      <c r="T205" s="44">
        <v>-26111.278364885598</v>
      </c>
      <c r="V205" s="44">
        <v>75.25</v>
      </c>
      <c r="W205" s="44">
        <v>241130</v>
      </c>
    </row>
    <row r="206" spans="1:23" x14ac:dyDescent="0.3">
      <c r="R206" s="44">
        <v>152</v>
      </c>
      <c r="S206" s="44">
        <v>148018.35098692638</v>
      </c>
      <c r="T206" s="44">
        <v>-4244.7709869263635</v>
      </c>
      <c r="V206" s="44">
        <v>75.75</v>
      </c>
      <c r="W206" s="44">
        <v>247473</v>
      </c>
    </row>
    <row r="207" spans="1:23" x14ac:dyDescent="0.3">
      <c r="R207" s="44">
        <v>153</v>
      </c>
      <c r="S207" s="44">
        <v>196105.78306693834</v>
      </c>
      <c r="T207" s="44">
        <v>-53779.743066938332</v>
      </c>
      <c r="V207" s="44">
        <v>76.25</v>
      </c>
      <c r="W207" s="44">
        <v>253368</v>
      </c>
    </row>
    <row r="208" spans="1:23" x14ac:dyDescent="0.3">
      <c r="R208" s="44">
        <v>154</v>
      </c>
      <c r="S208" s="44">
        <v>228505.72213702762</v>
      </c>
      <c r="T208" s="44">
        <v>-87960.722137027624</v>
      </c>
      <c r="V208" s="44">
        <v>76.75</v>
      </c>
      <c r="W208" s="44">
        <v>253471</v>
      </c>
    </row>
    <row r="209" spans="18:23" x14ac:dyDescent="0.3">
      <c r="R209" s="44">
        <v>155</v>
      </c>
      <c r="S209" s="44">
        <v>169454.48585215089</v>
      </c>
      <c r="T209" s="44">
        <v>-112313.63585215088</v>
      </c>
      <c r="V209" s="44">
        <v>77.25</v>
      </c>
      <c r="W209" s="44">
        <v>258138</v>
      </c>
    </row>
    <row r="210" spans="18:23" x14ac:dyDescent="0.3">
      <c r="R210" s="44">
        <v>156</v>
      </c>
      <c r="S210" s="44">
        <v>120176.37066298138</v>
      </c>
      <c r="T210" s="44">
        <v>11550.629337018618</v>
      </c>
      <c r="V210" s="44">
        <v>77.75</v>
      </c>
      <c r="W210" s="44">
        <v>260036</v>
      </c>
    </row>
    <row r="211" spans="18:23" x14ac:dyDescent="0.3">
      <c r="R211" s="44">
        <v>157</v>
      </c>
      <c r="S211" s="44">
        <v>157114.84233378764</v>
      </c>
      <c r="T211" s="44">
        <v>-24888.842333787645</v>
      </c>
      <c r="V211" s="44">
        <v>78.25</v>
      </c>
      <c r="W211" s="44">
        <v>262582</v>
      </c>
    </row>
    <row r="212" spans="18:23" x14ac:dyDescent="0.3">
      <c r="R212" s="44">
        <v>158</v>
      </c>
      <c r="S212" s="44">
        <v>200269.92116305188</v>
      </c>
      <c r="T212" s="44">
        <v>-123028.92116305188</v>
      </c>
      <c r="V212" s="44">
        <v>78.75</v>
      </c>
      <c r="W212" s="44">
        <v>265243</v>
      </c>
    </row>
    <row r="213" spans="18:23" x14ac:dyDescent="0.3">
      <c r="R213" s="44">
        <v>159</v>
      </c>
      <c r="S213" s="44">
        <v>301847.59869723109</v>
      </c>
      <c r="T213" s="44">
        <v>-245961.89869723108</v>
      </c>
      <c r="V213" s="44">
        <v>79.25</v>
      </c>
      <c r="W213" s="44">
        <v>275888</v>
      </c>
    </row>
    <row r="214" spans="18:23" x14ac:dyDescent="0.3">
      <c r="R214" s="44">
        <v>160</v>
      </c>
      <c r="S214" s="44">
        <v>156467.14595211166</v>
      </c>
      <c r="T214" s="44">
        <v>-106767.14595211166</v>
      </c>
      <c r="V214" s="44">
        <v>79.75</v>
      </c>
      <c r="W214" s="44">
        <v>276458</v>
      </c>
    </row>
    <row r="215" spans="18:23" x14ac:dyDescent="0.3">
      <c r="R215" s="44">
        <v>161</v>
      </c>
      <c r="S215" s="44">
        <v>277027.4373244099</v>
      </c>
      <c r="T215" s="44">
        <v>-121675.4373244099</v>
      </c>
      <c r="V215" s="44">
        <v>80.25</v>
      </c>
      <c r="W215" s="44">
        <v>278213.73</v>
      </c>
    </row>
    <row r="216" spans="18:23" x14ac:dyDescent="0.3">
      <c r="R216" s="44">
        <v>162</v>
      </c>
      <c r="S216" s="44">
        <v>199639.3235879924</v>
      </c>
      <c r="T216" s="44">
        <v>88974.876412007608</v>
      </c>
      <c r="V216" s="44">
        <v>80.75</v>
      </c>
      <c r="W216" s="44">
        <v>288614.2</v>
      </c>
    </row>
    <row r="217" spans="18:23" x14ac:dyDescent="0.3">
      <c r="R217" s="44">
        <v>163</v>
      </c>
      <c r="S217" s="44">
        <v>127964.42759016553</v>
      </c>
      <c r="T217" s="44">
        <v>111605.97240983446</v>
      </c>
      <c r="V217" s="44">
        <v>81.25</v>
      </c>
      <c r="W217" s="44">
        <v>288960</v>
      </c>
    </row>
    <row r="218" spans="18:23" x14ac:dyDescent="0.3">
      <c r="R218" s="44">
        <v>164</v>
      </c>
      <c r="S218" s="44">
        <v>178899.45583269844</v>
      </c>
      <c r="T218" s="44">
        <v>-8597.4558326984406</v>
      </c>
      <c r="V218" s="44">
        <v>81.75</v>
      </c>
      <c r="W218" s="44">
        <v>293127</v>
      </c>
    </row>
    <row r="219" spans="18:23" x14ac:dyDescent="0.3">
      <c r="R219" s="44">
        <v>165</v>
      </c>
      <c r="S219" s="44">
        <v>124941.08489047251</v>
      </c>
      <c r="T219" s="44">
        <v>16291.08510952747</v>
      </c>
      <c r="V219" s="44">
        <v>82.25</v>
      </c>
      <c r="W219" s="44">
        <v>293271</v>
      </c>
    </row>
    <row r="220" spans="18:23" x14ac:dyDescent="0.3">
      <c r="R220" s="44">
        <v>166</v>
      </c>
      <c r="S220" s="44">
        <v>243737.33245679963</v>
      </c>
      <c r="T220" s="44">
        <v>-141199.48245679963</v>
      </c>
      <c r="V220" s="44">
        <v>82.75</v>
      </c>
      <c r="W220" s="44">
        <v>294615.90000000002</v>
      </c>
    </row>
    <row r="221" spans="18:23" x14ac:dyDescent="0.3">
      <c r="R221" s="44">
        <v>167</v>
      </c>
      <c r="S221" s="44">
        <v>352115.72438006575</v>
      </c>
      <c r="T221" s="44">
        <v>-132989.48438006575</v>
      </c>
      <c r="V221" s="44">
        <v>83.25</v>
      </c>
      <c r="W221" s="44">
        <v>305193</v>
      </c>
    </row>
    <row r="222" spans="18:23" x14ac:dyDescent="0.3">
      <c r="R222" s="44">
        <v>168</v>
      </c>
      <c r="S222" s="44">
        <v>258475.24031588517</v>
      </c>
      <c r="T222" s="44">
        <v>-53622.880315885181</v>
      </c>
      <c r="V222" s="44">
        <v>83.75</v>
      </c>
      <c r="W222" s="44">
        <v>308817</v>
      </c>
    </row>
    <row r="223" spans="18:23" x14ac:dyDescent="0.3">
      <c r="R223" s="44">
        <v>169</v>
      </c>
      <c r="S223" s="44">
        <v>277498.5859286653</v>
      </c>
      <c r="T223" s="44">
        <v>-24130.585928665299</v>
      </c>
      <c r="V223" s="44">
        <v>84.25</v>
      </c>
      <c r="W223" s="44">
        <v>323960</v>
      </c>
    </row>
    <row r="224" spans="18:23" x14ac:dyDescent="0.3">
      <c r="R224" s="44">
        <v>170</v>
      </c>
      <c r="S224" s="44">
        <v>313766.72419785918</v>
      </c>
      <c r="T224" s="44">
        <v>-151495.72419785918</v>
      </c>
      <c r="V224" s="44">
        <v>84.75</v>
      </c>
      <c r="W224" s="44">
        <v>334955</v>
      </c>
    </row>
    <row r="225" spans="18:23" x14ac:dyDescent="0.3">
      <c r="R225" s="44">
        <v>171</v>
      </c>
      <c r="S225" s="44">
        <v>227915.48127942067</v>
      </c>
      <c r="T225" s="44">
        <v>65355.518720579334</v>
      </c>
      <c r="V225" s="44">
        <v>85.25</v>
      </c>
      <c r="W225" s="44">
        <v>341011</v>
      </c>
    </row>
    <row r="226" spans="18:23" x14ac:dyDescent="0.3">
      <c r="R226" s="44">
        <v>172</v>
      </c>
      <c r="S226" s="44">
        <v>116811.99356781514</v>
      </c>
      <c r="T226" s="44">
        <v>46145.006432184862</v>
      </c>
      <c r="V226" s="44">
        <v>85.75</v>
      </c>
      <c r="W226" s="44">
        <v>341109</v>
      </c>
    </row>
    <row r="227" spans="18:23" x14ac:dyDescent="0.3">
      <c r="R227" s="44">
        <v>173</v>
      </c>
      <c r="S227" s="44">
        <v>167801.63400610338</v>
      </c>
      <c r="T227" s="44">
        <v>-30528.634006103384</v>
      </c>
      <c r="V227" s="44">
        <v>86.25</v>
      </c>
      <c r="W227" s="44">
        <v>343984</v>
      </c>
    </row>
    <row r="228" spans="18:23" x14ac:dyDescent="0.3">
      <c r="R228" s="44">
        <v>174</v>
      </c>
      <c r="S228" s="44">
        <v>278306.76382597489</v>
      </c>
      <c r="T228" s="44">
        <v>-78629.763825974893</v>
      </c>
      <c r="V228" s="44">
        <v>86.75</v>
      </c>
      <c r="W228" s="44">
        <v>345590</v>
      </c>
    </row>
    <row r="229" spans="18:23" x14ac:dyDescent="0.3">
      <c r="R229" s="44">
        <v>175</v>
      </c>
      <c r="S229" s="44">
        <v>191070.53714358635</v>
      </c>
      <c r="T229" s="44">
        <v>-30053.537143586349</v>
      </c>
      <c r="V229" s="44">
        <v>87.25</v>
      </c>
      <c r="W229" s="44">
        <v>348687</v>
      </c>
    </row>
    <row r="230" spans="18:23" x14ac:dyDescent="0.3">
      <c r="R230" s="44">
        <v>176</v>
      </c>
      <c r="S230" s="44">
        <v>206807.38150151001</v>
      </c>
      <c r="T230" s="44">
        <v>-7017.3815015100117</v>
      </c>
      <c r="V230" s="44">
        <v>87.75</v>
      </c>
      <c r="W230" s="44">
        <v>349318</v>
      </c>
    </row>
    <row r="231" spans="18:23" x14ac:dyDescent="0.3">
      <c r="R231" s="44">
        <v>177</v>
      </c>
      <c r="S231" s="44">
        <v>172632.61761390857</v>
      </c>
      <c r="T231" s="44">
        <v>-12750.617613908573</v>
      </c>
      <c r="V231" s="44">
        <v>88.25</v>
      </c>
      <c r="W231" s="44">
        <v>355276</v>
      </c>
    </row>
    <row r="232" spans="18:23" x14ac:dyDescent="0.3">
      <c r="R232" s="44">
        <v>178</v>
      </c>
      <c r="S232" s="44">
        <v>150722.23091186862</v>
      </c>
      <c r="T232" s="44">
        <v>-85793.230911868624</v>
      </c>
      <c r="V232" s="44">
        <v>88.75</v>
      </c>
      <c r="W232" s="44">
        <v>359280</v>
      </c>
    </row>
    <row r="233" spans="18:23" x14ac:dyDescent="0.3">
      <c r="R233" s="44">
        <v>179</v>
      </c>
      <c r="S233" s="44">
        <v>152579.53380491037</v>
      </c>
      <c r="T233" s="44">
        <v>28148.466195089626</v>
      </c>
      <c r="V233" s="44">
        <v>89.25</v>
      </c>
      <c r="W233" s="44">
        <v>361738</v>
      </c>
    </row>
    <row r="234" spans="18:23" x14ac:dyDescent="0.3">
      <c r="R234" s="44">
        <v>180</v>
      </c>
      <c r="S234" s="44">
        <v>260866.6926155852</v>
      </c>
      <c r="T234" s="44">
        <v>-116732.6926155852</v>
      </c>
      <c r="V234" s="44">
        <v>89.75</v>
      </c>
      <c r="W234" s="44">
        <v>362231</v>
      </c>
    </row>
    <row r="235" spans="18:23" x14ac:dyDescent="0.3">
      <c r="R235" s="44">
        <v>181</v>
      </c>
      <c r="S235" s="44">
        <v>110185.78776991717</v>
      </c>
      <c r="T235" s="44">
        <v>50064.212230082834</v>
      </c>
      <c r="V235" s="44">
        <v>90.25</v>
      </c>
      <c r="W235" s="44">
        <v>364222</v>
      </c>
    </row>
    <row r="236" spans="18:23" x14ac:dyDescent="0.3">
      <c r="R236" s="44">
        <v>182</v>
      </c>
      <c r="S236" s="44">
        <v>228312.02074796992</v>
      </c>
      <c r="T236" s="44">
        <v>-34769.020747969917</v>
      </c>
      <c r="V236" s="44">
        <v>90.75</v>
      </c>
      <c r="W236" s="44">
        <v>372357</v>
      </c>
    </row>
    <row r="237" spans="18:23" x14ac:dyDescent="0.3">
      <c r="R237" s="44">
        <v>183</v>
      </c>
      <c r="S237" s="44">
        <v>150198.77647859196</v>
      </c>
      <c r="T237" s="44">
        <v>83177.223521408043</v>
      </c>
      <c r="V237" s="44">
        <v>91.25</v>
      </c>
      <c r="W237" s="44">
        <v>389827</v>
      </c>
    </row>
    <row r="238" spans="18:23" x14ac:dyDescent="0.3">
      <c r="R238" s="44">
        <v>184</v>
      </c>
      <c r="S238" s="44">
        <v>197787.15798075194</v>
      </c>
      <c r="T238" s="44">
        <v>-31078.157980751945</v>
      </c>
      <c r="V238" s="44">
        <v>91.75</v>
      </c>
      <c r="W238" s="44">
        <v>395163</v>
      </c>
    </row>
    <row r="239" spans="18:23" x14ac:dyDescent="0.3">
      <c r="R239" s="44">
        <v>185</v>
      </c>
      <c r="S239" s="44">
        <v>175421.82422871931</v>
      </c>
      <c r="T239" s="44">
        <v>-41548.824228719313</v>
      </c>
      <c r="V239" s="44">
        <v>92.25</v>
      </c>
      <c r="W239" s="44">
        <v>404644</v>
      </c>
    </row>
    <row r="240" spans="18:23" x14ac:dyDescent="0.3">
      <c r="R240" s="44">
        <v>186</v>
      </c>
      <c r="S240" s="44">
        <v>135649.02510154006</v>
      </c>
      <c r="T240" s="44">
        <v>-2562.0251015400572</v>
      </c>
      <c r="V240" s="44">
        <v>92.75</v>
      </c>
      <c r="W240" s="44">
        <v>418429</v>
      </c>
    </row>
    <row r="241" spans="18:23" x14ac:dyDescent="0.3">
      <c r="R241" s="44">
        <v>187</v>
      </c>
      <c r="S241" s="44">
        <v>274947.24289168889</v>
      </c>
      <c r="T241" s="44">
        <v>-96519.242891688889</v>
      </c>
      <c r="V241" s="44">
        <v>93.25</v>
      </c>
      <c r="W241" s="44">
        <v>420040</v>
      </c>
    </row>
    <row r="242" spans="18:23" x14ac:dyDescent="0.3">
      <c r="R242" s="44">
        <v>188</v>
      </c>
      <c r="S242" s="44">
        <v>319423.49972701393</v>
      </c>
      <c r="T242" s="44">
        <v>-128321.49972701393</v>
      </c>
      <c r="V242" s="44">
        <v>93.75</v>
      </c>
      <c r="W242" s="44">
        <v>437529.07</v>
      </c>
    </row>
    <row r="243" spans="18:23" x14ac:dyDescent="0.3">
      <c r="R243" s="44">
        <v>189</v>
      </c>
      <c r="S243" s="44">
        <v>170695.86757606582</v>
      </c>
      <c r="T243" s="44">
        <v>-2025.8675760658225</v>
      </c>
      <c r="V243" s="44">
        <v>94.25</v>
      </c>
      <c r="W243" s="44">
        <v>444876</v>
      </c>
    </row>
    <row r="244" spans="18:23" x14ac:dyDescent="0.3">
      <c r="R244" s="44">
        <v>190</v>
      </c>
      <c r="S244" s="44">
        <v>136522.64337740751</v>
      </c>
      <c r="T244" s="44">
        <v>27391.356622592488</v>
      </c>
      <c r="V244" s="44">
        <v>94.75</v>
      </c>
      <c r="W244" s="44">
        <v>449395</v>
      </c>
    </row>
    <row r="245" spans="18:23" x14ac:dyDescent="0.3">
      <c r="R245" s="44">
        <v>191</v>
      </c>
      <c r="S245" s="44">
        <v>263971.4336841898</v>
      </c>
      <c r="T245" s="44">
        <v>-22841.433684189804</v>
      </c>
      <c r="V245" s="44">
        <v>95.25</v>
      </c>
      <c r="W245" s="44">
        <v>495968.7</v>
      </c>
    </row>
    <row r="246" spans="18:23" x14ac:dyDescent="0.3">
      <c r="R246" s="44">
        <v>192</v>
      </c>
      <c r="S246" s="44">
        <v>317570.53726394713</v>
      </c>
      <c r="T246" s="44">
        <v>-179035.53726394713</v>
      </c>
      <c r="V246" s="44">
        <v>95.75</v>
      </c>
      <c r="W246" s="44">
        <v>501897</v>
      </c>
    </row>
    <row r="247" spans="18:23" x14ac:dyDescent="0.3">
      <c r="R247" s="44">
        <v>193</v>
      </c>
      <c r="S247" s="44">
        <v>114512.67146597116</v>
      </c>
      <c r="T247" s="44">
        <v>4835.3285340288421</v>
      </c>
      <c r="V247" s="44">
        <v>96.25</v>
      </c>
      <c r="W247" s="44">
        <v>514524</v>
      </c>
    </row>
    <row r="248" spans="18:23" x14ac:dyDescent="0.3">
      <c r="R248" s="44">
        <v>194</v>
      </c>
      <c r="S248" s="44">
        <v>289419.44161142723</v>
      </c>
      <c r="T248" s="44">
        <v>-135065.44161142723</v>
      </c>
      <c r="V248" s="44">
        <v>96.75</v>
      </c>
      <c r="W248" s="44">
        <v>539976</v>
      </c>
    </row>
    <row r="249" spans="18:23" x14ac:dyDescent="0.3">
      <c r="R249" s="44">
        <v>195</v>
      </c>
      <c r="S249" s="44">
        <v>117228.66346460853</v>
      </c>
      <c r="T249" s="44">
        <v>2648.3365353914705</v>
      </c>
      <c r="V249" s="44">
        <v>97.25</v>
      </c>
      <c r="W249" s="44">
        <v>551809</v>
      </c>
    </row>
    <row r="250" spans="18:23" x14ac:dyDescent="0.3">
      <c r="R250" s="44">
        <v>196</v>
      </c>
      <c r="S250" s="44">
        <v>134408.79156568379</v>
      </c>
      <c r="T250" s="44">
        <v>610.20843431621324</v>
      </c>
      <c r="V250" s="44">
        <v>97.75</v>
      </c>
      <c r="W250" s="44">
        <v>629990</v>
      </c>
    </row>
    <row r="251" spans="18:23" x14ac:dyDescent="0.3">
      <c r="R251" s="44">
        <v>197</v>
      </c>
      <c r="S251" s="44">
        <v>91922.639407697745</v>
      </c>
      <c r="T251" s="44">
        <v>84460.360592302255</v>
      </c>
      <c r="V251" s="44">
        <v>98.25</v>
      </c>
      <c r="W251" s="44">
        <v>660293</v>
      </c>
    </row>
    <row r="252" spans="18:23" x14ac:dyDescent="0.3">
      <c r="R252" s="44">
        <v>198</v>
      </c>
      <c r="S252" s="44">
        <v>191090.66853407674</v>
      </c>
      <c r="T252" s="44">
        <v>42431.331465923256</v>
      </c>
      <c r="V252" s="44">
        <v>98.75</v>
      </c>
      <c r="W252" s="44">
        <v>711616</v>
      </c>
    </row>
    <row r="253" spans="18:23" x14ac:dyDescent="0.3">
      <c r="R253" s="44">
        <v>199</v>
      </c>
      <c r="S253" s="44">
        <v>209630.89699396616</v>
      </c>
      <c r="T253" s="44">
        <v>-77045.896993966162</v>
      </c>
      <c r="V253" s="44">
        <v>99.25</v>
      </c>
      <c r="W253" s="44">
        <v>809130</v>
      </c>
    </row>
    <row r="254" spans="18:23" ht="15" thickBot="1" x14ac:dyDescent="0.35">
      <c r="R254" s="45">
        <v>200</v>
      </c>
      <c r="S254" s="45">
        <v>156706.74475217811</v>
      </c>
      <c r="T254" s="45">
        <v>13947.255247821886</v>
      </c>
      <c r="V254" s="45">
        <v>99.75</v>
      </c>
      <c r="W254" s="45">
        <v>887350</v>
      </c>
    </row>
    <row r="256" spans="18:23" ht="15" thickBot="1" x14ac:dyDescent="0.35"/>
    <row r="257" spans="18:32" ht="58.2" thickBot="1" x14ac:dyDescent="0.35">
      <c r="R257" s="41" t="s">
        <v>1</v>
      </c>
      <c r="S257" s="26" t="s">
        <v>40</v>
      </c>
      <c r="T257" s="26" t="s">
        <v>9</v>
      </c>
      <c r="U257" s="26" t="s">
        <v>13</v>
      </c>
      <c r="V257" s="26" t="s">
        <v>14</v>
      </c>
      <c r="W257" s="26" t="s">
        <v>45</v>
      </c>
      <c r="X257" s="26" t="s">
        <v>43</v>
      </c>
      <c r="Y257" s="26" t="s">
        <v>11</v>
      </c>
      <c r="Z257" s="26" t="s">
        <v>41</v>
      </c>
      <c r="AA257" s="41" t="s">
        <v>4</v>
      </c>
      <c r="AB257" s="41" t="s">
        <v>5</v>
      </c>
      <c r="AC257" s="41" t="s">
        <v>6</v>
      </c>
      <c r="AD257" s="41" t="s">
        <v>7</v>
      </c>
      <c r="AE257" s="42" t="s">
        <v>35</v>
      </c>
      <c r="AF257" s="52" t="s">
        <v>85</v>
      </c>
    </row>
    <row r="258" spans="18:32" x14ac:dyDescent="0.3">
      <c r="R258" s="27">
        <v>58</v>
      </c>
      <c r="S258" s="27">
        <f ca="1">IF('modified training dataset'!S258 = "M", 0, 1)</f>
        <v>0</v>
      </c>
      <c r="T258" s="27">
        <f>IF(DAD_MD_Training!U258="MARRIED",1,0)</f>
        <v>0</v>
      </c>
      <c r="U258" s="28">
        <v>0</v>
      </c>
      <c r="V258" s="28">
        <v>0</v>
      </c>
      <c r="W258" s="28">
        <f>DAD_MD_Training!T258*'modified training dataset'!Y258</f>
        <v>0</v>
      </c>
      <c r="X258" s="28">
        <v>0</v>
      </c>
      <c r="Y258" s="28">
        <v>0</v>
      </c>
      <c r="Z258" s="28">
        <v>1</v>
      </c>
      <c r="AA258" s="30">
        <v>49.2</v>
      </c>
      <c r="AB258" s="27">
        <v>160</v>
      </c>
      <c r="AC258" s="31">
        <v>118</v>
      </c>
      <c r="AD258" s="31">
        <v>32</v>
      </c>
      <c r="AE258" s="32">
        <v>660293</v>
      </c>
      <c r="AF258" s="44">
        <v>319482.7626591954</v>
      </c>
    </row>
    <row r="259" spans="18:32" x14ac:dyDescent="0.3">
      <c r="R259" s="1">
        <v>59</v>
      </c>
      <c r="S259" s="27">
        <f ca="1">IF('modified training dataset'!S259 = "M", 0, 1)</f>
        <v>0</v>
      </c>
      <c r="T259" s="27">
        <f>IF(DAD_MD_Training!U259="MARRIED",1,0)</f>
        <v>0</v>
      </c>
      <c r="U259" s="2">
        <v>0</v>
      </c>
      <c r="V259" s="2">
        <v>0</v>
      </c>
      <c r="W259" s="28">
        <f>DAD_MD_Training!T259*'modified training dataset'!Y259</f>
        <v>0</v>
      </c>
      <c r="X259" s="2">
        <v>1</v>
      </c>
      <c r="Y259" s="2">
        <v>0</v>
      </c>
      <c r="Z259" s="2">
        <v>0</v>
      </c>
      <c r="AA259" s="3">
        <v>41</v>
      </c>
      <c r="AB259" s="1">
        <v>155</v>
      </c>
      <c r="AC259" s="4">
        <v>78</v>
      </c>
      <c r="AD259" s="4">
        <v>28</v>
      </c>
      <c r="AE259" s="9">
        <v>809130</v>
      </c>
      <c r="AF259" s="44">
        <v>324860.25026471814</v>
      </c>
    </row>
    <row r="260" spans="18:32" x14ac:dyDescent="0.3">
      <c r="R260" s="1">
        <v>82</v>
      </c>
      <c r="S260" s="27">
        <f ca="1">IF('modified training dataset'!S260 = "M", 0, 1)</f>
        <v>0</v>
      </c>
      <c r="T260" s="27">
        <f>IF(DAD_MD_Training!U260="MARRIED",1,0)</f>
        <v>0</v>
      </c>
      <c r="U260" s="2">
        <v>0</v>
      </c>
      <c r="V260" s="2">
        <v>0</v>
      </c>
      <c r="W260" s="28">
        <f>DAD_MD_Training!T260*'modified training dataset'!Y260</f>
        <v>0</v>
      </c>
      <c r="X260" s="2">
        <v>1</v>
      </c>
      <c r="Y260" s="2">
        <v>0</v>
      </c>
      <c r="Z260" s="2">
        <v>0</v>
      </c>
      <c r="AA260" s="3">
        <v>46.6</v>
      </c>
      <c r="AB260" s="1">
        <v>164</v>
      </c>
      <c r="AC260" s="4">
        <v>100</v>
      </c>
      <c r="AD260" s="4">
        <v>20</v>
      </c>
      <c r="AE260" s="9">
        <v>362231</v>
      </c>
      <c r="AF260" s="44">
        <v>380324.39191997173</v>
      </c>
    </row>
    <row r="261" spans="18:32" x14ac:dyDescent="0.3">
      <c r="R261" s="1">
        <v>46</v>
      </c>
      <c r="S261" s="27">
        <f ca="1">IF('modified training dataset'!S261 = "M", 0, 1)</f>
        <v>0</v>
      </c>
      <c r="T261" s="27">
        <f>IF(DAD_MD_Training!U261="MARRIED",1,0)</f>
        <v>0</v>
      </c>
      <c r="U261" s="2">
        <v>0</v>
      </c>
      <c r="V261" s="2">
        <v>0</v>
      </c>
      <c r="W261" s="28">
        <f>DAD_MD_Training!T261*'modified training dataset'!Y261</f>
        <v>0</v>
      </c>
      <c r="X261" s="2">
        <v>1</v>
      </c>
      <c r="Y261" s="2">
        <v>0</v>
      </c>
      <c r="Z261" s="2">
        <v>0</v>
      </c>
      <c r="AA261" s="3">
        <v>80</v>
      </c>
      <c r="AB261" s="1">
        <v>173</v>
      </c>
      <c r="AC261" s="4">
        <v>122</v>
      </c>
      <c r="AD261" s="4">
        <v>24</v>
      </c>
      <c r="AE261" s="9">
        <v>629990</v>
      </c>
      <c r="AF261" s="44">
        <v>343604.77056207211</v>
      </c>
    </row>
    <row r="262" spans="18:32" x14ac:dyDescent="0.3">
      <c r="R262" s="1">
        <v>60</v>
      </c>
      <c r="S262" s="27">
        <f ca="1">IF('modified training dataset'!S262 = "M", 0, 1)</f>
        <v>0</v>
      </c>
      <c r="T262" s="27">
        <f>IF(DAD_MD_Training!U262="MARRIED",1,0)</f>
        <v>0</v>
      </c>
      <c r="U262" s="2">
        <v>0</v>
      </c>
      <c r="V262" s="2">
        <v>0</v>
      </c>
      <c r="W262" s="28">
        <f>DAD_MD_Training!T262*'modified training dataset'!Y262</f>
        <v>0</v>
      </c>
      <c r="X262" s="2">
        <v>1</v>
      </c>
      <c r="Y262" s="2">
        <v>0</v>
      </c>
      <c r="Z262" s="2">
        <v>0</v>
      </c>
      <c r="AA262" s="3">
        <v>58</v>
      </c>
      <c r="AB262" s="1">
        <v>175</v>
      </c>
      <c r="AC262" s="4">
        <v>72</v>
      </c>
      <c r="AD262" s="4">
        <v>18</v>
      </c>
      <c r="AE262" s="9">
        <v>444876</v>
      </c>
      <c r="AF262" s="44">
        <v>287254.04953643988</v>
      </c>
    </row>
    <row r="263" spans="18:32" x14ac:dyDescent="0.3">
      <c r="R263" s="1">
        <v>75</v>
      </c>
      <c r="S263" s="27">
        <f ca="1">IF('modified training dataset'!S263 = "M", 0, 1)</f>
        <v>0</v>
      </c>
      <c r="T263" s="27">
        <f>IF(DAD_MD_Training!U263="MARRIED",1,0)</f>
        <v>0</v>
      </c>
      <c r="U263" s="2">
        <v>0</v>
      </c>
      <c r="V263" s="2">
        <v>0</v>
      </c>
      <c r="W263" s="28">
        <f>DAD_MD_Training!T263*'modified training dataset'!Y263</f>
        <v>0</v>
      </c>
      <c r="X263" s="2">
        <v>1</v>
      </c>
      <c r="Y263" s="2">
        <v>0</v>
      </c>
      <c r="Z263" s="2">
        <v>0</v>
      </c>
      <c r="AA263" s="3">
        <v>45</v>
      </c>
      <c r="AB263" s="1">
        <v>140</v>
      </c>
      <c r="AC263" s="4">
        <v>130</v>
      </c>
      <c r="AD263" s="4">
        <v>42</v>
      </c>
      <c r="AE263" s="9">
        <v>372357</v>
      </c>
      <c r="AF263" s="44">
        <v>471911.44870173151</v>
      </c>
    </row>
    <row r="264" spans="18:32" x14ac:dyDescent="0.3">
      <c r="R264" s="1">
        <v>73</v>
      </c>
      <c r="S264" s="27">
        <f ca="1">IF('modified training dataset'!S264 = "M", 0, 1)</f>
        <v>0</v>
      </c>
      <c r="T264" s="27">
        <f>IF(DAD_MD_Training!U264="MARRIED",1,0)</f>
        <v>0</v>
      </c>
      <c r="U264" s="2">
        <v>0</v>
      </c>
      <c r="V264" s="2">
        <v>0</v>
      </c>
      <c r="W264" s="28">
        <f>DAD_MD_Training!T264*'modified training dataset'!Y264</f>
        <v>0</v>
      </c>
      <c r="X264" s="2">
        <v>1</v>
      </c>
      <c r="Y264" s="2">
        <v>0</v>
      </c>
      <c r="Z264" s="2">
        <v>0</v>
      </c>
      <c r="AA264" s="3">
        <v>60</v>
      </c>
      <c r="AB264" s="1">
        <v>170</v>
      </c>
      <c r="AC264" s="4">
        <v>108</v>
      </c>
      <c r="AD264" s="4">
        <v>24</v>
      </c>
      <c r="AE264" s="9">
        <v>887350</v>
      </c>
      <c r="AF264" s="44">
        <v>382902.2722045363</v>
      </c>
    </row>
    <row r="265" spans="18:32" x14ac:dyDescent="0.3">
      <c r="R265" s="1">
        <v>71</v>
      </c>
      <c r="S265" s="27">
        <f ca="1">IF('modified training dataset'!S265 = "M", 0, 1)</f>
        <v>0</v>
      </c>
      <c r="T265" s="27">
        <f>IF(DAD_MD_Training!U265="MARRIED",1,0)</f>
        <v>0</v>
      </c>
      <c r="U265" s="2">
        <v>0</v>
      </c>
      <c r="V265" s="2">
        <v>0</v>
      </c>
      <c r="W265" s="28">
        <f>DAD_MD_Training!T265*'modified training dataset'!Y265</f>
        <v>0</v>
      </c>
      <c r="X265" s="2">
        <v>1</v>
      </c>
      <c r="Y265" s="2">
        <v>0</v>
      </c>
      <c r="Z265" s="2">
        <v>0</v>
      </c>
      <c r="AA265" s="3">
        <v>43.8</v>
      </c>
      <c r="AB265" s="1">
        <v>164</v>
      </c>
      <c r="AC265" s="4">
        <v>60</v>
      </c>
      <c r="AD265" s="4">
        <v>22</v>
      </c>
      <c r="AE265" s="9">
        <v>389827</v>
      </c>
      <c r="AF265" s="44">
        <v>306162.62221798976</v>
      </c>
    </row>
    <row r="266" spans="18:32" x14ac:dyDescent="0.3">
      <c r="R266" s="1">
        <v>72</v>
      </c>
      <c r="S266" s="27">
        <f ca="1">IF('modified training dataset'!S266 = "M", 0, 1)</f>
        <v>0</v>
      </c>
      <c r="T266" s="27">
        <f>IF(DAD_MD_Training!U266="MARRIED",1,0)</f>
        <v>0</v>
      </c>
      <c r="U266" s="2">
        <v>0</v>
      </c>
      <c r="V266" s="2">
        <v>0</v>
      </c>
      <c r="W266" s="28">
        <f>DAD_MD_Training!T266*'modified training dataset'!Y266</f>
        <v>0</v>
      </c>
      <c r="X266" s="2">
        <v>1</v>
      </c>
      <c r="Y266" s="2">
        <v>0</v>
      </c>
      <c r="Z266" s="2">
        <v>0</v>
      </c>
      <c r="AA266" s="3">
        <v>72</v>
      </c>
      <c r="AB266" s="1">
        <v>174</v>
      </c>
      <c r="AC266" s="4">
        <v>95</v>
      </c>
      <c r="AD266" s="4">
        <v>25</v>
      </c>
      <c r="AE266" s="9">
        <v>437529.07</v>
      </c>
      <c r="AF266" s="44">
        <v>362751.68759862962</v>
      </c>
    </row>
    <row r="267" spans="18:32" x14ac:dyDescent="0.3">
      <c r="R267" s="1">
        <v>61</v>
      </c>
      <c r="S267" s="27">
        <f ca="1">IF('modified training dataset'!S267 = "M", 0, 1)</f>
        <v>0</v>
      </c>
      <c r="T267" s="27">
        <f>IF(DAD_MD_Training!U267="MARRIED",1,0)</f>
        <v>0</v>
      </c>
      <c r="U267" s="2">
        <v>0</v>
      </c>
      <c r="V267" s="2">
        <v>0</v>
      </c>
      <c r="W267" s="28">
        <f>DAD_MD_Training!T267*'modified training dataset'!Y267</f>
        <v>0</v>
      </c>
      <c r="X267" s="2">
        <v>1</v>
      </c>
      <c r="Y267" s="2">
        <v>0</v>
      </c>
      <c r="Z267" s="2">
        <v>0</v>
      </c>
      <c r="AA267" s="3">
        <v>76.599999999999994</v>
      </c>
      <c r="AB267" s="1">
        <v>175</v>
      </c>
      <c r="AC267" s="4">
        <v>66</v>
      </c>
      <c r="AD267" s="4">
        <v>22</v>
      </c>
      <c r="AE267" s="9">
        <v>364222</v>
      </c>
      <c r="AF267" s="44">
        <v>288330.90924158116</v>
      </c>
    </row>
    <row r="268" spans="18:32" x14ac:dyDescent="0.3">
      <c r="R268" s="1">
        <v>61</v>
      </c>
      <c r="S268" s="27">
        <f ca="1">IF('modified training dataset'!S268 = "M", 0, 1)</f>
        <v>0</v>
      </c>
      <c r="T268" s="27">
        <f>IF(DAD_MD_Training!U268="MARRIED",1,0)</f>
        <v>0</v>
      </c>
      <c r="U268" s="2">
        <v>0</v>
      </c>
      <c r="V268" s="2">
        <v>0</v>
      </c>
      <c r="W268" s="28">
        <f>DAD_MD_Training!T268*'modified training dataset'!Y268</f>
        <v>0</v>
      </c>
      <c r="X268" s="2">
        <v>1</v>
      </c>
      <c r="Y268" s="2">
        <v>0</v>
      </c>
      <c r="Z268" s="2">
        <v>0</v>
      </c>
      <c r="AA268" s="3">
        <v>64</v>
      </c>
      <c r="AB268" s="1">
        <v>170</v>
      </c>
      <c r="AC268" s="4">
        <v>99</v>
      </c>
      <c r="AD268" s="4">
        <v>24</v>
      </c>
      <c r="AE268" s="9">
        <v>514524</v>
      </c>
      <c r="AF268" s="44">
        <v>344279.17166034866</v>
      </c>
    </row>
    <row r="269" spans="18:32" x14ac:dyDescent="0.3">
      <c r="R269" s="1">
        <v>45</v>
      </c>
      <c r="S269" s="27">
        <f ca="1">IF('modified training dataset'!S269 = "M", 0, 1)</f>
        <v>0</v>
      </c>
      <c r="T269" s="27">
        <f>IF(DAD_MD_Training!U269="MARRIED",1,0)</f>
        <v>0</v>
      </c>
      <c r="U269" s="2">
        <v>0</v>
      </c>
      <c r="V269" s="2">
        <v>0</v>
      </c>
      <c r="W269" s="28">
        <f>DAD_MD_Training!T269*'modified training dataset'!Y269</f>
        <v>0</v>
      </c>
      <c r="X269" s="2">
        <v>0</v>
      </c>
      <c r="Y269" s="2">
        <v>0</v>
      </c>
      <c r="Z269" s="2">
        <v>1</v>
      </c>
      <c r="AA269" s="3">
        <v>50</v>
      </c>
      <c r="AB269" s="1">
        <v>151</v>
      </c>
      <c r="AC269" s="4">
        <v>60</v>
      </c>
      <c r="AD269" s="4">
        <v>19</v>
      </c>
      <c r="AE269" s="9">
        <v>539976</v>
      </c>
      <c r="AF269" s="44">
        <v>169212.32711989296</v>
      </c>
    </row>
    <row r="270" spans="18:32" x14ac:dyDescent="0.3">
      <c r="R270" s="1">
        <v>40</v>
      </c>
      <c r="S270" s="27">
        <f ca="1">IF('modified training dataset'!S270 = "M", 0, 1)</f>
        <v>0</v>
      </c>
      <c r="T270" s="27">
        <f>IF(DAD_MD_Training!U270="MARRIED",1,0)</f>
        <v>0</v>
      </c>
      <c r="U270" s="2">
        <v>0</v>
      </c>
      <c r="V270" s="2">
        <v>0</v>
      </c>
      <c r="W270" s="28">
        <f>DAD_MD_Training!T270*'modified training dataset'!Y270</f>
        <v>0</v>
      </c>
      <c r="X270" s="2">
        <v>0</v>
      </c>
      <c r="Y270" s="2">
        <v>1</v>
      </c>
      <c r="Z270" s="2">
        <v>0</v>
      </c>
      <c r="AA270" s="3">
        <v>71.400000000000006</v>
      </c>
      <c r="AB270" s="1">
        <v>165</v>
      </c>
      <c r="AC270" s="4">
        <v>100</v>
      </c>
      <c r="AD270" s="4">
        <v>22</v>
      </c>
      <c r="AE270" s="9">
        <v>711616</v>
      </c>
      <c r="AF270" s="44">
        <v>320888.74018770899</v>
      </c>
    </row>
    <row r="271" spans="18:32" x14ac:dyDescent="0.3">
      <c r="R271" s="1">
        <v>64</v>
      </c>
      <c r="S271" s="27">
        <f ca="1">IF('modified training dataset'!S271 = "M", 0, 1)</f>
        <v>0</v>
      </c>
      <c r="T271" s="27">
        <f>IF(DAD_MD_Training!U271="MARRIED",1,0)</f>
        <v>0</v>
      </c>
      <c r="U271" s="2">
        <v>0</v>
      </c>
      <c r="V271" s="2">
        <v>0</v>
      </c>
      <c r="W271" s="28">
        <f>DAD_MD_Training!T271*'modified training dataset'!Y271</f>
        <v>0</v>
      </c>
      <c r="X271" s="2">
        <v>0</v>
      </c>
      <c r="Y271" s="2">
        <v>0</v>
      </c>
      <c r="Z271" s="2">
        <v>0</v>
      </c>
      <c r="AA271" s="3">
        <v>56</v>
      </c>
      <c r="AB271" s="1">
        <v>168</v>
      </c>
      <c r="AC271" s="4">
        <v>105</v>
      </c>
      <c r="AD271" s="4">
        <v>22</v>
      </c>
      <c r="AE271" s="9">
        <v>420040</v>
      </c>
      <c r="AF271" s="44">
        <v>236144.8868266748</v>
      </c>
    </row>
    <row r="272" spans="18:32" x14ac:dyDescent="0.3">
      <c r="R272" s="1">
        <v>68</v>
      </c>
      <c r="S272" s="27">
        <f ca="1">IF('modified training dataset'!S272 = "M", 0, 1)</f>
        <v>0</v>
      </c>
      <c r="T272" s="27">
        <f>IF(DAD_MD_Training!U272="MARRIED",1,0)</f>
        <v>0</v>
      </c>
      <c r="U272" s="2">
        <v>0</v>
      </c>
      <c r="V272" s="2">
        <v>0</v>
      </c>
      <c r="W272" s="28">
        <f>DAD_MD_Training!T272*'modified training dataset'!Y272</f>
        <v>0</v>
      </c>
      <c r="X272" s="2">
        <v>1</v>
      </c>
      <c r="Y272" s="2">
        <v>0</v>
      </c>
      <c r="Z272" s="2">
        <v>0</v>
      </c>
      <c r="AA272" s="3">
        <v>51</v>
      </c>
      <c r="AB272" s="1">
        <v>123</v>
      </c>
      <c r="AC272" s="4">
        <v>66</v>
      </c>
      <c r="AD272" s="4">
        <v>20</v>
      </c>
      <c r="AE272" s="9">
        <v>495968.7</v>
      </c>
      <c r="AF272" s="44">
        <v>296155.65604430571</v>
      </c>
    </row>
    <row r="273" spans="18:32" x14ac:dyDescent="0.3">
      <c r="R273" s="1">
        <v>78</v>
      </c>
      <c r="S273" s="27">
        <f ca="1">IF('modified training dataset'!S273 = "M", 0, 1)</f>
        <v>0</v>
      </c>
      <c r="T273" s="27">
        <f>IF(DAD_MD_Training!U273="MARRIED",1,0)</f>
        <v>0</v>
      </c>
      <c r="U273" s="2">
        <v>0</v>
      </c>
      <c r="V273" s="2">
        <v>0</v>
      </c>
      <c r="W273" s="28">
        <f>DAD_MD_Training!T273*'modified training dataset'!Y273</f>
        <v>0</v>
      </c>
      <c r="X273" s="2">
        <v>1</v>
      </c>
      <c r="Y273" s="2">
        <v>0</v>
      </c>
      <c r="Z273" s="2">
        <v>0</v>
      </c>
      <c r="AA273" s="3">
        <v>70</v>
      </c>
      <c r="AB273" s="1">
        <v>154</v>
      </c>
      <c r="AC273" s="4">
        <v>63</v>
      </c>
      <c r="AD273" s="4">
        <v>20</v>
      </c>
      <c r="AE273" s="9">
        <v>157763</v>
      </c>
      <c r="AF273" s="44">
        <v>312257.0326456725</v>
      </c>
    </row>
    <row r="274" spans="18:32" x14ac:dyDescent="0.3">
      <c r="R274" s="1">
        <v>65</v>
      </c>
      <c r="S274" s="27">
        <f ca="1">IF('modified training dataset'!S274 = "M", 0, 1)</f>
        <v>0</v>
      </c>
      <c r="T274" s="27">
        <f>IF(DAD_MD_Training!U274="MARRIED",1,0)</f>
        <v>0</v>
      </c>
      <c r="U274" s="2">
        <v>0</v>
      </c>
      <c r="V274" s="2">
        <v>0</v>
      </c>
      <c r="W274" s="28">
        <f>DAD_MD_Training!T274*'modified training dataset'!Y274</f>
        <v>0</v>
      </c>
      <c r="X274" s="2">
        <v>1</v>
      </c>
      <c r="Y274" s="2">
        <v>0</v>
      </c>
      <c r="Z274" s="2">
        <v>0</v>
      </c>
      <c r="AA274" s="3">
        <v>65</v>
      </c>
      <c r="AB274" s="1">
        <v>140</v>
      </c>
      <c r="AC274" s="4">
        <v>93</v>
      </c>
      <c r="AD274" s="4">
        <v>18</v>
      </c>
      <c r="AE274" s="9">
        <v>501897</v>
      </c>
      <c r="AF274" s="44">
        <v>322703.19395710179</v>
      </c>
    </row>
    <row r="275" spans="18:32" x14ac:dyDescent="0.3">
      <c r="R275" s="1">
        <v>59</v>
      </c>
      <c r="S275" s="27">
        <f ca="1">IF('modified training dataset'!S275 = "M", 0, 1)</f>
        <v>0</v>
      </c>
      <c r="T275" s="27">
        <f>IF(DAD_MD_Training!U275="MARRIED",1,0)</f>
        <v>0</v>
      </c>
      <c r="U275" s="2">
        <v>0</v>
      </c>
      <c r="V275" s="2">
        <v>0</v>
      </c>
      <c r="W275" s="28">
        <f>DAD_MD_Training!T275*'modified training dataset'!Y275</f>
        <v>0</v>
      </c>
      <c r="X275" s="2">
        <v>0</v>
      </c>
      <c r="Y275" s="2">
        <v>1</v>
      </c>
      <c r="Z275" s="2">
        <v>0</v>
      </c>
      <c r="AA275" s="3">
        <v>47</v>
      </c>
      <c r="AB275" s="1">
        <v>150</v>
      </c>
      <c r="AC275" s="4">
        <v>60</v>
      </c>
      <c r="AD275" s="4">
        <v>24</v>
      </c>
      <c r="AE275" s="9">
        <v>343984</v>
      </c>
      <c r="AF275" s="44">
        <v>261891.81667223887</v>
      </c>
    </row>
    <row r="276" spans="18:32" x14ac:dyDescent="0.3">
      <c r="R276" s="1">
        <v>76</v>
      </c>
      <c r="S276" s="27">
        <f ca="1">IF('modified training dataset'!S276 = "M", 0, 1)</f>
        <v>0</v>
      </c>
      <c r="T276" s="27">
        <f>IF(DAD_MD_Training!U276="MARRIED",1,0)</f>
        <v>0</v>
      </c>
      <c r="U276" s="2">
        <v>0</v>
      </c>
      <c r="V276" s="2">
        <v>0</v>
      </c>
      <c r="W276" s="28">
        <f>DAD_MD_Training!T276*'modified training dataset'!Y276</f>
        <v>0</v>
      </c>
      <c r="X276" s="2">
        <v>1</v>
      </c>
      <c r="Y276" s="2">
        <v>0</v>
      </c>
      <c r="Z276" s="2">
        <v>0</v>
      </c>
      <c r="AA276" s="3">
        <v>67.2</v>
      </c>
      <c r="AB276" s="1">
        <v>172</v>
      </c>
      <c r="AC276" s="4">
        <v>80</v>
      </c>
      <c r="AD276" s="4">
        <v>20</v>
      </c>
      <c r="AE276" s="9">
        <v>449395</v>
      </c>
      <c r="AF276" s="44">
        <v>335347.90412952559</v>
      </c>
    </row>
    <row r="277" spans="18:32" x14ac:dyDescent="0.3">
      <c r="R277" s="1">
        <v>47</v>
      </c>
      <c r="S277" s="27">
        <f ca="1">IF('modified training dataset'!S277 = "M", 0, 1)</f>
        <v>0</v>
      </c>
      <c r="T277" s="27">
        <f>IF(DAD_MD_Training!U277="MARRIED",1,0)</f>
        <v>0</v>
      </c>
      <c r="U277" s="2">
        <v>0</v>
      </c>
      <c r="V277" s="2">
        <v>0</v>
      </c>
      <c r="W277" s="28">
        <f>DAD_MD_Training!T277*'modified training dataset'!Y277</f>
        <v>0</v>
      </c>
      <c r="X277" s="2">
        <v>1</v>
      </c>
      <c r="Y277" s="2">
        <v>0</v>
      </c>
      <c r="Z277" s="2">
        <v>0</v>
      </c>
      <c r="AA277" s="3">
        <v>59</v>
      </c>
      <c r="AB277" s="1">
        <v>160</v>
      </c>
      <c r="AC277" s="4">
        <v>80</v>
      </c>
      <c r="AD277" s="4">
        <v>20</v>
      </c>
      <c r="AE277" s="9">
        <v>214716</v>
      </c>
      <c r="AF277" s="44">
        <v>276147.21079672879</v>
      </c>
    </row>
    <row r="278" spans="18:32" x14ac:dyDescent="0.3">
      <c r="R278" s="1">
        <v>54</v>
      </c>
      <c r="S278" s="27">
        <f ca="1">IF('modified training dataset'!S278 = "M", 0, 1)</f>
        <v>0</v>
      </c>
      <c r="T278" s="27">
        <f>IF(DAD_MD_Training!U278="MARRIED",1,0)</f>
        <v>0</v>
      </c>
      <c r="U278" s="2">
        <v>0</v>
      </c>
      <c r="V278" s="2">
        <v>0</v>
      </c>
      <c r="W278" s="28">
        <f>DAD_MD_Training!T278*'modified training dataset'!Y278</f>
        <v>0</v>
      </c>
      <c r="X278" s="2">
        <v>1</v>
      </c>
      <c r="Y278" s="2">
        <v>0</v>
      </c>
      <c r="Z278" s="2">
        <v>0</v>
      </c>
      <c r="AA278" s="3">
        <v>51</v>
      </c>
      <c r="AB278" s="1">
        <v>147</v>
      </c>
      <c r="AC278" s="4">
        <v>110</v>
      </c>
      <c r="AD278" s="4">
        <v>26</v>
      </c>
      <c r="AE278" s="9">
        <v>341109</v>
      </c>
      <c r="AF278" s="44">
        <v>352056.57126648934</v>
      </c>
    </row>
    <row r="279" spans="18:32" x14ac:dyDescent="0.3">
      <c r="R279" s="1">
        <v>62</v>
      </c>
      <c r="S279" s="27">
        <f ca="1">IF('modified training dataset'!S279 = "M", 0, 1)</f>
        <v>0</v>
      </c>
      <c r="T279" s="27">
        <f>IF(DAD_MD_Training!U279="MARRIED",1,0)</f>
        <v>0</v>
      </c>
      <c r="U279" s="2">
        <v>0</v>
      </c>
      <c r="V279" s="2">
        <v>0</v>
      </c>
      <c r="W279" s="28">
        <f>DAD_MD_Training!T279*'modified training dataset'!Y279</f>
        <v>0</v>
      </c>
      <c r="X279" s="2">
        <v>1</v>
      </c>
      <c r="Y279" s="2">
        <v>0</v>
      </c>
      <c r="Z279" s="2">
        <v>0</v>
      </c>
      <c r="AA279" s="3">
        <v>74</v>
      </c>
      <c r="AB279" s="1">
        <v>160</v>
      </c>
      <c r="AC279" s="4">
        <v>60</v>
      </c>
      <c r="AD279" s="4">
        <v>24</v>
      </c>
      <c r="AE279" s="9">
        <v>288960</v>
      </c>
      <c r="AF279" s="44">
        <v>286518.60527091078</v>
      </c>
    </row>
    <row r="280" spans="18:32" x14ac:dyDescent="0.3">
      <c r="R280" s="1">
        <v>60</v>
      </c>
      <c r="S280" s="27">
        <f ca="1">IF('modified training dataset'!S280 = "M", 0, 1)</f>
        <v>0</v>
      </c>
      <c r="T280" s="27">
        <f>IF(DAD_MD_Training!U280="MARRIED",1,0)</f>
        <v>0</v>
      </c>
      <c r="U280" s="2">
        <v>0</v>
      </c>
      <c r="V280" s="2">
        <v>0</v>
      </c>
      <c r="W280" s="28">
        <f>DAD_MD_Training!T280*'modified training dataset'!Y280</f>
        <v>0</v>
      </c>
      <c r="X280" s="2">
        <v>1</v>
      </c>
      <c r="Y280" s="2">
        <v>0</v>
      </c>
      <c r="Z280" s="2">
        <v>0</v>
      </c>
      <c r="AA280" s="3">
        <v>72.5</v>
      </c>
      <c r="AB280" s="1">
        <v>172</v>
      </c>
      <c r="AC280" s="4">
        <v>104</v>
      </c>
      <c r="AD280" s="4">
        <v>24</v>
      </c>
      <c r="AE280" s="9">
        <v>348687</v>
      </c>
      <c r="AF280" s="44">
        <v>347838.70199879119</v>
      </c>
    </row>
    <row r="281" spans="18:32" x14ac:dyDescent="0.3">
      <c r="R281" s="1">
        <v>70</v>
      </c>
      <c r="S281" s="27">
        <f ca="1">IF('modified training dataset'!S281 = "M", 0, 1)</f>
        <v>0</v>
      </c>
      <c r="T281" s="27">
        <f>IF(DAD_MD_Training!U281="MARRIED",1,0)</f>
        <v>0</v>
      </c>
      <c r="U281" s="2">
        <v>0</v>
      </c>
      <c r="V281" s="2">
        <v>0</v>
      </c>
      <c r="W281" s="28">
        <f>DAD_MD_Training!T281*'modified training dataset'!Y281</f>
        <v>0</v>
      </c>
      <c r="X281" s="2">
        <v>1</v>
      </c>
      <c r="Y281" s="2">
        <v>0</v>
      </c>
      <c r="Z281" s="2">
        <v>0</v>
      </c>
      <c r="AA281" s="3">
        <v>60</v>
      </c>
      <c r="AB281" s="1">
        <v>158</v>
      </c>
      <c r="AC281" s="4">
        <v>81</v>
      </c>
      <c r="AD281" s="4">
        <v>18</v>
      </c>
      <c r="AE281" s="9">
        <v>345590</v>
      </c>
      <c r="AF281" s="44">
        <v>318620.63363751437</v>
      </c>
    </row>
    <row r="282" spans="18:32" x14ac:dyDescent="0.3">
      <c r="R282" s="1">
        <v>60</v>
      </c>
      <c r="S282" s="27">
        <f ca="1">IF('modified training dataset'!S282 = "M", 0, 1)</f>
        <v>0</v>
      </c>
      <c r="T282" s="27">
        <f>IF(DAD_MD_Training!U282="MARRIED",1,0)</f>
        <v>0</v>
      </c>
      <c r="U282" s="2">
        <v>0</v>
      </c>
      <c r="V282" s="2">
        <v>0</v>
      </c>
      <c r="W282" s="28">
        <f>DAD_MD_Training!T282*'modified training dataset'!Y282</f>
        <v>0</v>
      </c>
      <c r="X282" s="2">
        <v>1</v>
      </c>
      <c r="Y282" s="2">
        <v>0</v>
      </c>
      <c r="Z282" s="2">
        <v>0</v>
      </c>
      <c r="AA282" s="3">
        <v>53</v>
      </c>
      <c r="AB282" s="1">
        <v>155</v>
      </c>
      <c r="AC282" s="4">
        <v>85</v>
      </c>
      <c r="AD282" s="4">
        <v>30</v>
      </c>
      <c r="AE282" s="9">
        <v>361738</v>
      </c>
      <c r="AF282" s="44">
        <v>340343.78267328185</v>
      </c>
    </row>
    <row r="283" spans="18:32" x14ac:dyDescent="0.3">
      <c r="R283" s="1">
        <v>88</v>
      </c>
      <c r="S283" s="27">
        <f ca="1">IF('modified training dataset'!S283 = "M", 0, 1)</f>
        <v>0</v>
      </c>
      <c r="T283" s="27">
        <f>IF(DAD_MD_Training!U283="MARRIED",1,0)</f>
        <v>0</v>
      </c>
      <c r="U283" s="2">
        <v>0</v>
      </c>
      <c r="V283" s="2">
        <v>0</v>
      </c>
      <c r="W283" s="28">
        <f>DAD_MD_Training!T283*'modified training dataset'!Y283</f>
        <v>0</v>
      </c>
      <c r="X283" s="2">
        <v>1</v>
      </c>
      <c r="Y283" s="2">
        <v>0</v>
      </c>
      <c r="Z283" s="2">
        <v>0</v>
      </c>
      <c r="AA283" s="3">
        <v>62.2</v>
      </c>
      <c r="AB283" s="1">
        <v>162</v>
      </c>
      <c r="AC283" s="4">
        <v>92</v>
      </c>
      <c r="AD283" s="4">
        <v>22</v>
      </c>
      <c r="AE283" s="9">
        <v>305193</v>
      </c>
      <c r="AF283" s="44">
        <v>383344.87836836983</v>
      </c>
    </row>
    <row r="284" spans="18:32" x14ac:dyDescent="0.3">
      <c r="R284" s="1">
        <v>15</v>
      </c>
      <c r="S284" s="27">
        <f ca="1">IF('modified training dataset'!S284 = "M", 0, 1)</f>
        <v>0</v>
      </c>
      <c r="T284" s="27">
        <f>IF(DAD_MD_Training!U284="MARRIED",1,0)</f>
        <v>0</v>
      </c>
      <c r="U284" s="2">
        <v>0</v>
      </c>
      <c r="V284" s="2">
        <v>0</v>
      </c>
      <c r="W284" s="28">
        <f>DAD_MD_Training!T284*'modified training dataset'!Y284</f>
        <v>0</v>
      </c>
      <c r="X284" s="2">
        <v>0</v>
      </c>
      <c r="Y284" s="2">
        <v>1</v>
      </c>
      <c r="Z284" s="2">
        <v>0</v>
      </c>
      <c r="AA284" s="3">
        <v>43.6</v>
      </c>
      <c r="AB284" s="1">
        <v>170</v>
      </c>
      <c r="AC284" s="4">
        <v>134</v>
      </c>
      <c r="AD284" s="4">
        <v>40</v>
      </c>
      <c r="AE284" s="9">
        <v>404644</v>
      </c>
      <c r="AF284" s="44">
        <v>377630.75744411396</v>
      </c>
    </row>
    <row r="285" spans="18:32" x14ac:dyDescent="0.3">
      <c r="R285" s="1">
        <v>47</v>
      </c>
      <c r="S285" s="27">
        <f ca="1">IF('modified training dataset'!S285 = "M", 0, 1)</f>
        <v>0</v>
      </c>
      <c r="T285" s="27">
        <f>IF(DAD_MD_Training!U285="MARRIED",1,0)</f>
        <v>0</v>
      </c>
      <c r="U285" s="2">
        <v>0</v>
      </c>
      <c r="V285" s="2">
        <v>0</v>
      </c>
      <c r="W285" s="28">
        <f>DAD_MD_Training!T285*'modified training dataset'!Y285</f>
        <v>0</v>
      </c>
      <c r="X285" s="2">
        <v>1</v>
      </c>
      <c r="Y285" s="2">
        <v>0</v>
      </c>
      <c r="Z285" s="2">
        <v>0</v>
      </c>
      <c r="AA285" s="3">
        <v>73.099999999999994</v>
      </c>
      <c r="AB285" s="1">
        <v>171</v>
      </c>
      <c r="AC285" s="4">
        <v>87</v>
      </c>
      <c r="AD285" s="4">
        <v>22</v>
      </c>
      <c r="AE285" s="9">
        <v>278213.73</v>
      </c>
      <c r="AF285" s="44">
        <v>290302.3244205165</v>
      </c>
    </row>
    <row r="286" spans="18:32" x14ac:dyDescent="0.3">
      <c r="R286" s="1">
        <v>70</v>
      </c>
      <c r="S286" s="27">
        <f ca="1">IF('modified training dataset'!S286 = "M", 0, 1)</f>
        <v>0</v>
      </c>
      <c r="T286" s="27">
        <f>IF(DAD_MD_Training!U286="MARRIED",1,0)</f>
        <v>0</v>
      </c>
      <c r="U286" s="2">
        <v>0</v>
      </c>
      <c r="V286" s="2">
        <v>0</v>
      </c>
      <c r="W286" s="28">
        <f>DAD_MD_Training!T286*'modified training dataset'!Y286</f>
        <v>0</v>
      </c>
      <c r="X286" s="2">
        <v>1</v>
      </c>
      <c r="Y286" s="2">
        <v>0</v>
      </c>
      <c r="Z286" s="2">
        <v>0</v>
      </c>
      <c r="AA286" s="3">
        <v>68</v>
      </c>
      <c r="AB286" s="1">
        <v>163</v>
      </c>
      <c r="AC286" s="4">
        <v>78</v>
      </c>
      <c r="AD286" s="4">
        <v>20</v>
      </c>
      <c r="AE286" s="9">
        <v>355276</v>
      </c>
      <c r="AF286" s="44">
        <v>318952.30288858258</v>
      </c>
    </row>
    <row r="287" spans="18:32" x14ac:dyDescent="0.3">
      <c r="R287" s="1">
        <v>61</v>
      </c>
      <c r="S287" s="27">
        <f ca="1">IF('modified training dataset'!S287 = "M", 0, 1)</f>
        <v>0</v>
      </c>
      <c r="T287" s="27">
        <f>IF(DAD_MD_Training!U287="MARRIED",1,0)</f>
        <v>0</v>
      </c>
      <c r="U287" s="2">
        <v>0</v>
      </c>
      <c r="V287" s="2">
        <v>0</v>
      </c>
      <c r="W287" s="28">
        <f>DAD_MD_Training!T287*'modified training dataset'!Y287</f>
        <v>0</v>
      </c>
      <c r="X287" s="2">
        <v>1</v>
      </c>
      <c r="Y287" s="2">
        <v>0</v>
      </c>
      <c r="Z287" s="2">
        <v>0</v>
      </c>
      <c r="AA287" s="3">
        <v>60</v>
      </c>
      <c r="AB287" s="1">
        <v>169</v>
      </c>
      <c r="AC287" s="4">
        <v>60</v>
      </c>
      <c r="AD287" s="4">
        <v>24</v>
      </c>
      <c r="AE287" s="9">
        <v>229289</v>
      </c>
      <c r="AF287" s="44">
        <v>288478.00750904874</v>
      </c>
    </row>
    <row r="288" spans="18:32" x14ac:dyDescent="0.3">
      <c r="R288" s="1">
        <v>46</v>
      </c>
      <c r="S288" s="27">
        <f ca="1">IF('modified training dataset'!S288 = "M", 0, 1)</f>
        <v>0</v>
      </c>
      <c r="T288" s="27">
        <f>IF(DAD_MD_Training!U288="MARRIED",1,0)</f>
        <v>0</v>
      </c>
      <c r="U288" s="2">
        <v>0</v>
      </c>
      <c r="V288" s="2">
        <v>0</v>
      </c>
      <c r="W288" s="28">
        <f>DAD_MD_Training!T288*'modified training dataset'!Y288</f>
        <v>0</v>
      </c>
      <c r="X288" s="2">
        <v>1</v>
      </c>
      <c r="Y288" s="2">
        <v>0</v>
      </c>
      <c r="Z288" s="2">
        <v>0</v>
      </c>
      <c r="AA288" s="3">
        <v>53</v>
      </c>
      <c r="AB288" s="1">
        <v>159</v>
      </c>
      <c r="AC288" s="4">
        <v>96</v>
      </c>
      <c r="AD288" s="4">
        <v>20</v>
      </c>
      <c r="AE288" s="9">
        <v>247473</v>
      </c>
      <c r="AF288" s="44">
        <v>298492.3529544092</v>
      </c>
    </row>
    <row r="289" spans="18:32" x14ac:dyDescent="0.3">
      <c r="R289" s="1">
        <v>56</v>
      </c>
      <c r="S289" s="27">
        <f ca="1">IF('modified training dataset'!S289 = "M", 0, 1)</f>
        <v>0</v>
      </c>
      <c r="T289" s="27">
        <f>IF(DAD_MD_Training!U289="MARRIED",1,0)</f>
        <v>0</v>
      </c>
      <c r="U289" s="2">
        <v>0</v>
      </c>
      <c r="V289" s="2">
        <v>0</v>
      </c>
      <c r="W289" s="28">
        <f>DAD_MD_Training!T289*'modified training dataset'!Y289</f>
        <v>0</v>
      </c>
      <c r="X289" s="2">
        <v>1</v>
      </c>
      <c r="Y289" s="2">
        <v>0</v>
      </c>
      <c r="Z289" s="2">
        <v>0</v>
      </c>
      <c r="AA289" s="3">
        <v>61</v>
      </c>
      <c r="AB289" s="1">
        <v>163</v>
      </c>
      <c r="AC289" s="4">
        <v>73</v>
      </c>
      <c r="AD289" s="4">
        <v>24</v>
      </c>
      <c r="AE289" s="9">
        <v>395163</v>
      </c>
      <c r="AF289" s="44">
        <v>296176.14323025831</v>
      </c>
    </row>
    <row r="290" spans="18:32" x14ac:dyDescent="0.3">
      <c r="R290" s="1">
        <v>61</v>
      </c>
      <c r="S290" s="27">
        <f ca="1">IF('modified training dataset'!S290 = "M", 0, 1)</f>
        <v>0</v>
      </c>
      <c r="T290" s="27">
        <f>IF(DAD_MD_Training!U290="MARRIED",1,0)</f>
        <v>0</v>
      </c>
      <c r="U290" s="2">
        <v>0</v>
      </c>
      <c r="V290" s="2">
        <v>0</v>
      </c>
      <c r="W290" s="28">
        <f>DAD_MD_Training!T290*'modified training dataset'!Y290</f>
        <v>0</v>
      </c>
      <c r="X290" s="2">
        <v>1</v>
      </c>
      <c r="Y290" s="2">
        <v>0</v>
      </c>
      <c r="Z290" s="2">
        <v>0</v>
      </c>
      <c r="AA290" s="3">
        <v>65</v>
      </c>
      <c r="AB290" s="1">
        <v>170</v>
      </c>
      <c r="AC290" s="4">
        <v>76</v>
      </c>
      <c r="AD290" s="4">
        <v>26</v>
      </c>
      <c r="AE290" s="9">
        <v>418429</v>
      </c>
      <c r="AF290" s="44">
        <v>316587.6267509812</v>
      </c>
    </row>
    <row r="291" spans="18:32" x14ac:dyDescent="0.3">
      <c r="R291" s="1">
        <v>7</v>
      </c>
      <c r="S291" s="27">
        <f ca="1">IF('modified training dataset'!S291 = "M", 0, 1)</f>
        <v>0</v>
      </c>
      <c r="T291" s="27">
        <f>IF(DAD_MD_Training!U291="MARRIED",1,0)</f>
        <v>0</v>
      </c>
      <c r="U291" s="2">
        <v>0</v>
      </c>
      <c r="V291" s="2">
        <v>0</v>
      </c>
      <c r="W291" s="28">
        <f>DAD_MD_Training!T291*'modified training dataset'!Y291</f>
        <v>0</v>
      </c>
      <c r="X291" s="2">
        <v>0</v>
      </c>
      <c r="Y291" s="2">
        <v>0</v>
      </c>
      <c r="Z291" s="2">
        <v>1</v>
      </c>
      <c r="AA291" s="3">
        <v>7</v>
      </c>
      <c r="AB291" s="1">
        <v>68</v>
      </c>
      <c r="AC291" s="4">
        <v>155</v>
      </c>
      <c r="AD291" s="4">
        <v>30</v>
      </c>
      <c r="AE291" s="9">
        <v>359280</v>
      </c>
      <c r="AF291" s="44">
        <v>260886.32564775346</v>
      </c>
    </row>
    <row r="292" spans="18:32" x14ac:dyDescent="0.3">
      <c r="R292" s="1">
        <v>70</v>
      </c>
      <c r="S292" s="27">
        <f ca="1">IF('modified training dataset'!S292 = "M", 0, 1)</f>
        <v>0</v>
      </c>
      <c r="T292" s="27">
        <f>IF(DAD_MD_Training!U292="MARRIED",1,0)</f>
        <v>0</v>
      </c>
      <c r="U292" s="2">
        <v>0</v>
      </c>
      <c r="V292" s="2">
        <v>0</v>
      </c>
      <c r="W292" s="28">
        <f>DAD_MD_Training!T292*'modified training dataset'!Y292</f>
        <v>0</v>
      </c>
      <c r="X292" s="2">
        <v>0</v>
      </c>
      <c r="Y292" s="2">
        <v>0</v>
      </c>
      <c r="Z292" s="2">
        <v>1</v>
      </c>
      <c r="AA292" s="3">
        <v>60</v>
      </c>
      <c r="AB292" s="1">
        <v>160</v>
      </c>
      <c r="AC292" s="4">
        <v>43</v>
      </c>
      <c r="AD292" s="4">
        <v>13</v>
      </c>
      <c r="AE292" s="9">
        <v>349318</v>
      </c>
      <c r="AF292" s="44">
        <v>177155.97517070739</v>
      </c>
    </row>
    <row r="293" spans="18:32" x14ac:dyDescent="0.3">
      <c r="R293" s="5">
        <v>0.83333333333333337</v>
      </c>
      <c r="S293" s="27">
        <f ca="1">IF('modified training dataset'!S293 = "M", 0, 1)</f>
        <v>0</v>
      </c>
      <c r="T293" s="27">
        <f>IF(DAD_MD_Training!U293="MARRIED",1,0)</f>
        <v>0</v>
      </c>
      <c r="U293" s="2">
        <v>0</v>
      </c>
      <c r="V293" s="2">
        <v>0</v>
      </c>
      <c r="W293" s="28">
        <f>DAD_MD_Training!T293*'modified training dataset'!Y293</f>
        <v>0</v>
      </c>
      <c r="X293" s="2">
        <v>0</v>
      </c>
      <c r="Y293" s="2">
        <v>0</v>
      </c>
      <c r="Z293" s="2">
        <v>1</v>
      </c>
      <c r="AA293" s="3">
        <v>6</v>
      </c>
      <c r="AB293" s="1">
        <v>68</v>
      </c>
      <c r="AC293" s="4">
        <v>120</v>
      </c>
      <c r="AD293" s="4">
        <v>22</v>
      </c>
      <c r="AE293" s="9">
        <v>551809</v>
      </c>
      <c r="AF293" s="44">
        <v>174112.16264005861</v>
      </c>
    </row>
    <row r="294" spans="18:32" x14ac:dyDescent="0.3">
      <c r="R294" s="5">
        <v>0.83333333333333337</v>
      </c>
      <c r="S294" s="27">
        <f ca="1">IF('modified training dataset'!S294 = "M", 0, 1)</f>
        <v>0</v>
      </c>
      <c r="T294" s="27">
        <f>IF(DAD_MD_Training!U294="MARRIED",1,0)</f>
        <v>0</v>
      </c>
      <c r="U294" s="2">
        <v>0</v>
      </c>
      <c r="V294" s="2">
        <v>0</v>
      </c>
      <c r="W294" s="28">
        <f>DAD_MD_Training!T294*'modified training dataset'!Y294</f>
        <v>0</v>
      </c>
      <c r="X294" s="2">
        <v>1</v>
      </c>
      <c r="Y294" s="2">
        <v>0</v>
      </c>
      <c r="Z294" s="2">
        <v>0</v>
      </c>
      <c r="AA294" s="3">
        <v>78</v>
      </c>
      <c r="AB294" s="1">
        <v>173</v>
      </c>
      <c r="AC294" s="4">
        <v>82</v>
      </c>
      <c r="AD294" s="4">
        <v>24</v>
      </c>
      <c r="AE294" s="9">
        <v>293127</v>
      </c>
      <c r="AF294" s="44">
        <v>193059.8635146133</v>
      </c>
    </row>
    <row r="295" spans="18:32" x14ac:dyDescent="0.3">
      <c r="R295" s="1">
        <v>63</v>
      </c>
      <c r="S295" s="27">
        <f ca="1">IF('modified training dataset'!S295 = "M", 0, 1)</f>
        <v>0</v>
      </c>
      <c r="T295" s="27">
        <f>IF(DAD_MD_Training!U295="MARRIED",1,0)</f>
        <v>0</v>
      </c>
      <c r="U295" s="2">
        <v>0</v>
      </c>
      <c r="V295" s="2">
        <v>0</v>
      </c>
      <c r="W295" s="28">
        <f>DAD_MD_Training!T295*'modified training dataset'!Y295</f>
        <v>0</v>
      </c>
      <c r="X295" s="2">
        <v>0</v>
      </c>
      <c r="Y295" s="2">
        <v>0</v>
      </c>
      <c r="Z295" s="2">
        <v>1</v>
      </c>
      <c r="AA295" s="3">
        <v>59</v>
      </c>
      <c r="AB295" s="1">
        <v>162</v>
      </c>
      <c r="AC295" s="4">
        <v>76</v>
      </c>
      <c r="AD295" s="4">
        <v>15</v>
      </c>
      <c r="AE295" s="9">
        <v>260036</v>
      </c>
      <c r="AF295" s="44">
        <v>216927.14763059554</v>
      </c>
    </row>
    <row r="296" spans="18:32" x14ac:dyDescent="0.3">
      <c r="R296" s="1">
        <v>55</v>
      </c>
      <c r="S296" s="27">
        <f ca="1">IF('modified training dataset'!S296 = "M", 0, 1)</f>
        <v>0</v>
      </c>
      <c r="T296" s="27">
        <f>IF(DAD_MD_Training!U296="MARRIED",1,0)</f>
        <v>0</v>
      </c>
      <c r="U296" s="2">
        <v>0</v>
      </c>
      <c r="V296" s="2">
        <v>0</v>
      </c>
      <c r="W296" s="28">
        <f>DAD_MD_Training!T296*'modified training dataset'!Y296</f>
        <v>0</v>
      </c>
      <c r="X296" s="2">
        <v>1</v>
      </c>
      <c r="Y296" s="2">
        <v>0</v>
      </c>
      <c r="Z296" s="2">
        <v>0</v>
      </c>
      <c r="AA296" s="3">
        <v>76</v>
      </c>
      <c r="AB296" s="1">
        <v>155</v>
      </c>
      <c r="AC296" s="4">
        <v>72</v>
      </c>
      <c r="AD296" s="4">
        <v>28</v>
      </c>
      <c r="AE296" s="9">
        <v>163765</v>
      </c>
      <c r="AF296" s="44">
        <v>300308.42861418735</v>
      </c>
    </row>
    <row r="297" spans="18:32" x14ac:dyDescent="0.3">
      <c r="R297" s="1">
        <v>67</v>
      </c>
      <c r="S297" s="27">
        <f ca="1">IF('modified training dataset'!S297 = "M", 0, 1)</f>
        <v>0</v>
      </c>
      <c r="T297" s="27">
        <f>IF(DAD_MD_Training!U297="MARRIED",1,0)</f>
        <v>0</v>
      </c>
      <c r="U297" s="2">
        <v>0</v>
      </c>
      <c r="V297" s="2">
        <v>0</v>
      </c>
      <c r="W297" s="28">
        <f>DAD_MD_Training!T297*'modified training dataset'!Y297</f>
        <v>0</v>
      </c>
      <c r="X297" s="2">
        <v>0</v>
      </c>
      <c r="Y297" s="2">
        <v>0</v>
      </c>
      <c r="Z297" s="2">
        <v>0</v>
      </c>
      <c r="AA297" s="3">
        <v>57</v>
      </c>
      <c r="AB297" s="1">
        <v>167</v>
      </c>
      <c r="AC297" s="4">
        <v>90</v>
      </c>
      <c r="AD297" s="4">
        <v>24</v>
      </c>
      <c r="AE297" s="9">
        <v>162364</v>
      </c>
      <c r="AF297" s="44">
        <v>226123.12896977639</v>
      </c>
    </row>
    <row r="298" spans="18:32" x14ac:dyDescent="0.3">
      <c r="R298" s="1">
        <v>62</v>
      </c>
      <c r="S298" s="27">
        <f ca="1">IF('modified training dataset'!S298 = "M", 0, 1)</f>
        <v>0</v>
      </c>
      <c r="T298" s="27">
        <f>IF(DAD_MD_Training!U298="MARRIED",1,0)</f>
        <v>0</v>
      </c>
      <c r="U298" s="2">
        <v>0</v>
      </c>
      <c r="V298" s="2">
        <v>0</v>
      </c>
      <c r="W298" s="28">
        <f>DAD_MD_Training!T298*'modified training dataset'!Y298</f>
        <v>0</v>
      </c>
      <c r="X298" s="2">
        <v>1</v>
      </c>
      <c r="Y298" s="2">
        <v>0</v>
      </c>
      <c r="Z298" s="2">
        <v>0</v>
      </c>
      <c r="AA298" s="3">
        <v>72</v>
      </c>
      <c r="AB298" s="1">
        <v>172</v>
      </c>
      <c r="AC298" s="4">
        <v>63</v>
      </c>
      <c r="AD298" s="4">
        <v>26</v>
      </c>
      <c r="AE298" s="9">
        <v>144037.23000000001</v>
      </c>
      <c r="AF298" s="44">
        <v>298483.82167680847</v>
      </c>
    </row>
    <row r="299" spans="18:32" x14ac:dyDescent="0.3">
      <c r="R299" s="1">
        <v>69</v>
      </c>
      <c r="S299" s="27">
        <f ca="1">IF('modified training dataset'!S299 = "M", 0, 1)</f>
        <v>0</v>
      </c>
      <c r="T299" s="27">
        <f>IF(DAD_MD_Training!U299="MARRIED",1,0)</f>
        <v>0</v>
      </c>
      <c r="U299" s="2">
        <v>0</v>
      </c>
      <c r="V299" s="2">
        <v>0</v>
      </c>
      <c r="W299" s="28">
        <f>DAD_MD_Training!T299*'modified training dataset'!Y299</f>
        <v>0</v>
      </c>
      <c r="X299" s="2">
        <v>0</v>
      </c>
      <c r="Y299" s="2">
        <v>0</v>
      </c>
      <c r="Z299" s="2">
        <v>1</v>
      </c>
      <c r="AA299" s="3">
        <v>73</v>
      </c>
      <c r="AB299" s="1">
        <v>160</v>
      </c>
      <c r="AC299" s="4">
        <v>67</v>
      </c>
      <c r="AD299" s="4">
        <v>29</v>
      </c>
      <c r="AE299" s="9">
        <v>183204</v>
      </c>
      <c r="AF299" s="44">
        <v>254150.47809232585</v>
      </c>
    </row>
    <row r="300" spans="18:32" x14ac:dyDescent="0.3">
      <c r="R300" s="1">
        <v>67</v>
      </c>
      <c r="S300" s="27">
        <f ca="1">IF('modified training dataset'!S300 = "M", 0, 1)</f>
        <v>0</v>
      </c>
      <c r="T300" s="27">
        <f>IF(DAD_MD_Training!U300="MARRIED",1,0)</f>
        <v>0</v>
      </c>
      <c r="U300" s="2">
        <v>0</v>
      </c>
      <c r="V300" s="2">
        <v>0</v>
      </c>
      <c r="W300" s="28">
        <f>DAD_MD_Training!T300*'modified training dataset'!Y300</f>
        <v>0</v>
      </c>
      <c r="X300" s="2">
        <v>0</v>
      </c>
      <c r="Y300" s="2">
        <v>0</v>
      </c>
      <c r="Z300" s="2">
        <v>1</v>
      </c>
      <c r="AA300" s="3">
        <v>59</v>
      </c>
      <c r="AB300" s="1">
        <v>138</v>
      </c>
      <c r="AC300" s="4">
        <v>88</v>
      </c>
      <c r="AD300" s="4">
        <v>28</v>
      </c>
      <c r="AE300" s="9">
        <v>164962</v>
      </c>
      <c r="AF300" s="44">
        <v>278222.10346427641</v>
      </c>
    </row>
    <row r="301" spans="18:32" x14ac:dyDescent="0.3">
      <c r="R301" s="1">
        <v>50</v>
      </c>
      <c r="S301" s="27">
        <f ca="1">IF('modified training dataset'!S301 = "M", 0, 1)</f>
        <v>0</v>
      </c>
      <c r="T301" s="27">
        <f>IF(DAD_MD_Training!U301="MARRIED",1,0)</f>
        <v>0</v>
      </c>
      <c r="U301" s="2">
        <v>0</v>
      </c>
      <c r="V301" s="2">
        <v>0</v>
      </c>
      <c r="W301" s="28">
        <f>DAD_MD_Training!T301*'modified training dataset'!Y301</f>
        <v>0</v>
      </c>
      <c r="X301" s="2">
        <v>0</v>
      </c>
      <c r="Y301" s="2">
        <v>0</v>
      </c>
      <c r="Z301" s="2">
        <v>0</v>
      </c>
      <c r="AA301" s="3">
        <v>65</v>
      </c>
      <c r="AB301" s="1">
        <v>155</v>
      </c>
      <c r="AC301" s="4">
        <v>59</v>
      </c>
      <c r="AD301" s="4">
        <v>20</v>
      </c>
      <c r="AE301" s="9">
        <v>178100</v>
      </c>
      <c r="AF301" s="44">
        <v>131367.27734737506</v>
      </c>
    </row>
    <row r="302" spans="18:32" x14ac:dyDescent="0.3">
      <c r="R302" s="1">
        <v>3</v>
      </c>
      <c r="S302" s="27">
        <f ca="1">IF('modified training dataset'!S302 = "M", 0, 1)</f>
        <v>0</v>
      </c>
      <c r="T302" s="27">
        <f>IF(DAD_MD_Training!U302="MARRIED",1,0)</f>
        <v>0</v>
      </c>
      <c r="U302" s="2">
        <v>0</v>
      </c>
      <c r="V302" s="2">
        <v>0</v>
      </c>
      <c r="W302" s="28">
        <f>DAD_MD_Training!T302*'modified training dataset'!Y302</f>
        <v>0</v>
      </c>
      <c r="X302" s="2">
        <v>0</v>
      </c>
      <c r="Y302" s="2">
        <v>0</v>
      </c>
      <c r="Z302" s="2">
        <v>1</v>
      </c>
      <c r="AA302" s="3">
        <v>10</v>
      </c>
      <c r="AB302" s="1">
        <v>85</v>
      </c>
      <c r="AC302" s="4">
        <v>120</v>
      </c>
      <c r="AD302" s="4">
        <v>24</v>
      </c>
      <c r="AE302" s="9">
        <v>169726.43</v>
      </c>
      <c r="AF302" s="44">
        <v>185419.7377278872</v>
      </c>
    </row>
    <row r="303" spans="18:32" x14ac:dyDescent="0.3">
      <c r="R303" s="1">
        <v>78</v>
      </c>
      <c r="S303" s="27">
        <f ca="1">IF('modified training dataset'!S303 = "M", 0, 1)</f>
        <v>0</v>
      </c>
      <c r="T303" s="27">
        <f>IF(DAD_MD_Training!U303="MARRIED",1,0)</f>
        <v>0</v>
      </c>
      <c r="U303" s="2">
        <v>0</v>
      </c>
      <c r="V303" s="2">
        <v>0</v>
      </c>
      <c r="W303" s="28">
        <f>DAD_MD_Training!T303*'modified training dataset'!Y303</f>
        <v>0</v>
      </c>
      <c r="X303" s="2">
        <v>0</v>
      </c>
      <c r="Y303" s="2">
        <v>0</v>
      </c>
      <c r="Z303" s="2">
        <v>0</v>
      </c>
      <c r="AA303" s="3">
        <v>48</v>
      </c>
      <c r="AB303" s="1">
        <v>158</v>
      </c>
      <c r="AC303" s="4">
        <v>88</v>
      </c>
      <c r="AD303" s="4">
        <v>20</v>
      </c>
      <c r="AE303" s="9">
        <v>164719</v>
      </c>
      <c r="AF303" s="44">
        <v>235082.73966479336</v>
      </c>
    </row>
    <row r="304" spans="18:32" x14ac:dyDescent="0.3">
      <c r="R304" s="1">
        <v>39</v>
      </c>
      <c r="S304" s="27">
        <f ca="1">IF('modified training dataset'!S304 = "M", 0, 1)</f>
        <v>0</v>
      </c>
      <c r="T304" s="27">
        <f>IF(DAD_MD_Training!U304="MARRIED",1,0)</f>
        <v>0</v>
      </c>
      <c r="U304" s="2">
        <v>0</v>
      </c>
      <c r="V304" s="2">
        <v>0</v>
      </c>
      <c r="W304" s="28">
        <f>DAD_MD_Training!T304*'modified training dataset'!Y304</f>
        <v>0</v>
      </c>
      <c r="X304" s="2">
        <v>0</v>
      </c>
      <c r="Y304" s="2">
        <v>0</v>
      </c>
      <c r="Z304" s="2">
        <v>0</v>
      </c>
      <c r="AA304" s="3">
        <v>77</v>
      </c>
      <c r="AB304" s="1">
        <v>153</v>
      </c>
      <c r="AC304" s="4">
        <v>86</v>
      </c>
      <c r="AD304" s="4">
        <v>26</v>
      </c>
      <c r="AE304" s="9">
        <v>133130</v>
      </c>
      <c r="AF304" s="44">
        <v>162710.92597752533</v>
      </c>
    </row>
    <row r="305" spans="18:32" x14ac:dyDescent="0.3">
      <c r="R305" s="1">
        <v>64</v>
      </c>
      <c r="S305" s="27">
        <f ca="1">IF('modified training dataset'!S305 = "M", 0, 1)</f>
        <v>0</v>
      </c>
      <c r="T305" s="27">
        <f>IF(DAD_MD_Training!U305="MARRIED",1,0)</f>
        <v>0</v>
      </c>
      <c r="U305" s="2">
        <v>0</v>
      </c>
      <c r="V305" s="2">
        <v>0</v>
      </c>
      <c r="W305" s="28">
        <f>DAD_MD_Training!T305*'modified training dataset'!Y305</f>
        <v>0</v>
      </c>
      <c r="X305" s="2">
        <v>0</v>
      </c>
      <c r="Y305" s="2">
        <v>0</v>
      </c>
      <c r="Z305" s="2">
        <v>0</v>
      </c>
      <c r="AA305" s="3">
        <v>68</v>
      </c>
      <c r="AB305" s="1">
        <v>162</v>
      </c>
      <c r="AC305" s="4">
        <v>60</v>
      </c>
      <c r="AD305" s="4">
        <v>24</v>
      </c>
      <c r="AE305" s="9">
        <v>146308.6</v>
      </c>
      <c r="AF305" s="44">
        <v>173504.44254368806</v>
      </c>
    </row>
    <row r="306" spans="18:32" x14ac:dyDescent="0.3">
      <c r="R306" s="1">
        <v>53</v>
      </c>
      <c r="S306" s="27">
        <f ca="1">IF('modified training dataset'!S306 = "M", 0, 1)</f>
        <v>0</v>
      </c>
      <c r="T306" s="27">
        <f>IF(DAD_MD_Training!U306="MARRIED",1,0)</f>
        <v>0</v>
      </c>
      <c r="U306" s="2">
        <v>0</v>
      </c>
      <c r="V306" s="2">
        <v>0</v>
      </c>
      <c r="W306" s="28">
        <f>DAD_MD_Training!T306*'modified training dataset'!Y306</f>
        <v>0</v>
      </c>
      <c r="X306" s="2">
        <v>0</v>
      </c>
      <c r="Y306" s="2">
        <v>0</v>
      </c>
      <c r="Z306" s="2">
        <v>0</v>
      </c>
      <c r="AA306" s="3">
        <v>55</v>
      </c>
      <c r="AB306" s="1">
        <v>156</v>
      </c>
      <c r="AC306" s="4">
        <v>80</v>
      </c>
      <c r="AD306" s="4">
        <v>20</v>
      </c>
      <c r="AE306" s="9">
        <v>134497.65</v>
      </c>
      <c r="AF306" s="44">
        <v>170283.59264552768</v>
      </c>
    </row>
    <row r="307" spans="18:32" x14ac:dyDescent="0.3">
      <c r="R307" s="1">
        <v>1</v>
      </c>
      <c r="S307" s="27">
        <f ca="1">IF('modified training dataset'!S307 = "M", 0, 1)</f>
        <v>0</v>
      </c>
      <c r="T307" s="27">
        <f>IF(DAD_MD_Training!U307="MARRIED",1,0)</f>
        <v>0</v>
      </c>
      <c r="U307" s="2">
        <v>0</v>
      </c>
      <c r="V307" s="2">
        <v>0</v>
      </c>
      <c r="W307" s="28">
        <f>DAD_MD_Training!T307*'modified training dataset'!Y307</f>
        <v>0</v>
      </c>
      <c r="X307" s="2">
        <v>0</v>
      </c>
      <c r="Y307" s="2">
        <v>0</v>
      </c>
      <c r="Z307" s="2">
        <v>1</v>
      </c>
      <c r="AA307" s="3">
        <v>5</v>
      </c>
      <c r="AB307" s="1">
        <v>66</v>
      </c>
      <c r="AC307" s="4">
        <v>100</v>
      </c>
      <c r="AD307" s="4">
        <v>24</v>
      </c>
      <c r="AE307" s="9">
        <v>206500.95</v>
      </c>
      <c r="AF307" s="44">
        <v>151334.16035732703</v>
      </c>
    </row>
    <row r="308" spans="18:32" x14ac:dyDescent="0.3">
      <c r="R308" s="1">
        <v>55</v>
      </c>
      <c r="S308" s="27">
        <f ca="1">IF('modified training dataset'!S308 = "M", 0, 1)</f>
        <v>0</v>
      </c>
      <c r="T308" s="27">
        <f>IF(DAD_MD_Training!U308="MARRIED",1,0)</f>
        <v>0</v>
      </c>
      <c r="U308" s="2">
        <v>0</v>
      </c>
      <c r="V308" s="2">
        <v>0</v>
      </c>
      <c r="W308" s="28">
        <f>DAD_MD_Training!T308*'modified training dataset'!Y308</f>
        <v>0</v>
      </c>
      <c r="X308" s="2">
        <v>0</v>
      </c>
      <c r="Y308" s="2">
        <v>0</v>
      </c>
      <c r="Z308" s="2">
        <v>0</v>
      </c>
      <c r="AA308" s="3">
        <v>78</v>
      </c>
      <c r="AB308" s="1">
        <v>163</v>
      </c>
      <c r="AC308" s="4">
        <v>100</v>
      </c>
      <c r="AD308" s="4">
        <v>22</v>
      </c>
      <c r="AE308" s="9">
        <v>120131</v>
      </c>
      <c r="AF308" s="44">
        <v>205041.49395132484</v>
      </c>
    </row>
    <row r="309" spans="18:32" x14ac:dyDescent="0.3">
      <c r="R309" s="1">
        <v>56</v>
      </c>
      <c r="S309" s="27">
        <f ca="1">IF('modified training dataset'!S309 = "M", 0, 1)</f>
        <v>0</v>
      </c>
      <c r="T309" s="27">
        <f>IF(DAD_MD_Training!U309="MARRIED",1,0)</f>
        <v>0</v>
      </c>
      <c r="U309" s="2">
        <v>0</v>
      </c>
      <c r="V309" s="2">
        <v>0</v>
      </c>
      <c r="W309" s="28">
        <f>DAD_MD_Training!T309*'modified training dataset'!Y309</f>
        <v>0</v>
      </c>
      <c r="X309" s="2">
        <v>0</v>
      </c>
      <c r="Y309" s="2">
        <v>0</v>
      </c>
      <c r="Z309" s="2">
        <v>0</v>
      </c>
      <c r="AA309" s="3">
        <v>56</v>
      </c>
      <c r="AB309" s="1">
        <v>162</v>
      </c>
      <c r="AC309" s="4">
        <v>82</v>
      </c>
      <c r="AD309" s="4">
        <v>24</v>
      </c>
      <c r="AE309" s="9">
        <v>176340.75</v>
      </c>
      <c r="AF309" s="44">
        <v>191557.26516536248</v>
      </c>
    </row>
    <row r="310" spans="18:32" x14ac:dyDescent="0.3">
      <c r="R310" s="1">
        <v>71</v>
      </c>
      <c r="S310" s="27">
        <f ca="1">IF('modified training dataset'!S310 = "M", 0, 1)</f>
        <v>0</v>
      </c>
      <c r="T310" s="27">
        <f>IF(DAD_MD_Training!U310="MARRIED",1,0)</f>
        <v>0</v>
      </c>
      <c r="U310" s="2">
        <v>0</v>
      </c>
      <c r="V310" s="2">
        <v>0</v>
      </c>
      <c r="W310" s="28">
        <f>DAD_MD_Training!T310*'modified training dataset'!Y310</f>
        <v>0</v>
      </c>
      <c r="X310" s="2">
        <v>1</v>
      </c>
      <c r="Y310" s="2">
        <v>0</v>
      </c>
      <c r="Z310" s="2">
        <v>0</v>
      </c>
      <c r="AA310" s="3">
        <v>56</v>
      </c>
      <c r="AB310" s="1">
        <v>160</v>
      </c>
      <c r="AC310" s="4">
        <v>72</v>
      </c>
      <c r="AD310" s="4">
        <v>20</v>
      </c>
      <c r="AE310" s="9">
        <v>138923</v>
      </c>
      <c r="AF310" s="44">
        <v>314596.17910348182</v>
      </c>
    </row>
    <row r="311" spans="18:32" x14ac:dyDescent="0.3">
      <c r="R311" s="1">
        <v>48</v>
      </c>
      <c r="S311" s="27">
        <f ca="1">IF('modified training dataset'!S311 = "M", 0, 1)</f>
        <v>0</v>
      </c>
      <c r="T311" s="27">
        <f>IF(DAD_MD_Training!U311="MARRIED",1,0)</f>
        <v>0</v>
      </c>
      <c r="U311" s="2">
        <v>0</v>
      </c>
      <c r="V311" s="2">
        <v>0</v>
      </c>
      <c r="W311" s="28">
        <f>DAD_MD_Training!T311*'modified training dataset'!Y311</f>
        <v>0</v>
      </c>
      <c r="X311" s="2">
        <v>0</v>
      </c>
      <c r="Y311" s="2">
        <v>0</v>
      </c>
      <c r="Z311" s="2">
        <v>0</v>
      </c>
      <c r="AA311" s="3">
        <v>64</v>
      </c>
      <c r="AB311" s="1">
        <v>158</v>
      </c>
      <c r="AC311" s="4">
        <v>74</v>
      </c>
      <c r="AD311" s="4">
        <v>22</v>
      </c>
      <c r="AE311" s="9">
        <v>162957.32</v>
      </c>
      <c r="AF311" s="44">
        <v>155431.45455449785</v>
      </c>
    </row>
    <row r="312" spans="18:32" x14ac:dyDescent="0.3">
      <c r="R312" s="1">
        <v>53</v>
      </c>
      <c r="S312" s="27">
        <f ca="1">IF('modified training dataset'!S312 = "M", 0, 1)</f>
        <v>0</v>
      </c>
      <c r="T312" s="27">
        <f>IF(DAD_MD_Training!U312="MARRIED",1,0)</f>
        <v>0</v>
      </c>
      <c r="U312" s="2">
        <v>0</v>
      </c>
      <c r="V312" s="2">
        <v>0</v>
      </c>
      <c r="W312" s="28">
        <f>DAD_MD_Training!T312*'modified training dataset'!Y312</f>
        <v>0</v>
      </c>
      <c r="X312" s="2">
        <v>0</v>
      </c>
      <c r="Y312" s="2">
        <v>0</v>
      </c>
      <c r="Z312" s="2">
        <v>0</v>
      </c>
      <c r="AA312" s="3">
        <v>59</v>
      </c>
      <c r="AB312" s="1">
        <v>159</v>
      </c>
      <c r="AC312" s="4">
        <v>68</v>
      </c>
      <c r="AD312" s="4">
        <v>16</v>
      </c>
      <c r="AE312" s="9">
        <v>133009</v>
      </c>
      <c r="AF312" s="44">
        <v>140564.25772275499</v>
      </c>
    </row>
    <row r="313" spans="18:32" x14ac:dyDescent="0.3">
      <c r="R313" s="1">
        <v>69</v>
      </c>
      <c r="S313" s="27">
        <f ca="1">IF('modified training dataset'!S313 = "M", 0, 1)</f>
        <v>0</v>
      </c>
      <c r="T313" s="27">
        <f>IF(DAD_MD_Training!U313="MARRIED",1,0)</f>
        <v>0</v>
      </c>
      <c r="U313" s="2">
        <v>0</v>
      </c>
      <c r="V313" s="2">
        <v>0</v>
      </c>
      <c r="W313" s="28">
        <f>DAD_MD_Training!T313*'modified training dataset'!Y313</f>
        <v>0</v>
      </c>
      <c r="X313" s="2">
        <v>0</v>
      </c>
      <c r="Y313" s="2">
        <v>0</v>
      </c>
      <c r="Z313" s="2">
        <v>0</v>
      </c>
      <c r="AA313" s="3">
        <v>56</v>
      </c>
      <c r="AB313" s="1">
        <v>166</v>
      </c>
      <c r="AC313" s="4">
        <v>84</v>
      </c>
      <c r="AD313" s="4">
        <v>24</v>
      </c>
      <c r="AE313" s="9">
        <v>163483</v>
      </c>
      <c r="AF313" s="44">
        <v>221647.31380192371</v>
      </c>
    </row>
    <row r="314" spans="18:32" x14ac:dyDescent="0.3">
      <c r="R314" s="1">
        <v>25</v>
      </c>
      <c r="S314" s="27">
        <f ca="1">IF('modified training dataset'!S314 = "M", 0, 1)</f>
        <v>0</v>
      </c>
      <c r="T314" s="27">
        <f>IF(DAD_MD_Training!U314="MARRIED",1,0)</f>
        <v>0</v>
      </c>
      <c r="U314" s="2">
        <v>0</v>
      </c>
      <c r="V314" s="2">
        <v>0</v>
      </c>
      <c r="W314" s="28">
        <f>DAD_MD_Training!T314*'modified training dataset'!Y314</f>
        <v>0</v>
      </c>
      <c r="X314" s="2">
        <v>0</v>
      </c>
      <c r="Y314" s="2">
        <v>0</v>
      </c>
      <c r="Z314" s="2">
        <v>1</v>
      </c>
      <c r="AA314" s="3">
        <v>47</v>
      </c>
      <c r="AB314" s="1">
        <v>170</v>
      </c>
      <c r="AC314" s="4">
        <v>78</v>
      </c>
      <c r="AD314" s="4">
        <v>24</v>
      </c>
      <c r="AE314" s="9">
        <v>131837</v>
      </c>
      <c r="AF314" s="44">
        <v>171566.18858603964</v>
      </c>
    </row>
    <row r="315" spans="18:32" x14ac:dyDescent="0.3">
      <c r="R315" s="1">
        <v>10</v>
      </c>
      <c r="S315" s="27">
        <f ca="1">IF('modified training dataset'!S315 = "M", 0, 1)</f>
        <v>0</v>
      </c>
      <c r="T315" s="27">
        <f>IF(DAD_MD_Training!U315="MARRIED",1,0)</f>
        <v>0</v>
      </c>
      <c r="U315" s="2">
        <v>0</v>
      </c>
      <c r="V315" s="2">
        <v>0</v>
      </c>
      <c r="W315" s="28">
        <f>DAD_MD_Training!T315*'modified training dataset'!Y315</f>
        <v>0</v>
      </c>
      <c r="X315" s="2">
        <v>0</v>
      </c>
      <c r="Y315" s="2">
        <v>0</v>
      </c>
      <c r="Z315" s="2">
        <v>0</v>
      </c>
      <c r="AA315" s="3">
        <v>6</v>
      </c>
      <c r="AB315" s="1">
        <v>64</v>
      </c>
      <c r="AC315" s="4">
        <v>96</v>
      </c>
      <c r="AD315" s="4">
        <v>26</v>
      </c>
      <c r="AE315" s="9">
        <v>163372</v>
      </c>
      <c r="AF315" s="44">
        <v>122712.53598720614</v>
      </c>
    </row>
    <row r="316" spans="18:32" x14ac:dyDescent="0.3">
      <c r="R316" s="1">
        <v>12</v>
      </c>
      <c r="S316" s="27">
        <f ca="1">IF('modified training dataset'!S316 = "M", 0, 1)</f>
        <v>0</v>
      </c>
      <c r="T316" s="27">
        <f>IF(DAD_MD_Training!U316="MARRIED",1,0)</f>
        <v>0</v>
      </c>
      <c r="U316" s="2">
        <v>0</v>
      </c>
      <c r="V316" s="2">
        <v>0</v>
      </c>
      <c r="W316" s="28">
        <f>DAD_MD_Training!T316*'modified training dataset'!Y316</f>
        <v>0</v>
      </c>
      <c r="X316" s="2">
        <v>0</v>
      </c>
      <c r="Y316" s="2">
        <v>0</v>
      </c>
      <c r="Z316" s="2">
        <v>0</v>
      </c>
      <c r="AA316" s="3">
        <v>32</v>
      </c>
      <c r="AB316" s="1">
        <v>149</v>
      </c>
      <c r="AC316" s="4">
        <v>82</v>
      </c>
      <c r="AD316" s="4">
        <v>24</v>
      </c>
      <c r="AE316" s="9">
        <v>128104.37</v>
      </c>
      <c r="AF316" s="44">
        <v>104153.22349630944</v>
      </c>
    </row>
    <row r="317" spans="18:32" x14ac:dyDescent="0.3">
      <c r="R317" s="1">
        <v>10</v>
      </c>
      <c r="S317" s="27">
        <f ca="1">IF('modified training dataset'!S317 = "M", 0, 1)</f>
        <v>0</v>
      </c>
      <c r="T317" s="27">
        <f>IF(DAD_MD_Training!U317="MARRIED",1,0)</f>
        <v>0</v>
      </c>
      <c r="U317" s="2">
        <v>0</v>
      </c>
      <c r="V317" s="2">
        <v>0</v>
      </c>
      <c r="W317" s="28">
        <f>DAD_MD_Training!T317*'modified training dataset'!Y317</f>
        <v>0</v>
      </c>
      <c r="X317" s="2">
        <v>0</v>
      </c>
      <c r="Y317" s="2">
        <v>0</v>
      </c>
      <c r="Z317" s="2">
        <v>0</v>
      </c>
      <c r="AA317" s="3">
        <v>23</v>
      </c>
      <c r="AB317" s="1">
        <v>137</v>
      </c>
      <c r="AC317" s="4">
        <v>90</v>
      </c>
      <c r="AD317" s="4">
        <v>22</v>
      </c>
      <c r="AE317" s="9">
        <v>115908</v>
      </c>
      <c r="AF317" s="44">
        <v>106419.0755220608</v>
      </c>
    </row>
    <row r="318" spans="18:32" x14ac:dyDescent="0.3">
      <c r="R318" s="1">
        <v>14</v>
      </c>
      <c r="S318" s="27">
        <f ca="1">IF('modified training dataset'!S318 = "M", 0, 1)</f>
        <v>0</v>
      </c>
      <c r="T318" s="27">
        <f>IF(DAD_MD_Training!U318="MARRIED",1,0)</f>
        <v>0</v>
      </c>
      <c r="U318" s="2">
        <v>0</v>
      </c>
      <c r="V318" s="2">
        <v>0</v>
      </c>
      <c r="W318" s="28">
        <f>DAD_MD_Training!T318*'modified training dataset'!Y318</f>
        <v>0</v>
      </c>
      <c r="X318" s="2">
        <v>0</v>
      </c>
      <c r="Y318" s="2">
        <v>0</v>
      </c>
      <c r="Z318" s="2">
        <v>0</v>
      </c>
      <c r="AA318" s="3">
        <v>49</v>
      </c>
      <c r="AB318" s="1">
        <v>149</v>
      </c>
      <c r="AC318" s="4">
        <v>111</v>
      </c>
      <c r="AD318" s="4">
        <v>26</v>
      </c>
      <c r="AE318" s="9">
        <v>129474.64</v>
      </c>
      <c r="AF318" s="44">
        <v>152514.71147390592</v>
      </c>
    </row>
    <row r="319" spans="18:32" x14ac:dyDescent="0.3">
      <c r="R319" s="1">
        <v>7</v>
      </c>
      <c r="S319" s="27">
        <f ca="1">IF('modified training dataset'!S319 = "M", 0, 1)</f>
        <v>0</v>
      </c>
      <c r="T319" s="27">
        <f>IF(DAD_MD_Training!U319="MARRIED",1,0)</f>
        <v>0</v>
      </c>
      <c r="U319" s="2">
        <v>0</v>
      </c>
      <c r="V319" s="2">
        <v>0</v>
      </c>
      <c r="W319" s="28">
        <f>DAD_MD_Training!T319*'modified training dataset'!Y319</f>
        <v>0</v>
      </c>
      <c r="X319" s="2">
        <v>0</v>
      </c>
      <c r="Y319" s="2">
        <v>0</v>
      </c>
      <c r="Z319" s="2">
        <v>0</v>
      </c>
      <c r="AA319" s="3">
        <v>19</v>
      </c>
      <c r="AB319" s="1">
        <v>107</v>
      </c>
      <c r="AC319" s="4">
        <v>100</v>
      </c>
      <c r="AD319" s="4">
        <v>26</v>
      </c>
      <c r="AE319" s="9">
        <v>152184</v>
      </c>
      <c r="AF319" s="44">
        <v>124149.62882555374</v>
      </c>
    </row>
    <row r="320" spans="18:32" x14ac:dyDescent="0.3">
      <c r="R320" s="1">
        <v>13</v>
      </c>
      <c r="S320" s="27">
        <f ca="1">IF('modified training dataset'!S320 = "M", 0, 1)</f>
        <v>0</v>
      </c>
      <c r="T320" s="27">
        <f>IF(DAD_MD_Training!U320="MARRIED",1,0)</f>
        <v>0</v>
      </c>
      <c r="U320" s="2">
        <v>0</v>
      </c>
      <c r="V320" s="2">
        <v>0</v>
      </c>
      <c r="W320" s="28">
        <f>DAD_MD_Training!T320*'modified training dataset'!Y320</f>
        <v>0</v>
      </c>
      <c r="X320" s="2">
        <v>0</v>
      </c>
      <c r="Y320" s="2">
        <v>0</v>
      </c>
      <c r="Z320" s="2">
        <v>0</v>
      </c>
      <c r="AA320" s="3">
        <v>22</v>
      </c>
      <c r="AB320" s="1">
        <v>133</v>
      </c>
      <c r="AC320" s="4">
        <v>90</v>
      </c>
      <c r="AD320" s="4">
        <v>32</v>
      </c>
      <c r="AE320" s="9">
        <v>122892</v>
      </c>
      <c r="AF320" s="44">
        <v>141800.81412775669</v>
      </c>
    </row>
    <row r="321" spans="18:32" x14ac:dyDescent="0.3">
      <c r="R321" s="1">
        <v>12</v>
      </c>
      <c r="S321" s="27">
        <f ca="1">IF('modified training dataset'!S321 = "M", 0, 1)</f>
        <v>0</v>
      </c>
      <c r="T321" s="27">
        <f>IF(DAD_MD_Training!U321="MARRIED",1,0)</f>
        <v>0</v>
      </c>
      <c r="U321" s="2">
        <v>0</v>
      </c>
      <c r="V321" s="2">
        <v>0</v>
      </c>
      <c r="W321" s="28">
        <f>DAD_MD_Training!T321*'modified training dataset'!Y321</f>
        <v>0</v>
      </c>
      <c r="X321" s="2">
        <v>0</v>
      </c>
      <c r="Y321" s="2">
        <v>0</v>
      </c>
      <c r="Z321" s="2">
        <v>1</v>
      </c>
      <c r="AA321" s="3">
        <v>35</v>
      </c>
      <c r="AB321" s="1">
        <v>140</v>
      </c>
      <c r="AC321" s="4">
        <v>102</v>
      </c>
      <c r="AD321" s="4">
        <v>26</v>
      </c>
      <c r="AE321" s="9">
        <v>124804</v>
      </c>
      <c r="AF321" s="44">
        <v>184216.0927875815</v>
      </c>
    </row>
    <row r="322" spans="18:32" x14ac:dyDescent="0.3">
      <c r="R322" s="1">
        <v>11</v>
      </c>
      <c r="S322" s="27">
        <f ca="1">IF('modified training dataset'!S322 = "M", 0, 1)</f>
        <v>0</v>
      </c>
      <c r="T322" s="27">
        <f>IF(DAD_MD_Training!U322="MARRIED",1,0)</f>
        <v>0</v>
      </c>
      <c r="U322" s="2">
        <v>0</v>
      </c>
      <c r="V322" s="2">
        <v>0</v>
      </c>
      <c r="W322" s="28">
        <f>DAD_MD_Training!T322*'modified training dataset'!Y322</f>
        <v>0</v>
      </c>
      <c r="X322" s="2">
        <v>0</v>
      </c>
      <c r="Y322" s="2">
        <v>0</v>
      </c>
      <c r="Z322" s="2">
        <v>0</v>
      </c>
      <c r="AA322" s="3">
        <v>26</v>
      </c>
      <c r="AB322" s="1">
        <v>140</v>
      </c>
      <c r="AC322" s="4">
        <v>90</v>
      </c>
      <c r="AD322" s="4">
        <v>20</v>
      </c>
      <c r="AE322" s="9">
        <v>142552</v>
      </c>
      <c r="AF322" s="44">
        <v>102264.03874934241</v>
      </c>
    </row>
    <row r="323" spans="18:32" x14ac:dyDescent="0.3">
      <c r="R323" s="1">
        <v>5</v>
      </c>
      <c r="S323" s="27">
        <f ca="1">IF('modified training dataset'!S323 = "M", 0, 1)</f>
        <v>0</v>
      </c>
      <c r="T323" s="27">
        <f>IF(DAD_MD_Training!U323="MARRIED",1,0)</f>
        <v>0</v>
      </c>
      <c r="U323" s="2">
        <v>0</v>
      </c>
      <c r="V323" s="2">
        <v>0</v>
      </c>
      <c r="W323" s="28">
        <f>DAD_MD_Training!T323*'modified training dataset'!Y323</f>
        <v>0</v>
      </c>
      <c r="X323" s="2">
        <v>0</v>
      </c>
      <c r="Y323" s="2">
        <v>0</v>
      </c>
      <c r="Z323" s="2">
        <v>1</v>
      </c>
      <c r="AA323" s="3">
        <v>15</v>
      </c>
      <c r="AB323" s="1">
        <v>105</v>
      </c>
      <c r="AC323" s="4">
        <v>115</v>
      </c>
      <c r="AD323" s="4">
        <v>26</v>
      </c>
      <c r="AE323" s="9">
        <v>128196</v>
      </c>
      <c r="AF323" s="44">
        <v>189238.5785296901</v>
      </c>
    </row>
    <row r="324" spans="18:32" x14ac:dyDescent="0.3">
      <c r="R324" s="1">
        <v>33</v>
      </c>
      <c r="S324" s="27">
        <f ca="1">IF('modified training dataset'!S324 = "M", 0, 1)</f>
        <v>0</v>
      </c>
      <c r="T324" s="27">
        <f>IF(DAD_MD_Training!U324="MARRIED",1,0)</f>
        <v>0</v>
      </c>
      <c r="U324" s="2">
        <v>0</v>
      </c>
      <c r="V324" s="2">
        <v>0</v>
      </c>
      <c r="W324" s="28">
        <f>DAD_MD_Training!T324*'modified training dataset'!Y324</f>
        <v>0</v>
      </c>
      <c r="X324" s="2">
        <v>0</v>
      </c>
      <c r="Y324" s="2">
        <v>0</v>
      </c>
      <c r="Z324" s="2">
        <v>0</v>
      </c>
      <c r="AA324" s="3">
        <v>63</v>
      </c>
      <c r="AB324" s="1">
        <v>147</v>
      </c>
      <c r="AC324" s="4">
        <v>68</v>
      </c>
      <c r="AD324" s="4">
        <v>24</v>
      </c>
      <c r="AE324" s="9">
        <v>109085.84</v>
      </c>
      <c r="AF324" s="44">
        <v>120769.92704488253</v>
      </c>
    </row>
    <row r="325" spans="18:32" x14ac:dyDescent="0.3">
      <c r="R325" s="1">
        <v>21</v>
      </c>
      <c r="S325" s="27">
        <f ca="1">IF('modified training dataset'!S325 = "M", 0, 1)</f>
        <v>0</v>
      </c>
      <c r="T325" s="27">
        <f>IF(DAD_MD_Training!U325="MARRIED",1,0)</f>
        <v>0</v>
      </c>
      <c r="U325" s="2">
        <v>0</v>
      </c>
      <c r="V325" s="2">
        <v>0</v>
      </c>
      <c r="W325" s="28">
        <f>DAD_MD_Training!T325*'modified training dataset'!Y325</f>
        <v>0</v>
      </c>
      <c r="X325" s="2">
        <v>0</v>
      </c>
      <c r="Y325" s="2">
        <v>0</v>
      </c>
      <c r="Z325" s="2">
        <v>0</v>
      </c>
      <c r="AA325" s="3">
        <v>51</v>
      </c>
      <c r="AB325" s="1">
        <v>153</v>
      </c>
      <c r="AC325" s="4">
        <v>74</v>
      </c>
      <c r="AD325" s="4">
        <v>24</v>
      </c>
      <c r="AE325" s="9">
        <v>109452</v>
      </c>
      <c r="AF325" s="44">
        <v>107371.89500667136</v>
      </c>
    </row>
    <row r="326" spans="18:32" x14ac:dyDescent="0.3">
      <c r="R326" s="1">
        <v>3</v>
      </c>
      <c r="S326" s="27">
        <f ca="1">IF('modified training dataset'!S326 = "M", 0, 1)</f>
        <v>0</v>
      </c>
      <c r="T326" s="27">
        <f>IF(DAD_MD_Training!U326="MARRIED",1,0)</f>
        <v>0</v>
      </c>
      <c r="U326" s="2">
        <v>0</v>
      </c>
      <c r="V326" s="2">
        <v>0</v>
      </c>
      <c r="W326" s="28">
        <f>DAD_MD_Training!T326*'modified training dataset'!Y326</f>
        <v>0</v>
      </c>
      <c r="X326" s="2">
        <v>0</v>
      </c>
      <c r="Y326" s="2">
        <v>0</v>
      </c>
      <c r="Z326" s="2">
        <v>1</v>
      </c>
      <c r="AA326" s="3">
        <v>13</v>
      </c>
      <c r="AB326" s="1">
        <v>85</v>
      </c>
      <c r="AC326" s="4">
        <v>120</v>
      </c>
      <c r="AD326" s="4">
        <v>24</v>
      </c>
      <c r="AE326" s="9">
        <v>125643</v>
      </c>
      <c r="AF326" s="44">
        <v>184766.89032816858</v>
      </c>
    </row>
    <row r="327" spans="18:32" x14ac:dyDescent="0.3">
      <c r="R327" s="1">
        <v>12</v>
      </c>
      <c r="S327" s="27">
        <f ca="1">IF('modified training dataset'!S327 = "M", 0, 1)</f>
        <v>0</v>
      </c>
      <c r="T327" s="27">
        <f>IF(DAD_MD_Training!U327="MARRIED",1,0)</f>
        <v>0</v>
      </c>
      <c r="U327" s="2">
        <v>0</v>
      </c>
      <c r="V327" s="2">
        <v>0</v>
      </c>
      <c r="W327" s="28">
        <f>DAD_MD_Training!T327*'modified training dataset'!Y327</f>
        <v>0</v>
      </c>
      <c r="X327" s="2">
        <v>0</v>
      </c>
      <c r="Y327" s="2">
        <v>0</v>
      </c>
      <c r="Z327" s="2">
        <v>0</v>
      </c>
      <c r="AA327" s="3">
        <v>25</v>
      </c>
      <c r="AB327" s="1">
        <v>134</v>
      </c>
      <c r="AC327" s="4">
        <v>92</v>
      </c>
      <c r="AD327" s="4">
        <v>24</v>
      </c>
      <c r="AE327" s="9">
        <v>120064</v>
      </c>
      <c r="AF327" s="44">
        <v>118561.60461425337</v>
      </c>
    </row>
    <row r="328" spans="18:32" x14ac:dyDescent="0.3">
      <c r="R328" s="1">
        <v>12</v>
      </c>
      <c r="S328" s="27">
        <f ca="1">IF('modified training dataset'!S328 = "M", 0, 1)</f>
        <v>0</v>
      </c>
      <c r="T328" s="27">
        <f>IF(DAD_MD_Training!U328="MARRIED",1,0)</f>
        <v>0</v>
      </c>
      <c r="U328" s="2">
        <v>0</v>
      </c>
      <c r="V328" s="2">
        <v>0</v>
      </c>
      <c r="W328" s="28">
        <f>DAD_MD_Training!T328*'modified training dataset'!Y328</f>
        <v>0</v>
      </c>
      <c r="X328" s="2">
        <v>0</v>
      </c>
      <c r="Y328" s="2">
        <v>0</v>
      </c>
      <c r="Z328" s="2">
        <v>0</v>
      </c>
      <c r="AA328" s="3">
        <v>27</v>
      </c>
      <c r="AB328" s="1">
        <v>144</v>
      </c>
      <c r="AC328" s="4">
        <v>72</v>
      </c>
      <c r="AD328" s="4">
        <v>22</v>
      </c>
      <c r="AE328" s="9">
        <v>114580</v>
      </c>
      <c r="AF328" s="44">
        <v>84314.129954477015</v>
      </c>
    </row>
    <row r="329" spans="18:32" x14ac:dyDescent="0.3">
      <c r="R329" s="1">
        <v>5</v>
      </c>
      <c r="S329" s="27">
        <f ca="1">IF('modified training dataset'!S329 = "M", 0, 1)</f>
        <v>0</v>
      </c>
      <c r="T329" s="27">
        <f>IF(DAD_MD_Training!U329="MARRIED",1,0)</f>
        <v>0</v>
      </c>
      <c r="U329" s="2">
        <v>0</v>
      </c>
      <c r="V329" s="2">
        <v>0</v>
      </c>
      <c r="W329" s="28">
        <f>DAD_MD_Training!T329*'modified training dataset'!Y329</f>
        <v>0</v>
      </c>
      <c r="X329" s="2">
        <v>0</v>
      </c>
      <c r="Y329" s="2">
        <v>0</v>
      </c>
      <c r="Z329" s="2">
        <v>1</v>
      </c>
      <c r="AA329" s="3">
        <v>15</v>
      </c>
      <c r="AB329" s="1">
        <v>117</v>
      </c>
      <c r="AC329" s="4">
        <v>80</v>
      </c>
      <c r="AD329" s="4">
        <v>24</v>
      </c>
      <c r="AE329" s="9">
        <v>119935.36</v>
      </c>
      <c r="AF329" s="44">
        <v>133886.84779717249</v>
      </c>
    </row>
    <row r="330" spans="18:32" x14ac:dyDescent="0.3">
      <c r="R330" s="1">
        <v>14</v>
      </c>
      <c r="S330" s="27">
        <f ca="1">IF('modified training dataset'!S330 = "M", 0, 1)</f>
        <v>0</v>
      </c>
      <c r="T330" s="27">
        <f>IF(DAD_MD_Training!U330="MARRIED",1,0)</f>
        <v>0</v>
      </c>
      <c r="U330" s="2">
        <v>0</v>
      </c>
      <c r="V330" s="2">
        <v>0</v>
      </c>
      <c r="W330" s="28">
        <f>DAD_MD_Training!T330*'modified training dataset'!Y330</f>
        <v>0</v>
      </c>
      <c r="X330" s="2">
        <v>0</v>
      </c>
      <c r="Y330" s="2">
        <v>0</v>
      </c>
      <c r="Z330" s="2">
        <v>0</v>
      </c>
      <c r="AA330" s="3">
        <v>49</v>
      </c>
      <c r="AB330" s="1">
        <v>149</v>
      </c>
      <c r="AC330" s="4">
        <v>111</v>
      </c>
      <c r="AD330" s="4">
        <v>26</v>
      </c>
      <c r="AE330" s="9">
        <v>129474.64</v>
      </c>
      <c r="AF330" s="44">
        <v>152514.71147390592</v>
      </c>
    </row>
    <row r="331" spans="18:32" x14ac:dyDescent="0.3">
      <c r="R331" s="1">
        <v>7</v>
      </c>
      <c r="S331" s="27">
        <f ca="1">IF('modified training dataset'!S331 = "M", 0, 1)</f>
        <v>0</v>
      </c>
      <c r="T331" s="27">
        <f>IF(DAD_MD_Training!U331="MARRIED",1,0)</f>
        <v>0</v>
      </c>
      <c r="U331" s="2">
        <v>0</v>
      </c>
      <c r="V331" s="2">
        <v>0</v>
      </c>
      <c r="W331" s="28">
        <f>DAD_MD_Training!T331*'modified training dataset'!Y331</f>
        <v>0</v>
      </c>
      <c r="X331" s="2">
        <v>0</v>
      </c>
      <c r="Y331" s="2">
        <v>0</v>
      </c>
      <c r="Z331" s="2">
        <v>0</v>
      </c>
      <c r="AA331" s="3">
        <v>19</v>
      </c>
      <c r="AB331" s="1">
        <v>107</v>
      </c>
      <c r="AC331" s="4">
        <v>100</v>
      </c>
      <c r="AD331" s="4">
        <v>26</v>
      </c>
      <c r="AE331" s="9">
        <v>152184</v>
      </c>
      <c r="AF331" s="44">
        <v>124149.62882555374</v>
      </c>
    </row>
    <row r="332" spans="18:32" x14ac:dyDescent="0.3">
      <c r="R332" s="1">
        <v>13</v>
      </c>
      <c r="S332" s="27">
        <f ca="1">IF('modified training dataset'!S332 = "M", 0, 1)</f>
        <v>0</v>
      </c>
      <c r="T332" s="27">
        <f>IF(DAD_MD_Training!U332="MARRIED",1,0)</f>
        <v>0</v>
      </c>
      <c r="U332" s="2">
        <v>0</v>
      </c>
      <c r="V332" s="2">
        <v>0</v>
      </c>
      <c r="W332" s="28">
        <f>DAD_MD_Training!T332*'modified training dataset'!Y332</f>
        <v>0</v>
      </c>
      <c r="X332" s="2">
        <v>0</v>
      </c>
      <c r="Y332" s="2">
        <v>0</v>
      </c>
      <c r="Z332" s="2">
        <v>0</v>
      </c>
      <c r="AA332" s="3">
        <v>22</v>
      </c>
      <c r="AB332" s="1">
        <v>133</v>
      </c>
      <c r="AC332" s="4">
        <v>90</v>
      </c>
      <c r="AD332" s="4">
        <v>32</v>
      </c>
      <c r="AE332" s="9">
        <v>122892</v>
      </c>
      <c r="AF332" s="44">
        <v>141800.81412775669</v>
      </c>
    </row>
    <row r="333" spans="18:32" x14ac:dyDescent="0.3">
      <c r="R333" s="1">
        <v>5</v>
      </c>
      <c r="S333" s="27">
        <f ca="1">IF('modified training dataset'!S333 = "M", 0, 1)</f>
        <v>0</v>
      </c>
      <c r="T333" s="27">
        <f>IF(DAD_MD_Training!U333="MARRIED",1,0)</f>
        <v>0</v>
      </c>
      <c r="U333" s="2">
        <v>0</v>
      </c>
      <c r="V333" s="2">
        <v>0</v>
      </c>
      <c r="W333" s="28">
        <f>DAD_MD_Training!T333*'modified training dataset'!Y333</f>
        <v>0</v>
      </c>
      <c r="X333" s="2">
        <v>0</v>
      </c>
      <c r="Y333" s="2">
        <v>0</v>
      </c>
      <c r="Z333" s="2">
        <v>1</v>
      </c>
      <c r="AA333" s="3">
        <v>15</v>
      </c>
      <c r="AB333" s="1">
        <v>105</v>
      </c>
      <c r="AC333" s="4">
        <v>115</v>
      </c>
      <c r="AD333" s="4">
        <v>26</v>
      </c>
      <c r="AE333" s="9">
        <v>128196</v>
      </c>
      <c r="AF333" s="44">
        <v>189238.5785296901</v>
      </c>
    </row>
    <row r="334" spans="18:32" x14ac:dyDescent="0.3">
      <c r="R334" s="1">
        <v>33</v>
      </c>
      <c r="S334" s="27">
        <f ca="1">IF('modified training dataset'!S334 = "M", 0, 1)</f>
        <v>0</v>
      </c>
      <c r="T334" s="27">
        <f>IF(DAD_MD_Training!U334="MARRIED",1,0)</f>
        <v>0</v>
      </c>
      <c r="U334" s="2">
        <v>0</v>
      </c>
      <c r="V334" s="2">
        <v>0</v>
      </c>
      <c r="W334" s="28">
        <f>DAD_MD_Training!T334*'modified training dataset'!Y334</f>
        <v>0</v>
      </c>
      <c r="X334" s="2">
        <v>0</v>
      </c>
      <c r="Y334" s="2">
        <v>0</v>
      </c>
      <c r="Z334" s="2">
        <v>0</v>
      </c>
      <c r="AA334" s="3">
        <v>63</v>
      </c>
      <c r="AB334" s="1">
        <v>147</v>
      </c>
      <c r="AC334" s="4">
        <v>68</v>
      </c>
      <c r="AD334" s="4">
        <v>24</v>
      </c>
      <c r="AE334" s="9">
        <v>109085.84</v>
      </c>
      <c r="AF334" s="44">
        <v>120769.92704488253</v>
      </c>
    </row>
    <row r="335" spans="18:32" x14ac:dyDescent="0.3">
      <c r="R335" s="1">
        <v>3</v>
      </c>
      <c r="S335" s="27">
        <f ca="1">IF('modified training dataset'!S335 = "M", 0, 1)</f>
        <v>0</v>
      </c>
      <c r="T335" s="27">
        <f>IF(DAD_MD_Training!U335="MARRIED",1,0)</f>
        <v>0</v>
      </c>
      <c r="U335" s="2">
        <v>0</v>
      </c>
      <c r="V335" s="2">
        <v>0</v>
      </c>
      <c r="W335" s="28">
        <f>DAD_MD_Training!T335*'modified training dataset'!Y335</f>
        <v>0</v>
      </c>
      <c r="X335" s="2">
        <v>0</v>
      </c>
      <c r="Y335" s="2">
        <v>0</v>
      </c>
      <c r="Z335" s="2">
        <v>1</v>
      </c>
      <c r="AA335" s="3">
        <v>13</v>
      </c>
      <c r="AB335" s="1">
        <v>84</v>
      </c>
      <c r="AC335" s="4">
        <v>120</v>
      </c>
      <c r="AD335" s="4">
        <v>24</v>
      </c>
      <c r="AE335" s="9">
        <v>125643</v>
      </c>
      <c r="AF335" s="44">
        <v>184658.99365038064</v>
      </c>
    </row>
    <row r="336" spans="18:32" x14ac:dyDescent="0.3">
      <c r="R336" s="1">
        <v>12</v>
      </c>
      <c r="S336" s="27">
        <f ca="1">IF('modified training dataset'!S336 = "M", 0, 1)</f>
        <v>0</v>
      </c>
      <c r="T336" s="27">
        <f>IF(DAD_MD_Training!U336="MARRIED",1,0)</f>
        <v>0</v>
      </c>
      <c r="U336" s="2">
        <v>0</v>
      </c>
      <c r="V336" s="2">
        <v>0</v>
      </c>
      <c r="W336" s="28">
        <f>DAD_MD_Training!T336*'modified training dataset'!Y336</f>
        <v>0</v>
      </c>
      <c r="X336" s="2">
        <v>0</v>
      </c>
      <c r="Y336" s="2">
        <v>0</v>
      </c>
      <c r="Z336" s="2">
        <v>0</v>
      </c>
      <c r="AA336" s="3">
        <v>25</v>
      </c>
      <c r="AB336" s="1">
        <v>134</v>
      </c>
      <c r="AC336" s="4">
        <v>92</v>
      </c>
      <c r="AD336" s="4">
        <v>24</v>
      </c>
      <c r="AE336" s="9">
        <v>120064</v>
      </c>
      <c r="AF336" s="44">
        <v>118561.60461425337</v>
      </c>
    </row>
    <row r="337" spans="18:32" x14ac:dyDescent="0.3">
      <c r="R337" s="1">
        <v>12</v>
      </c>
      <c r="S337" s="27">
        <f ca="1">IF('modified training dataset'!S337 = "M", 0, 1)</f>
        <v>0</v>
      </c>
      <c r="T337" s="27">
        <f>IF(DAD_MD_Training!U337="MARRIED",1,0)</f>
        <v>0</v>
      </c>
      <c r="U337" s="2">
        <v>0</v>
      </c>
      <c r="V337" s="2">
        <v>0</v>
      </c>
      <c r="W337" s="28">
        <f>DAD_MD_Training!T337*'modified training dataset'!Y337</f>
        <v>0</v>
      </c>
      <c r="X337" s="2">
        <v>0</v>
      </c>
      <c r="Y337" s="2">
        <v>0</v>
      </c>
      <c r="Z337" s="2">
        <v>0</v>
      </c>
      <c r="AA337" s="3">
        <v>27</v>
      </c>
      <c r="AB337" s="1">
        <v>144</v>
      </c>
      <c r="AC337" s="4">
        <v>72</v>
      </c>
      <c r="AD337" s="4">
        <v>22</v>
      </c>
      <c r="AE337" s="9">
        <v>114580</v>
      </c>
      <c r="AF337" s="44">
        <v>84314.129954477015</v>
      </c>
    </row>
    <row r="338" spans="18:32" x14ac:dyDescent="0.3">
      <c r="R338" s="1">
        <v>5</v>
      </c>
      <c r="S338" s="27">
        <f ca="1">IF('modified training dataset'!S338 = "M", 0, 1)</f>
        <v>0</v>
      </c>
      <c r="T338" s="27">
        <f>IF(DAD_MD_Training!U338="MARRIED",1,0)</f>
        <v>0</v>
      </c>
      <c r="U338" s="2">
        <v>0</v>
      </c>
      <c r="V338" s="2">
        <v>0</v>
      </c>
      <c r="W338" s="28">
        <f>DAD_MD_Training!T338*'modified training dataset'!Y338</f>
        <v>0</v>
      </c>
      <c r="X338" s="2">
        <v>0</v>
      </c>
      <c r="Y338" s="2">
        <v>0</v>
      </c>
      <c r="Z338" s="2">
        <v>1</v>
      </c>
      <c r="AA338" s="3">
        <v>15</v>
      </c>
      <c r="AB338" s="1">
        <v>117</v>
      </c>
      <c r="AC338" s="4">
        <v>80</v>
      </c>
      <c r="AD338" s="4">
        <v>24</v>
      </c>
      <c r="AE338" s="9">
        <v>119935.36</v>
      </c>
      <c r="AF338" s="44">
        <v>133886.84779717249</v>
      </c>
    </row>
    <row r="339" spans="18:32" x14ac:dyDescent="0.3">
      <c r="R339" s="6">
        <v>51</v>
      </c>
      <c r="S339" s="27">
        <f ca="1">IF('modified training dataset'!S339 = "M", 0, 1)</f>
        <v>0</v>
      </c>
      <c r="T339" s="27">
        <f>IF(DAD_MD_Training!U339="MARRIED",1,0)</f>
        <v>0</v>
      </c>
      <c r="U339" s="2">
        <v>0</v>
      </c>
      <c r="V339" s="2">
        <v>0</v>
      </c>
      <c r="W339" s="28">
        <f>DAD_MD_Training!T339*'modified training dataset'!Y339</f>
        <v>0</v>
      </c>
      <c r="X339" s="2">
        <v>1</v>
      </c>
      <c r="Y339" s="2">
        <v>0</v>
      </c>
      <c r="Z339" s="2">
        <v>0</v>
      </c>
      <c r="AA339" s="7">
        <v>55.6</v>
      </c>
      <c r="AB339" s="6">
        <v>148</v>
      </c>
      <c r="AC339" s="8">
        <v>69</v>
      </c>
      <c r="AD339" s="8">
        <v>23</v>
      </c>
      <c r="AE339" s="9">
        <v>199268</v>
      </c>
      <c r="AF339" s="44">
        <v>276697.88057206065</v>
      </c>
    </row>
    <row r="340" spans="18:32" x14ac:dyDescent="0.3">
      <c r="R340" s="6">
        <v>51</v>
      </c>
      <c r="S340" s="27">
        <f ca="1">IF('modified training dataset'!S340 = "M", 0, 1)</f>
        <v>0</v>
      </c>
      <c r="T340" s="27">
        <f>IF(DAD_MD_Training!U340="MARRIED",1,0)</f>
        <v>0</v>
      </c>
      <c r="U340" s="2">
        <v>0</v>
      </c>
      <c r="V340" s="2">
        <v>0</v>
      </c>
      <c r="W340" s="28">
        <f>DAD_MD_Training!T340*'modified training dataset'!Y340</f>
        <v>0</v>
      </c>
      <c r="X340" s="2">
        <v>0</v>
      </c>
      <c r="Y340" s="2">
        <v>1</v>
      </c>
      <c r="Z340" s="2">
        <v>0</v>
      </c>
      <c r="AA340" s="7">
        <v>58</v>
      </c>
      <c r="AB340" s="6">
        <v>153</v>
      </c>
      <c r="AC340" s="8">
        <v>90</v>
      </c>
      <c r="AD340" s="8">
        <v>24</v>
      </c>
      <c r="AE340" s="9">
        <v>341011</v>
      </c>
      <c r="AF340" s="44">
        <v>286865.98247777019</v>
      </c>
    </row>
    <row r="341" spans="18:32" x14ac:dyDescent="0.3">
      <c r="R341" s="6">
        <v>62</v>
      </c>
      <c r="S341" s="27">
        <f ca="1">IF('modified training dataset'!S341 = "M", 0, 1)</f>
        <v>0</v>
      </c>
      <c r="T341" s="27">
        <f>IF(DAD_MD_Training!U341="MARRIED",1,0)</f>
        <v>0</v>
      </c>
      <c r="U341" s="2">
        <v>0</v>
      </c>
      <c r="V341" s="2">
        <v>0</v>
      </c>
      <c r="W341" s="28">
        <f>DAD_MD_Training!T341*'modified training dataset'!Y341</f>
        <v>0</v>
      </c>
      <c r="X341" s="2">
        <v>0</v>
      </c>
      <c r="Y341" s="2">
        <v>1</v>
      </c>
      <c r="Z341" s="2">
        <v>0</v>
      </c>
      <c r="AA341" s="7">
        <v>44.7</v>
      </c>
      <c r="AB341" s="6">
        <v>155</v>
      </c>
      <c r="AC341" s="8">
        <v>87</v>
      </c>
      <c r="AD341" s="8">
        <v>24</v>
      </c>
      <c r="AE341" s="9">
        <v>334955</v>
      </c>
      <c r="AF341" s="44">
        <v>308266.18943351734</v>
      </c>
    </row>
    <row r="342" spans="18:32" x14ac:dyDescent="0.3">
      <c r="R342" s="6">
        <v>7</v>
      </c>
      <c r="S342" s="27">
        <f ca="1">IF('modified training dataset'!S342 = "M", 0, 1)</f>
        <v>0</v>
      </c>
      <c r="T342" s="27">
        <f>IF(DAD_MD_Training!U342="MARRIED",1,0)</f>
        <v>0</v>
      </c>
      <c r="U342" s="2">
        <v>0</v>
      </c>
      <c r="V342" s="2">
        <v>0</v>
      </c>
      <c r="W342" s="28">
        <f>DAD_MD_Training!T342*'modified training dataset'!Y342</f>
        <v>0</v>
      </c>
      <c r="X342" s="2">
        <v>0</v>
      </c>
      <c r="Y342" s="2">
        <v>0</v>
      </c>
      <c r="Z342" s="2">
        <v>1</v>
      </c>
      <c r="AA342" s="7">
        <v>20</v>
      </c>
      <c r="AB342" s="6">
        <v>114</v>
      </c>
      <c r="AC342" s="8">
        <v>132</v>
      </c>
      <c r="AD342" s="8">
        <v>26</v>
      </c>
      <c r="AE342" s="9">
        <v>258138</v>
      </c>
      <c r="AF342" s="44">
        <v>217894.13291674494</v>
      </c>
    </row>
    <row r="343" spans="18:32" x14ac:dyDescent="0.3">
      <c r="R343" s="6">
        <v>19</v>
      </c>
      <c r="S343" s="27">
        <f ca="1">IF('modified training dataset'!S343 = "M", 0, 1)</f>
        <v>0</v>
      </c>
      <c r="T343" s="27">
        <f>IF(DAD_MD_Training!U343="MARRIED",1,0)</f>
        <v>0</v>
      </c>
      <c r="U343" s="2">
        <v>0</v>
      </c>
      <c r="V343" s="2">
        <v>0</v>
      </c>
      <c r="W343" s="28">
        <f>DAD_MD_Training!T343*'modified training dataset'!Y343</f>
        <v>0</v>
      </c>
      <c r="X343" s="2">
        <v>0</v>
      </c>
      <c r="Y343" s="2">
        <v>1</v>
      </c>
      <c r="Z343" s="2">
        <v>0</v>
      </c>
      <c r="AA343" s="7">
        <v>50</v>
      </c>
      <c r="AB343" s="6">
        <v>156</v>
      </c>
      <c r="AC343" s="8">
        <v>72</v>
      </c>
      <c r="AD343" s="8">
        <v>22</v>
      </c>
      <c r="AE343" s="9">
        <v>275888</v>
      </c>
      <c r="AF343" s="44">
        <v>190415.39788175054</v>
      </c>
    </row>
    <row r="344" spans="18:32" x14ac:dyDescent="0.3">
      <c r="R344" s="23">
        <v>0.58333333333333337</v>
      </c>
      <c r="S344" s="27">
        <f ca="1">IF('modified training dataset'!S344 = "M", 0, 1)</f>
        <v>0</v>
      </c>
      <c r="T344" s="27">
        <f>IF(DAD_MD_Training!U344="MARRIED",1,0)</f>
        <v>0</v>
      </c>
      <c r="U344" s="2">
        <v>0</v>
      </c>
      <c r="V344" s="2">
        <v>0</v>
      </c>
      <c r="W344" s="28">
        <f>DAD_MD_Training!T344*'modified training dataset'!Y344</f>
        <v>0</v>
      </c>
      <c r="X344" s="2">
        <v>0</v>
      </c>
      <c r="Y344" s="2">
        <v>0</v>
      </c>
      <c r="Z344" s="2">
        <v>1</v>
      </c>
      <c r="AA344" s="7">
        <v>5.8</v>
      </c>
      <c r="AB344" s="6">
        <v>57</v>
      </c>
      <c r="AC344" s="8">
        <v>150</v>
      </c>
      <c r="AD344" s="8">
        <v>28</v>
      </c>
      <c r="AE344" s="9">
        <v>308817</v>
      </c>
      <c r="AF344" s="44">
        <v>233617.31753648358</v>
      </c>
    </row>
    <row r="345" spans="18:32" x14ac:dyDescent="0.3">
      <c r="R345" s="6">
        <v>42</v>
      </c>
      <c r="S345" s="27">
        <f ca="1">IF('modified training dataset'!S345 = "M", 0, 1)</f>
        <v>0</v>
      </c>
      <c r="T345" s="27">
        <f>IF(DAD_MD_Training!U345="MARRIED",1,0)</f>
        <v>0</v>
      </c>
      <c r="U345" s="2">
        <v>0</v>
      </c>
      <c r="V345" s="2">
        <v>0</v>
      </c>
      <c r="W345" s="28">
        <f>DAD_MD_Training!T345*'modified training dataset'!Y345</f>
        <v>0</v>
      </c>
      <c r="X345" s="2">
        <v>0</v>
      </c>
      <c r="Y345" s="2">
        <v>1</v>
      </c>
      <c r="Z345" s="2">
        <v>0</v>
      </c>
      <c r="AA345" s="7">
        <v>45</v>
      </c>
      <c r="AB345" s="6">
        <v>172</v>
      </c>
      <c r="AC345" s="8">
        <v>127</v>
      </c>
      <c r="AD345" s="8">
        <v>23</v>
      </c>
      <c r="AE345" s="9">
        <v>294615.90000000002</v>
      </c>
      <c r="AF345" s="44">
        <v>373607.24225516454</v>
      </c>
    </row>
    <row r="346" spans="18:32" x14ac:dyDescent="0.3">
      <c r="R346" s="6">
        <v>16</v>
      </c>
      <c r="S346" s="27">
        <f ca="1">IF('modified training dataset'!S346 = "M", 0, 1)</f>
        <v>0</v>
      </c>
      <c r="T346" s="27">
        <f>IF(DAD_MD_Training!U346="MARRIED",1,0)</f>
        <v>0</v>
      </c>
      <c r="U346" s="2">
        <v>0</v>
      </c>
      <c r="V346" s="2">
        <v>0</v>
      </c>
      <c r="W346" s="28">
        <f>DAD_MD_Training!T346*'modified training dataset'!Y346</f>
        <v>0</v>
      </c>
      <c r="X346" s="2">
        <v>0</v>
      </c>
      <c r="Y346" s="2">
        <v>0</v>
      </c>
      <c r="Z346" s="2">
        <v>1</v>
      </c>
      <c r="AA346" s="7">
        <v>31</v>
      </c>
      <c r="AB346" s="6">
        <v>150</v>
      </c>
      <c r="AC346" s="8">
        <v>72</v>
      </c>
      <c r="AD346" s="8">
        <v>22</v>
      </c>
      <c r="AE346" s="9">
        <v>156576.85</v>
      </c>
      <c r="AF346" s="44">
        <v>139119.78001738028</v>
      </c>
    </row>
    <row r="347" spans="18:32" x14ac:dyDescent="0.3">
      <c r="R347" s="6">
        <v>3</v>
      </c>
      <c r="S347" s="27">
        <f ca="1">IF('modified training dataset'!S347 = "M", 0, 1)</f>
        <v>0</v>
      </c>
      <c r="T347" s="27">
        <f>IF(DAD_MD_Training!U347="MARRIED",1,0)</f>
        <v>0</v>
      </c>
      <c r="U347" s="2">
        <v>0</v>
      </c>
      <c r="V347" s="2">
        <v>0</v>
      </c>
      <c r="W347" s="28">
        <f>DAD_MD_Training!T347*'modified training dataset'!Y347</f>
        <v>0</v>
      </c>
      <c r="X347" s="2">
        <v>0</v>
      </c>
      <c r="Y347" s="2">
        <v>0</v>
      </c>
      <c r="Z347" s="2">
        <v>1</v>
      </c>
      <c r="AA347" s="7">
        <v>9</v>
      </c>
      <c r="AB347" s="6">
        <v>81</v>
      </c>
      <c r="AC347" s="8">
        <v>99</v>
      </c>
      <c r="AD347" s="8">
        <v>20</v>
      </c>
      <c r="AE347" s="9">
        <v>109575.6</v>
      </c>
      <c r="AF347" s="44">
        <v>142980.03644325217</v>
      </c>
    </row>
    <row r="348" spans="18:32" x14ac:dyDescent="0.3">
      <c r="R348" s="6">
        <v>2</v>
      </c>
      <c r="S348" s="27">
        <f ca="1">IF('modified training dataset'!S348 = "M", 0, 1)</f>
        <v>0</v>
      </c>
      <c r="T348" s="27">
        <f>IF(DAD_MD_Training!U348="MARRIED",1,0)</f>
        <v>0</v>
      </c>
      <c r="U348" s="2">
        <v>0</v>
      </c>
      <c r="V348" s="2">
        <v>0</v>
      </c>
      <c r="W348" s="28">
        <f>DAD_MD_Training!T348*'modified training dataset'!Y348</f>
        <v>0</v>
      </c>
      <c r="X348" s="2">
        <v>0</v>
      </c>
      <c r="Y348" s="2">
        <v>0</v>
      </c>
      <c r="Z348" s="2">
        <v>1</v>
      </c>
      <c r="AA348" s="7">
        <v>11.9</v>
      </c>
      <c r="AB348" s="6">
        <v>86</v>
      </c>
      <c r="AC348" s="8">
        <v>104</v>
      </c>
      <c r="AD348" s="8">
        <v>24</v>
      </c>
      <c r="AE348" s="9">
        <v>209292</v>
      </c>
      <c r="AF348" s="44">
        <v>159850.24222854141</v>
      </c>
    </row>
    <row r="349" spans="18:32" x14ac:dyDescent="0.3">
      <c r="R349" s="6">
        <v>3</v>
      </c>
      <c r="S349" s="27">
        <f ca="1">IF('modified training dataset'!S349 = "M", 0, 1)</f>
        <v>0</v>
      </c>
      <c r="T349" s="27">
        <f>IF(DAD_MD_Training!U349="MARRIED",1,0)</f>
        <v>0</v>
      </c>
      <c r="U349" s="2">
        <v>1</v>
      </c>
      <c r="V349" s="2">
        <v>0</v>
      </c>
      <c r="W349" s="28">
        <f>DAD_MD_Training!T349*'modified training dataset'!Y349</f>
        <v>0</v>
      </c>
      <c r="X349" s="2">
        <v>0</v>
      </c>
      <c r="Y349" s="2">
        <v>0</v>
      </c>
      <c r="Z349" s="2">
        <v>0</v>
      </c>
      <c r="AA349" s="7">
        <v>13</v>
      </c>
      <c r="AB349" s="6">
        <v>85</v>
      </c>
      <c r="AC349" s="8">
        <v>140</v>
      </c>
      <c r="AD349" s="8">
        <v>24</v>
      </c>
      <c r="AE349" s="9">
        <v>195136</v>
      </c>
      <c r="AF349" s="44">
        <v>165535.46303089298</v>
      </c>
    </row>
    <row r="350" spans="18:32" x14ac:dyDescent="0.3">
      <c r="R350" s="6">
        <v>1</v>
      </c>
      <c r="S350" s="27">
        <f ca="1">IF('modified training dataset'!S350 = "M", 0, 1)</f>
        <v>0</v>
      </c>
      <c r="T350" s="27">
        <f>IF(DAD_MD_Training!U350="MARRIED",1,0)</f>
        <v>0</v>
      </c>
      <c r="U350" s="2">
        <v>0</v>
      </c>
      <c r="V350" s="2">
        <v>0</v>
      </c>
      <c r="W350" s="28">
        <f>DAD_MD_Training!T350*'modified training dataset'!Y350</f>
        <v>0</v>
      </c>
      <c r="X350" s="2">
        <v>0</v>
      </c>
      <c r="Y350" s="2">
        <v>0</v>
      </c>
      <c r="Z350" s="2">
        <v>1</v>
      </c>
      <c r="AA350" s="7">
        <v>5.7</v>
      </c>
      <c r="AB350" s="6">
        <v>65</v>
      </c>
      <c r="AC350" s="8">
        <v>116</v>
      </c>
      <c r="AD350" s="8">
        <v>34</v>
      </c>
      <c r="AE350" s="9">
        <v>265243</v>
      </c>
      <c r="AF350" s="44">
        <v>203700.40805129643</v>
      </c>
    </row>
    <row r="351" spans="18:32" x14ac:dyDescent="0.3">
      <c r="R351" s="6">
        <v>65</v>
      </c>
      <c r="S351" s="27">
        <f ca="1">IF('modified training dataset'!S351 = "M", 0, 1)</f>
        <v>0</v>
      </c>
      <c r="T351" s="27">
        <f>IF(DAD_MD_Training!U351="MARRIED",1,0)</f>
        <v>0</v>
      </c>
      <c r="U351" s="2">
        <v>1</v>
      </c>
      <c r="V351" s="2">
        <v>0</v>
      </c>
      <c r="W351" s="28">
        <f>DAD_MD_Training!T351*'modified training dataset'!Y351</f>
        <v>0</v>
      </c>
      <c r="X351" s="2">
        <v>0</v>
      </c>
      <c r="Y351" s="2">
        <v>0</v>
      </c>
      <c r="Z351" s="2">
        <v>0</v>
      </c>
      <c r="AA351" s="7">
        <v>43</v>
      </c>
      <c r="AB351" s="6">
        <v>155</v>
      </c>
      <c r="AC351" s="8">
        <v>101</v>
      </c>
      <c r="AD351" s="8">
        <v>24</v>
      </c>
      <c r="AE351" s="9">
        <v>201219</v>
      </c>
      <c r="AF351" s="44">
        <v>238269.39295281249</v>
      </c>
    </row>
    <row r="352" spans="18:32" x14ac:dyDescent="0.3">
      <c r="R352" s="6">
        <v>7</v>
      </c>
      <c r="S352" s="27">
        <f ca="1">IF('modified training dataset'!S352 = "M", 0, 1)</f>
        <v>0</v>
      </c>
      <c r="T352" s="27">
        <f>IF(DAD_MD_Training!U352="MARRIED",1,0)</f>
        <v>0</v>
      </c>
      <c r="U352" s="2">
        <v>0</v>
      </c>
      <c r="V352" s="2">
        <v>0</v>
      </c>
      <c r="W352" s="28">
        <f>DAD_MD_Training!T352*'modified training dataset'!Y352</f>
        <v>0</v>
      </c>
      <c r="X352" s="2">
        <v>0</v>
      </c>
      <c r="Y352" s="2">
        <v>0</v>
      </c>
      <c r="Z352" s="2">
        <v>1</v>
      </c>
      <c r="AA352" s="7">
        <v>14</v>
      </c>
      <c r="AB352" s="6">
        <v>112</v>
      </c>
      <c r="AC352" s="8">
        <v>80</v>
      </c>
      <c r="AD352" s="8">
        <v>22</v>
      </c>
      <c r="AE352" s="9">
        <v>179720</v>
      </c>
      <c r="AF352" s="44">
        <v>131797.38986241579</v>
      </c>
    </row>
    <row r="353" spans="18:32" x14ac:dyDescent="0.3">
      <c r="R353" s="6">
        <v>70</v>
      </c>
      <c r="S353" s="27">
        <f ca="1">IF('modified training dataset'!S353 = "M", 0, 1)</f>
        <v>0</v>
      </c>
      <c r="T353" s="27">
        <f>IF(DAD_MD_Training!U353="MARRIED",1,0)</f>
        <v>0</v>
      </c>
      <c r="U353" s="2">
        <v>0</v>
      </c>
      <c r="V353" s="2">
        <v>0</v>
      </c>
      <c r="W353" s="28">
        <f>DAD_MD_Training!T353*'modified training dataset'!Y353</f>
        <v>0</v>
      </c>
      <c r="X353" s="2">
        <v>1</v>
      </c>
      <c r="Y353" s="2">
        <v>0</v>
      </c>
      <c r="Z353" s="2">
        <v>0</v>
      </c>
      <c r="AA353" s="7">
        <v>58</v>
      </c>
      <c r="AB353" s="6">
        <v>171</v>
      </c>
      <c r="AC353" s="8">
        <v>68</v>
      </c>
      <c r="AD353" s="8">
        <v>20</v>
      </c>
      <c r="AE353" s="9">
        <v>143278.83000000002</v>
      </c>
      <c r="AF353" s="44">
        <v>307488.11362452852</v>
      </c>
    </row>
    <row r="354" spans="18:32" x14ac:dyDescent="0.3">
      <c r="R354" s="6">
        <v>49</v>
      </c>
      <c r="S354" s="27">
        <f ca="1">IF('modified training dataset'!S354 = "M", 0, 1)</f>
        <v>0</v>
      </c>
      <c r="T354" s="27">
        <f>IF(DAD_MD_Training!U354="MARRIED",1,0)</f>
        <v>0</v>
      </c>
      <c r="U354" s="2">
        <v>1</v>
      </c>
      <c r="V354" s="2">
        <v>0</v>
      </c>
      <c r="W354" s="28">
        <f>DAD_MD_Training!T354*'modified training dataset'!Y354</f>
        <v>0</v>
      </c>
      <c r="X354" s="2">
        <v>0</v>
      </c>
      <c r="Y354" s="2">
        <v>0</v>
      </c>
      <c r="Z354" s="2">
        <v>0</v>
      </c>
      <c r="AA354" s="7">
        <v>56</v>
      </c>
      <c r="AB354" s="6">
        <v>155</v>
      </c>
      <c r="AC354" s="8">
        <v>84</v>
      </c>
      <c r="AD354" s="8">
        <v>24</v>
      </c>
      <c r="AE354" s="9">
        <v>214679</v>
      </c>
      <c r="AF354" s="44">
        <v>177851.77741857158</v>
      </c>
    </row>
    <row r="355" spans="18:32" x14ac:dyDescent="0.3">
      <c r="R355" s="6">
        <v>2</v>
      </c>
      <c r="S355" s="27">
        <f ca="1">IF('modified training dataset'!S355 = "M", 0, 1)</f>
        <v>0</v>
      </c>
      <c r="T355" s="27">
        <f>IF(DAD_MD_Training!U355="MARRIED",1,0)</f>
        <v>0</v>
      </c>
      <c r="U355" s="2">
        <v>0</v>
      </c>
      <c r="V355" s="2">
        <v>0</v>
      </c>
      <c r="W355" s="28">
        <f>DAD_MD_Training!T355*'modified training dataset'!Y355</f>
        <v>0</v>
      </c>
      <c r="X355" s="2">
        <v>0</v>
      </c>
      <c r="Y355" s="2">
        <v>0</v>
      </c>
      <c r="Z355" s="2">
        <v>1</v>
      </c>
      <c r="AA355" s="7">
        <v>8.4</v>
      </c>
      <c r="AB355" s="6">
        <v>80</v>
      </c>
      <c r="AC355" s="8">
        <v>112</v>
      </c>
      <c r="AD355" s="8">
        <v>30</v>
      </c>
      <c r="AE355" s="9">
        <v>165000</v>
      </c>
      <c r="AF355" s="44">
        <v>189219.83941083332</v>
      </c>
    </row>
    <row r="356" spans="18:32" x14ac:dyDescent="0.3">
      <c r="R356" s="6">
        <v>55</v>
      </c>
      <c r="S356" s="27">
        <f ca="1">IF('modified training dataset'!S356 = "M", 0, 1)</f>
        <v>0</v>
      </c>
      <c r="T356" s="27">
        <f>IF(DAD_MD_Training!U356="MARRIED",1,0)</f>
        <v>0</v>
      </c>
      <c r="U356" s="2">
        <v>0</v>
      </c>
      <c r="V356" s="2">
        <v>0</v>
      </c>
      <c r="W356" s="28">
        <f>DAD_MD_Training!T356*'modified training dataset'!Y356</f>
        <v>0</v>
      </c>
      <c r="X356" s="2">
        <v>1</v>
      </c>
      <c r="Y356" s="2">
        <v>0</v>
      </c>
      <c r="Z356" s="2">
        <v>0</v>
      </c>
      <c r="AA356" s="7">
        <v>59</v>
      </c>
      <c r="AB356" s="6">
        <v>171</v>
      </c>
      <c r="AC356" s="8">
        <v>84</v>
      </c>
      <c r="AD356" s="8">
        <v>20</v>
      </c>
      <c r="AE356" s="9">
        <v>262582</v>
      </c>
      <c r="AF356" s="44">
        <v>299601.7950116875</v>
      </c>
    </row>
    <row r="357" spans="18:32" x14ac:dyDescent="0.3">
      <c r="R357" s="6">
        <v>1</v>
      </c>
      <c r="S357" s="27">
        <f ca="1">IF('modified training dataset'!S357 = "M", 0, 1)</f>
        <v>0</v>
      </c>
      <c r="T357" s="27">
        <f>IF(DAD_MD_Training!U357="MARRIED",1,0)</f>
        <v>0</v>
      </c>
      <c r="U357" s="2">
        <v>0</v>
      </c>
      <c r="V357" s="2">
        <v>0</v>
      </c>
      <c r="W357" s="28">
        <f>DAD_MD_Training!T357*'modified training dataset'!Y357</f>
        <v>0</v>
      </c>
      <c r="X357" s="2">
        <v>0</v>
      </c>
      <c r="Y357" s="2">
        <v>0</v>
      </c>
      <c r="Z357" s="2">
        <v>1</v>
      </c>
      <c r="AA357" s="7">
        <v>11.1</v>
      </c>
      <c r="AB357" s="6">
        <v>76</v>
      </c>
      <c r="AC357" s="8">
        <v>102</v>
      </c>
      <c r="AD357" s="8">
        <v>28</v>
      </c>
      <c r="AE357" s="9">
        <v>208535.71</v>
      </c>
      <c r="AF357" s="44">
        <v>165754.71182687063</v>
      </c>
    </row>
    <row r="358" spans="18:32" x14ac:dyDescent="0.3">
      <c r="R358" s="6">
        <v>2</v>
      </c>
      <c r="S358" s="27">
        <f ca="1">IF('modified training dataset'!S358 = "M", 0, 1)</f>
        <v>0</v>
      </c>
      <c r="T358" s="27">
        <f>IF(DAD_MD_Training!U358="MARRIED",1,0)</f>
        <v>0</v>
      </c>
      <c r="U358" s="2">
        <v>1</v>
      </c>
      <c r="V358" s="2">
        <v>0</v>
      </c>
      <c r="W358" s="28">
        <f>DAD_MD_Training!T358*'modified training dataset'!Y358</f>
        <v>0</v>
      </c>
      <c r="X358" s="2">
        <v>0</v>
      </c>
      <c r="Y358" s="2">
        <v>0</v>
      </c>
      <c r="Z358" s="2">
        <v>0</v>
      </c>
      <c r="AA358" s="7">
        <v>9.4</v>
      </c>
      <c r="AB358" s="6">
        <v>81</v>
      </c>
      <c r="AC358" s="8">
        <v>119</v>
      </c>
      <c r="AD358" s="8">
        <v>32</v>
      </c>
      <c r="AE358" s="9">
        <v>179613.25</v>
      </c>
      <c r="AF358" s="44">
        <v>156908.2845673979</v>
      </c>
    </row>
    <row r="359" spans="18:32" x14ac:dyDescent="0.3">
      <c r="R359" s="6">
        <v>8</v>
      </c>
      <c r="S359" s="27">
        <f ca="1">IF('modified training dataset'!S359 = "M", 0, 1)</f>
        <v>0</v>
      </c>
      <c r="T359" s="27">
        <f>IF(DAD_MD_Training!U359="MARRIED",1,0)</f>
        <v>0</v>
      </c>
      <c r="U359" s="2">
        <v>0</v>
      </c>
      <c r="V359" s="2">
        <v>0</v>
      </c>
      <c r="W359" s="28">
        <f>DAD_MD_Training!T359*'modified training dataset'!Y359</f>
        <v>0</v>
      </c>
      <c r="X359" s="2">
        <v>0</v>
      </c>
      <c r="Y359" s="2">
        <v>0</v>
      </c>
      <c r="Z359" s="2">
        <v>1</v>
      </c>
      <c r="AA359" s="7">
        <v>16.600000000000001</v>
      </c>
      <c r="AB359" s="6">
        <v>128</v>
      </c>
      <c r="AC359" s="8">
        <v>82</v>
      </c>
      <c r="AD359" s="8">
        <v>28</v>
      </c>
      <c r="AE359" s="9">
        <v>151156.52000000002</v>
      </c>
      <c r="AF359" s="44">
        <v>155569.43422600327</v>
      </c>
    </row>
    <row r="360" spans="18:32" x14ac:dyDescent="0.3">
      <c r="R360" s="6">
        <v>2</v>
      </c>
      <c r="S360" s="27">
        <f ca="1">IF('modified training dataset'!S360 = "M", 0, 1)</f>
        <v>0</v>
      </c>
      <c r="T360" s="27">
        <f>IF(DAD_MD_Training!U360="MARRIED",1,0)</f>
        <v>0</v>
      </c>
      <c r="U360" s="2">
        <v>0</v>
      </c>
      <c r="V360" s="2">
        <v>0</v>
      </c>
      <c r="W360" s="28">
        <f>DAD_MD_Training!T360*'modified training dataset'!Y360</f>
        <v>0</v>
      </c>
      <c r="X360" s="2">
        <v>0</v>
      </c>
      <c r="Y360" s="2">
        <v>0</v>
      </c>
      <c r="Z360" s="2">
        <v>1</v>
      </c>
      <c r="AA360" s="7">
        <v>10</v>
      </c>
      <c r="AB360" s="6">
        <v>74</v>
      </c>
      <c r="AC360" s="8">
        <v>98</v>
      </c>
      <c r="AD360" s="8">
        <v>24</v>
      </c>
      <c r="AE360" s="9">
        <v>189701.55</v>
      </c>
      <c r="AF360" s="44">
        <v>150266.83970365603</v>
      </c>
    </row>
    <row r="361" spans="18:32" x14ac:dyDescent="0.3">
      <c r="R361" s="6">
        <v>3</v>
      </c>
      <c r="S361" s="27">
        <f ca="1">IF('modified training dataset'!S361 = "M", 0, 1)</f>
        <v>0</v>
      </c>
      <c r="T361" s="27">
        <f>IF(DAD_MD_Training!U361="MARRIED",1,0)</f>
        <v>0</v>
      </c>
      <c r="U361" s="2">
        <v>0</v>
      </c>
      <c r="V361" s="2">
        <v>0</v>
      </c>
      <c r="W361" s="28">
        <f>DAD_MD_Training!T361*'modified training dataset'!Y361</f>
        <v>0</v>
      </c>
      <c r="X361" s="2">
        <v>0</v>
      </c>
      <c r="Y361" s="2">
        <v>0</v>
      </c>
      <c r="Z361" s="2">
        <v>1</v>
      </c>
      <c r="AA361" s="7">
        <v>13.3</v>
      </c>
      <c r="AB361" s="6">
        <v>88</v>
      </c>
      <c r="AC361" s="8">
        <v>120</v>
      </c>
      <c r="AD361" s="8">
        <v>22</v>
      </c>
      <c r="AE361" s="9">
        <v>169951</v>
      </c>
      <c r="AF361" s="44">
        <v>179141.12715455651</v>
      </c>
    </row>
    <row r="362" spans="18:32" x14ac:dyDescent="0.3">
      <c r="R362" s="6">
        <v>46</v>
      </c>
      <c r="S362" s="27">
        <f ca="1">IF('modified training dataset'!S362 = "M", 0, 1)</f>
        <v>0</v>
      </c>
      <c r="T362" s="27">
        <f>IF(DAD_MD_Training!U362="MARRIED",1,0)</f>
        <v>0</v>
      </c>
      <c r="U362" s="2">
        <v>0</v>
      </c>
      <c r="V362" s="2">
        <v>0</v>
      </c>
      <c r="W362" s="28">
        <f>DAD_MD_Training!T362*'modified training dataset'!Y362</f>
        <v>0</v>
      </c>
      <c r="X362" s="2">
        <v>0</v>
      </c>
      <c r="Y362" s="2">
        <v>1</v>
      </c>
      <c r="Z362" s="2">
        <v>0</v>
      </c>
      <c r="AA362" s="7">
        <v>53.5</v>
      </c>
      <c r="AB362" s="6">
        <v>167</v>
      </c>
      <c r="AC362" s="8">
        <v>110</v>
      </c>
      <c r="AD362" s="8">
        <v>24</v>
      </c>
      <c r="AE362" s="9">
        <v>220519</v>
      </c>
      <c r="AF362" s="44">
        <v>308071.40313401655</v>
      </c>
    </row>
    <row r="363" spans="18:32" x14ac:dyDescent="0.3">
      <c r="R363" s="6">
        <v>45</v>
      </c>
      <c r="S363" s="27">
        <f ca="1">IF('modified training dataset'!S363 = "M", 0, 1)</f>
        <v>0</v>
      </c>
      <c r="T363" s="27">
        <f>IF(DAD_MD_Training!U363="MARRIED",1,0)</f>
        <v>0</v>
      </c>
      <c r="U363" s="2">
        <v>0</v>
      </c>
      <c r="V363" s="2">
        <v>0</v>
      </c>
      <c r="W363" s="28">
        <f>DAD_MD_Training!T363*'modified training dataset'!Y363</f>
        <v>0</v>
      </c>
      <c r="X363" s="2">
        <v>0</v>
      </c>
      <c r="Y363" s="2">
        <v>0</v>
      </c>
      <c r="Z363" s="2">
        <v>1</v>
      </c>
      <c r="AA363" s="7">
        <v>41</v>
      </c>
      <c r="AB363" s="6">
        <v>152</v>
      </c>
      <c r="AC363" s="8">
        <v>88</v>
      </c>
      <c r="AD363" s="8">
        <v>20</v>
      </c>
      <c r="AE363" s="9">
        <v>139723</v>
      </c>
      <c r="AF363" s="44">
        <v>214830.7081495139</v>
      </c>
    </row>
    <row r="364" spans="18:32" x14ac:dyDescent="0.3">
      <c r="R364" s="6">
        <v>48</v>
      </c>
      <c r="S364" s="27">
        <f ca="1">IF('modified training dataset'!S364 = "M", 0, 1)</f>
        <v>0</v>
      </c>
      <c r="T364" s="27">
        <f>IF(DAD_MD_Training!U364="MARRIED",1,0)</f>
        <v>0</v>
      </c>
      <c r="U364" s="2">
        <v>1</v>
      </c>
      <c r="V364" s="2">
        <v>0</v>
      </c>
      <c r="W364" s="28">
        <f>DAD_MD_Training!T364*'modified training dataset'!Y364</f>
        <v>0</v>
      </c>
      <c r="X364" s="2">
        <v>0</v>
      </c>
      <c r="Y364" s="2">
        <v>0</v>
      </c>
      <c r="Z364" s="2">
        <v>0</v>
      </c>
      <c r="AA364" s="7">
        <v>42</v>
      </c>
      <c r="AB364" s="6">
        <v>154</v>
      </c>
      <c r="AC364" s="8">
        <v>76</v>
      </c>
      <c r="AD364" s="8">
        <v>24</v>
      </c>
      <c r="AE364" s="9">
        <v>119685.64</v>
      </c>
      <c r="AF364" s="44">
        <v>167129.39633049438</v>
      </c>
    </row>
    <row r="365" spans="18:32" x14ac:dyDescent="0.3">
      <c r="R365" s="6">
        <v>41</v>
      </c>
      <c r="S365" s="27">
        <f ca="1">IF('modified training dataset'!S365 = "M", 0, 1)</f>
        <v>0</v>
      </c>
      <c r="T365" s="27">
        <f>IF(DAD_MD_Training!U365="MARRIED",1,0)</f>
        <v>0</v>
      </c>
      <c r="U365" s="2">
        <v>0</v>
      </c>
      <c r="V365" s="2">
        <v>0</v>
      </c>
      <c r="W365" s="28">
        <f>DAD_MD_Training!T365*'modified training dataset'!Y365</f>
        <v>0</v>
      </c>
      <c r="X365" s="2">
        <v>0</v>
      </c>
      <c r="Y365" s="2">
        <v>1</v>
      </c>
      <c r="Z365" s="2">
        <v>0</v>
      </c>
      <c r="AA365" s="7">
        <v>63.6</v>
      </c>
      <c r="AB365" s="6">
        <v>162</v>
      </c>
      <c r="AC365" s="8">
        <v>62</v>
      </c>
      <c r="AD365" s="8">
        <v>22</v>
      </c>
      <c r="AE365" s="9">
        <v>253471</v>
      </c>
      <c r="AF365" s="44">
        <v>219541.48710580348</v>
      </c>
    </row>
    <row r="366" spans="18:32" x14ac:dyDescent="0.3">
      <c r="R366" s="6">
        <v>7</v>
      </c>
      <c r="S366" s="27">
        <f ca="1">IF('modified training dataset'!S366 = "M", 0, 1)</f>
        <v>0</v>
      </c>
      <c r="T366" s="27">
        <f>IF(DAD_MD_Training!U366="MARRIED",1,0)</f>
        <v>0</v>
      </c>
      <c r="U366" s="2">
        <v>0</v>
      </c>
      <c r="V366" s="2">
        <v>0</v>
      </c>
      <c r="W366" s="28">
        <f>DAD_MD_Training!T366*'modified training dataset'!Y366</f>
        <v>0</v>
      </c>
      <c r="X366" s="2">
        <v>0</v>
      </c>
      <c r="Y366" s="2">
        <v>0</v>
      </c>
      <c r="Z366" s="2">
        <v>1</v>
      </c>
      <c r="AA366" s="7">
        <v>15.8</v>
      </c>
      <c r="AB366" s="6">
        <v>106</v>
      </c>
      <c r="AC366" s="8">
        <v>90</v>
      </c>
      <c r="AD366" s="8">
        <v>22</v>
      </c>
      <c r="AE366" s="9">
        <v>129684</v>
      </c>
      <c r="AF366" s="44">
        <v>145261.82204127664</v>
      </c>
    </row>
    <row r="367" spans="18:32" x14ac:dyDescent="0.3">
      <c r="R367" s="6">
        <v>4</v>
      </c>
      <c r="S367" s="27">
        <f ca="1">IF('modified training dataset'!S367 = "M", 0, 1)</f>
        <v>0</v>
      </c>
      <c r="T367" s="27">
        <f>IF(DAD_MD_Training!U367="MARRIED",1,0)</f>
        <v>0</v>
      </c>
      <c r="U367" s="2">
        <v>0</v>
      </c>
      <c r="V367" s="2">
        <v>0</v>
      </c>
      <c r="W367" s="28">
        <f>DAD_MD_Training!T367*'modified training dataset'!Y367</f>
        <v>0</v>
      </c>
      <c r="X367" s="2">
        <v>0</v>
      </c>
      <c r="Y367" s="2">
        <v>0</v>
      </c>
      <c r="Z367" s="2">
        <v>1</v>
      </c>
      <c r="AA367" s="7">
        <v>10.5</v>
      </c>
      <c r="AB367" s="6">
        <v>93</v>
      </c>
      <c r="AC367" s="8">
        <v>104</v>
      </c>
      <c r="AD367" s="8">
        <v>24</v>
      </c>
      <c r="AE367" s="9">
        <v>167122</v>
      </c>
      <c r="AF367" s="44">
        <v>165026.75921420654</v>
      </c>
    </row>
    <row r="368" spans="18:32" x14ac:dyDescent="0.3">
      <c r="R368" s="6">
        <v>69</v>
      </c>
      <c r="S368" s="27">
        <f ca="1">IF('modified training dataset'!S368 = "M", 0, 1)</f>
        <v>0</v>
      </c>
      <c r="T368" s="27">
        <f>IF(DAD_MD_Training!U368="MARRIED",1,0)</f>
        <v>0</v>
      </c>
      <c r="U368" s="2">
        <v>0</v>
      </c>
      <c r="V368" s="2">
        <v>0</v>
      </c>
      <c r="W368" s="28">
        <f>DAD_MD_Training!T368*'modified training dataset'!Y368</f>
        <v>0</v>
      </c>
      <c r="X368" s="2">
        <v>0</v>
      </c>
      <c r="Y368" s="2">
        <v>0</v>
      </c>
      <c r="Z368" s="2">
        <v>1</v>
      </c>
      <c r="AA368" s="7">
        <v>60</v>
      </c>
      <c r="AB368" s="6">
        <v>185</v>
      </c>
      <c r="AC368" s="8">
        <v>90</v>
      </c>
      <c r="AD368" s="8">
        <v>22</v>
      </c>
      <c r="AE368" s="9">
        <v>276458</v>
      </c>
      <c r="AF368" s="44">
        <v>272440.40837775636</v>
      </c>
    </row>
    <row r="369" spans="18:32" x14ac:dyDescent="0.3">
      <c r="R369" s="6">
        <v>6</v>
      </c>
      <c r="S369" s="27">
        <f ca="1">IF('modified training dataset'!S369 = "M", 0, 1)</f>
        <v>0</v>
      </c>
      <c r="T369" s="27">
        <f>IF(DAD_MD_Training!U369="MARRIED",1,0)</f>
        <v>0</v>
      </c>
      <c r="U369" s="2">
        <v>1</v>
      </c>
      <c r="V369" s="2">
        <v>0</v>
      </c>
      <c r="W369" s="28">
        <f>DAD_MD_Training!T369*'modified training dataset'!Y369</f>
        <v>0</v>
      </c>
      <c r="X369" s="2">
        <v>0</v>
      </c>
      <c r="Y369" s="2">
        <v>0</v>
      </c>
      <c r="Z369" s="2">
        <v>0</v>
      </c>
      <c r="AA369" s="7">
        <v>17.8</v>
      </c>
      <c r="AB369" s="6">
        <v>115</v>
      </c>
      <c r="AC369" s="8">
        <v>75</v>
      </c>
      <c r="AD369" s="8">
        <v>22</v>
      </c>
      <c r="AE369" s="9">
        <v>150337</v>
      </c>
      <c r="AF369" s="44">
        <v>73745.621784670802</v>
      </c>
    </row>
    <row r="370" spans="18:32" x14ac:dyDescent="0.3">
      <c r="R370" s="6">
        <v>44</v>
      </c>
      <c r="S370" s="27">
        <f ca="1">IF('modified training dataset'!S370 = "M", 0, 1)</f>
        <v>0</v>
      </c>
      <c r="T370" s="27">
        <f>IF(DAD_MD_Training!U370="MARRIED",1,0)</f>
        <v>0</v>
      </c>
      <c r="U370" s="2">
        <v>1</v>
      </c>
      <c r="V370" s="2">
        <v>0</v>
      </c>
      <c r="W370" s="28">
        <f>DAD_MD_Training!T370*'modified training dataset'!Y370</f>
        <v>0</v>
      </c>
      <c r="X370" s="2">
        <v>0</v>
      </c>
      <c r="Y370" s="2">
        <v>0</v>
      </c>
      <c r="Z370" s="2">
        <v>0</v>
      </c>
      <c r="AA370" s="7">
        <v>60</v>
      </c>
      <c r="AB370" s="6">
        <v>157</v>
      </c>
      <c r="AC370" s="8">
        <v>86</v>
      </c>
      <c r="AD370" s="8">
        <v>22</v>
      </c>
      <c r="AE370" s="9">
        <v>138093.02000000002</v>
      </c>
      <c r="AF370" s="44">
        <v>163922.19794140043</v>
      </c>
    </row>
    <row r="371" spans="18:32" x14ac:dyDescent="0.3">
      <c r="R371" s="6">
        <v>9</v>
      </c>
      <c r="S371" s="27">
        <f ca="1">IF('modified training dataset'!S371 = "M", 0, 1)</f>
        <v>0</v>
      </c>
      <c r="T371" s="27">
        <f>IF(DAD_MD_Training!U371="MARRIED",1,0)</f>
        <v>0</v>
      </c>
      <c r="U371" s="2">
        <v>0</v>
      </c>
      <c r="V371" s="2">
        <v>0</v>
      </c>
      <c r="W371" s="28">
        <f>DAD_MD_Training!T371*'modified training dataset'!Y371</f>
        <v>0</v>
      </c>
      <c r="X371" s="2">
        <v>0</v>
      </c>
      <c r="Y371" s="2">
        <v>0</v>
      </c>
      <c r="Z371" s="2">
        <v>1</v>
      </c>
      <c r="AA371" s="7">
        <v>4.9000000000000004</v>
      </c>
      <c r="AB371" s="6">
        <v>71</v>
      </c>
      <c r="AC371" s="8">
        <v>104</v>
      </c>
      <c r="AD371" s="8">
        <v>24</v>
      </c>
      <c r="AE371" s="9">
        <v>178398</v>
      </c>
      <c r="AF371" s="44">
        <v>174163.1260855486</v>
      </c>
    </row>
    <row r="372" spans="18:32" x14ac:dyDescent="0.3">
      <c r="R372" s="6">
        <v>36</v>
      </c>
      <c r="S372" s="27">
        <f ca="1">IF('modified training dataset'!S372 = "M", 0, 1)</f>
        <v>0</v>
      </c>
      <c r="T372" s="27">
        <f>IF(DAD_MD_Training!U372="MARRIED",1,0)</f>
        <v>0</v>
      </c>
      <c r="U372" s="2">
        <v>0</v>
      </c>
      <c r="V372" s="2">
        <v>0</v>
      </c>
      <c r="W372" s="28">
        <f>DAD_MD_Training!T372*'modified training dataset'!Y372</f>
        <v>0</v>
      </c>
      <c r="X372" s="2">
        <v>0</v>
      </c>
      <c r="Y372" s="2">
        <v>1</v>
      </c>
      <c r="Z372" s="2">
        <v>0</v>
      </c>
      <c r="AA372" s="7">
        <v>50</v>
      </c>
      <c r="AB372" s="6">
        <v>168</v>
      </c>
      <c r="AC372" s="8">
        <v>60</v>
      </c>
      <c r="AD372" s="8">
        <v>24</v>
      </c>
      <c r="AE372" s="9">
        <v>180870</v>
      </c>
      <c r="AF372" s="44">
        <v>265506.33782182925</v>
      </c>
    </row>
    <row r="373" spans="18:32" x14ac:dyDescent="0.3">
      <c r="R373" s="6">
        <v>37</v>
      </c>
      <c r="S373" s="27">
        <f ca="1">IF('modified training dataset'!S373 = "M", 0, 1)</f>
        <v>0</v>
      </c>
      <c r="T373" s="27">
        <f>IF(DAD_MD_Training!U373="MARRIED",1,0)</f>
        <v>0</v>
      </c>
      <c r="U373" s="2">
        <v>0</v>
      </c>
      <c r="V373" s="2">
        <v>0</v>
      </c>
      <c r="W373" s="28">
        <f>DAD_MD_Training!T373*'modified training dataset'!Y373</f>
        <v>0</v>
      </c>
      <c r="X373" s="2">
        <v>0</v>
      </c>
      <c r="Y373" s="2">
        <v>0</v>
      </c>
      <c r="Z373" s="2">
        <v>1</v>
      </c>
      <c r="AA373" s="7">
        <v>46</v>
      </c>
      <c r="AB373" s="6">
        <v>62</v>
      </c>
      <c r="AC373" s="8">
        <v>96</v>
      </c>
      <c r="AD373" s="8">
        <v>20</v>
      </c>
      <c r="AE373" s="9">
        <v>182651</v>
      </c>
      <c r="AF373" s="44">
        <v>199168.43221228008</v>
      </c>
    </row>
    <row r="374" spans="18:32" x14ac:dyDescent="0.3">
      <c r="R374" s="6">
        <v>16</v>
      </c>
      <c r="S374" s="27">
        <f ca="1">IF('modified training dataset'!S374 = "M", 0, 1)</f>
        <v>0</v>
      </c>
      <c r="T374" s="27">
        <f>IF(DAD_MD_Training!U374="MARRIED",1,0)</f>
        <v>0</v>
      </c>
      <c r="U374" s="2">
        <v>0</v>
      </c>
      <c r="V374" s="2">
        <v>0</v>
      </c>
      <c r="W374" s="28">
        <f>DAD_MD_Training!T374*'modified training dataset'!Y374</f>
        <v>0</v>
      </c>
      <c r="X374" s="2">
        <v>0</v>
      </c>
      <c r="Y374" s="2">
        <v>0</v>
      </c>
      <c r="Z374" s="2">
        <v>1</v>
      </c>
      <c r="AA374" s="7">
        <v>41</v>
      </c>
      <c r="AB374" s="6">
        <v>162</v>
      </c>
      <c r="AC374" s="8">
        <v>74</v>
      </c>
      <c r="AD374" s="8">
        <v>24</v>
      </c>
      <c r="AE374" s="9">
        <v>323960</v>
      </c>
      <c r="AF374" s="44">
        <v>147023.25475586153</v>
      </c>
    </row>
    <row r="375" spans="18:32" x14ac:dyDescent="0.3">
      <c r="R375" s="6">
        <v>5</v>
      </c>
      <c r="S375" s="27">
        <f ca="1">IF('modified training dataset'!S375 = "M", 0, 1)</f>
        <v>0</v>
      </c>
      <c r="T375" s="27">
        <f>IF(DAD_MD_Training!U375="MARRIED",1,0)</f>
        <v>0</v>
      </c>
      <c r="U375" s="2">
        <v>0</v>
      </c>
      <c r="V375" s="2">
        <v>0</v>
      </c>
      <c r="W375" s="28">
        <f>DAD_MD_Training!T375*'modified training dataset'!Y375</f>
        <v>0</v>
      </c>
      <c r="X375" s="2">
        <v>0</v>
      </c>
      <c r="Y375" s="2">
        <v>0</v>
      </c>
      <c r="Z375" s="2">
        <v>1</v>
      </c>
      <c r="AA375" s="7">
        <v>3.3</v>
      </c>
      <c r="AB375" s="6">
        <v>22</v>
      </c>
      <c r="AC375" s="8">
        <v>140</v>
      </c>
      <c r="AD375" s="8">
        <v>30</v>
      </c>
      <c r="AE375" s="9">
        <v>159327.38</v>
      </c>
      <c r="AF375" s="44">
        <v>230856.39777975049</v>
      </c>
    </row>
    <row r="376" spans="18:32" x14ac:dyDescent="0.3">
      <c r="R376" s="6">
        <v>5</v>
      </c>
      <c r="S376" s="27">
        <f ca="1">IF('modified training dataset'!S376 = "M", 0, 1)</f>
        <v>0</v>
      </c>
      <c r="T376" s="27">
        <f>IF(DAD_MD_Training!U376="MARRIED",1,0)</f>
        <v>0</v>
      </c>
      <c r="U376" s="2">
        <v>0</v>
      </c>
      <c r="V376" s="2">
        <v>0</v>
      </c>
      <c r="W376" s="28">
        <f>DAD_MD_Training!T376*'modified training dataset'!Y376</f>
        <v>0</v>
      </c>
      <c r="X376" s="2">
        <v>0</v>
      </c>
      <c r="Y376" s="2">
        <v>0</v>
      </c>
      <c r="Z376" s="2">
        <v>1</v>
      </c>
      <c r="AA376" s="7">
        <v>15.4</v>
      </c>
      <c r="AB376" s="6">
        <v>98</v>
      </c>
      <c r="AC376" s="8">
        <v>123</v>
      </c>
      <c r="AD376" s="8">
        <v>24</v>
      </c>
      <c r="AE376" s="9">
        <v>131430</v>
      </c>
      <c r="AF376" s="44">
        <v>194114.90354654373</v>
      </c>
    </row>
    <row r="377" spans="18:32" x14ac:dyDescent="0.3">
      <c r="R377" s="6">
        <v>3</v>
      </c>
      <c r="S377" s="27">
        <f ca="1">IF('modified training dataset'!S377 = "M", 0, 1)</f>
        <v>0</v>
      </c>
      <c r="T377" s="27">
        <f>IF(DAD_MD_Training!U377="MARRIED",1,0)</f>
        <v>0</v>
      </c>
      <c r="U377" s="2">
        <v>0</v>
      </c>
      <c r="V377" s="2">
        <v>0</v>
      </c>
      <c r="W377" s="28">
        <f>DAD_MD_Training!T377*'modified training dataset'!Y377</f>
        <v>0</v>
      </c>
      <c r="X377" s="2">
        <v>0</v>
      </c>
      <c r="Y377" s="2">
        <v>0</v>
      </c>
      <c r="Z377" s="2">
        <v>1</v>
      </c>
      <c r="AA377" s="7">
        <v>10</v>
      </c>
      <c r="AB377" s="6">
        <v>85</v>
      </c>
      <c r="AC377" s="8">
        <v>116</v>
      </c>
      <c r="AD377" s="8">
        <v>24</v>
      </c>
      <c r="AE377" s="9">
        <v>180415.66999999998</v>
      </c>
      <c r="AF377" s="44">
        <v>179618.32945371931</v>
      </c>
    </row>
    <row r="378" spans="18:32" x14ac:dyDescent="0.3">
      <c r="R378" s="6">
        <v>51</v>
      </c>
      <c r="S378" s="27">
        <f ca="1">IF('modified training dataset'!S378 = "M", 0, 1)</f>
        <v>0</v>
      </c>
      <c r="T378" s="27">
        <f>IF(DAD_MD_Training!U378="MARRIED",1,0)</f>
        <v>0</v>
      </c>
      <c r="U378" s="2">
        <v>0</v>
      </c>
      <c r="V378" s="2">
        <v>0</v>
      </c>
      <c r="W378" s="28">
        <f>DAD_MD_Training!T378*'modified training dataset'!Y378</f>
        <v>0</v>
      </c>
      <c r="X378" s="2">
        <v>1</v>
      </c>
      <c r="Y378" s="2">
        <v>0</v>
      </c>
      <c r="Z378" s="2">
        <v>0</v>
      </c>
      <c r="AA378" s="7">
        <v>64</v>
      </c>
      <c r="AB378" s="6">
        <v>168</v>
      </c>
      <c r="AC378" s="8">
        <v>80</v>
      </c>
      <c r="AD378" s="8">
        <v>24</v>
      </c>
      <c r="AE378" s="9">
        <v>139067</v>
      </c>
      <c r="AF378" s="44">
        <v>295923.79839607113</v>
      </c>
    </row>
    <row r="379" spans="18:32" x14ac:dyDescent="0.3">
      <c r="R379" s="6">
        <v>24</v>
      </c>
      <c r="S379" s="27">
        <f ca="1">IF('modified training dataset'!S379 = "M", 0, 1)</f>
        <v>0</v>
      </c>
      <c r="T379" s="27">
        <f>IF(DAD_MD_Training!U379="MARRIED",1,0)</f>
        <v>0</v>
      </c>
      <c r="U379" s="2">
        <v>0</v>
      </c>
      <c r="V379" s="2">
        <v>0</v>
      </c>
      <c r="W379" s="28">
        <f>DAD_MD_Training!T379*'modified training dataset'!Y379</f>
        <v>0</v>
      </c>
      <c r="X379" s="2">
        <v>0</v>
      </c>
      <c r="Y379" s="2">
        <v>1</v>
      </c>
      <c r="Z379" s="2">
        <v>0</v>
      </c>
      <c r="AA379" s="7">
        <v>43</v>
      </c>
      <c r="AB379" s="6">
        <v>159</v>
      </c>
      <c r="AC379" s="8">
        <v>68</v>
      </c>
      <c r="AD379" s="8">
        <v>22</v>
      </c>
      <c r="AE379" s="9">
        <v>197865</v>
      </c>
      <c r="AF379" s="44">
        <v>197411.88093087214</v>
      </c>
    </row>
    <row r="380" spans="18:32" x14ac:dyDescent="0.3">
      <c r="R380" s="6">
        <v>8</v>
      </c>
      <c r="S380" s="27">
        <f ca="1">IF('modified training dataset'!S380 = "M", 0, 1)</f>
        <v>0</v>
      </c>
      <c r="T380" s="27">
        <f>IF(DAD_MD_Training!U380="MARRIED",1,0)</f>
        <v>0</v>
      </c>
      <c r="U380" s="2">
        <v>0</v>
      </c>
      <c r="V380" s="2">
        <v>0</v>
      </c>
      <c r="W380" s="28">
        <f>DAD_MD_Training!T380*'modified training dataset'!Y380</f>
        <v>0</v>
      </c>
      <c r="X380" s="2">
        <v>0</v>
      </c>
      <c r="Y380" s="2">
        <v>0</v>
      </c>
      <c r="Z380" s="2">
        <v>1</v>
      </c>
      <c r="AA380" s="7">
        <v>17.8</v>
      </c>
      <c r="AB380" s="6">
        <v>117</v>
      </c>
      <c r="AC380" s="8">
        <v>83</v>
      </c>
      <c r="AD380" s="8">
        <v>24</v>
      </c>
      <c r="AE380" s="9">
        <v>144900.29999999999</v>
      </c>
      <c r="AF380" s="44">
        <v>143803.44694498231</v>
      </c>
    </row>
    <row r="381" spans="18:32" x14ac:dyDescent="0.3">
      <c r="R381" s="6">
        <v>4</v>
      </c>
      <c r="S381" s="27">
        <f ca="1">IF('modified training dataset'!S381 = "M", 0, 1)</f>
        <v>0</v>
      </c>
      <c r="T381" s="27">
        <f>IF(DAD_MD_Training!U381="MARRIED",1,0)</f>
        <v>0</v>
      </c>
      <c r="U381" s="2">
        <v>0</v>
      </c>
      <c r="V381" s="2">
        <v>0</v>
      </c>
      <c r="W381" s="28">
        <f>DAD_MD_Training!T381*'modified training dataset'!Y381</f>
        <v>0</v>
      </c>
      <c r="X381" s="2">
        <v>0</v>
      </c>
      <c r="Y381" s="2">
        <v>0</v>
      </c>
      <c r="Z381" s="2">
        <v>1</v>
      </c>
      <c r="AA381" s="7">
        <v>14.9</v>
      </c>
      <c r="AB381" s="6">
        <v>99</v>
      </c>
      <c r="AC381" s="8">
        <v>102</v>
      </c>
      <c r="AD381" s="8">
        <v>24</v>
      </c>
      <c r="AE381" s="9">
        <v>202633.9</v>
      </c>
      <c r="AF381" s="44">
        <v>161815.92562426301</v>
      </c>
    </row>
    <row r="382" spans="18:32" x14ac:dyDescent="0.3">
      <c r="R382" s="6">
        <v>46</v>
      </c>
      <c r="S382" s="27">
        <f ca="1">IF('modified training dataset'!S382 = "M", 0, 1)</f>
        <v>0</v>
      </c>
      <c r="T382" s="27">
        <f>IF(DAD_MD_Training!U382="MARRIED",1,0)</f>
        <v>0</v>
      </c>
      <c r="U382" s="2">
        <v>0</v>
      </c>
      <c r="V382" s="2">
        <v>0</v>
      </c>
      <c r="W382" s="28">
        <f>DAD_MD_Training!T382*'modified training dataset'!Y382</f>
        <v>0</v>
      </c>
      <c r="X382" s="2">
        <v>0</v>
      </c>
      <c r="Y382" s="2">
        <v>1</v>
      </c>
      <c r="Z382" s="2">
        <v>0</v>
      </c>
      <c r="AA382" s="7">
        <v>43.4</v>
      </c>
      <c r="AB382" s="6">
        <v>147</v>
      </c>
      <c r="AC382" s="8">
        <v>97</v>
      </c>
      <c r="AD382" s="8">
        <v>22</v>
      </c>
      <c r="AE382" s="9">
        <v>232676</v>
      </c>
      <c r="AF382" s="44">
        <v>283372.64379926067</v>
      </c>
    </row>
    <row r="383" spans="18:32" x14ac:dyDescent="0.3">
      <c r="R383" s="6">
        <v>48</v>
      </c>
      <c r="S383" s="27">
        <f ca="1">IF('modified training dataset'!S383 = "M", 0, 1)</f>
        <v>0</v>
      </c>
      <c r="T383" s="27">
        <f>IF(DAD_MD_Training!U383="MARRIED",1,0)</f>
        <v>0</v>
      </c>
      <c r="U383" s="2">
        <v>0</v>
      </c>
      <c r="V383" s="2">
        <v>1</v>
      </c>
      <c r="W383" s="28">
        <f>DAD_MD_Training!T383*'modified training dataset'!Y383</f>
        <v>0</v>
      </c>
      <c r="X383" s="2">
        <v>0</v>
      </c>
      <c r="Y383" s="2">
        <v>0</v>
      </c>
      <c r="Z383" s="2">
        <v>0</v>
      </c>
      <c r="AA383" s="7">
        <v>60.3</v>
      </c>
      <c r="AB383" s="6">
        <v>155</v>
      </c>
      <c r="AC383" s="8">
        <v>60</v>
      </c>
      <c r="AD383" s="8">
        <v>24</v>
      </c>
      <c r="AE383" s="9">
        <v>127899</v>
      </c>
      <c r="AF383" s="44">
        <v>164922.47601808424</v>
      </c>
    </row>
    <row r="384" spans="18:32" x14ac:dyDescent="0.3">
      <c r="R384" s="6">
        <v>8</v>
      </c>
      <c r="S384" s="27">
        <f ca="1">IF('modified training dataset'!S384 = "M", 0, 1)</f>
        <v>0</v>
      </c>
      <c r="T384" s="27">
        <f>IF(DAD_MD_Training!U384="MARRIED",1,0)</f>
        <v>0</v>
      </c>
      <c r="U384" s="2">
        <v>0</v>
      </c>
      <c r="V384" s="2">
        <v>0</v>
      </c>
      <c r="W384" s="28">
        <f>DAD_MD_Training!T384*'modified training dataset'!Y384</f>
        <v>0</v>
      </c>
      <c r="X384" s="2">
        <v>0</v>
      </c>
      <c r="Y384" s="2">
        <v>0</v>
      </c>
      <c r="Z384" s="2">
        <v>1</v>
      </c>
      <c r="AA384" s="7">
        <v>18</v>
      </c>
      <c r="AB384" s="6">
        <v>118</v>
      </c>
      <c r="AC384" s="8">
        <v>106</v>
      </c>
      <c r="AD384" s="8">
        <v>24</v>
      </c>
      <c r="AE384" s="9">
        <v>145362</v>
      </c>
      <c r="AF384" s="44">
        <v>177225.91803925429</v>
      </c>
    </row>
    <row r="385" spans="18:32" x14ac:dyDescent="0.3">
      <c r="R385" s="6">
        <v>7</v>
      </c>
      <c r="S385" s="27">
        <f ca="1">IF('modified training dataset'!S385 = "M", 0, 1)</f>
        <v>0</v>
      </c>
      <c r="T385" s="27">
        <f>IF(DAD_MD_Training!U385="MARRIED",1,0)</f>
        <v>0</v>
      </c>
      <c r="U385" s="2">
        <v>0</v>
      </c>
      <c r="V385" s="2">
        <v>0</v>
      </c>
      <c r="W385" s="28">
        <f>DAD_MD_Training!T385*'modified training dataset'!Y385</f>
        <v>0</v>
      </c>
      <c r="X385" s="2">
        <v>0</v>
      </c>
      <c r="Y385" s="2">
        <v>0</v>
      </c>
      <c r="Z385" s="2">
        <v>1</v>
      </c>
      <c r="AA385" s="7">
        <v>19.3</v>
      </c>
      <c r="AB385" s="6">
        <v>115</v>
      </c>
      <c r="AC385" s="8">
        <v>80</v>
      </c>
      <c r="AD385" s="8">
        <v>24</v>
      </c>
      <c r="AE385" s="9">
        <v>165335.52000000002</v>
      </c>
      <c r="AF385" s="44">
        <v>136851.88462328078</v>
      </c>
    </row>
    <row r="386" spans="18:32" x14ac:dyDescent="0.3">
      <c r="R386" s="6">
        <v>16</v>
      </c>
      <c r="S386" s="27">
        <f ca="1">IF('modified training dataset'!S386 = "M", 0, 1)</f>
        <v>0</v>
      </c>
      <c r="T386" s="27">
        <f>IF(DAD_MD_Training!U386="MARRIED",1,0)</f>
        <v>0</v>
      </c>
      <c r="U386" s="2">
        <v>0</v>
      </c>
      <c r="V386" s="2">
        <v>0</v>
      </c>
      <c r="W386" s="28">
        <f>DAD_MD_Training!T386*'modified training dataset'!Y386</f>
        <v>0</v>
      </c>
      <c r="X386" s="2">
        <v>0</v>
      </c>
      <c r="Y386" s="2">
        <v>1</v>
      </c>
      <c r="Z386" s="2">
        <v>0</v>
      </c>
      <c r="AA386" s="7">
        <v>39.700000000000003</v>
      </c>
      <c r="AB386" s="6">
        <v>160</v>
      </c>
      <c r="AC386" s="8">
        <v>120</v>
      </c>
      <c r="AD386" s="8">
        <v>24</v>
      </c>
      <c r="AE386" s="9">
        <v>233266</v>
      </c>
      <c r="AF386" s="44">
        <v>312080.5046508892</v>
      </c>
    </row>
    <row r="387" spans="18:32" x14ac:dyDescent="0.3">
      <c r="R387" s="6">
        <v>1</v>
      </c>
      <c r="S387" s="27">
        <f ca="1">IF('modified training dataset'!S387 = "M", 0, 1)</f>
        <v>0</v>
      </c>
      <c r="T387" s="27">
        <f>IF(DAD_MD_Training!U387="MARRIED",1,0)</f>
        <v>0</v>
      </c>
      <c r="U387" s="2">
        <v>0</v>
      </c>
      <c r="V387" s="2">
        <v>0</v>
      </c>
      <c r="W387" s="28">
        <f>DAD_MD_Training!T387*'modified training dataset'!Y387</f>
        <v>0</v>
      </c>
      <c r="X387" s="2">
        <v>0</v>
      </c>
      <c r="Y387" s="2">
        <v>0</v>
      </c>
      <c r="Z387" s="2">
        <v>1</v>
      </c>
      <c r="AA387" s="7">
        <v>9.6</v>
      </c>
      <c r="AB387" s="6">
        <v>29</v>
      </c>
      <c r="AC387" s="8">
        <v>92</v>
      </c>
      <c r="AD387" s="8">
        <v>24</v>
      </c>
      <c r="AE387" s="9">
        <v>153445</v>
      </c>
      <c r="AF387" s="44">
        <v>134738.13405126869</v>
      </c>
    </row>
    <row r="388" spans="18:32" x14ac:dyDescent="0.3">
      <c r="R388" s="6">
        <v>14</v>
      </c>
      <c r="S388" s="27">
        <f ca="1">IF('modified training dataset'!S388 = "M", 0, 1)</f>
        <v>0</v>
      </c>
      <c r="T388" s="27">
        <f>IF(DAD_MD_Training!U388="MARRIED",1,0)</f>
        <v>0</v>
      </c>
      <c r="U388" s="2">
        <v>0</v>
      </c>
      <c r="V388" s="2">
        <v>0</v>
      </c>
      <c r="W388" s="28">
        <f>DAD_MD_Training!T388*'modified training dataset'!Y388</f>
        <v>0</v>
      </c>
      <c r="X388" s="2">
        <v>0</v>
      </c>
      <c r="Y388" s="2">
        <v>1</v>
      </c>
      <c r="Z388" s="2">
        <v>0</v>
      </c>
      <c r="AA388" s="7">
        <v>36</v>
      </c>
      <c r="AB388" s="6">
        <v>160</v>
      </c>
      <c r="AC388" s="8">
        <v>125</v>
      </c>
      <c r="AD388" s="8">
        <v>26</v>
      </c>
      <c r="AE388" s="9">
        <v>135216</v>
      </c>
      <c r="AF388" s="44">
        <v>272239.15705511952</v>
      </c>
    </row>
    <row r="389" spans="18:32" x14ac:dyDescent="0.3">
      <c r="R389" s="6">
        <v>12</v>
      </c>
      <c r="S389" s="27">
        <f ca="1">IF('modified training dataset'!S389 = "M", 0, 1)</f>
        <v>0</v>
      </c>
      <c r="T389" s="27">
        <f>IF(DAD_MD_Training!U389="MARRIED",1,0)</f>
        <v>0</v>
      </c>
      <c r="U389" s="2">
        <v>1</v>
      </c>
      <c r="V389" s="2">
        <v>0</v>
      </c>
      <c r="W389" s="28">
        <f>DAD_MD_Training!T389*'modified training dataset'!Y389</f>
        <v>0</v>
      </c>
      <c r="X389" s="2">
        <v>0</v>
      </c>
      <c r="Y389" s="2">
        <v>0</v>
      </c>
      <c r="Z389" s="2">
        <v>0</v>
      </c>
      <c r="AA389" s="7">
        <v>40.799999999999997</v>
      </c>
      <c r="AB389" s="6">
        <v>154</v>
      </c>
      <c r="AC389" s="8">
        <v>84</v>
      </c>
      <c r="AD389" s="8">
        <v>20</v>
      </c>
      <c r="AE389" s="9">
        <v>117185</v>
      </c>
      <c r="AF389" s="44">
        <v>92467.163334274199</v>
      </c>
    </row>
    <row r="390" spans="18:32" x14ac:dyDescent="0.3">
      <c r="R390" s="6">
        <v>16</v>
      </c>
      <c r="S390" s="27">
        <f ca="1">IF('modified training dataset'!S390 = "M", 0, 1)</f>
        <v>0</v>
      </c>
      <c r="T390" s="27">
        <f>IF(DAD_MD_Training!U390="MARRIED",1,0)</f>
        <v>0</v>
      </c>
      <c r="U390" s="2">
        <v>0</v>
      </c>
      <c r="V390" s="2">
        <v>0</v>
      </c>
      <c r="W390" s="28">
        <f>DAD_MD_Training!T390*'modified training dataset'!Y390</f>
        <v>0</v>
      </c>
      <c r="X390" s="2">
        <v>0</v>
      </c>
      <c r="Y390" s="2">
        <v>0</v>
      </c>
      <c r="Z390" s="2">
        <v>0</v>
      </c>
      <c r="AA390" s="7">
        <v>45</v>
      </c>
      <c r="AB390" s="6">
        <v>163</v>
      </c>
      <c r="AC390" s="8">
        <v>85</v>
      </c>
      <c r="AD390" s="8">
        <v>20</v>
      </c>
      <c r="AE390" s="9">
        <v>108989</v>
      </c>
      <c r="AF390" s="44">
        <v>103650.6471007395</v>
      </c>
    </row>
    <row r="391" spans="18:32" x14ac:dyDescent="0.3">
      <c r="R391" s="6">
        <v>12</v>
      </c>
      <c r="S391" s="27">
        <f ca="1">IF('modified training dataset'!S391 = "M", 0, 1)</f>
        <v>0</v>
      </c>
      <c r="T391" s="27">
        <f>IF(DAD_MD_Training!U391="MARRIED",1,0)</f>
        <v>0</v>
      </c>
      <c r="U391" s="2">
        <v>0</v>
      </c>
      <c r="V391" s="2">
        <v>0</v>
      </c>
      <c r="W391" s="28">
        <f>DAD_MD_Training!T391*'modified training dataset'!Y391</f>
        <v>0</v>
      </c>
      <c r="X391" s="2">
        <v>0</v>
      </c>
      <c r="Y391" s="2">
        <v>0</v>
      </c>
      <c r="Z391" s="2">
        <v>1</v>
      </c>
      <c r="AA391" s="7">
        <v>32.4</v>
      </c>
      <c r="AB391" s="6">
        <v>151</v>
      </c>
      <c r="AC391" s="8">
        <v>102</v>
      </c>
      <c r="AD391" s="8">
        <v>24</v>
      </c>
      <c r="AE391" s="9">
        <v>148652</v>
      </c>
      <c r="AF391" s="44">
        <v>180084.58885600098</v>
      </c>
    </row>
    <row r="392" spans="18:32" x14ac:dyDescent="0.3">
      <c r="R392" s="6">
        <v>2</v>
      </c>
      <c r="S392" s="27">
        <f ca="1">IF('modified training dataset'!S392 = "M", 0, 1)</f>
        <v>0</v>
      </c>
      <c r="T392" s="27">
        <f>IF(DAD_MD_Training!U392="MARRIED",1,0)</f>
        <v>0</v>
      </c>
      <c r="U392" s="2">
        <v>1</v>
      </c>
      <c r="V392" s="2">
        <v>0</v>
      </c>
      <c r="W392" s="28">
        <f>DAD_MD_Training!T392*'modified training dataset'!Y392</f>
        <v>0</v>
      </c>
      <c r="X392" s="2">
        <v>0</v>
      </c>
      <c r="Y392" s="2">
        <v>0</v>
      </c>
      <c r="Z392" s="2">
        <v>0</v>
      </c>
      <c r="AA392" s="7">
        <v>7.4</v>
      </c>
      <c r="AB392" s="6">
        <v>77</v>
      </c>
      <c r="AC392" s="8">
        <v>126</v>
      </c>
      <c r="AD392" s="8">
        <v>30</v>
      </c>
      <c r="AE392" s="9">
        <v>79302</v>
      </c>
      <c r="AF392" s="44">
        <v>161180.22546884831</v>
      </c>
    </row>
    <row r="393" spans="18:32" x14ac:dyDescent="0.3">
      <c r="R393" s="6">
        <v>6</v>
      </c>
      <c r="S393" s="27">
        <f ca="1">IF('modified training dataset'!S393 = "M", 0, 1)</f>
        <v>0</v>
      </c>
      <c r="T393" s="27">
        <f>IF(DAD_MD_Training!U393="MARRIED",1,0)</f>
        <v>0</v>
      </c>
      <c r="U393" s="2">
        <v>0</v>
      </c>
      <c r="V393" s="2">
        <v>0</v>
      </c>
      <c r="W393" s="28">
        <f>DAD_MD_Training!T393*'modified training dataset'!Y393</f>
        <v>0</v>
      </c>
      <c r="X393" s="2">
        <v>0</v>
      </c>
      <c r="Y393" s="2">
        <v>0</v>
      </c>
      <c r="Z393" s="2">
        <v>1</v>
      </c>
      <c r="AA393" s="7">
        <v>16.399999999999999</v>
      </c>
      <c r="AB393" s="6">
        <v>105</v>
      </c>
      <c r="AC393" s="8">
        <v>110</v>
      </c>
      <c r="AD393" s="8">
        <v>20</v>
      </c>
      <c r="AE393" s="9">
        <v>147132</v>
      </c>
      <c r="AF393" s="44">
        <v>166087.93972673986</v>
      </c>
    </row>
    <row r="394" spans="18:32" x14ac:dyDescent="0.3">
      <c r="R394" s="6">
        <v>5</v>
      </c>
      <c r="S394" s="27">
        <f ca="1">IF('modified training dataset'!S394 = "M", 0, 1)</f>
        <v>0</v>
      </c>
      <c r="T394" s="27">
        <f>IF(DAD_MD_Training!U394="MARRIED",1,0)</f>
        <v>0</v>
      </c>
      <c r="U394" s="2">
        <v>1</v>
      </c>
      <c r="V394" s="2">
        <v>0</v>
      </c>
      <c r="W394" s="28">
        <f>DAD_MD_Training!T394*'modified training dataset'!Y394</f>
        <v>0</v>
      </c>
      <c r="X394" s="2">
        <v>0</v>
      </c>
      <c r="Y394" s="2">
        <v>0</v>
      </c>
      <c r="Z394" s="2">
        <v>0</v>
      </c>
      <c r="AA394" s="7">
        <v>15</v>
      </c>
      <c r="AB394" s="6">
        <v>105</v>
      </c>
      <c r="AC394" s="8">
        <v>124</v>
      </c>
      <c r="AD394" s="8">
        <v>26</v>
      </c>
      <c r="AE394" s="9">
        <v>131738.27000000002</v>
      </c>
      <c r="AF394" s="44">
        <v>154053.27847845285</v>
      </c>
    </row>
    <row r="395" spans="18:32" x14ac:dyDescent="0.3">
      <c r="R395" s="6">
        <v>8</v>
      </c>
      <c r="S395" s="27">
        <f ca="1">IF('modified training dataset'!S395 = "M", 0, 1)</f>
        <v>0</v>
      </c>
      <c r="T395" s="27">
        <f>IF(DAD_MD_Training!U395="MARRIED",1,0)</f>
        <v>0</v>
      </c>
      <c r="U395" s="2">
        <v>0</v>
      </c>
      <c r="V395" s="2">
        <v>0</v>
      </c>
      <c r="W395" s="28">
        <f>DAD_MD_Training!T395*'modified training dataset'!Y395</f>
        <v>0</v>
      </c>
      <c r="X395" s="2">
        <v>0</v>
      </c>
      <c r="Y395" s="2">
        <v>0</v>
      </c>
      <c r="Z395" s="2">
        <v>1</v>
      </c>
      <c r="AA395" s="7">
        <v>21.3</v>
      </c>
      <c r="AB395" s="6">
        <v>127</v>
      </c>
      <c r="AC395" s="8">
        <v>110</v>
      </c>
      <c r="AD395" s="8">
        <v>24</v>
      </c>
      <c r="AE395" s="9">
        <v>146355</v>
      </c>
      <c r="AF395" s="44">
        <v>183280.26427382321</v>
      </c>
    </row>
    <row r="396" spans="18:32" x14ac:dyDescent="0.3">
      <c r="R396" s="6">
        <v>11</v>
      </c>
      <c r="S396" s="27">
        <f ca="1">IF('modified training dataset'!S396 = "M", 0, 1)</f>
        <v>0</v>
      </c>
      <c r="T396" s="27">
        <f>IF(DAD_MD_Training!U396="MARRIED",1,0)</f>
        <v>0</v>
      </c>
      <c r="U396" s="2">
        <v>0</v>
      </c>
      <c r="V396" s="2">
        <v>0</v>
      </c>
      <c r="W396" s="28">
        <f>DAD_MD_Training!T396*'modified training dataset'!Y396</f>
        <v>0</v>
      </c>
      <c r="X396" s="2">
        <v>0</v>
      </c>
      <c r="Y396" s="2">
        <v>0</v>
      </c>
      <c r="Z396" s="2">
        <v>1</v>
      </c>
      <c r="AA396" s="7">
        <v>16.3</v>
      </c>
      <c r="AB396" s="6">
        <v>120</v>
      </c>
      <c r="AC396" s="8">
        <v>98</v>
      </c>
      <c r="AD396" s="8">
        <v>24</v>
      </c>
      <c r="AE396" s="9">
        <v>97060.800000000003</v>
      </c>
      <c r="AF396" s="44">
        <v>172383.70888825625</v>
      </c>
    </row>
    <row r="397" spans="18:32" x14ac:dyDescent="0.3">
      <c r="R397" s="6">
        <v>55</v>
      </c>
      <c r="S397" s="27">
        <f ca="1">IF('modified training dataset'!S397 = "M", 0, 1)</f>
        <v>0</v>
      </c>
      <c r="T397" s="27">
        <f>IF(DAD_MD_Training!U397="MARRIED",1,0)</f>
        <v>0</v>
      </c>
      <c r="U397" s="2">
        <v>0</v>
      </c>
      <c r="V397" s="2">
        <v>0</v>
      </c>
      <c r="W397" s="28">
        <f>DAD_MD_Training!T397*'modified training dataset'!Y397</f>
        <v>0</v>
      </c>
      <c r="X397" s="2">
        <v>0</v>
      </c>
      <c r="Y397" s="2">
        <v>0</v>
      </c>
      <c r="Z397" s="2">
        <v>1</v>
      </c>
      <c r="AA397" s="7">
        <v>60</v>
      </c>
      <c r="AB397" s="6">
        <v>160</v>
      </c>
      <c r="AC397" s="8">
        <v>92</v>
      </c>
      <c r="AD397" s="8">
        <v>20</v>
      </c>
      <c r="AE397" s="9">
        <v>84002.5</v>
      </c>
      <c r="AF397" s="44">
        <v>237943.48025417168</v>
      </c>
    </row>
    <row r="398" spans="18:32" x14ac:dyDescent="0.3">
      <c r="R398" s="6">
        <v>1</v>
      </c>
      <c r="S398" s="27">
        <f ca="1">IF('modified training dataset'!S398 = "M", 0, 1)</f>
        <v>0</v>
      </c>
      <c r="T398" s="27">
        <f>IF(DAD_MD_Training!U398="MARRIED",1,0)</f>
        <v>0</v>
      </c>
      <c r="U398" s="2">
        <v>0</v>
      </c>
      <c r="V398" s="2">
        <v>0</v>
      </c>
      <c r="W398" s="28">
        <f>DAD_MD_Training!T398*'modified training dataset'!Y398</f>
        <v>0</v>
      </c>
      <c r="X398" s="2">
        <v>0</v>
      </c>
      <c r="Y398" s="2">
        <v>0</v>
      </c>
      <c r="Z398" s="2">
        <v>1</v>
      </c>
      <c r="AA398" s="7">
        <v>8</v>
      </c>
      <c r="AB398" s="6">
        <v>72</v>
      </c>
      <c r="AC398" s="8">
        <v>120</v>
      </c>
      <c r="AD398" s="8">
        <v>24</v>
      </c>
      <c r="AE398" s="9">
        <v>106070</v>
      </c>
      <c r="AF398" s="44">
        <v>180335.73439517547</v>
      </c>
    </row>
    <row r="399" spans="18:32" x14ac:dyDescent="0.3">
      <c r="R399" s="6">
        <v>14</v>
      </c>
      <c r="S399" s="27">
        <f ca="1">IF('modified training dataset'!S399 = "M", 0, 1)</f>
        <v>0</v>
      </c>
      <c r="T399" s="27">
        <f>IF(DAD_MD_Training!U399="MARRIED",1,0)</f>
        <v>0</v>
      </c>
      <c r="U399" s="2">
        <v>0</v>
      </c>
      <c r="V399" s="2">
        <v>1</v>
      </c>
      <c r="W399" s="28">
        <f>DAD_MD_Training!T399*'modified training dataset'!Y399</f>
        <v>0</v>
      </c>
      <c r="X399" s="2">
        <v>0</v>
      </c>
      <c r="Y399" s="2">
        <v>0</v>
      </c>
      <c r="Z399" s="2">
        <v>0</v>
      </c>
      <c r="AA399" s="7">
        <v>37</v>
      </c>
      <c r="AB399" s="6">
        <v>155</v>
      </c>
      <c r="AC399" s="8">
        <v>84</v>
      </c>
      <c r="AD399" s="8">
        <v>22</v>
      </c>
      <c r="AE399" s="9">
        <v>123187.9</v>
      </c>
      <c r="AF399" s="44">
        <v>128275.93188474761</v>
      </c>
    </row>
    <row r="400" spans="18:32" x14ac:dyDescent="0.3">
      <c r="R400" s="6">
        <v>6</v>
      </c>
      <c r="S400" s="27">
        <f ca="1">IF('modified training dataset'!S400 = "M", 0, 1)</f>
        <v>0</v>
      </c>
      <c r="T400" s="27">
        <f>IF(DAD_MD_Training!U400="MARRIED",1,0)</f>
        <v>0</v>
      </c>
      <c r="U400" s="2">
        <v>0</v>
      </c>
      <c r="V400" s="2">
        <v>0</v>
      </c>
      <c r="W400" s="28">
        <f>DAD_MD_Training!T400*'modified training dataset'!Y400</f>
        <v>0</v>
      </c>
      <c r="X400" s="2">
        <v>0</v>
      </c>
      <c r="Y400" s="2">
        <v>0</v>
      </c>
      <c r="Z400" s="2">
        <v>1</v>
      </c>
      <c r="AA400" s="7">
        <v>18</v>
      </c>
      <c r="AB400" s="6">
        <v>120</v>
      </c>
      <c r="AC400" s="8">
        <v>82</v>
      </c>
      <c r="AD400" s="8">
        <v>24</v>
      </c>
      <c r="AE400" s="9">
        <v>120367.81</v>
      </c>
      <c r="AF400" s="44">
        <v>138516.68362854209</v>
      </c>
    </row>
    <row r="401" spans="18:32" x14ac:dyDescent="0.3">
      <c r="R401" s="6">
        <v>8</v>
      </c>
      <c r="S401" s="27">
        <f ca="1">IF('modified training dataset'!S401 = "M", 0, 1)</f>
        <v>0</v>
      </c>
      <c r="T401" s="27">
        <f>IF(DAD_MD_Training!U401="MARRIED",1,0)</f>
        <v>0</v>
      </c>
      <c r="U401" s="2">
        <v>0</v>
      </c>
      <c r="V401" s="2">
        <v>0</v>
      </c>
      <c r="W401" s="28">
        <f>DAD_MD_Training!T401*'modified training dataset'!Y401</f>
        <v>0</v>
      </c>
      <c r="X401" s="2">
        <v>0</v>
      </c>
      <c r="Y401" s="2">
        <v>0</v>
      </c>
      <c r="Z401" s="2">
        <v>1</v>
      </c>
      <c r="AA401" s="7">
        <v>22</v>
      </c>
      <c r="AB401" s="6">
        <v>130</v>
      </c>
      <c r="AC401" s="8">
        <v>98</v>
      </c>
      <c r="AD401" s="8">
        <v>24</v>
      </c>
      <c r="AE401" s="9">
        <v>140372</v>
      </c>
      <c r="AF401" s="44">
        <v>166047.39842474909</v>
      </c>
    </row>
    <row r="402" spans="18:32" x14ac:dyDescent="0.3">
      <c r="R402" s="6">
        <v>8</v>
      </c>
      <c r="S402" s="27">
        <f ca="1">IF('modified training dataset'!S402 = "M", 0, 1)</f>
        <v>0</v>
      </c>
      <c r="T402" s="27">
        <f>IF(DAD_MD_Training!U402="MARRIED",1,0)</f>
        <v>0</v>
      </c>
      <c r="U402" s="2">
        <v>0</v>
      </c>
      <c r="V402" s="2">
        <v>0</v>
      </c>
      <c r="W402" s="28">
        <f>DAD_MD_Training!T402*'modified training dataset'!Y402</f>
        <v>0</v>
      </c>
      <c r="X402" s="2">
        <v>0</v>
      </c>
      <c r="Y402" s="2">
        <v>0</v>
      </c>
      <c r="Z402" s="2">
        <v>1</v>
      </c>
      <c r="AA402" s="7">
        <v>18.399999999999999</v>
      </c>
      <c r="AB402" s="6">
        <v>112</v>
      </c>
      <c r="AC402" s="8">
        <v>100</v>
      </c>
      <c r="AD402" s="8">
        <v>30</v>
      </c>
      <c r="AE402" s="9">
        <v>102852</v>
      </c>
      <c r="AF402" s="44">
        <v>185441.88464232444</v>
      </c>
    </row>
    <row r="403" spans="18:32" x14ac:dyDescent="0.3">
      <c r="R403" s="6">
        <v>1</v>
      </c>
      <c r="S403" s="27">
        <f ca="1">IF('modified training dataset'!S403 = "M", 0, 1)</f>
        <v>0</v>
      </c>
      <c r="T403" s="27">
        <f>IF(DAD_MD_Training!U403="MARRIED",1,0)</f>
        <v>0</v>
      </c>
      <c r="U403" s="2">
        <v>0</v>
      </c>
      <c r="V403" s="2">
        <v>0</v>
      </c>
      <c r="W403" s="28">
        <f>DAD_MD_Training!T403*'modified training dataset'!Y403</f>
        <v>0</v>
      </c>
      <c r="X403" s="2">
        <v>0</v>
      </c>
      <c r="Y403" s="2">
        <v>0</v>
      </c>
      <c r="Z403" s="2">
        <v>1</v>
      </c>
      <c r="AA403" s="7">
        <v>6.8</v>
      </c>
      <c r="AB403" s="6">
        <v>68</v>
      </c>
      <c r="AC403" s="8">
        <v>112</v>
      </c>
      <c r="AD403" s="8">
        <v>24</v>
      </c>
      <c r="AE403" s="9">
        <v>154669</v>
      </c>
      <c r="AF403" s="44">
        <v>168562.47009557535</v>
      </c>
    </row>
    <row r="404" spans="18:32" x14ac:dyDescent="0.3">
      <c r="R404" s="6">
        <v>8</v>
      </c>
      <c r="S404" s="27">
        <f ca="1">IF('modified training dataset'!S404 = "M", 0, 1)</f>
        <v>0</v>
      </c>
      <c r="T404" s="27">
        <f>IF(DAD_MD_Training!U404="MARRIED",1,0)</f>
        <v>0</v>
      </c>
      <c r="U404" s="2">
        <v>0</v>
      </c>
      <c r="V404" s="2">
        <v>1</v>
      </c>
      <c r="W404" s="28">
        <f>DAD_MD_Training!T404*'modified training dataset'!Y404</f>
        <v>0</v>
      </c>
      <c r="X404" s="2">
        <v>0</v>
      </c>
      <c r="Y404" s="2">
        <v>0</v>
      </c>
      <c r="Z404" s="2">
        <v>0</v>
      </c>
      <c r="AA404" s="7">
        <v>24</v>
      </c>
      <c r="AB404" s="6">
        <v>126</v>
      </c>
      <c r="AC404" s="8">
        <v>100</v>
      </c>
      <c r="AD404" s="8">
        <v>24</v>
      </c>
      <c r="AE404" s="9">
        <v>115935.54000000001</v>
      </c>
      <c r="AF404" s="44">
        <v>144716.00082751084</v>
      </c>
    </row>
    <row r="405" spans="18:32" x14ac:dyDescent="0.3">
      <c r="R405" s="6">
        <v>10</v>
      </c>
      <c r="S405" s="27">
        <f ca="1">IF('modified training dataset'!S405 = "M", 0, 1)</f>
        <v>0</v>
      </c>
      <c r="T405" s="27">
        <f>IF(DAD_MD_Training!U405="MARRIED",1,0)</f>
        <v>0</v>
      </c>
      <c r="U405" s="2">
        <v>1</v>
      </c>
      <c r="V405" s="2">
        <v>0</v>
      </c>
      <c r="W405" s="28">
        <f>DAD_MD_Training!T405*'modified training dataset'!Y405</f>
        <v>0</v>
      </c>
      <c r="X405" s="2">
        <v>0</v>
      </c>
      <c r="Y405" s="2">
        <v>0</v>
      </c>
      <c r="Z405" s="2">
        <v>0</v>
      </c>
      <c r="AA405" s="7">
        <v>22.5</v>
      </c>
      <c r="AB405" s="6">
        <v>129</v>
      </c>
      <c r="AC405" s="8">
        <v>108</v>
      </c>
      <c r="AD405" s="8">
        <v>28</v>
      </c>
      <c r="AE405" s="9">
        <v>113706.2</v>
      </c>
      <c r="AF405" s="44">
        <v>147980.66091960168</v>
      </c>
    </row>
    <row r="406" spans="18:32" x14ac:dyDescent="0.3">
      <c r="R406" s="6">
        <v>6</v>
      </c>
      <c r="S406" s="27">
        <f ca="1">IF('modified training dataset'!S406 = "M", 0, 1)</f>
        <v>0</v>
      </c>
      <c r="T406" s="27">
        <f>IF(DAD_MD_Training!U406="MARRIED",1,0)</f>
        <v>0</v>
      </c>
      <c r="U406" s="2">
        <v>0</v>
      </c>
      <c r="V406" s="2">
        <v>0</v>
      </c>
      <c r="W406" s="28">
        <f>DAD_MD_Training!T406*'modified training dataset'!Y406</f>
        <v>0</v>
      </c>
      <c r="X406" s="2">
        <v>0</v>
      </c>
      <c r="Y406" s="2">
        <v>0</v>
      </c>
      <c r="Z406" s="2">
        <v>1</v>
      </c>
      <c r="AA406" s="7">
        <v>18.5</v>
      </c>
      <c r="AB406" s="6">
        <v>111</v>
      </c>
      <c r="AC406" s="8">
        <v>90</v>
      </c>
      <c r="AD406" s="8">
        <v>28</v>
      </c>
      <c r="AE406" s="9">
        <v>138769.38</v>
      </c>
      <c r="AF406" s="44">
        <v>160807.95911084133</v>
      </c>
    </row>
    <row r="407" spans="18:32" x14ac:dyDescent="0.3">
      <c r="R407" s="6">
        <v>5</v>
      </c>
      <c r="S407" s="27">
        <f ca="1">IF('modified training dataset'!S407 = "M", 0, 1)</f>
        <v>0</v>
      </c>
      <c r="T407" s="27">
        <f>IF(DAD_MD_Training!U407="MARRIED",1,0)</f>
        <v>0</v>
      </c>
      <c r="U407" s="2">
        <v>0</v>
      </c>
      <c r="V407" s="2">
        <v>0</v>
      </c>
      <c r="W407" s="28">
        <f>DAD_MD_Training!T407*'modified training dataset'!Y407</f>
        <v>0</v>
      </c>
      <c r="X407" s="2">
        <v>0</v>
      </c>
      <c r="Y407" s="2">
        <v>0</v>
      </c>
      <c r="Z407" s="2">
        <v>1</v>
      </c>
      <c r="AA407" s="7">
        <v>14.3</v>
      </c>
      <c r="AB407" s="6">
        <v>109</v>
      </c>
      <c r="AC407" s="8">
        <v>101</v>
      </c>
      <c r="AD407" s="8">
        <v>22</v>
      </c>
      <c r="AE407" s="9">
        <v>61340</v>
      </c>
      <c r="AF407" s="44">
        <v>157749.23040718058</v>
      </c>
    </row>
    <row r="408" spans="18:32" x14ac:dyDescent="0.3">
      <c r="R408" s="6">
        <v>6</v>
      </c>
      <c r="S408" s="27">
        <f ca="1">IF('modified training dataset'!S408 = "M", 0, 1)</f>
        <v>0</v>
      </c>
      <c r="T408" s="27">
        <f>IF(DAD_MD_Training!U408="MARRIED",1,0)</f>
        <v>0</v>
      </c>
      <c r="U408" s="2">
        <v>1</v>
      </c>
      <c r="V408" s="2">
        <v>0</v>
      </c>
      <c r="W408" s="28">
        <f>DAD_MD_Training!T408*'modified training dataset'!Y408</f>
        <v>0</v>
      </c>
      <c r="X408" s="2">
        <v>0</v>
      </c>
      <c r="Y408" s="2">
        <v>0</v>
      </c>
      <c r="Z408" s="2">
        <v>0</v>
      </c>
      <c r="AA408" s="7">
        <v>17.3</v>
      </c>
      <c r="AB408" s="6">
        <v>114</v>
      </c>
      <c r="AC408" s="8">
        <v>88</v>
      </c>
      <c r="AD408" s="8">
        <v>24</v>
      </c>
      <c r="AE408" s="9">
        <v>72374</v>
      </c>
      <c r="AF408" s="44">
        <v>98485.278364885598</v>
      </c>
    </row>
    <row r="409" spans="18:32" x14ac:dyDescent="0.3">
      <c r="R409" s="6">
        <v>3</v>
      </c>
      <c r="S409" s="27">
        <f ca="1">IF('modified training dataset'!S409 = "M", 0, 1)</f>
        <v>0</v>
      </c>
      <c r="T409" s="27">
        <f>IF(DAD_MD_Training!U409="MARRIED",1,0)</f>
        <v>0</v>
      </c>
      <c r="U409" s="2">
        <v>0</v>
      </c>
      <c r="V409" s="2">
        <v>0</v>
      </c>
      <c r="W409" s="28">
        <f>DAD_MD_Training!T409*'modified training dataset'!Y409</f>
        <v>0</v>
      </c>
      <c r="X409" s="2">
        <v>0</v>
      </c>
      <c r="Y409" s="2">
        <v>0</v>
      </c>
      <c r="Z409" s="2">
        <v>1</v>
      </c>
      <c r="AA409" s="7">
        <v>10.8</v>
      </c>
      <c r="AB409" s="6">
        <v>91</v>
      </c>
      <c r="AC409" s="8">
        <v>102</v>
      </c>
      <c r="AD409" s="8">
        <v>20</v>
      </c>
      <c r="AE409" s="9">
        <v>143773.58000000002</v>
      </c>
      <c r="AF409" s="44">
        <v>148018.35098692638</v>
      </c>
    </row>
    <row r="410" spans="18:32" x14ac:dyDescent="0.3">
      <c r="R410" s="6">
        <v>2</v>
      </c>
      <c r="S410" s="27">
        <f ca="1">IF('modified training dataset'!S410 = "M", 0, 1)</f>
        <v>0</v>
      </c>
      <c r="T410" s="27">
        <f>IF(DAD_MD_Training!U410="MARRIED",1,0)</f>
        <v>0</v>
      </c>
      <c r="U410" s="2">
        <v>0</v>
      </c>
      <c r="V410" s="2">
        <v>0</v>
      </c>
      <c r="W410" s="28">
        <f>DAD_MD_Training!T410*'modified training dataset'!Y410</f>
        <v>0</v>
      </c>
      <c r="X410" s="2">
        <v>0</v>
      </c>
      <c r="Y410" s="2">
        <v>0</v>
      </c>
      <c r="Z410" s="2">
        <v>1</v>
      </c>
      <c r="AA410" s="7">
        <v>11.2</v>
      </c>
      <c r="AB410" s="6">
        <v>98</v>
      </c>
      <c r="AC410" s="8">
        <v>128</v>
      </c>
      <c r="AD410" s="8">
        <v>24</v>
      </c>
      <c r="AE410" s="9">
        <v>142326.04</v>
      </c>
      <c r="AF410" s="44">
        <v>196105.78306693834</v>
      </c>
    </row>
    <row r="411" spans="18:32" x14ac:dyDescent="0.3">
      <c r="R411" s="6">
        <v>3</v>
      </c>
      <c r="S411" s="27">
        <f ca="1">IF('modified training dataset'!S411 = "M", 0, 1)</f>
        <v>0</v>
      </c>
      <c r="T411" s="27">
        <f>IF(DAD_MD_Training!U411="MARRIED",1,0)</f>
        <v>0</v>
      </c>
      <c r="U411" s="2">
        <v>0</v>
      </c>
      <c r="V411" s="2">
        <v>0</v>
      </c>
      <c r="W411" s="28">
        <f>DAD_MD_Training!T411*'modified training dataset'!Y411</f>
        <v>0</v>
      </c>
      <c r="X411" s="2">
        <v>1</v>
      </c>
      <c r="Y411" s="2">
        <v>0</v>
      </c>
      <c r="Z411" s="2">
        <v>0</v>
      </c>
      <c r="AA411" s="7">
        <v>12.5</v>
      </c>
      <c r="AB411" s="6">
        <v>93</v>
      </c>
      <c r="AC411" s="8">
        <v>104</v>
      </c>
      <c r="AD411" s="8">
        <v>22</v>
      </c>
      <c r="AE411" s="9">
        <v>140545</v>
      </c>
      <c r="AF411" s="44">
        <v>228505.72213702762</v>
      </c>
    </row>
    <row r="412" spans="18:32" x14ac:dyDescent="0.3">
      <c r="R412" s="6">
        <v>1</v>
      </c>
      <c r="S412" s="27">
        <f ca="1">IF('modified training dataset'!S412 = "M", 0, 1)</f>
        <v>0</v>
      </c>
      <c r="T412" s="27">
        <f>IF(DAD_MD_Training!U412="MARRIED",1,0)</f>
        <v>0</v>
      </c>
      <c r="U412" s="2">
        <v>0</v>
      </c>
      <c r="V412" s="2">
        <v>0</v>
      </c>
      <c r="W412" s="28">
        <f>DAD_MD_Training!T412*'modified training dataset'!Y412</f>
        <v>0</v>
      </c>
      <c r="X412" s="2">
        <v>0</v>
      </c>
      <c r="Y412" s="2">
        <v>0</v>
      </c>
      <c r="Z412" s="2">
        <v>1</v>
      </c>
      <c r="AA412" s="7">
        <v>8.8000000000000007</v>
      </c>
      <c r="AB412" s="6">
        <v>78</v>
      </c>
      <c r="AC412" s="8">
        <v>100</v>
      </c>
      <c r="AD412" s="8">
        <v>30</v>
      </c>
      <c r="AE412" s="9">
        <v>57140.85</v>
      </c>
      <c r="AF412" s="44">
        <v>169454.48585215089</v>
      </c>
    </row>
    <row r="413" spans="18:32" x14ac:dyDescent="0.3">
      <c r="R413" s="6">
        <v>5</v>
      </c>
      <c r="S413" s="27">
        <f ca="1">IF('modified training dataset'!S413 = "M", 0, 1)</f>
        <v>0</v>
      </c>
      <c r="T413" s="27">
        <f>IF(DAD_MD_Training!U413="MARRIED",1,0)</f>
        <v>0</v>
      </c>
      <c r="U413" s="2">
        <v>0</v>
      </c>
      <c r="V413" s="2">
        <v>0</v>
      </c>
      <c r="W413" s="28">
        <f>DAD_MD_Training!T413*'modified training dataset'!Y413</f>
        <v>0</v>
      </c>
      <c r="X413" s="2">
        <v>0</v>
      </c>
      <c r="Y413" s="2">
        <v>0</v>
      </c>
      <c r="Z413" s="2">
        <v>1</v>
      </c>
      <c r="AA413" s="7">
        <v>15</v>
      </c>
      <c r="AB413" s="6">
        <v>99</v>
      </c>
      <c r="AC413" s="8">
        <v>80</v>
      </c>
      <c r="AD413" s="8">
        <v>20</v>
      </c>
      <c r="AE413" s="9">
        <v>131727</v>
      </c>
      <c r="AF413" s="44">
        <v>120176.37066298138</v>
      </c>
    </row>
    <row r="414" spans="18:32" x14ac:dyDescent="0.3">
      <c r="R414" s="6">
        <v>4</v>
      </c>
      <c r="S414" s="27">
        <f ca="1">IF('modified training dataset'!S414 = "M", 0, 1)</f>
        <v>0</v>
      </c>
      <c r="T414" s="27">
        <f>IF(DAD_MD_Training!U414="MARRIED",1,0)</f>
        <v>0</v>
      </c>
      <c r="U414" s="2">
        <v>0</v>
      </c>
      <c r="V414" s="2">
        <v>1</v>
      </c>
      <c r="W414" s="28">
        <f>DAD_MD_Training!T414*'modified training dataset'!Y414</f>
        <v>0</v>
      </c>
      <c r="X414" s="2">
        <v>0</v>
      </c>
      <c r="Y414" s="2">
        <v>0</v>
      </c>
      <c r="Z414" s="2">
        <v>0</v>
      </c>
      <c r="AA414" s="7">
        <v>13.4</v>
      </c>
      <c r="AB414" s="6">
        <v>27</v>
      </c>
      <c r="AC414" s="8">
        <v>120</v>
      </c>
      <c r="AD414" s="8">
        <v>24</v>
      </c>
      <c r="AE414" s="9">
        <v>132226</v>
      </c>
      <c r="AF414" s="44">
        <v>157114.84233378764</v>
      </c>
    </row>
    <row r="415" spans="18:32" x14ac:dyDescent="0.3">
      <c r="R415" s="23">
        <v>3.287671232876712E-2</v>
      </c>
      <c r="S415" s="27">
        <f ca="1">IF('modified training dataset'!S415 = "M", 0, 1)</f>
        <v>0</v>
      </c>
      <c r="T415" s="27">
        <f>IF(DAD_MD_Training!U415="MARRIED",1,0)</f>
        <v>0</v>
      </c>
      <c r="U415" s="2">
        <v>0</v>
      </c>
      <c r="V415" s="2">
        <v>0</v>
      </c>
      <c r="W415" s="28">
        <f>DAD_MD_Training!T415*'modified training dataset'!Y415</f>
        <v>0</v>
      </c>
      <c r="X415" s="2">
        <v>0</v>
      </c>
      <c r="Y415" s="2">
        <v>0</v>
      </c>
      <c r="Z415" s="2">
        <v>1</v>
      </c>
      <c r="AA415" s="7">
        <v>2.02</v>
      </c>
      <c r="AB415" s="6">
        <v>45</v>
      </c>
      <c r="AC415" s="8">
        <v>120</v>
      </c>
      <c r="AD415" s="8">
        <v>32</v>
      </c>
      <c r="AE415" s="9">
        <v>77241</v>
      </c>
      <c r="AF415" s="44">
        <v>200269.92116305188</v>
      </c>
    </row>
    <row r="416" spans="18:32" x14ac:dyDescent="0.3">
      <c r="R416" s="6">
        <v>74</v>
      </c>
      <c r="S416" s="27">
        <f ca="1">IF('modified training dataset'!S416 = "M", 0, 1)</f>
        <v>0</v>
      </c>
      <c r="T416" s="27">
        <f>IF(DAD_MD_Training!U416="MARRIED",1,0)</f>
        <v>0</v>
      </c>
      <c r="U416" s="2">
        <v>0</v>
      </c>
      <c r="V416" s="2">
        <v>0</v>
      </c>
      <c r="W416" s="28">
        <f>DAD_MD_Training!T416*'modified training dataset'!Y416</f>
        <v>0</v>
      </c>
      <c r="X416" s="2">
        <v>0</v>
      </c>
      <c r="Y416" s="2">
        <v>0</v>
      </c>
      <c r="Z416" s="2">
        <v>1</v>
      </c>
      <c r="AA416" s="7">
        <v>64.3</v>
      </c>
      <c r="AB416" s="6">
        <v>155</v>
      </c>
      <c r="AC416" s="8">
        <v>102</v>
      </c>
      <c r="AD416" s="8">
        <v>24</v>
      </c>
      <c r="AE416" s="9">
        <v>55885.7</v>
      </c>
      <c r="AF416" s="44">
        <v>301847.59869723109</v>
      </c>
    </row>
    <row r="417" spans="18:32" x14ac:dyDescent="0.3">
      <c r="R417" s="6">
        <v>12</v>
      </c>
      <c r="S417" s="27">
        <f ca="1">IF('modified training dataset'!S417 = "M", 0, 1)</f>
        <v>0</v>
      </c>
      <c r="T417" s="27">
        <f>IF(DAD_MD_Training!U417="MARRIED",1,0)</f>
        <v>0</v>
      </c>
      <c r="U417" s="2">
        <v>0</v>
      </c>
      <c r="V417" s="2">
        <v>0</v>
      </c>
      <c r="W417" s="28">
        <f>DAD_MD_Training!T417*'modified training dataset'!Y417</f>
        <v>0</v>
      </c>
      <c r="X417" s="2">
        <v>0</v>
      </c>
      <c r="Y417" s="2">
        <v>0</v>
      </c>
      <c r="Z417" s="2">
        <v>1</v>
      </c>
      <c r="AA417" s="7">
        <v>23.5</v>
      </c>
      <c r="AB417" s="6">
        <v>130</v>
      </c>
      <c r="AC417" s="8">
        <v>90</v>
      </c>
      <c r="AD417" s="8">
        <v>22</v>
      </c>
      <c r="AE417" s="9">
        <v>49700</v>
      </c>
      <c r="AF417" s="44">
        <v>156467.14595211166</v>
      </c>
    </row>
    <row r="418" spans="18:32" x14ac:dyDescent="0.3">
      <c r="R418" s="6">
        <v>6</v>
      </c>
      <c r="S418" s="27">
        <f ca="1">IF('modified training dataset'!S418 = "M", 0, 1)</f>
        <v>0</v>
      </c>
      <c r="T418" s="27">
        <f>IF(DAD_MD_Training!U418="MARRIED",1,0)</f>
        <v>0</v>
      </c>
      <c r="U418" s="2">
        <v>0</v>
      </c>
      <c r="V418" s="2">
        <v>0</v>
      </c>
      <c r="W418" s="28">
        <f>DAD_MD_Training!T418*'modified training dataset'!Y418</f>
        <v>0</v>
      </c>
      <c r="X418" s="2">
        <v>0</v>
      </c>
      <c r="Y418" s="2">
        <v>1</v>
      </c>
      <c r="Z418" s="2">
        <v>0</v>
      </c>
      <c r="AA418" s="7">
        <v>17.5</v>
      </c>
      <c r="AB418" s="6">
        <v>114</v>
      </c>
      <c r="AC418" s="8">
        <v>102</v>
      </c>
      <c r="AD418" s="8">
        <v>28</v>
      </c>
      <c r="AE418" s="9">
        <v>155352</v>
      </c>
      <c r="AF418" s="44">
        <v>277027.4373244099</v>
      </c>
    </row>
    <row r="419" spans="18:32" x14ac:dyDescent="0.3">
      <c r="R419" s="6">
        <v>5</v>
      </c>
      <c r="S419" s="27">
        <f ca="1">IF('modified training dataset'!S419 = "M", 0, 1)</f>
        <v>0</v>
      </c>
      <c r="T419" s="27">
        <f>IF(DAD_MD_Training!U419="MARRIED",1,0)</f>
        <v>0</v>
      </c>
      <c r="U419" s="2">
        <v>0</v>
      </c>
      <c r="V419" s="2">
        <v>0</v>
      </c>
      <c r="W419" s="28">
        <f>DAD_MD_Training!T419*'modified training dataset'!Y419</f>
        <v>0</v>
      </c>
      <c r="X419" s="2">
        <v>0</v>
      </c>
      <c r="Y419" s="2">
        <v>0</v>
      </c>
      <c r="Z419" s="2">
        <v>1</v>
      </c>
      <c r="AA419" s="7">
        <v>15</v>
      </c>
      <c r="AB419" s="6">
        <v>105</v>
      </c>
      <c r="AC419" s="8">
        <v>110</v>
      </c>
      <c r="AD419" s="8">
        <v>32</v>
      </c>
      <c r="AE419" s="9">
        <v>288614.2</v>
      </c>
      <c r="AF419" s="44">
        <v>199639.3235879924</v>
      </c>
    </row>
    <row r="420" spans="18:32" x14ac:dyDescent="0.3">
      <c r="R420" s="6">
        <v>6</v>
      </c>
      <c r="S420" s="27">
        <f ca="1">IF('modified training dataset'!S420 = "M", 0, 1)</f>
        <v>0</v>
      </c>
      <c r="T420" s="27">
        <f>IF(DAD_MD_Training!U420="MARRIED",1,0)</f>
        <v>0</v>
      </c>
      <c r="U420" s="2">
        <v>0</v>
      </c>
      <c r="V420" s="2">
        <v>0</v>
      </c>
      <c r="W420" s="28">
        <f>DAD_MD_Training!T420*'modified training dataset'!Y420</f>
        <v>0</v>
      </c>
      <c r="X420" s="2">
        <v>0</v>
      </c>
      <c r="Y420" s="2">
        <v>0</v>
      </c>
      <c r="Z420" s="2">
        <v>1</v>
      </c>
      <c r="AA420" s="7">
        <v>13</v>
      </c>
      <c r="AB420" s="6">
        <v>39</v>
      </c>
      <c r="AC420" s="8">
        <v>80</v>
      </c>
      <c r="AD420" s="8">
        <v>24</v>
      </c>
      <c r="AE420" s="9">
        <v>239570.4</v>
      </c>
      <c r="AF420" s="44">
        <v>127964.42759016553</v>
      </c>
    </row>
    <row r="421" spans="18:32" x14ac:dyDescent="0.3">
      <c r="R421" s="6">
        <v>13</v>
      </c>
      <c r="S421" s="27">
        <f ca="1">IF('modified training dataset'!S421 = "M", 0, 1)</f>
        <v>0</v>
      </c>
      <c r="T421" s="27">
        <f>IF(DAD_MD_Training!U421="MARRIED",1,0)</f>
        <v>0</v>
      </c>
      <c r="U421" s="2">
        <v>0</v>
      </c>
      <c r="V421" s="2">
        <v>0</v>
      </c>
      <c r="W421" s="28">
        <f>DAD_MD_Training!T421*'modified training dataset'!Y421</f>
        <v>0</v>
      </c>
      <c r="X421" s="2">
        <v>0</v>
      </c>
      <c r="Y421" s="2">
        <v>0</v>
      </c>
      <c r="Z421" s="2">
        <v>1</v>
      </c>
      <c r="AA421" s="7">
        <v>31</v>
      </c>
      <c r="AB421" s="6">
        <v>145</v>
      </c>
      <c r="AC421" s="8">
        <v>100</v>
      </c>
      <c r="AD421" s="8">
        <v>24</v>
      </c>
      <c r="AE421" s="9">
        <v>170302</v>
      </c>
      <c r="AF421" s="44">
        <v>178899.45583269844</v>
      </c>
    </row>
    <row r="422" spans="18:32" x14ac:dyDescent="0.3">
      <c r="R422" s="6">
        <v>9</v>
      </c>
      <c r="S422" s="27">
        <f ca="1">IF('modified training dataset'!S422 = "M", 0, 1)</f>
        <v>0</v>
      </c>
      <c r="T422" s="27">
        <f>IF(DAD_MD_Training!U422="MARRIED",1,0)</f>
        <v>0</v>
      </c>
      <c r="U422" s="2">
        <v>0</v>
      </c>
      <c r="V422" s="2">
        <v>1</v>
      </c>
      <c r="W422" s="28">
        <f>DAD_MD_Training!T422*'modified training dataset'!Y422</f>
        <v>0</v>
      </c>
      <c r="X422" s="2">
        <v>0</v>
      </c>
      <c r="Y422" s="2">
        <v>0</v>
      </c>
      <c r="Z422" s="2">
        <v>0</v>
      </c>
      <c r="AA422" s="7">
        <v>20</v>
      </c>
      <c r="AB422" s="6">
        <v>50</v>
      </c>
      <c r="AC422" s="8">
        <v>90</v>
      </c>
      <c r="AD422" s="8">
        <v>24</v>
      </c>
      <c r="AE422" s="9">
        <v>141232.16999999998</v>
      </c>
      <c r="AF422" s="44">
        <v>124941.08489047251</v>
      </c>
    </row>
    <row r="423" spans="18:32" x14ac:dyDescent="0.3">
      <c r="R423" s="6">
        <v>51</v>
      </c>
      <c r="S423" s="27">
        <f ca="1">IF('modified training dataset'!S423 = "M", 0, 1)</f>
        <v>0</v>
      </c>
      <c r="T423" s="27">
        <f>IF(DAD_MD_Training!U423="MARRIED",1,0)</f>
        <v>0</v>
      </c>
      <c r="U423" s="2">
        <v>0</v>
      </c>
      <c r="V423" s="2">
        <v>0</v>
      </c>
      <c r="W423" s="28">
        <f>DAD_MD_Training!T423*'modified training dataset'!Y423</f>
        <v>0</v>
      </c>
      <c r="X423" s="2">
        <v>1</v>
      </c>
      <c r="Y423" s="2">
        <v>0</v>
      </c>
      <c r="Z423" s="2">
        <v>0</v>
      </c>
      <c r="AA423" s="7">
        <v>47</v>
      </c>
      <c r="AB423" s="6">
        <v>152</v>
      </c>
      <c r="AC423" s="8">
        <v>67</v>
      </c>
      <c r="AD423" s="8">
        <v>12</v>
      </c>
      <c r="AE423" s="9">
        <v>102537.85</v>
      </c>
      <c r="AF423" s="44">
        <v>243737.33245679963</v>
      </c>
    </row>
    <row r="424" spans="18:32" x14ac:dyDescent="0.3">
      <c r="R424" s="6">
        <v>74</v>
      </c>
      <c r="S424" s="27">
        <f ca="1">IF('modified training dataset'!S424 = "M", 0, 1)</f>
        <v>0</v>
      </c>
      <c r="T424" s="27">
        <f>IF(DAD_MD_Training!U424="MARRIED",1,0)</f>
        <v>0</v>
      </c>
      <c r="U424" s="2">
        <v>0</v>
      </c>
      <c r="V424" s="2">
        <v>0</v>
      </c>
      <c r="W424" s="28">
        <f>DAD_MD_Training!T424*'modified training dataset'!Y424</f>
        <v>0</v>
      </c>
      <c r="X424" s="2">
        <v>1</v>
      </c>
      <c r="Y424" s="2">
        <v>0</v>
      </c>
      <c r="Z424" s="2">
        <v>0</v>
      </c>
      <c r="AA424" s="7">
        <v>57.1</v>
      </c>
      <c r="AB424" s="6">
        <v>157</v>
      </c>
      <c r="AC424" s="8">
        <v>94</v>
      </c>
      <c r="AD424" s="8">
        <v>20</v>
      </c>
      <c r="AE424" s="9">
        <v>219126.24</v>
      </c>
      <c r="AF424" s="44">
        <v>352115.72438006575</v>
      </c>
    </row>
    <row r="425" spans="18:32" x14ac:dyDescent="0.3">
      <c r="R425" s="6">
        <v>27</v>
      </c>
      <c r="S425" s="27">
        <f ca="1">IF('modified training dataset'!S425 = "M", 0, 1)</f>
        <v>0</v>
      </c>
      <c r="T425" s="27">
        <f>IF(DAD_MD_Training!U425="MARRIED",1,0)</f>
        <v>0</v>
      </c>
      <c r="U425" s="2">
        <v>0</v>
      </c>
      <c r="V425" s="2">
        <v>0</v>
      </c>
      <c r="W425" s="28">
        <f>DAD_MD_Training!T425*'modified training dataset'!Y425</f>
        <v>0</v>
      </c>
      <c r="X425" s="2">
        <v>0</v>
      </c>
      <c r="Y425" s="2">
        <v>1</v>
      </c>
      <c r="Z425" s="2">
        <v>0</v>
      </c>
      <c r="AA425" s="7">
        <v>60</v>
      </c>
      <c r="AB425" s="6">
        <v>166</v>
      </c>
      <c r="AC425" s="8">
        <v>68</v>
      </c>
      <c r="AD425" s="8">
        <v>25</v>
      </c>
      <c r="AE425" s="9">
        <v>204852.36</v>
      </c>
      <c r="AF425" s="44">
        <v>258475.24031588517</v>
      </c>
    </row>
    <row r="426" spans="18:32" x14ac:dyDescent="0.3">
      <c r="R426" s="6">
        <v>55</v>
      </c>
      <c r="S426" s="27">
        <f ca="1">IF('modified training dataset'!S426 = "M", 0, 1)</f>
        <v>0</v>
      </c>
      <c r="T426" s="27">
        <f>IF(DAD_MD_Training!U426="MARRIED",1,0)</f>
        <v>0</v>
      </c>
      <c r="U426" s="2">
        <v>0</v>
      </c>
      <c r="V426" s="2">
        <v>0</v>
      </c>
      <c r="W426" s="28">
        <f>DAD_MD_Training!T426*'modified training dataset'!Y426</f>
        <v>0</v>
      </c>
      <c r="X426" s="2">
        <v>1</v>
      </c>
      <c r="Y426" s="2">
        <v>0</v>
      </c>
      <c r="Z426" s="2">
        <v>0</v>
      </c>
      <c r="AA426" s="7">
        <v>64.900000000000006</v>
      </c>
      <c r="AB426" s="6">
        <v>167</v>
      </c>
      <c r="AC426" s="8">
        <v>74</v>
      </c>
      <c r="AD426" s="8">
        <v>18</v>
      </c>
      <c r="AE426" s="9">
        <v>253368</v>
      </c>
      <c r="AF426" s="44">
        <v>277498.5859286653</v>
      </c>
    </row>
    <row r="427" spans="18:32" x14ac:dyDescent="0.3">
      <c r="R427" s="6">
        <v>70</v>
      </c>
      <c r="S427" s="27">
        <f ca="1">IF('modified training dataset'!S427 = "M", 0, 1)</f>
        <v>0</v>
      </c>
      <c r="T427" s="27">
        <f>IF(DAD_MD_Training!U427="MARRIED",1,0)</f>
        <v>0</v>
      </c>
      <c r="U427" s="2">
        <v>0</v>
      </c>
      <c r="V427" s="2">
        <v>0</v>
      </c>
      <c r="W427" s="28">
        <f>DAD_MD_Training!T427*'modified training dataset'!Y427</f>
        <v>0</v>
      </c>
      <c r="X427" s="2">
        <v>1</v>
      </c>
      <c r="Y427" s="2">
        <v>0</v>
      </c>
      <c r="Z427" s="2">
        <v>0</v>
      </c>
      <c r="AA427" s="7">
        <v>54.7</v>
      </c>
      <c r="AB427" s="6">
        <v>168</v>
      </c>
      <c r="AC427" s="8">
        <v>68</v>
      </c>
      <c r="AD427" s="8">
        <v>22</v>
      </c>
      <c r="AE427" s="9">
        <v>162271</v>
      </c>
      <c r="AF427" s="44">
        <v>313766.72419785918</v>
      </c>
    </row>
    <row r="428" spans="18:32" x14ac:dyDescent="0.3">
      <c r="R428" s="6">
        <v>31</v>
      </c>
      <c r="S428" s="27">
        <f ca="1">IF('modified training dataset'!S428 = "M", 0, 1)</f>
        <v>0</v>
      </c>
      <c r="T428" s="27">
        <f>IF(DAD_MD_Training!U428="MARRIED",1,0)</f>
        <v>0</v>
      </c>
      <c r="U428" s="2">
        <v>0</v>
      </c>
      <c r="V428" s="2">
        <v>0</v>
      </c>
      <c r="W428" s="28">
        <f>DAD_MD_Training!T428*'modified training dataset'!Y428</f>
        <v>0</v>
      </c>
      <c r="X428" s="2">
        <v>0</v>
      </c>
      <c r="Y428" s="2">
        <v>1</v>
      </c>
      <c r="Z428" s="2">
        <v>0</v>
      </c>
      <c r="AA428" s="7">
        <v>44</v>
      </c>
      <c r="AB428" s="6">
        <v>155</v>
      </c>
      <c r="AC428" s="8">
        <v>80</v>
      </c>
      <c r="AD428" s="8">
        <v>22</v>
      </c>
      <c r="AE428" s="9">
        <v>293271</v>
      </c>
      <c r="AF428" s="44">
        <v>227915.48127942067</v>
      </c>
    </row>
    <row r="429" spans="18:32" x14ac:dyDescent="0.3">
      <c r="R429" s="6">
        <v>14</v>
      </c>
      <c r="S429" s="27">
        <f ca="1">IF('modified training dataset'!S429 = "M", 0, 1)</f>
        <v>0</v>
      </c>
      <c r="T429" s="27">
        <f>IF(DAD_MD_Training!U429="MARRIED",1,0)</f>
        <v>0</v>
      </c>
      <c r="U429" s="2">
        <v>0</v>
      </c>
      <c r="V429" s="2">
        <v>1</v>
      </c>
      <c r="W429" s="28">
        <f>DAD_MD_Training!T429*'modified training dataset'!Y429</f>
        <v>0</v>
      </c>
      <c r="X429" s="2">
        <v>0</v>
      </c>
      <c r="Y429" s="2">
        <v>0</v>
      </c>
      <c r="Z429" s="2">
        <v>0</v>
      </c>
      <c r="AA429" s="7">
        <v>20</v>
      </c>
      <c r="AB429" s="6">
        <v>122</v>
      </c>
      <c r="AC429" s="8">
        <v>76</v>
      </c>
      <c r="AD429" s="8">
        <v>22</v>
      </c>
      <c r="AE429" s="9">
        <v>162957</v>
      </c>
      <c r="AF429" s="44">
        <v>116811.99356781514</v>
      </c>
    </row>
    <row r="430" spans="18:32" x14ac:dyDescent="0.3">
      <c r="R430" s="6">
        <v>2</v>
      </c>
      <c r="S430" s="27">
        <f ca="1">IF('modified training dataset'!S430 = "M", 0, 1)</f>
        <v>0</v>
      </c>
      <c r="T430" s="27">
        <f>IF(DAD_MD_Training!U430="MARRIED",1,0)</f>
        <v>0</v>
      </c>
      <c r="U430" s="2">
        <v>0</v>
      </c>
      <c r="V430" s="2">
        <v>0</v>
      </c>
      <c r="W430" s="28">
        <f>DAD_MD_Training!T430*'modified training dataset'!Y430</f>
        <v>0</v>
      </c>
      <c r="X430" s="2">
        <v>0</v>
      </c>
      <c r="Y430" s="2">
        <v>0</v>
      </c>
      <c r="Z430" s="2">
        <v>1</v>
      </c>
      <c r="AA430" s="7">
        <v>9.4</v>
      </c>
      <c r="AB430" s="6">
        <v>74</v>
      </c>
      <c r="AC430" s="8">
        <v>110</v>
      </c>
      <c r="AD430" s="8">
        <v>24</v>
      </c>
      <c r="AE430" s="9">
        <v>137273</v>
      </c>
      <c r="AF430" s="44">
        <v>167801.63400610338</v>
      </c>
    </row>
    <row r="431" spans="18:32" x14ac:dyDescent="0.3">
      <c r="R431" s="6">
        <v>44</v>
      </c>
      <c r="S431" s="27">
        <f ca="1">IF('modified training dataset'!S431 = "M", 0, 1)</f>
        <v>0</v>
      </c>
      <c r="T431" s="27">
        <f>IF(DAD_MD_Training!U431="MARRIED",1,0)</f>
        <v>0</v>
      </c>
      <c r="U431" s="2">
        <v>0</v>
      </c>
      <c r="V431" s="2">
        <v>0</v>
      </c>
      <c r="W431" s="28">
        <f>DAD_MD_Training!T431*'modified training dataset'!Y431</f>
        <v>0</v>
      </c>
      <c r="X431" s="2">
        <v>1</v>
      </c>
      <c r="Y431" s="2">
        <v>0</v>
      </c>
      <c r="Z431" s="2">
        <v>0</v>
      </c>
      <c r="AA431" s="7">
        <v>67.400000000000006</v>
      </c>
      <c r="AB431" s="6">
        <v>172</v>
      </c>
      <c r="AC431" s="8">
        <v>78</v>
      </c>
      <c r="AD431" s="8">
        <v>24</v>
      </c>
      <c r="AE431" s="9">
        <v>199677</v>
      </c>
      <c r="AF431" s="44">
        <v>278306.76382597489</v>
      </c>
    </row>
    <row r="432" spans="18:32" x14ac:dyDescent="0.3">
      <c r="R432" s="6">
        <v>13</v>
      </c>
      <c r="S432" s="27">
        <f ca="1">IF('modified training dataset'!S432 = "M", 0, 1)</f>
        <v>0</v>
      </c>
      <c r="T432" s="27">
        <f>IF(DAD_MD_Training!U432="MARRIED",1,0)</f>
        <v>0</v>
      </c>
      <c r="U432" s="2">
        <v>0</v>
      </c>
      <c r="V432" s="2">
        <v>0</v>
      </c>
      <c r="W432" s="28">
        <f>DAD_MD_Training!T432*'modified training dataset'!Y432</f>
        <v>0</v>
      </c>
      <c r="X432" s="2">
        <v>0</v>
      </c>
      <c r="Y432" s="2">
        <v>0</v>
      </c>
      <c r="Z432" s="2">
        <v>1</v>
      </c>
      <c r="AA432" s="7">
        <v>29</v>
      </c>
      <c r="AB432" s="6">
        <v>147</v>
      </c>
      <c r="AC432" s="8">
        <v>112</v>
      </c>
      <c r="AD432" s="8">
        <v>22</v>
      </c>
      <c r="AE432" s="9">
        <v>161017</v>
      </c>
      <c r="AF432" s="44">
        <v>191070.53714358635</v>
      </c>
    </row>
    <row r="433" spans="18:32" x14ac:dyDescent="0.3">
      <c r="R433" s="6">
        <v>16</v>
      </c>
      <c r="S433" s="27">
        <f ca="1">IF('modified training dataset'!S433 = "M", 0, 1)</f>
        <v>0</v>
      </c>
      <c r="T433" s="27">
        <f>IF(DAD_MD_Training!U433="MARRIED",1,0)</f>
        <v>0</v>
      </c>
      <c r="U433" s="2">
        <v>0</v>
      </c>
      <c r="V433" s="2">
        <v>0</v>
      </c>
      <c r="W433" s="28">
        <f>DAD_MD_Training!T433*'modified training dataset'!Y433</f>
        <v>0</v>
      </c>
      <c r="X433" s="2">
        <v>0</v>
      </c>
      <c r="Y433" s="2">
        <v>1</v>
      </c>
      <c r="Z433" s="2">
        <v>0</v>
      </c>
      <c r="AA433" s="7">
        <v>36.4</v>
      </c>
      <c r="AB433" s="6">
        <v>148</v>
      </c>
      <c r="AC433" s="8">
        <v>78</v>
      </c>
      <c r="AD433" s="8">
        <v>26</v>
      </c>
      <c r="AE433" s="9">
        <v>199790</v>
      </c>
      <c r="AF433" s="44">
        <v>206807.38150151001</v>
      </c>
    </row>
    <row r="434" spans="18:32" x14ac:dyDescent="0.3">
      <c r="R434" s="6">
        <v>65</v>
      </c>
      <c r="S434" s="27">
        <f ca="1">IF('modified training dataset'!S434 = "M", 0, 1)</f>
        <v>0</v>
      </c>
      <c r="T434" s="27">
        <f>IF(DAD_MD_Training!U434="MARRIED",1,0)</f>
        <v>0</v>
      </c>
      <c r="U434" s="2">
        <v>0</v>
      </c>
      <c r="V434" s="2">
        <v>0</v>
      </c>
      <c r="W434" s="28">
        <f>DAD_MD_Training!T434*'modified training dataset'!Y434</f>
        <v>0</v>
      </c>
      <c r="X434" s="2">
        <v>0</v>
      </c>
      <c r="Y434" s="2">
        <v>0</v>
      </c>
      <c r="Z434" s="2">
        <v>0</v>
      </c>
      <c r="AA434" s="7">
        <v>62</v>
      </c>
      <c r="AB434" s="6">
        <v>160</v>
      </c>
      <c r="AC434" s="8">
        <v>41</v>
      </c>
      <c r="AD434" s="8">
        <v>32</v>
      </c>
      <c r="AE434" s="9">
        <v>159882</v>
      </c>
      <c r="AF434" s="44">
        <v>172632.61761390857</v>
      </c>
    </row>
    <row r="435" spans="18:32" x14ac:dyDescent="0.3">
      <c r="R435" s="6">
        <v>7</v>
      </c>
      <c r="S435" s="27">
        <f ca="1">IF('modified training dataset'!S435 = "M", 0, 1)</f>
        <v>0</v>
      </c>
      <c r="T435" s="27">
        <f>IF(DAD_MD_Training!U435="MARRIED",1,0)</f>
        <v>0</v>
      </c>
      <c r="U435" s="2">
        <v>0</v>
      </c>
      <c r="V435" s="2">
        <v>0</v>
      </c>
      <c r="W435" s="28">
        <f>DAD_MD_Training!T435*'modified training dataset'!Y435</f>
        <v>0</v>
      </c>
      <c r="X435" s="2">
        <v>0</v>
      </c>
      <c r="Y435" s="2">
        <v>0</v>
      </c>
      <c r="Z435" s="2">
        <v>1</v>
      </c>
      <c r="AA435" s="7">
        <v>14.6</v>
      </c>
      <c r="AB435" s="6">
        <v>19</v>
      </c>
      <c r="AC435" s="8">
        <v>96</v>
      </c>
      <c r="AD435" s="8">
        <v>24</v>
      </c>
      <c r="AE435" s="9">
        <v>64929</v>
      </c>
      <c r="AF435" s="44">
        <v>150722.23091186862</v>
      </c>
    </row>
    <row r="436" spans="18:32" x14ac:dyDescent="0.3">
      <c r="R436" s="6">
        <v>4</v>
      </c>
      <c r="S436" s="27">
        <f ca="1">IF('modified training dataset'!S436 = "M", 0, 1)</f>
        <v>0</v>
      </c>
      <c r="T436" s="27">
        <f>IF(DAD_MD_Training!U436="MARRIED",1,0)</f>
        <v>0</v>
      </c>
      <c r="U436" s="2">
        <v>0</v>
      </c>
      <c r="V436" s="2">
        <v>0</v>
      </c>
      <c r="W436" s="28">
        <f>DAD_MD_Training!T436*'modified training dataset'!Y436</f>
        <v>0</v>
      </c>
      <c r="X436" s="2">
        <v>0</v>
      </c>
      <c r="Y436" s="2">
        <v>0</v>
      </c>
      <c r="Z436" s="2">
        <v>0</v>
      </c>
      <c r="AA436" s="7">
        <v>10.4</v>
      </c>
      <c r="AB436" s="6">
        <v>87</v>
      </c>
      <c r="AC436" s="8">
        <v>120</v>
      </c>
      <c r="AD436" s="8">
        <v>28</v>
      </c>
      <c r="AE436" s="9">
        <v>180728</v>
      </c>
      <c r="AF436" s="44">
        <v>152579.53380491037</v>
      </c>
    </row>
    <row r="437" spans="18:32" x14ac:dyDescent="0.3">
      <c r="R437" s="6">
        <v>45</v>
      </c>
      <c r="S437" s="27">
        <f ca="1">IF('modified training dataset'!S437 = "M", 0, 1)</f>
        <v>0</v>
      </c>
      <c r="T437" s="27">
        <f>IF(DAD_MD_Training!U437="MARRIED",1,0)</f>
        <v>0</v>
      </c>
      <c r="U437" s="2">
        <v>0</v>
      </c>
      <c r="V437" s="2">
        <v>0</v>
      </c>
      <c r="W437" s="28">
        <f>DAD_MD_Training!T437*'modified training dataset'!Y437</f>
        <v>0</v>
      </c>
      <c r="X437" s="2">
        <v>1</v>
      </c>
      <c r="Y437" s="2">
        <v>0</v>
      </c>
      <c r="Z437" s="2">
        <v>0</v>
      </c>
      <c r="AA437" s="7">
        <v>55</v>
      </c>
      <c r="AB437" s="6">
        <v>156</v>
      </c>
      <c r="AC437" s="8">
        <v>72</v>
      </c>
      <c r="AD437" s="8">
        <v>20</v>
      </c>
      <c r="AE437" s="9">
        <v>144134</v>
      </c>
      <c r="AF437" s="44">
        <v>260866.6926155852</v>
      </c>
    </row>
    <row r="438" spans="18:32" x14ac:dyDescent="0.3">
      <c r="R438" s="6">
        <v>13</v>
      </c>
      <c r="S438" s="27">
        <f ca="1">IF('modified training dataset'!S438 = "M", 0, 1)</f>
        <v>0</v>
      </c>
      <c r="T438" s="27">
        <f>IF(DAD_MD_Training!U438="MARRIED",1,0)</f>
        <v>0</v>
      </c>
      <c r="U438" s="2">
        <v>0</v>
      </c>
      <c r="V438" s="2">
        <v>1</v>
      </c>
      <c r="W438" s="28">
        <f>DAD_MD_Training!T438*'modified training dataset'!Y438</f>
        <v>0</v>
      </c>
      <c r="X438" s="2">
        <v>0</v>
      </c>
      <c r="Y438" s="2">
        <v>0</v>
      </c>
      <c r="Z438" s="2">
        <v>0</v>
      </c>
      <c r="AA438" s="7">
        <v>22</v>
      </c>
      <c r="AB438" s="6">
        <v>139</v>
      </c>
      <c r="AC438" s="8">
        <v>80</v>
      </c>
      <c r="AD438" s="8">
        <v>18</v>
      </c>
      <c r="AE438" s="9">
        <v>160250</v>
      </c>
      <c r="AF438" s="44">
        <v>110185.78776991717</v>
      </c>
    </row>
    <row r="439" spans="18:32" x14ac:dyDescent="0.3">
      <c r="R439" s="6">
        <v>38</v>
      </c>
      <c r="S439" s="27">
        <f ca="1">IF('modified training dataset'!S439 = "M", 0, 1)</f>
        <v>0</v>
      </c>
      <c r="T439" s="27">
        <f>IF(DAD_MD_Training!U439="MARRIED",1,0)</f>
        <v>0</v>
      </c>
      <c r="U439" s="2">
        <v>0</v>
      </c>
      <c r="V439" s="2">
        <v>0</v>
      </c>
      <c r="W439" s="28">
        <f>DAD_MD_Training!T439*'modified training dataset'!Y439</f>
        <v>0</v>
      </c>
      <c r="X439" s="2">
        <v>0</v>
      </c>
      <c r="Y439" s="2">
        <v>1</v>
      </c>
      <c r="Z439" s="2">
        <v>0</v>
      </c>
      <c r="AA439" s="7">
        <v>56</v>
      </c>
      <c r="AB439" s="6">
        <v>150</v>
      </c>
      <c r="AC439" s="8">
        <v>68</v>
      </c>
      <c r="AD439" s="8">
        <v>24</v>
      </c>
      <c r="AE439" s="9">
        <v>193543</v>
      </c>
      <c r="AF439" s="44">
        <v>228312.02074796992</v>
      </c>
    </row>
    <row r="440" spans="18:32" x14ac:dyDescent="0.3">
      <c r="R440" s="23">
        <v>0.41666666666666669</v>
      </c>
      <c r="S440" s="27">
        <f ca="1">IF('modified training dataset'!S440 = "M", 0, 1)</f>
        <v>0</v>
      </c>
      <c r="T440" s="27">
        <f>IF(DAD_MD_Training!U440="MARRIED",1,0)</f>
        <v>0</v>
      </c>
      <c r="U440" s="2">
        <v>0</v>
      </c>
      <c r="V440" s="2">
        <v>0</v>
      </c>
      <c r="W440" s="28">
        <f>DAD_MD_Training!T440*'modified training dataset'!Y440</f>
        <v>0</v>
      </c>
      <c r="X440" s="2">
        <v>0</v>
      </c>
      <c r="Y440" s="2">
        <v>0</v>
      </c>
      <c r="Z440" s="2">
        <v>1</v>
      </c>
      <c r="AA440" s="7">
        <v>4.7</v>
      </c>
      <c r="AB440" s="6">
        <v>66</v>
      </c>
      <c r="AC440" s="8">
        <v>100</v>
      </c>
      <c r="AD440" s="8">
        <v>24</v>
      </c>
      <c r="AE440" s="9">
        <v>233376</v>
      </c>
      <c r="AF440" s="44">
        <v>150198.77647859196</v>
      </c>
    </row>
    <row r="441" spans="18:32" x14ac:dyDescent="0.3">
      <c r="R441" s="6">
        <v>21</v>
      </c>
      <c r="S441" s="27">
        <f ca="1">IF('modified training dataset'!S441 = "M", 0, 1)</f>
        <v>0</v>
      </c>
      <c r="T441" s="27">
        <f>IF(DAD_MD_Training!U441="MARRIED",1,0)</f>
        <v>0</v>
      </c>
      <c r="U441" s="2">
        <v>0</v>
      </c>
      <c r="V441" s="2">
        <v>0</v>
      </c>
      <c r="W441" s="28">
        <f>DAD_MD_Training!T441*'modified training dataset'!Y441</f>
        <v>0</v>
      </c>
      <c r="X441" s="2">
        <v>0</v>
      </c>
      <c r="Y441" s="2">
        <v>1</v>
      </c>
      <c r="Z441" s="2">
        <v>0</v>
      </c>
      <c r="AA441" s="7">
        <v>36.700000000000003</v>
      </c>
      <c r="AB441" s="6">
        <v>154</v>
      </c>
      <c r="AC441" s="8">
        <v>76</v>
      </c>
      <c r="AD441" s="8">
        <v>20</v>
      </c>
      <c r="AE441" s="9">
        <v>166709</v>
      </c>
      <c r="AF441" s="44">
        <v>197787.15798075194</v>
      </c>
    </row>
    <row r="442" spans="18:32" x14ac:dyDescent="0.3">
      <c r="R442" s="6">
        <v>13</v>
      </c>
      <c r="S442" s="27">
        <f ca="1">IF('modified training dataset'!S442 = "M", 0, 1)</f>
        <v>0</v>
      </c>
      <c r="T442" s="27">
        <f>IF(DAD_MD_Training!U442="MARRIED",1,0)</f>
        <v>0</v>
      </c>
      <c r="U442" s="2">
        <v>0</v>
      </c>
      <c r="V442" s="2">
        <v>1</v>
      </c>
      <c r="W442" s="28">
        <f>DAD_MD_Training!T442*'modified training dataset'!Y442</f>
        <v>0</v>
      </c>
      <c r="X442" s="2">
        <v>0</v>
      </c>
      <c r="Y442" s="2">
        <v>0</v>
      </c>
      <c r="Z442" s="2">
        <v>0</v>
      </c>
      <c r="AA442" s="7">
        <v>25.1</v>
      </c>
      <c r="AB442" s="6">
        <v>130</v>
      </c>
      <c r="AC442" s="8">
        <v>118</v>
      </c>
      <c r="AD442" s="8">
        <v>22</v>
      </c>
      <c r="AE442" s="9">
        <v>133873</v>
      </c>
      <c r="AF442" s="44">
        <v>175421.82422871931</v>
      </c>
    </row>
    <row r="443" spans="18:32" x14ac:dyDescent="0.3">
      <c r="R443" s="6">
        <v>11</v>
      </c>
      <c r="S443" s="27">
        <f ca="1">IF('modified training dataset'!S443 = "M", 0, 1)</f>
        <v>0</v>
      </c>
      <c r="T443" s="27">
        <f>IF(DAD_MD_Training!U443="MARRIED",1,0)</f>
        <v>0</v>
      </c>
      <c r="U443" s="2">
        <v>0</v>
      </c>
      <c r="V443" s="2">
        <v>1</v>
      </c>
      <c r="W443" s="28">
        <f>DAD_MD_Training!T443*'modified training dataset'!Y443</f>
        <v>0</v>
      </c>
      <c r="X443" s="2">
        <v>0</v>
      </c>
      <c r="Y443" s="2">
        <v>0</v>
      </c>
      <c r="Z443" s="2">
        <v>0</v>
      </c>
      <c r="AA443" s="7">
        <v>33.4</v>
      </c>
      <c r="AB443" s="6">
        <v>165</v>
      </c>
      <c r="AC443" s="8">
        <v>88</v>
      </c>
      <c r="AD443" s="8">
        <v>24</v>
      </c>
      <c r="AE443" s="9">
        <v>133087</v>
      </c>
      <c r="AF443" s="44">
        <v>135649.02510154006</v>
      </c>
    </row>
    <row r="444" spans="18:32" x14ac:dyDescent="0.3">
      <c r="R444" s="6">
        <v>57</v>
      </c>
      <c r="S444" s="27">
        <f ca="1">IF('modified training dataset'!S444 = "M", 0, 1)</f>
        <v>0</v>
      </c>
      <c r="T444" s="27">
        <f>IF(DAD_MD_Training!U444="MARRIED",1,0)</f>
        <v>0</v>
      </c>
      <c r="U444" s="2">
        <v>0</v>
      </c>
      <c r="V444" s="2">
        <v>0</v>
      </c>
      <c r="W444" s="28">
        <f>DAD_MD_Training!T444*'modified training dataset'!Y444</f>
        <v>0</v>
      </c>
      <c r="X444" s="2">
        <v>1</v>
      </c>
      <c r="Y444" s="2">
        <v>0</v>
      </c>
      <c r="Z444" s="2">
        <v>0</v>
      </c>
      <c r="AA444" s="7">
        <v>81.599999999999994</v>
      </c>
      <c r="AB444" s="6">
        <v>165</v>
      </c>
      <c r="AC444" s="8">
        <v>68</v>
      </c>
      <c r="AD444" s="8">
        <v>20</v>
      </c>
      <c r="AE444" s="9">
        <v>178428</v>
      </c>
      <c r="AF444" s="44">
        <v>274947.24289168889</v>
      </c>
    </row>
    <row r="445" spans="18:32" x14ac:dyDescent="0.3">
      <c r="R445" s="6">
        <v>56</v>
      </c>
      <c r="S445" s="27">
        <f ca="1">IF('modified training dataset'!S445 = "M", 0, 1)</f>
        <v>0</v>
      </c>
      <c r="T445" s="27">
        <f>IF(DAD_MD_Training!U445="MARRIED",1,0)</f>
        <v>0</v>
      </c>
      <c r="U445" s="2">
        <v>0</v>
      </c>
      <c r="V445" s="2">
        <v>0</v>
      </c>
      <c r="W445" s="28">
        <f>DAD_MD_Training!T445*'modified training dataset'!Y445</f>
        <v>0</v>
      </c>
      <c r="X445" s="2">
        <v>1</v>
      </c>
      <c r="Y445" s="2">
        <v>0</v>
      </c>
      <c r="Z445" s="2">
        <v>0</v>
      </c>
      <c r="AA445" s="7">
        <v>85</v>
      </c>
      <c r="AB445" s="6">
        <v>173</v>
      </c>
      <c r="AC445" s="8">
        <v>100</v>
      </c>
      <c r="AD445" s="8">
        <v>20</v>
      </c>
      <c r="AE445" s="9">
        <v>191102</v>
      </c>
      <c r="AF445" s="44">
        <v>319423.49972701393</v>
      </c>
    </row>
    <row r="446" spans="18:32" x14ac:dyDescent="0.3">
      <c r="R446" s="6">
        <v>3</v>
      </c>
      <c r="S446" s="27">
        <f ca="1">IF('modified training dataset'!S446 = "M", 0, 1)</f>
        <v>0</v>
      </c>
      <c r="T446" s="27">
        <f>IF(DAD_MD_Training!U446="MARRIED",1,0)</f>
        <v>0</v>
      </c>
      <c r="U446" s="2">
        <v>0</v>
      </c>
      <c r="V446" s="2">
        <v>0</v>
      </c>
      <c r="W446" s="28">
        <f>DAD_MD_Training!T446*'modified training dataset'!Y446</f>
        <v>0</v>
      </c>
      <c r="X446" s="2">
        <v>0</v>
      </c>
      <c r="Y446" s="2">
        <v>0</v>
      </c>
      <c r="Z446" s="2">
        <v>1</v>
      </c>
      <c r="AA446" s="7">
        <v>12.5</v>
      </c>
      <c r="AB446" s="6">
        <v>88</v>
      </c>
      <c r="AC446" s="8">
        <v>110</v>
      </c>
      <c r="AD446" s="8">
        <v>24</v>
      </c>
      <c r="AE446" s="9">
        <v>168670</v>
      </c>
      <c r="AF446" s="44">
        <v>170695.86757606582</v>
      </c>
    </row>
    <row r="447" spans="18:32" x14ac:dyDescent="0.3">
      <c r="R447" s="6">
        <v>2</v>
      </c>
      <c r="S447" s="27">
        <f ca="1">IF('modified training dataset'!S447 = "M", 0, 1)</f>
        <v>0</v>
      </c>
      <c r="T447" s="27">
        <f>IF(DAD_MD_Training!U447="MARRIED",1,0)</f>
        <v>0</v>
      </c>
      <c r="U447" s="2">
        <v>0</v>
      </c>
      <c r="V447" s="2">
        <v>1</v>
      </c>
      <c r="W447" s="28">
        <f>DAD_MD_Training!T447*'modified training dataset'!Y447</f>
        <v>0</v>
      </c>
      <c r="X447" s="2">
        <v>0</v>
      </c>
      <c r="Y447" s="2">
        <v>0</v>
      </c>
      <c r="Z447" s="2">
        <v>0</v>
      </c>
      <c r="AA447" s="7">
        <v>11</v>
      </c>
      <c r="AB447" s="6">
        <v>83</v>
      </c>
      <c r="AC447" s="8">
        <v>96</v>
      </c>
      <c r="AD447" s="8">
        <v>28</v>
      </c>
      <c r="AE447" s="9">
        <v>163914</v>
      </c>
      <c r="AF447" s="44">
        <v>136522.64337740751</v>
      </c>
    </row>
    <row r="448" spans="18:32" x14ac:dyDescent="0.3">
      <c r="R448" s="6">
        <v>63</v>
      </c>
      <c r="S448" s="27">
        <f ca="1">IF('modified training dataset'!S448 = "M", 0, 1)</f>
        <v>0</v>
      </c>
      <c r="T448" s="27">
        <f>IF(DAD_MD_Training!U448="MARRIED",1,0)</f>
        <v>0</v>
      </c>
      <c r="U448" s="2">
        <v>0</v>
      </c>
      <c r="V448" s="2">
        <v>0</v>
      </c>
      <c r="W448" s="28">
        <f>DAD_MD_Training!T448*'modified training dataset'!Y448</f>
        <v>0</v>
      </c>
      <c r="X448" s="2">
        <v>0</v>
      </c>
      <c r="Y448" s="2">
        <v>0</v>
      </c>
      <c r="Z448" s="2">
        <v>1</v>
      </c>
      <c r="AA448" s="7">
        <v>62</v>
      </c>
      <c r="AB448" s="6">
        <v>172</v>
      </c>
      <c r="AC448" s="8">
        <v>98</v>
      </c>
      <c r="AD448" s="8">
        <v>20</v>
      </c>
      <c r="AE448" s="9">
        <v>241130</v>
      </c>
      <c r="AF448" s="44">
        <v>263971.4336841898</v>
      </c>
    </row>
    <row r="449" spans="18:32" x14ac:dyDescent="0.3">
      <c r="R449" s="6">
        <v>68</v>
      </c>
      <c r="S449" s="27">
        <f ca="1">IF('modified training dataset'!S449 = "M", 0, 1)</f>
        <v>0</v>
      </c>
      <c r="T449" s="27">
        <f>IF(DAD_MD_Training!U449="MARRIED",1,0)</f>
        <v>0</v>
      </c>
      <c r="U449" s="2">
        <v>0</v>
      </c>
      <c r="V449" s="2">
        <v>0</v>
      </c>
      <c r="W449" s="28">
        <f>DAD_MD_Training!T449*'modified training dataset'!Y449</f>
        <v>0</v>
      </c>
      <c r="X449" s="2">
        <v>1</v>
      </c>
      <c r="Y449" s="2">
        <v>0</v>
      </c>
      <c r="Z449" s="2">
        <v>0</v>
      </c>
      <c r="AA449" s="7">
        <v>64.3</v>
      </c>
      <c r="AB449" s="6">
        <v>154</v>
      </c>
      <c r="AC449" s="8">
        <v>80</v>
      </c>
      <c r="AD449" s="8">
        <v>20</v>
      </c>
      <c r="AE449" s="9">
        <v>138535</v>
      </c>
      <c r="AF449" s="44">
        <v>317570.53726394713</v>
      </c>
    </row>
    <row r="450" spans="18:32" x14ac:dyDescent="0.3">
      <c r="R450" s="6">
        <v>16</v>
      </c>
      <c r="S450" s="27">
        <f ca="1">IF('modified training dataset'!S450 = "M", 0, 1)</f>
        <v>0</v>
      </c>
      <c r="T450" s="27">
        <f>IF(DAD_MD_Training!U450="MARRIED",1,0)</f>
        <v>0</v>
      </c>
      <c r="U450" s="2">
        <v>0</v>
      </c>
      <c r="V450" s="2">
        <v>0</v>
      </c>
      <c r="W450" s="28">
        <f>DAD_MD_Training!T450*'modified training dataset'!Y450</f>
        <v>0</v>
      </c>
      <c r="X450" s="2">
        <v>0</v>
      </c>
      <c r="Y450" s="2">
        <v>0</v>
      </c>
      <c r="Z450" s="2">
        <v>0</v>
      </c>
      <c r="AA450" s="7">
        <v>42.5</v>
      </c>
      <c r="AB450" s="6">
        <v>163</v>
      </c>
      <c r="AC450" s="8">
        <v>84</v>
      </c>
      <c r="AD450" s="8">
        <v>24</v>
      </c>
      <c r="AE450" s="9">
        <v>119348</v>
      </c>
      <c r="AF450" s="44">
        <v>114512.67146597116</v>
      </c>
    </row>
    <row r="451" spans="18:32" x14ac:dyDescent="0.3">
      <c r="R451" s="6">
        <v>63</v>
      </c>
      <c r="S451" s="27">
        <f ca="1">IF('modified training dataset'!S451 = "M", 0, 1)</f>
        <v>0</v>
      </c>
      <c r="T451" s="27">
        <f>IF(DAD_MD_Training!U451="MARRIED",1,0)</f>
        <v>0</v>
      </c>
      <c r="U451" s="2">
        <v>0</v>
      </c>
      <c r="V451" s="2">
        <v>0</v>
      </c>
      <c r="W451" s="28">
        <f>DAD_MD_Training!T451*'modified training dataset'!Y451</f>
        <v>0</v>
      </c>
      <c r="X451" s="2">
        <v>1</v>
      </c>
      <c r="Y451" s="2">
        <v>0</v>
      </c>
      <c r="Z451" s="2">
        <v>0</v>
      </c>
      <c r="AA451" s="7">
        <v>53.6</v>
      </c>
      <c r="AB451" s="6">
        <v>157</v>
      </c>
      <c r="AC451" s="8">
        <v>76</v>
      </c>
      <c r="AD451" s="8">
        <v>15</v>
      </c>
      <c r="AE451" s="9">
        <v>154354</v>
      </c>
      <c r="AF451" s="44">
        <v>289419.44161142723</v>
      </c>
    </row>
    <row r="452" spans="18:32" x14ac:dyDescent="0.3">
      <c r="R452" s="6">
        <v>3</v>
      </c>
      <c r="S452" s="27">
        <f ca="1">IF('modified training dataset'!S452 = "M", 0, 1)</f>
        <v>0</v>
      </c>
      <c r="T452" s="27">
        <f>IF(DAD_MD_Training!U452="MARRIED",1,0)</f>
        <v>0</v>
      </c>
      <c r="U452" s="2">
        <v>0</v>
      </c>
      <c r="V452" s="2">
        <v>0</v>
      </c>
      <c r="W452" s="28">
        <f>DAD_MD_Training!T452*'modified training dataset'!Y452</f>
        <v>0</v>
      </c>
      <c r="X452" s="2">
        <v>0</v>
      </c>
      <c r="Y452" s="2">
        <v>0</v>
      </c>
      <c r="Z452" s="2">
        <v>1</v>
      </c>
      <c r="AA452" s="7">
        <v>13.1</v>
      </c>
      <c r="AB452" s="6">
        <v>53</v>
      </c>
      <c r="AC452" s="8">
        <v>88</v>
      </c>
      <c r="AD452" s="8">
        <v>18</v>
      </c>
      <c r="AE452" s="9">
        <v>119877</v>
      </c>
      <c r="AF452" s="44">
        <v>117228.66346460853</v>
      </c>
    </row>
    <row r="453" spans="18:32" x14ac:dyDescent="0.3">
      <c r="R453" s="6">
        <v>1</v>
      </c>
      <c r="S453" s="27">
        <f ca="1">IF('modified training dataset'!S453 = "M", 0, 1)</f>
        <v>0</v>
      </c>
      <c r="T453" s="27">
        <f>IF(DAD_MD_Training!U453="MARRIED",1,0)</f>
        <v>0</v>
      </c>
      <c r="U453" s="2">
        <v>0</v>
      </c>
      <c r="V453" s="2">
        <v>0</v>
      </c>
      <c r="W453" s="28">
        <f>DAD_MD_Training!T453*'modified training dataset'!Y453</f>
        <v>0</v>
      </c>
      <c r="X453" s="2">
        <v>0</v>
      </c>
      <c r="Y453" s="2">
        <v>0</v>
      </c>
      <c r="Z453" s="2">
        <v>1</v>
      </c>
      <c r="AA453" s="7">
        <v>8.6</v>
      </c>
      <c r="AB453" s="6">
        <v>80</v>
      </c>
      <c r="AC453" s="8">
        <v>100</v>
      </c>
      <c r="AD453" s="8">
        <v>18</v>
      </c>
      <c r="AE453" s="9">
        <v>135019</v>
      </c>
      <c r="AF453" s="44">
        <v>134408.79156568379</v>
      </c>
    </row>
    <row r="454" spans="18:32" x14ac:dyDescent="0.3">
      <c r="R454" s="6">
        <v>1</v>
      </c>
      <c r="S454" s="27">
        <f ca="1">IF('modified training dataset'!S454 = "M", 0, 1)</f>
        <v>0</v>
      </c>
      <c r="T454" s="27">
        <f>IF(DAD_MD_Training!U454="MARRIED",1,0)</f>
        <v>0</v>
      </c>
      <c r="U454" s="2">
        <v>1</v>
      </c>
      <c r="V454" s="2">
        <v>0</v>
      </c>
      <c r="W454" s="28">
        <f>DAD_MD_Training!T454*'modified training dataset'!Y454</f>
        <v>0</v>
      </c>
      <c r="X454" s="2">
        <v>0</v>
      </c>
      <c r="Y454" s="2">
        <v>0</v>
      </c>
      <c r="Z454" s="2">
        <v>0</v>
      </c>
      <c r="AA454" s="7">
        <v>6</v>
      </c>
      <c r="AB454" s="6">
        <v>72</v>
      </c>
      <c r="AC454" s="8">
        <v>92</v>
      </c>
      <c r="AD454" s="8">
        <v>24</v>
      </c>
      <c r="AE454" s="9">
        <v>176383</v>
      </c>
      <c r="AF454" s="44">
        <v>91922.639407697745</v>
      </c>
    </row>
    <row r="455" spans="18:32" x14ac:dyDescent="0.3">
      <c r="R455" s="6">
        <v>2</v>
      </c>
      <c r="S455" s="27">
        <f ca="1">IF('modified training dataset'!S455 = "M", 0, 1)</f>
        <v>0</v>
      </c>
      <c r="T455" s="27">
        <f>IF(DAD_MD_Training!U455="MARRIED",1,0)</f>
        <v>0</v>
      </c>
      <c r="U455" s="2">
        <v>0</v>
      </c>
      <c r="V455" s="2">
        <v>0</v>
      </c>
      <c r="W455" s="28">
        <f>DAD_MD_Training!T455*'modified training dataset'!Y455</f>
        <v>0</v>
      </c>
      <c r="X455" s="2">
        <v>0</v>
      </c>
      <c r="Y455" s="2">
        <v>0</v>
      </c>
      <c r="Z455" s="2">
        <v>1</v>
      </c>
      <c r="AA455" s="7">
        <v>11</v>
      </c>
      <c r="AB455" s="6">
        <v>78</v>
      </c>
      <c r="AC455" s="8">
        <v>126</v>
      </c>
      <c r="AD455" s="8">
        <v>24</v>
      </c>
      <c r="AE455" s="9">
        <v>233522</v>
      </c>
      <c r="AF455" s="44">
        <v>191090.66853407674</v>
      </c>
    </row>
    <row r="456" spans="18:32" x14ac:dyDescent="0.3">
      <c r="R456" s="6">
        <v>7</v>
      </c>
      <c r="S456" s="27">
        <f ca="1">IF('modified training dataset'!S456 = "M", 0, 1)</f>
        <v>0</v>
      </c>
      <c r="T456" s="27">
        <f>IF(DAD_MD_Training!U456="MARRIED",1,0)</f>
        <v>0</v>
      </c>
      <c r="U456" s="2">
        <v>0</v>
      </c>
      <c r="V456" s="2">
        <v>0</v>
      </c>
      <c r="W456" s="28">
        <f>DAD_MD_Training!T456*'modified training dataset'!Y456</f>
        <v>0</v>
      </c>
      <c r="X456" s="2">
        <v>0</v>
      </c>
      <c r="Y456" s="2">
        <v>0</v>
      </c>
      <c r="Z456" s="2">
        <v>1</v>
      </c>
      <c r="AA456" s="7">
        <v>16</v>
      </c>
      <c r="AB456" s="6">
        <v>110</v>
      </c>
      <c r="AC456" s="8">
        <v>126</v>
      </c>
      <c r="AD456" s="8">
        <v>26</v>
      </c>
      <c r="AE456" s="9">
        <v>132585</v>
      </c>
      <c r="AF456" s="44">
        <v>209630.89699396616</v>
      </c>
    </row>
    <row r="457" spans="18:32" ht="15" thickBot="1" x14ac:dyDescent="0.35">
      <c r="R457" s="6">
        <v>1</v>
      </c>
      <c r="S457" s="27">
        <f ca="1">IF('modified training dataset'!S457 = "M", 0, 1)</f>
        <v>0</v>
      </c>
      <c r="T457" s="27">
        <f>IF(DAD_MD_Training!U457="MARRIED",1,0)</f>
        <v>0</v>
      </c>
      <c r="U457" s="2">
        <v>0</v>
      </c>
      <c r="V457" s="2">
        <v>0</v>
      </c>
      <c r="W457" s="28">
        <f>DAD_MD_Training!T457*'modified training dataset'!Y457</f>
        <v>0</v>
      </c>
      <c r="X457" s="2">
        <v>0</v>
      </c>
      <c r="Y457" s="2">
        <v>0</v>
      </c>
      <c r="Z457" s="2">
        <v>1</v>
      </c>
      <c r="AA457" s="7">
        <v>9</v>
      </c>
      <c r="AB457" s="6">
        <v>29</v>
      </c>
      <c r="AC457" s="8">
        <v>103</v>
      </c>
      <c r="AD457" s="8">
        <v>26</v>
      </c>
      <c r="AE457" s="9">
        <v>170654</v>
      </c>
      <c r="AF457" s="45">
        <v>156706.74475217811</v>
      </c>
    </row>
  </sheetData>
  <sortState xmlns:xlrd2="http://schemas.microsoft.com/office/spreadsheetml/2017/richdata2" ref="W55:W254">
    <sortCondition ref="W5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9"/>
  <sheetViews>
    <sheetView topLeftCell="O1" workbookViewId="0">
      <selection activeCell="E2" sqref="E2"/>
    </sheetView>
  </sheetViews>
  <sheetFormatPr defaultColWidth="12.6640625" defaultRowHeight="14.4" x14ac:dyDescent="0.3"/>
  <cols>
    <col min="12" max="12" width="19.44140625" customWidth="1"/>
  </cols>
  <sheetData>
    <row r="1" spans="1:21" ht="43.8" thickBot="1" x14ac:dyDescent="0.35">
      <c r="A1" s="33" t="s">
        <v>0</v>
      </c>
      <c r="B1" s="34" t="s">
        <v>1</v>
      </c>
      <c r="C1" s="34" t="s">
        <v>2</v>
      </c>
      <c r="D1" s="26" t="s">
        <v>38</v>
      </c>
      <c r="E1" s="26" t="s">
        <v>40</v>
      </c>
      <c r="F1" s="34" t="s">
        <v>3</v>
      </c>
      <c r="G1" s="26" t="s">
        <v>12</v>
      </c>
      <c r="H1" s="26" t="s">
        <v>9</v>
      </c>
      <c r="I1" s="34" t="s">
        <v>34</v>
      </c>
      <c r="J1" s="26" t="s">
        <v>13</v>
      </c>
      <c r="K1" s="26" t="s">
        <v>14</v>
      </c>
      <c r="L1" s="26" t="s">
        <v>45</v>
      </c>
      <c r="M1" s="26" t="s">
        <v>43</v>
      </c>
      <c r="N1" s="26" t="s">
        <v>11</v>
      </c>
      <c r="O1" s="26" t="s">
        <v>41</v>
      </c>
      <c r="P1" s="34" t="s">
        <v>4</v>
      </c>
      <c r="Q1" s="34" t="s">
        <v>5</v>
      </c>
      <c r="R1" s="34" t="s">
        <v>6</v>
      </c>
      <c r="S1" s="34" t="s">
        <v>7</v>
      </c>
      <c r="T1" s="34" t="s">
        <v>35</v>
      </c>
      <c r="U1" s="34" t="s">
        <v>39</v>
      </c>
    </row>
    <row r="2" spans="1:21" x14ac:dyDescent="0.3">
      <c r="A2" s="10">
        <v>1</v>
      </c>
      <c r="B2" s="6">
        <v>9</v>
      </c>
      <c r="C2" s="6" t="s">
        <v>8</v>
      </c>
      <c r="D2" s="1">
        <v>0</v>
      </c>
      <c r="E2" s="27">
        <f t="shared" ref="E2:E49" si="0">IF(D2=0,1,0)</f>
        <v>1</v>
      </c>
      <c r="F2" s="6" t="s">
        <v>12</v>
      </c>
      <c r="G2" s="27">
        <f t="shared" ref="G2:G49" si="1">IF(F2="UNMARRIED",1,0)</f>
        <v>1</v>
      </c>
      <c r="H2" s="27">
        <f t="shared" ref="H2:H49" si="2">IF(G2=0,1,0)</f>
        <v>0</v>
      </c>
      <c r="I2" s="2" t="s">
        <v>13</v>
      </c>
      <c r="J2" s="2">
        <v>1</v>
      </c>
      <c r="K2" s="2">
        <v>0</v>
      </c>
      <c r="L2" s="28">
        <f t="shared" ref="L2:L49" si="3">E2*K2</f>
        <v>0</v>
      </c>
      <c r="M2" s="2">
        <v>0</v>
      </c>
      <c r="N2" s="2">
        <v>0</v>
      </c>
      <c r="O2" s="2">
        <v>0</v>
      </c>
      <c r="P2" s="7">
        <v>20.6</v>
      </c>
      <c r="Q2" s="6">
        <v>128</v>
      </c>
      <c r="R2" s="8">
        <v>75</v>
      </c>
      <c r="S2" s="8">
        <v>22</v>
      </c>
      <c r="T2" s="9">
        <v>119776</v>
      </c>
      <c r="U2" s="9">
        <f t="shared" ref="U2:U49" si="4">LN(T2)</f>
        <v>11.693378610704155</v>
      </c>
    </row>
    <row r="3" spans="1:21" x14ac:dyDescent="0.3">
      <c r="A3" s="10">
        <v>2</v>
      </c>
      <c r="B3" s="6">
        <v>6</v>
      </c>
      <c r="C3" s="6" t="s">
        <v>10</v>
      </c>
      <c r="D3" s="1">
        <v>1</v>
      </c>
      <c r="E3" s="27">
        <f t="shared" si="0"/>
        <v>0</v>
      </c>
      <c r="F3" s="6" t="s">
        <v>12</v>
      </c>
      <c r="G3" s="27">
        <f t="shared" si="1"/>
        <v>1</v>
      </c>
      <c r="H3" s="27">
        <f t="shared" si="2"/>
        <v>0</v>
      </c>
      <c r="I3" s="2" t="s">
        <v>13</v>
      </c>
      <c r="J3" s="2">
        <v>1</v>
      </c>
      <c r="K3" s="2">
        <v>0</v>
      </c>
      <c r="L3" s="28">
        <f t="shared" si="3"/>
        <v>0</v>
      </c>
      <c r="M3" s="2">
        <v>0</v>
      </c>
      <c r="N3" s="2">
        <v>0</v>
      </c>
      <c r="O3" s="2">
        <v>0</v>
      </c>
      <c r="P3" s="7">
        <v>22</v>
      </c>
      <c r="Q3" s="6">
        <v>121</v>
      </c>
      <c r="R3" s="8">
        <v>96</v>
      </c>
      <c r="S3" s="8">
        <v>20</v>
      </c>
      <c r="T3" s="9">
        <v>109117</v>
      </c>
      <c r="U3" s="9">
        <f t="shared" si="4"/>
        <v>11.600175980030738</v>
      </c>
    </row>
    <row r="4" spans="1:21" x14ac:dyDescent="0.3">
      <c r="A4" s="10">
        <v>3</v>
      </c>
      <c r="B4" s="6">
        <v>7</v>
      </c>
      <c r="C4" s="6" t="s">
        <v>8</v>
      </c>
      <c r="D4" s="1">
        <v>0</v>
      </c>
      <c r="E4" s="27">
        <f t="shared" si="0"/>
        <v>1</v>
      </c>
      <c r="F4" s="6" t="s">
        <v>12</v>
      </c>
      <c r="G4" s="27">
        <f t="shared" si="1"/>
        <v>1</v>
      </c>
      <c r="H4" s="27">
        <f t="shared" si="2"/>
        <v>0</v>
      </c>
      <c r="I4" s="2" t="s">
        <v>44</v>
      </c>
      <c r="J4" s="2">
        <v>0</v>
      </c>
      <c r="K4" s="2">
        <v>0</v>
      </c>
      <c r="L4" s="28">
        <f t="shared" si="3"/>
        <v>0</v>
      </c>
      <c r="M4" s="2">
        <v>0</v>
      </c>
      <c r="N4" s="2">
        <v>0</v>
      </c>
      <c r="O4" s="2">
        <v>1</v>
      </c>
      <c r="P4" s="7">
        <v>24</v>
      </c>
      <c r="Q4" s="6">
        <v>129</v>
      </c>
      <c r="R4" s="8">
        <v>104</v>
      </c>
      <c r="S4" s="8">
        <v>24</v>
      </c>
      <c r="T4" s="9">
        <v>174074</v>
      </c>
      <c r="U4" s="9">
        <f t="shared" si="4"/>
        <v>12.067235775143953</v>
      </c>
    </row>
    <row r="5" spans="1:21" x14ac:dyDescent="0.3">
      <c r="A5" s="10">
        <v>4</v>
      </c>
      <c r="B5" s="6">
        <v>10</v>
      </c>
      <c r="C5" s="6" t="s">
        <v>8</v>
      </c>
      <c r="D5" s="1">
        <v>0</v>
      </c>
      <c r="E5" s="27">
        <f t="shared" si="0"/>
        <v>1</v>
      </c>
      <c r="F5" s="6" t="s">
        <v>12</v>
      </c>
      <c r="G5" s="27">
        <f t="shared" si="1"/>
        <v>1</v>
      </c>
      <c r="H5" s="27">
        <f t="shared" si="2"/>
        <v>0</v>
      </c>
      <c r="I5" s="2" t="s">
        <v>44</v>
      </c>
      <c r="J5" s="2">
        <v>0</v>
      </c>
      <c r="K5" s="2">
        <v>0</v>
      </c>
      <c r="L5" s="28">
        <f t="shared" si="3"/>
        <v>0</v>
      </c>
      <c r="M5" s="2">
        <v>0</v>
      </c>
      <c r="N5" s="2">
        <v>0</v>
      </c>
      <c r="O5" s="2">
        <v>1</v>
      </c>
      <c r="P5" s="7">
        <v>6</v>
      </c>
      <c r="Q5" s="6">
        <v>26</v>
      </c>
      <c r="R5" s="8">
        <v>120</v>
      </c>
      <c r="S5" s="8">
        <v>26</v>
      </c>
      <c r="T5" s="9">
        <v>169641</v>
      </c>
      <c r="U5" s="9">
        <f t="shared" si="4"/>
        <v>12.041439718407275</v>
      </c>
    </row>
    <row r="6" spans="1:21" x14ac:dyDescent="0.3">
      <c r="A6" s="10">
        <v>5</v>
      </c>
      <c r="B6" s="6">
        <v>12</v>
      </c>
      <c r="C6" s="6" t="s">
        <v>10</v>
      </c>
      <c r="D6" s="1">
        <v>1</v>
      </c>
      <c r="E6" s="27">
        <f t="shared" si="0"/>
        <v>0</v>
      </c>
      <c r="F6" s="6" t="s">
        <v>12</v>
      </c>
      <c r="G6" s="27">
        <f t="shared" si="1"/>
        <v>1</v>
      </c>
      <c r="H6" s="27">
        <f t="shared" si="2"/>
        <v>0</v>
      </c>
      <c r="I6" s="2" t="s">
        <v>44</v>
      </c>
      <c r="J6" s="2">
        <v>0</v>
      </c>
      <c r="K6" s="2">
        <v>0</v>
      </c>
      <c r="L6" s="28">
        <f t="shared" si="3"/>
        <v>0</v>
      </c>
      <c r="M6" s="2">
        <v>0</v>
      </c>
      <c r="N6" s="2">
        <v>0</v>
      </c>
      <c r="O6" s="2">
        <v>1</v>
      </c>
      <c r="P6" s="7">
        <v>26</v>
      </c>
      <c r="Q6" s="6">
        <v>55</v>
      </c>
      <c r="R6" s="8">
        <v>58</v>
      </c>
      <c r="S6" s="8">
        <v>26</v>
      </c>
      <c r="T6" s="9">
        <v>58943</v>
      </c>
      <c r="U6" s="9">
        <f t="shared" si="4"/>
        <v>10.984326154215911</v>
      </c>
    </row>
    <row r="7" spans="1:21" x14ac:dyDescent="0.3">
      <c r="A7" s="10">
        <v>6</v>
      </c>
      <c r="B7" s="6">
        <v>1</v>
      </c>
      <c r="C7" s="6" t="s">
        <v>8</v>
      </c>
      <c r="D7" s="1">
        <v>0</v>
      </c>
      <c r="E7" s="27">
        <f t="shared" si="0"/>
        <v>1</v>
      </c>
      <c r="F7" s="6" t="s">
        <v>12</v>
      </c>
      <c r="G7" s="27">
        <f t="shared" si="1"/>
        <v>1</v>
      </c>
      <c r="H7" s="27">
        <f t="shared" si="2"/>
        <v>0</v>
      </c>
      <c r="I7" s="2" t="s">
        <v>44</v>
      </c>
      <c r="J7" s="2">
        <v>0</v>
      </c>
      <c r="K7" s="2">
        <v>0</v>
      </c>
      <c r="L7" s="28">
        <f t="shared" si="3"/>
        <v>0</v>
      </c>
      <c r="M7" s="2">
        <v>0</v>
      </c>
      <c r="N7" s="2">
        <v>0</v>
      </c>
      <c r="O7" s="2">
        <v>1</v>
      </c>
      <c r="P7" s="7">
        <v>9</v>
      </c>
      <c r="Q7" s="6">
        <v>80</v>
      </c>
      <c r="R7" s="8">
        <v>100</v>
      </c>
      <c r="S7" s="8">
        <v>30</v>
      </c>
      <c r="T7" s="9">
        <v>136040</v>
      </c>
      <c r="U7" s="9">
        <f t="shared" si="4"/>
        <v>11.820704239121131</v>
      </c>
    </row>
    <row r="8" spans="1:21" x14ac:dyDescent="0.3">
      <c r="A8" s="10">
        <v>7</v>
      </c>
      <c r="B8" s="6">
        <v>1</v>
      </c>
      <c r="C8" s="6" t="s">
        <v>10</v>
      </c>
      <c r="D8" s="1">
        <v>1</v>
      </c>
      <c r="E8" s="27">
        <f t="shared" si="0"/>
        <v>0</v>
      </c>
      <c r="F8" s="6" t="s">
        <v>12</v>
      </c>
      <c r="G8" s="27">
        <f t="shared" si="1"/>
        <v>1</v>
      </c>
      <c r="H8" s="27">
        <f t="shared" si="2"/>
        <v>0</v>
      </c>
      <c r="I8" s="2" t="s">
        <v>44</v>
      </c>
      <c r="J8" s="2">
        <v>0</v>
      </c>
      <c r="K8" s="2">
        <v>0</v>
      </c>
      <c r="L8" s="28">
        <f t="shared" si="3"/>
        <v>0</v>
      </c>
      <c r="M8" s="2">
        <v>0</v>
      </c>
      <c r="N8" s="2">
        <v>0</v>
      </c>
      <c r="O8" s="2">
        <v>1</v>
      </c>
      <c r="P8" s="7">
        <v>8.3000000000000007</v>
      </c>
      <c r="Q8" s="6">
        <v>74</v>
      </c>
      <c r="R8" s="8">
        <v>100</v>
      </c>
      <c r="S8" s="8">
        <v>24</v>
      </c>
      <c r="T8" s="9">
        <v>78215</v>
      </c>
      <c r="U8" s="9">
        <f t="shared" si="4"/>
        <v>11.267216723995871</v>
      </c>
    </row>
    <row r="9" spans="1:21" x14ac:dyDescent="0.3">
      <c r="A9" s="10">
        <v>8</v>
      </c>
      <c r="B9" s="6">
        <v>4</v>
      </c>
      <c r="C9" s="6" t="s">
        <v>8</v>
      </c>
      <c r="D9" s="1">
        <v>0</v>
      </c>
      <c r="E9" s="27">
        <f t="shared" si="0"/>
        <v>1</v>
      </c>
      <c r="F9" s="6" t="s">
        <v>12</v>
      </c>
      <c r="G9" s="27">
        <f t="shared" si="1"/>
        <v>1</v>
      </c>
      <c r="H9" s="27">
        <f t="shared" si="2"/>
        <v>0</v>
      </c>
      <c r="I9" s="2" t="s">
        <v>44</v>
      </c>
      <c r="J9" s="2">
        <v>0</v>
      </c>
      <c r="K9" s="2">
        <v>0</v>
      </c>
      <c r="L9" s="28">
        <f t="shared" si="3"/>
        <v>0</v>
      </c>
      <c r="M9" s="2">
        <v>0</v>
      </c>
      <c r="N9" s="2">
        <v>0</v>
      </c>
      <c r="O9" s="2">
        <v>1</v>
      </c>
      <c r="P9" s="7">
        <v>15</v>
      </c>
      <c r="Q9" s="6">
        <v>105</v>
      </c>
      <c r="R9" s="8">
        <v>100</v>
      </c>
      <c r="S9" s="8">
        <v>24</v>
      </c>
      <c r="T9" s="9">
        <v>73218</v>
      </c>
      <c r="U9" s="9">
        <f t="shared" si="4"/>
        <v>11.201196571359894</v>
      </c>
    </row>
    <row r="10" spans="1:21" x14ac:dyDescent="0.3">
      <c r="A10" s="10">
        <v>9</v>
      </c>
      <c r="B10" s="6">
        <v>4</v>
      </c>
      <c r="C10" s="6" t="s">
        <v>8</v>
      </c>
      <c r="D10" s="1">
        <v>0</v>
      </c>
      <c r="E10" s="27">
        <f t="shared" si="0"/>
        <v>1</v>
      </c>
      <c r="F10" s="6" t="s">
        <v>12</v>
      </c>
      <c r="G10" s="27">
        <f t="shared" si="1"/>
        <v>1</v>
      </c>
      <c r="H10" s="27">
        <f t="shared" si="2"/>
        <v>0</v>
      </c>
      <c r="I10" s="2" t="s">
        <v>13</v>
      </c>
      <c r="J10" s="2">
        <v>1</v>
      </c>
      <c r="K10" s="2">
        <v>0</v>
      </c>
      <c r="L10" s="28">
        <f t="shared" si="3"/>
        <v>0</v>
      </c>
      <c r="M10" s="2">
        <v>0</v>
      </c>
      <c r="N10" s="2">
        <v>0</v>
      </c>
      <c r="O10" s="2">
        <v>0</v>
      </c>
      <c r="P10" s="7">
        <v>14.2</v>
      </c>
      <c r="Q10" s="6">
        <v>98</v>
      </c>
      <c r="R10" s="8">
        <v>93</v>
      </c>
      <c r="S10" s="8">
        <v>28</v>
      </c>
      <c r="T10" s="9">
        <v>51009</v>
      </c>
      <c r="U10" s="9">
        <f t="shared" si="4"/>
        <v>10.839757366725596</v>
      </c>
    </row>
    <row r="11" spans="1:21" x14ac:dyDescent="0.3">
      <c r="A11" s="10">
        <v>10</v>
      </c>
      <c r="B11" s="6">
        <v>61</v>
      </c>
      <c r="C11" s="6" t="s">
        <v>8</v>
      </c>
      <c r="D11" s="1">
        <v>0</v>
      </c>
      <c r="E11" s="27">
        <f t="shared" si="0"/>
        <v>1</v>
      </c>
      <c r="F11" s="6" t="s">
        <v>9</v>
      </c>
      <c r="G11" s="27">
        <f t="shared" si="1"/>
        <v>0</v>
      </c>
      <c r="H11" s="27">
        <f t="shared" si="2"/>
        <v>1</v>
      </c>
      <c r="I11" s="2" t="s">
        <v>11</v>
      </c>
      <c r="J11" s="2">
        <v>0</v>
      </c>
      <c r="K11" s="2">
        <v>0</v>
      </c>
      <c r="L11" s="28">
        <f t="shared" si="3"/>
        <v>0</v>
      </c>
      <c r="M11" s="2">
        <v>0</v>
      </c>
      <c r="N11" s="2">
        <v>1</v>
      </c>
      <c r="O11" s="2">
        <v>0</v>
      </c>
      <c r="P11" s="7">
        <v>49</v>
      </c>
      <c r="Q11" s="6">
        <v>160</v>
      </c>
      <c r="R11" s="8">
        <v>76</v>
      </c>
      <c r="S11" s="8">
        <v>24</v>
      </c>
      <c r="T11" s="9">
        <v>210622</v>
      </c>
      <c r="U11" s="9">
        <f t="shared" si="4"/>
        <v>12.257820336663883</v>
      </c>
    </row>
    <row r="12" spans="1:21" x14ac:dyDescent="0.3">
      <c r="A12" s="10">
        <v>11</v>
      </c>
      <c r="B12" s="6">
        <v>20</v>
      </c>
      <c r="C12" s="6" t="s">
        <v>8</v>
      </c>
      <c r="D12" s="1">
        <v>0</v>
      </c>
      <c r="E12" s="27">
        <f t="shared" si="0"/>
        <v>1</v>
      </c>
      <c r="F12" s="6" t="s">
        <v>12</v>
      </c>
      <c r="G12" s="27">
        <f t="shared" si="1"/>
        <v>1</v>
      </c>
      <c r="H12" s="27">
        <f t="shared" si="2"/>
        <v>0</v>
      </c>
      <c r="I12" s="2" t="s">
        <v>11</v>
      </c>
      <c r="J12" s="2">
        <v>0</v>
      </c>
      <c r="K12" s="2">
        <v>0</v>
      </c>
      <c r="L12" s="28">
        <f t="shared" si="3"/>
        <v>0</v>
      </c>
      <c r="M12" s="2">
        <v>0</v>
      </c>
      <c r="N12" s="2">
        <v>1</v>
      </c>
      <c r="O12" s="2">
        <v>0</v>
      </c>
      <c r="P12" s="7">
        <v>54</v>
      </c>
      <c r="Q12" s="6">
        <v>171</v>
      </c>
      <c r="R12" s="8">
        <v>84</v>
      </c>
      <c r="S12" s="8">
        <v>20</v>
      </c>
      <c r="T12" s="9">
        <v>260869</v>
      </c>
      <c r="U12" s="9">
        <f t="shared" si="4"/>
        <v>12.471773644594165</v>
      </c>
    </row>
    <row r="13" spans="1:21" x14ac:dyDescent="0.3">
      <c r="A13" s="10">
        <v>12</v>
      </c>
      <c r="B13" s="23">
        <v>0.66666666666666663</v>
      </c>
      <c r="C13" s="6" t="s">
        <v>10</v>
      </c>
      <c r="D13" s="1">
        <v>1</v>
      </c>
      <c r="E13" s="27">
        <f t="shared" si="0"/>
        <v>0</v>
      </c>
      <c r="F13" s="6" t="s">
        <v>12</v>
      </c>
      <c r="G13" s="27">
        <f t="shared" si="1"/>
        <v>1</v>
      </c>
      <c r="H13" s="27">
        <f t="shared" si="2"/>
        <v>0</v>
      </c>
      <c r="I13" s="2" t="s">
        <v>13</v>
      </c>
      <c r="J13" s="2">
        <v>1</v>
      </c>
      <c r="K13" s="2">
        <v>0</v>
      </c>
      <c r="L13" s="28">
        <f t="shared" si="3"/>
        <v>0</v>
      </c>
      <c r="M13" s="2">
        <v>0</v>
      </c>
      <c r="N13" s="2">
        <v>0</v>
      </c>
      <c r="O13" s="2">
        <v>0</v>
      </c>
      <c r="P13" s="7">
        <v>2.4</v>
      </c>
      <c r="Q13" s="6">
        <v>47</v>
      </c>
      <c r="R13" s="8">
        <v>134</v>
      </c>
      <c r="S13" s="8">
        <v>34</v>
      </c>
      <c r="T13" s="9">
        <v>48156</v>
      </c>
      <c r="U13" s="9">
        <f t="shared" si="4"/>
        <v>10.782201020054917</v>
      </c>
    </row>
    <row r="14" spans="1:21" x14ac:dyDescent="0.3">
      <c r="A14" s="10">
        <v>13</v>
      </c>
      <c r="B14" s="6">
        <v>3</v>
      </c>
      <c r="C14" s="6" t="s">
        <v>8</v>
      </c>
      <c r="D14" s="1">
        <v>0</v>
      </c>
      <c r="E14" s="27">
        <f t="shared" si="0"/>
        <v>1</v>
      </c>
      <c r="F14" s="6" t="s">
        <v>12</v>
      </c>
      <c r="G14" s="27">
        <f t="shared" si="1"/>
        <v>1</v>
      </c>
      <c r="H14" s="27">
        <f t="shared" si="2"/>
        <v>0</v>
      </c>
      <c r="I14" s="2" t="s">
        <v>44</v>
      </c>
      <c r="J14" s="2">
        <v>0</v>
      </c>
      <c r="K14" s="2">
        <v>0</v>
      </c>
      <c r="L14" s="28">
        <f t="shared" si="3"/>
        <v>0</v>
      </c>
      <c r="M14" s="2">
        <v>0</v>
      </c>
      <c r="N14" s="2">
        <v>0</v>
      </c>
      <c r="O14" s="2">
        <v>1</v>
      </c>
      <c r="P14" s="7">
        <v>15</v>
      </c>
      <c r="Q14" s="6">
        <v>100</v>
      </c>
      <c r="R14" s="8">
        <v>90</v>
      </c>
      <c r="S14" s="8">
        <v>22</v>
      </c>
      <c r="T14" s="9">
        <v>69509</v>
      </c>
      <c r="U14" s="9">
        <f t="shared" si="4"/>
        <v>11.149211519571827</v>
      </c>
    </row>
    <row r="15" spans="1:21" x14ac:dyDescent="0.3">
      <c r="A15" s="10">
        <v>14</v>
      </c>
      <c r="B15" s="6">
        <v>1</v>
      </c>
      <c r="C15" s="6" t="s">
        <v>10</v>
      </c>
      <c r="D15" s="1">
        <v>1</v>
      </c>
      <c r="E15" s="27">
        <f t="shared" si="0"/>
        <v>0</v>
      </c>
      <c r="F15" s="6" t="s">
        <v>12</v>
      </c>
      <c r="G15" s="27">
        <f t="shared" si="1"/>
        <v>1</v>
      </c>
      <c r="H15" s="27">
        <f t="shared" si="2"/>
        <v>0</v>
      </c>
      <c r="I15" s="2" t="s">
        <v>13</v>
      </c>
      <c r="J15" s="2">
        <v>1</v>
      </c>
      <c r="K15" s="2">
        <v>0</v>
      </c>
      <c r="L15" s="28">
        <f t="shared" si="3"/>
        <v>0</v>
      </c>
      <c r="M15" s="2">
        <v>0</v>
      </c>
      <c r="N15" s="2">
        <v>0</v>
      </c>
      <c r="O15" s="2">
        <v>0</v>
      </c>
      <c r="P15" s="7">
        <v>9.6999999999999993</v>
      </c>
      <c r="Q15" s="6">
        <v>78</v>
      </c>
      <c r="R15" s="8">
        <v>112</v>
      </c>
      <c r="S15" s="8">
        <v>22</v>
      </c>
      <c r="T15" s="9">
        <v>46093</v>
      </c>
      <c r="U15" s="9">
        <f t="shared" si="4"/>
        <v>10.738416373637513</v>
      </c>
    </row>
    <row r="16" spans="1:21" x14ac:dyDescent="0.3">
      <c r="A16" s="10">
        <v>15</v>
      </c>
      <c r="B16" s="6">
        <v>56</v>
      </c>
      <c r="C16" s="6" t="s">
        <v>8</v>
      </c>
      <c r="D16" s="1">
        <v>0</v>
      </c>
      <c r="E16" s="27">
        <f t="shared" si="0"/>
        <v>1</v>
      </c>
      <c r="F16" s="6" t="s">
        <v>9</v>
      </c>
      <c r="G16" s="27">
        <f t="shared" si="1"/>
        <v>0</v>
      </c>
      <c r="H16" s="27">
        <f t="shared" si="2"/>
        <v>1</v>
      </c>
      <c r="I16" s="2" t="s">
        <v>43</v>
      </c>
      <c r="J16" s="2">
        <v>0</v>
      </c>
      <c r="K16" s="2">
        <v>0</v>
      </c>
      <c r="L16" s="28">
        <f t="shared" si="3"/>
        <v>0</v>
      </c>
      <c r="M16" s="2">
        <v>1</v>
      </c>
      <c r="N16" s="2">
        <v>0</v>
      </c>
      <c r="O16" s="2">
        <v>0</v>
      </c>
      <c r="P16" s="7">
        <v>78</v>
      </c>
      <c r="Q16" s="6">
        <v>169</v>
      </c>
      <c r="R16" s="8">
        <v>70</v>
      </c>
      <c r="S16" s="8">
        <v>20</v>
      </c>
      <c r="T16" s="9">
        <v>188824</v>
      </c>
      <c r="U16" s="9">
        <f t="shared" si="4"/>
        <v>12.148570643258715</v>
      </c>
    </row>
    <row r="17" spans="1:21" x14ac:dyDescent="0.3">
      <c r="A17" s="10">
        <v>16</v>
      </c>
      <c r="B17" s="6">
        <v>45</v>
      </c>
      <c r="C17" s="6" t="s">
        <v>8</v>
      </c>
      <c r="D17" s="1">
        <v>0</v>
      </c>
      <c r="E17" s="27">
        <f t="shared" si="0"/>
        <v>1</v>
      </c>
      <c r="F17" s="6" t="s">
        <v>9</v>
      </c>
      <c r="G17" s="27">
        <f t="shared" si="1"/>
        <v>0</v>
      </c>
      <c r="H17" s="27">
        <f t="shared" si="2"/>
        <v>1</v>
      </c>
      <c r="I17" s="2" t="s">
        <v>43</v>
      </c>
      <c r="J17" s="2">
        <v>0</v>
      </c>
      <c r="K17" s="2">
        <v>0</v>
      </c>
      <c r="L17" s="28">
        <f t="shared" si="3"/>
        <v>0</v>
      </c>
      <c r="M17" s="2">
        <v>1</v>
      </c>
      <c r="N17" s="2">
        <v>0</v>
      </c>
      <c r="O17" s="2">
        <v>0</v>
      </c>
      <c r="P17" s="7">
        <v>70</v>
      </c>
      <c r="Q17" s="6">
        <v>160</v>
      </c>
      <c r="R17" s="8">
        <v>70</v>
      </c>
      <c r="S17" s="8">
        <v>24</v>
      </c>
      <c r="T17" s="9">
        <v>143482</v>
      </c>
      <c r="U17" s="9">
        <f t="shared" si="4"/>
        <v>11.873964870774047</v>
      </c>
    </row>
    <row r="18" spans="1:21" x14ac:dyDescent="0.3">
      <c r="A18" s="10">
        <v>17</v>
      </c>
      <c r="B18" s="6">
        <v>11</v>
      </c>
      <c r="C18" s="6" t="s">
        <v>8</v>
      </c>
      <c r="D18" s="1">
        <v>0</v>
      </c>
      <c r="E18" s="27">
        <f t="shared" si="0"/>
        <v>1</v>
      </c>
      <c r="F18" s="6" t="s">
        <v>12</v>
      </c>
      <c r="G18" s="27">
        <f t="shared" si="1"/>
        <v>1</v>
      </c>
      <c r="H18" s="27">
        <f t="shared" si="2"/>
        <v>0</v>
      </c>
      <c r="I18" s="2" t="s">
        <v>44</v>
      </c>
      <c r="J18" s="2">
        <v>0</v>
      </c>
      <c r="K18" s="2">
        <v>0</v>
      </c>
      <c r="L18" s="28">
        <f t="shared" si="3"/>
        <v>0</v>
      </c>
      <c r="M18" s="2">
        <v>0</v>
      </c>
      <c r="N18" s="2">
        <v>0</v>
      </c>
      <c r="O18" s="2">
        <v>1</v>
      </c>
      <c r="P18" s="7">
        <v>19</v>
      </c>
      <c r="Q18" s="6">
        <v>124</v>
      </c>
      <c r="R18" s="8">
        <v>120</v>
      </c>
      <c r="S18" s="8">
        <v>22</v>
      </c>
      <c r="T18" s="9">
        <v>220899</v>
      </c>
      <c r="U18" s="9">
        <f t="shared" si="4"/>
        <v>12.305460862462697</v>
      </c>
    </row>
    <row r="19" spans="1:21" x14ac:dyDescent="0.3">
      <c r="A19" s="10">
        <v>18</v>
      </c>
      <c r="B19" s="6">
        <v>58</v>
      </c>
      <c r="C19" s="6" t="s">
        <v>8</v>
      </c>
      <c r="D19" s="1">
        <v>0</v>
      </c>
      <c r="E19" s="27">
        <f t="shared" si="0"/>
        <v>1</v>
      </c>
      <c r="F19" s="6" t="s">
        <v>9</v>
      </c>
      <c r="G19" s="27">
        <f t="shared" si="1"/>
        <v>0</v>
      </c>
      <c r="H19" s="27">
        <f t="shared" si="2"/>
        <v>1</v>
      </c>
      <c r="I19" s="2" t="s">
        <v>43</v>
      </c>
      <c r="J19" s="2">
        <v>0</v>
      </c>
      <c r="K19" s="2">
        <v>0</v>
      </c>
      <c r="L19" s="28">
        <f t="shared" si="3"/>
        <v>0</v>
      </c>
      <c r="M19" s="2">
        <v>1</v>
      </c>
      <c r="N19" s="2">
        <v>0</v>
      </c>
      <c r="O19" s="2">
        <v>0</v>
      </c>
      <c r="P19" s="7">
        <v>63</v>
      </c>
      <c r="Q19" s="6">
        <v>156</v>
      </c>
      <c r="R19" s="8">
        <v>72</v>
      </c>
      <c r="S19" s="8">
        <v>14</v>
      </c>
      <c r="T19" s="9">
        <v>151931</v>
      </c>
      <c r="U19" s="9">
        <f t="shared" si="4"/>
        <v>11.931181749394694</v>
      </c>
    </row>
    <row r="20" spans="1:21" x14ac:dyDescent="0.3">
      <c r="A20" s="10">
        <v>19</v>
      </c>
      <c r="B20" s="6">
        <v>20</v>
      </c>
      <c r="C20" s="6" t="s">
        <v>10</v>
      </c>
      <c r="D20" s="1">
        <v>1</v>
      </c>
      <c r="E20" s="27">
        <f t="shared" si="0"/>
        <v>0</v>
      </c>
      <c r="F20" s="6" t="s">
        <v>12</v>
      </c>
      <c r="G20" s="27">
        <f t="shared" si="1"/>
        <v>1</v>
      </c>
      <c r="H20" s="27">
        <f t="shared" si="2"/>
        <v>0</v>
      </c>
      <c r="I20" s="2" t="s">
        <v>11</v>
      </c>
      <c r="J20" s="2">
        <v>0</v>
      </c>
      <c r="K20" s="2">
        <v>0</v>
      </c>
      <c r="L20" s="28">
        <f t="shared" si="3"/>
        <v>0</v>
      </c>
      <c r="M20" s="2">
        <v>0</v>
      </c>
      <c r="N20" s="2">
        <v>1</v>
      </c>
      <c r="O20" s="2">
        <v>0</v>
      </c>
      <c r="P20" s="7">
        <v>45</v>
      </c>
      <c r="Q20" s="6">
        <v>147</v>
      </c>
      <c r="R20" s="8">
        <v>88</v>
      </c>
      <c r="S20" s="8">
        <v>22</v>
      </c>
      <c r="T20" s="9">
        <v>156374</v>
      </c>
      <c r="U20" s="9">
        <f t="shared" si="4"/>
        <v>11.960005852864672</v>
      </c>
    </row>
    <row r="21" spans="1:21" x14ac:dyDescent="0.3">
      <c r="A21" s="10">
        <v>20</v>
      </c>
      <c r="B21" s="6">
        <v>1</v>
      </c>
      <c r="C21" s="6" t="s">
        <v>10</v>
      </c>
      <c r="D21" s="1">
        <v>1</v>
      </c>
      <c r="E21" s="27">
        <f t="shared" si="0"/>
        <v>0</v>
      </c>
      <c r="F21" s="6" t="s">
        <v>12</v>
      </c>
      <c r="G21" s="27">
        <f t="shared" si="1"/>
        <v>1</v>
      </c>
      <c r="H21" s="27">
        <f t="shared" si="2"/>
        <v>0</v>
      </c>
      <c r="I21" s="2" t="s">
        <v>44</v>
      </c>
      <c r="J21" s="2">
        <v>0</v>
      </c>
      <c r="K21" s="2">
        <v>0</v>
      </c>
      <c r="L21" s="28">
        <f t="shared" si="3"/>
        <v>0</v>
      </c>
      <c r="M21" s="2">
        <v>0</v>
      </c>
      <c r="N21" s="2">
        <v>0</v>
      </c>
      <c r="O21" s="2">
        <v>1</v>
      </c>
      <c r="P21" s="7">
        <v>10</v>
      </c>
      <c r="Q21" s="6">
        <v>70</v>
      </c>
      <c r="R21" s="8">
        <v>108</v>
      </c>
      <c r="S21" s="8">
        <v>24</v>
      </c>
      <c r="T21" s="9">
        <v>238320</v>
      </c>
      <c r="U21" s="9">
        <f t="shared" si="4"/>
        <v>12.381369587387164</v>
      </c>
    </row>
    <row r="22" spans="1:21" x14ac:dyDescent="0.3">
      <c r="A22" s="10">
        <v>21</v>
      </c>
      <c r="B22" s="6">
        <v>24</v>
      </c>
      <c r="C22" s="6" t="s">
        <v>8</v>
      </c>
      <c r="D22" s="1">
        <v>0</v>
      </c>
      <c r="E22" s="27">
        <f t="shared" si="0"/>
        <v>1</v>
      </c>
      <c r="F22" s="6" t="s">
        <v>12</v>
      </c>
      <c r="G22" s="27">
        <f t="shared" si="1"/>
        <v>1</v>
      </c>
      <c r="H22" s="27">
        <f t="shared" si="2"/>
        <v>0</v>
      </c>
      <c r="I22" s="2" t="s">
        <v>14</v>
      </c>
      <c r="J22" s="2">
        <v>0</v>
      </c>
      <c r="K22" s="2">
        <v>1</v>
      </c>
      <c r="L22" s="28">
        <f t="shared" si="3"/>
        <v>1</v>
      </c>
      <c r="M22" s="2">
        <v>0</v>
      </c>
      <c r="N22" s="2">
        <v>0</v>
      </c>
      <c r="O22" s="2">
        <v>0</v>
      </c>
      <c r="P22" s="7">
        <v>74.8</v>
      </c>
      <c r="Q22" s="6">
        <v>158</v>
      </c>
      <c r="R22" s="8">
        <v>78</v>
      </c>
      <c r="S22" s="8">
        <v>20</v>
      </c>
      <c r="T22" s="9">
        <v>205998</v>
      </c>
      <c r="U22" s="9">
        <f t="shared" si="4"/>
        <v>12.235621738986724</v>
      </c>
    </row>
    <row r="23" spans="1:21" x14ac:dyDescent="0.3">
      <c r="A23" s="10">
        <v>22</v>
      </c>
      <c r="B23" s="6">
        <v>44</v>
      </c>
      <c r="C23" s="6" t="s">
        <v>8</v>
      </c>
      <c r="D23" s="1">
        <v>0</v>
      </c>
      <c r="E23" s="27">
        <f t="shared" si="0"/>
        <v>1</v>
      </c>
      <c r="F23" s="6" t="s">
        <v>9</v>
      </c>
      <c r="G23" s="27">
        <f t="shared" si="1"/>
        <v>0</v>
      </c>
      <c r="H23" s="27">
        <f t="shared" si="2"/>
        <v>1</v>
      </c>
      <c r="I23" s="2" t="s">
        <v>42</v>
      </c>
      <c r="J23" s="2">
        <v>0</v>
      </c>
      <c r="K23" s="2">
        <v>0</v>
      </c>
      <c r="L23" s="28">
        <f t="shared" si="3"/>
        <v>0</v>
      </c>
      <c r="M23" s="2">
        <v>0</v>
      </c>
      <c r="N23" s="2">
        <v>0</v>
      </c>
      <c r="O23" s="2">
        <v>0</v>
      </c>
      <c r="P23" s="7">
        <v>62</v>
      </c>
      <c r="Q23" s="6">
        <v>165</v>
      </c>
      <c r="R23" s="8">
        <v>80</v>
      </c>
      <c r="S23" s="8">
        <v>24</v>
      </c>
      <c r="T23" s="9">
        <v>78251</v>
      </c>
      <c r="U23" s="9">
        <f t="shared" si="4"/>
        <v>11.267676887873458</v>
      </c>
    </row>
    <row r="24" spans="1:21" x14ac:dyDescent="0.3">
      <c r="A24" s="10">
        <v>23</v>
      </c>
      <c r="B24" s="6">
        <v>17</v>
      </c>
      <c r="C24" s="6" t="s">
        <v>8</v>
      </c>
      <c r="D24" s="1">
        <v>0</v>
      </c>
      <c r="E24" s="27">
        <f t="shared" si="0"/>
        <v>1</v>
      </c>
      <c r="F24" s="6" t="s">
        <v>12</v>
      </c>
      <c r="G24" s="27">
        <f t="shared" si="1"/>
        <v>1</v>
      </c>
      <c r="H24" s="27">
        <f t="shared" si="2"/>
        <v>0</v>
      </c>
      <c r="I24" s="2" t="s">
        <v>44</v>
      </c>
      <c r="J24" s="2">
        <v>0</v>
      </c>
      <c r="K24" s="2">
        <v>0</v>
      </c>
      <c r="L24" s="28">
        <f t="shared" si="3"/>
        <v>0</v>
      </c>
      <c r="M24" s="2">
        <v>0</v>
      </c>
      <c r="N24" s="2">
        <v>0</v>
      </c>
      <c r="O24" s="2">
        <v>1</v>
      </c>
      <c r="P24" s="7">
        <v>46.8</v>
      </c>
      <c r="Q24" s="6">
        <v>158</v>
      </c>
      <c r="R24" s="8">
        <v>76</v>
      </c>
      <c r="S24" s="8">
        <v>22</v>
      </c>
      <c r="T24" s="9">
        <v>175576</v>
      </c>
      <c r="U24" s="9">
        <f t="shared" si="4"/>
        <v>12.075827276582695</v>
      </c>
    </row>
    <row r="25" spans="1:21" x14ac:dyDescent="0.3">
      <c r="A25" s="10">
        <v>24</v>
      </c>
      <c r="B25" s="6">
        <v>26</v>
      </c>
      <c r="C25" s="6" t="s">
        <v>8</v>
      </c>
      <c r="D25" s="1">
        <v>0</v>
      </c>
      <c r="E25" s="27">
        <f t="shared" si="0"/>
        <v>1</v>
      </c>
      <c r="F25" s="6" t="s">
        <v>9</v>
      </c>
      <c r="G25" s="27">
        <f t="shared" si="1"/>
        <v>0</v>
      </c>
      <c r="H25" s="27">
        <f t="shared" si="2"/>
        <v>1</v>
      </c>
      <c r="I25" s="2" t="s">
        <v>44</v>
      </c>
      <c r="J25" s="2">
        <v>0</v>
      </c>
      <c r="K25" s="2">
        <v>0</v>
      </c>
      <c r="L25" s="28">
        <f t="shared" si="3"/>
        <v>0</v>
      </c>
      <c r="M25" s="2">
        <v>0</v>
      </c>
      <c r="N25" s="2">
        <v>0</v>
      </c>
      <c r="O25" s="2">
        <v>1</v>
      </c>
      <c r="P25" s="7">
        <v>41</v>
      </c>
      <c r="Q25" s="6">
        <v>158</v>
      </c>
      <c r="R25" s="8">
        <v>68</v>
      </c>
      <c r="S25" s="8">
        <v>24</v>
      </c>
      <c r="T25" s="9">
        <v>177874</v>
      </c>
      <c r="U25" s="9">
        <f t="shared" si="4"/>
        <v>12.088830713450841</v>
      </c>
    </row>
    <row r="26" spans="1:21" x14ac:dyDescent="0.3">
      <c r="A26" s="10">
        <v>25</v>
      </c>
      <c r="B26" s="23">
        <v>0.91666666666666663</v>
      </c>
      <c r="C26" s="6" t="s">
        <v>10</v>
      </c>
      <c r="D26" s="1">
        <v>1</v>
      </c>
      <c r="E26" s="27">
        <f t="shared" si="0"/>
        <v>0</v>
      </c>
      <c r="F26" s="6" t="s">
        <v>12</v>
      </c>
      <c r="G26" s="27">
        <f t="shared" si="1"/>
        <v>1</v>
      </c>
      <c r="H26" s="27">
        <f t="shared" si="2"/>
        <v>0</v>
      </c>
      <c r="I26" s="2" t="s">
        <v>44</v>
      </c>
      <c r="J26" s="2">
        <v>0</v>
      </c>
      <c r="K26" s="2">
        <v>0</v>
      </c>
      <c r="L26" s="28">
        <f t="shared" si="3"/>
        <v>0</v>
      </c>
      <c r="M26" s="2">
        <v>0</v>
      </c>
      <c r="N26" s="2">
        <v>0</v>
      </c>
      <c r="O26" s="2">
        <v>1</v>
      </c>
      <c r="P26" s="7">
        <v>6</v>
      </c>
      <c r="Q26" s="6">
        <v>76</v>
      </c>
      <c r="R26" s="8">
        <v>90</v>
      </c>
      <c r="S26" s="8">
        <v>24</v>
      </c>
      <c r="T26" s="9">
        <v>144731</v>
      </c>
      <c r="U26" s="9">
        <f t="shared" si="4"/>
        <v>11.882632126025316</v>
      </c>
    </row>
    <row r="27" spans="1:21" x14ac:dyDescent="0.3">
      <c r="A27" s="10">
        <v>26</v>
      </c>
      <c r="B27" s="6">
        <v>55</v>
      </c>
      <c r="C27" s="6" t="s">
        <v>8</v>
      </c>
      <c r="D27" s="1">
        <v>0</v>
      </c>
      <c r="E27" s="27">
        <f t="shared" si="0"/>
        <v>1</v>
      </c>
      <c r="F27" s="6" t="s">
        <v>9</v>
      </c>
      <c r="G27" s="27">
        <f t="shared" si="1"/>
        <v>0</v>
      </c>
      <c r="H27" s="27">
        <f t="shared" si="2"/>
        <v>1</v>
      </c>
      <c r="I27" s="2" t="s">
        <v>13</v>
      </c>
      <c r="J27" s="2">
        <v>1</v>
      </c>
      <c r="K27" s="2">
        <v>0</v>
      </c>
      <c r="L27" s="28">
        <f t="shared" si="3"/>
        <v>0</v>
      </c>
      <c r="M27" s="2">
        <v>0</v>
      </c>
      <c r="N27" s="2">
        <v>0</v>
      </c>
      <c r="O27" s="2">
        <v>0</v>
      </c>
      <c r="P27" s="7">
        <v>55</v>
      </c>
      <c r="Q27" s="6">
        <v>164</v>
      </c>
      <c r="R27" s="8">
        <v>96</v>
      </c>
      <c r="S27" s="8">
        <v>24</v>
      </c>
      <c r="T27" s="9">
        <v>178037</v>
      </c>
      <c r="U27" s="9">
        <f t="shared" si="4"/>
        <v>12.089746672841791</v>
      </c>
    </row>
    <row r="28" spans="1:21" x14ac:dyDescent="0.3">
      <c r="A28" s="10">
        <v>27</v>
      </c>
      <c r="B28" s="6">
        <v>9</v>
      </c>
      <c r="C28" s="6" t="s">
        <v>10</v>
      </c>
      <c r="D28" s="1">
        <v>1</v>
      </c>
      <c r="E28" s="27">
        <f t="shared" si="0"/>
        <v>0</v>
      </c>
      <c r="F28" s="6" t="s">
        <v>12</v>
      </c>
      <c r="G28" s="27">
        <f t="shared" si="1"/>
        <v>1</v>
      </c>
      <c r="H28" s="27">
        <f t="shared" si="2"/>
        <v>0</v>
      </c>
      <c r="I28" s="2" t="s">
        <v>14</v>
      </c>
      <c r="J28" s="2">
        <v>0</v>
      </c>
      <c r="K28" s="2">
        <v>1</v>
      </c>
      <c r="L28" s="28">
        <f t="shared" si="3"/>
        <v>0</v>
      </c>
      <c r="M28" s="2">
        <v>0</v>
      </c>
      <c r="N28" s="2">
        <v>0</v>
      </c>
      <c r="O28" s="2">
        <v>0</v>
      </c>
      <c r="P28" s="7">
        <v>23</v>
      </c>
      <c r="Q28" s="6">
        <v>132</v>
      </c>
      <c r="R28" s="8">
        <v>100</v>
      </c>
      <c r="S28" s="8">
        <v>20</v>
      </c>
      <c r="T28" s="9">
        <v>114513</v>
      </c>
      <c r="U28" s="9">
        <f t="shared" si="4"/>
        <v>11.648443632649485</v>
      </c>
    </row>
    <row r="29" spans="1:21" x14ac:dyDescent="0.3">
      <c r="A29" s="10">
        <v>28</v>
      </c>
      <c r="B29" s="6">
        <v>65</v>
      </c>
      <c r="C29" s="6" t="s">
        <v>8</v>
      </c>
      <c r="D29" s="1">
        <v>0</v>
      </c>
      <c r="E29" s="27">
        <f t="shared" si="0"/>
        <v>1</v>
      </c>
      <c r="F29" s="6" t="s">
        <v>9</v>
      </c>
      <c r="G29" s="27">
        <f t="shared" si="1"/>
        <v>0</v>
      </c>
      <c r="H29" s="27">
        <f t="shared" si="2"/>
        <v>1</v>
      </c>
      <c r="I29" s="2" t="s">
        <v>43</v>
      </c>
      <c r="J29" s="2">
        <v>0</v>
      </c>
      <c r="K29" s="2">
        <v>0</v>
      </c>
      <c r="L29" s="28">
        <f t="shared" si="3"/>
        <v>0</v>
      </c>
      <c r="M29" s="2">
        <v>1</v>
      </c>
      <c r="N29" s="2">
        <v>0</v>
      </c>
      <c r="O29" s="2">
        <v>0</v>
      </c>
      <c r="P29" s="7">
        <v>71.400000000000006</v>
      </c>
      <c r="Q29" s="6">
        <v>164</v>
      </c>
      <c r="R29" s="8">
        <v>85</v>
      </c>
      <c r="S29" s="8">
        <v>19</v>
      </c>
      <c r="T29" s="9">
        <v>212287</v>
      </c>
      <c r="U29" s="9">
        <f t="shared" si="4"/>
        <v>12.265694411713778</v>
      </c>
    </row>
    <row r="30" spans="1:21" x14ac:dyDescent="0.3">
      <c r="A30" s="10">
        <v>29</v>
      </c>
      <c r="B30" s="6">
        <v>4</v>
      </c>
      <c r="C30" s="6" t="s">
        <v>10</v>
      </c>
      <c r="D30" s="1">
        <v>1</v>
      </c>
      <c r="E30" s="27">
        <f t="shared" si="0"/>
        <v>0</v>
      </c>
      <c r="F30" s="6" t="s">
        <v>12</v>
      </c>
      <c r="G30" s="27">
        <f t="shared" si="1"/>
        <v>1</v>
      </c>
      <c r="H30" s="27">
        <f t="shared" si="2"/>
        <v>0</v>
      </c>
      <c r="I30" s="2" t="s">
        <v>44</v>
      </c>
      <c r="J30" s="2">
        <v>0</v>
      </c>
      <c r="K30" s="2">
        <v>0</v>
      </c>
      <c r="L30" s="28">
        <f t="shared" si="3"/>
        <v>0</v>
      </c>
      <c r="M30" s="2">
        <v>0</v>
      </c>
      <c r="N30" s="2">
        <v>0</v>
      </c>
      <c r="O30" s="2">
        <v>1</v>
      </c>
      <c r="P30" s="7">
        <v>10</v>
      </c>
      <c r="Q30" s="6">
        <v>81</v>
      </c>
      <c r="R30" s="8">
        <v>120</v>
      </c>
      <c r="S30" s="8">
        <v>24</v>
      </c>
      <c r="T30" s="9">
        <v>145697</v>
      </c>
      <c r="U30" s="9">
        <f t="shared" si="4"/>
        <v>11.889284401717367</v>
      </c>
    </row>
    <row r="31" spans="1:21" x14ac:dyDescent="0.3">
      <c r="A31" s="10">
        <v>30</v>
      </c>
      <c r="B31" s="23">
        <v>0.91666666666666663</v>
      </c>
      <c r="C31" s="6" t="s">
        <v>8</v>
      </c>
      <c r="D31" s="1">
        <v>0</v>
      </c>
      <c r="E31" s="27">
        <f t="shared" si="0"/>
        <v>1</v>
      </c>
      <c r="F31" s="6" t="s">
        <v>12</v>
      </c>
      <c r="G31" s="27">
        <f t="shared" si="1"/>
        <v>1</v>
      </c>
      <c r="H31" s="27">
        <f t="shared" si="2"/>
        <v>0</v>
      </c>
      <c r="I31" s="2" t="s">
        <v>44</v>
      </c>
      <c r="J31" s="2">
        <v>0</v>
      </c>
      <c r="K31" s="2">
        <v>0</v>
      </c>
      <c r="L31" s="28">
        <f t="shared" si="3"/>
        <v>0</v>
      </c>
      <c r="M31" s="2">
        <v>0</v>
      </c>
      <c r="N31" s="2">
        <v>0</v>
      </c>
      <c r="O31" s="2">
        <v>1</v>
      </c>
      <c r="P31" s="7">
        <v>6.4</v>
      </c>
      <c r="Q31" s="6">
        <v>76</v>
      </c>
      <c r="R31" s="8">
        <v>130</v>
      </c>
      <c r="S31" s="8">
        <v>24</v>
      </c>
      <c r="T31" s="9">
        <v>146700</v>
      </c>
      <c r="U31" s="9">
        <f t="shared" si="4"/>
        <v>11.896144964131073</v>
      </c>
    </row>
    <row r="32" spans="1:21" x14ac:dyDescent="0.3">
      <c r="A32" s="10">
        <v>31</v>
      </c>
      <c r="B32" s="6">
        <v>7</v>
      </c>
      <c r="C32" s="6" t="s">
        <v>10</v>
      </c>
      <c r="D32" s="1">
        <v>1</v>
      </c>
      <c r="E32" s="27">
        <f t="shared" si="0"/>
        <v>0</v>
      </c>
      <c r="F32" s="6" t="s">
        <v>12</v>
      </c>
      <c r="G32" s="27">
        <f t="shared" si="1"/>
        <v>1</v>
      </c>
      <c r="H32" s="27">
        <f t="shared" si="2"/>
        <v>0</v>
      </c>
      <c r="I32" s="2" t="s">
        <v>14</v>
      </c>
      <c r="J32" s="2">
        <v>0</v>
      </c>
      <c r="K32" s="2">
        <v>1</v>
      </c>
      <c r="L32" s="28">
        <f t="shared" si="3"/>
        <v>0</v>
      </c>
      <c r="M32" s="2">
        <v>0</v>
      </c>
      <c r="N32" s="2">
        <v>0</v>
      </c>
      <c r="O32" s="2">
        <v>0</v>
      </c>
      <c r="P32" s="7">
        <v>15.3</v>
      </c>
      <c r="Q32" s="6">
        <v>117</v>
      </c>
      <c r="R32" s="8">
        <v>114</v>
      </c>
      <c r="S32" s="8">
        <v>24</v>
      </c>
      <c r="T32" s="9">
        <v>133436</v>
      </c>
      <c r="U32" s="9">
        <f t="shared" si="4"/>
        <v>11.801377241124099</v>
      </c>
    </row>
    <row r="33" spans="1:21" x14ac:dyDescent="0.3">
      <c r="A33" s="10">
        <v>32</v>
      </c>
      <c r="B33" s="6">
        <v>65</v>
      </c>
      <c r="C33" s="6" t="s">
        <v>10</v>
      </c>
      <c r="D33" s="1">
        <v>1</v>
      </c>
      <c r="E33" s="27">
        <f t="shared" si="0"/>
        <v>0</v>
      </c>
      <c r="F33" s="6" t="s">
        <v>9</v>
      </c>
      <c r="G33" s="27">
        <f t="shared" si="1"/>
        <v>0</v>
      </c>
      <c r="H33" s="27">
        <f t="shared" si="2"/>
        <v>1</v>
      </c>
      <c r="I33" s="2" t="s">
        <v>44</v>
      </c>
      <c r="J33" s="2">
        <v>0</v>
      </c>
      <c r="K33" s="2">
        <v>0</v>
      </c>
      <c r="L33" s="28">
        <f t="shared" si="3"/>
        <v>0</v>
      </c>
      <c r="M33" s="2">
        <v>0</v>
      </c>
      <c r="N33" s="2">
        <v>0</v>
      </c>
      <c r="O33" s="2">
        <v>1</v>
      </c>
      <c r="P33" s="7">
        <v>35.5</v>
      </c>
      <c r="Q33" s="6">
        <v>138</v>
      </c>
      <c r="R33" s="8">
        <v>88</v>
      </c>
      <c r="S33" s="8">
        <v>24</v>
      </c>
      <c r="T33" s="9">
        <v>147021</v>
      </c>
      <c r="U33" s="9">
        <f t="shared" si="4"/>
        <v>11.89833071270062</v>
      </c>
    </row>
    <row r="34" spans="1:21" x14ac:dyDescent="0.3">
      <c r="A34" s="10">
        <v>33</v>
      </c>
      <c r="B34" s="6">
        <v>59</v>
      </c>
      <c r="C34" s="6" t="s">
        <v>8</v>
      </c>
      <c r="D34" s="1">
        <v>0</v>
      </c>
      <c r="E34" s="27">
        <f t="shared" si="0"/>
        <v>1</v>
      </c>
      <c r="F34" s="6" t="s">
        <v>9</v>
      </c>
      <c r="G34" s="27">
        <f t="shared" si="1"/>
        <v>0</v>
      </c>
      <c r="H34" s="27">
        <f t="shared" si="2"/>
        <v>1</v>
      </c>
      <c r="I34" s="2" t="s">
        <v>43</v>
      </c>
      <c r="J34" s="2">
        <v>0</v>
      </c>
      <c r="K34" s="2">
        <v>0</v>
      </c>
      <c r="L34" s="28">
        <f t="shared" si="3"/>
        <v>0</v>
      </c>
      <c r="M34" s="2">
        <v>1</v>
      </c>
      <c r="N34" s="2">
        <v>0</v>
      </c>
      <c r="O34" s="2">
        <v>0</v>
      </c>
      <c r="P34" s="7">
        <v>78.2</v>
      </c>
      <c r="Q34" s="6">
        <v>160</v>
      </c>
      <c r="R34" s="8">
        <v>78</v>
      </c>
      <c r="S34" s="8">
        <v>24</v>
      </c>
      <c r="T34" s="9">
        <v>149462</v>
      </c>
      <c r="U34" s="9">
        <f t="shared" si="4"/>
        <v>11.914797458901507</v>
      </c>
    </row>
    <row r="35" spans="1:21" x14ac:dyDescent="0.3">
      <c r="A35" s="10">
        <v>34</v>
      </c>
      <c r="B35" s="6">
        <v>50</v>
      </c>
      <c r="C35" s="6" t="s">
        <v>8</v>
      </c>
      <c r="D35" s="1">
        <v>0</v>
      </c>
      <c r="E35" s="27">
        <f t="shared" si="0"/>
        <v>1</v>
      </c>
      <c r="F35" s="6" t="s">
        <v>12</v>
      </c>
      <c r="G35" s="27">
        <f t="shared" si="1"/>
        <v>1</v>
      </c>
      <c r="H35" s="27">
        <f t="shared" si="2"/>
        <v>0</v>
      </c>
      <c r="I35" s="2" t="s">
        <v>43</v>
      </c>
      <c r="J35" s="2">
        <v>0</v>
      </c>
      <c r="K35" s="2">
        <v>0</v>
      </c>
      <c r="L35" s="28">
        <f t="shared" si="3"/>
        <v>0</v>
      </c>
      <c r="M35" s="2">
        <v>1</v>
      </c>
      <c r="N35" s="2">
        <v>0</v>
      </c>
      <c r="O35" s="2">
        <v>0</v>
      </c>
      <c r="P35" s="7">
        <v>64.099999999999994</v>
      </c>
      <c r="Q35" s="6">
        <v>158</v>
      </c>
      <c r="R35" s="8">
        <v>82</v>
      </c>
      <c r="S35" s="8">
        <v>12</v>
      </c>
      <c r="T35" s="9">
        <v>186450</v>
      </c>
      <c r="U35" s="9">
        <f t="shared" si="4"/>
        <v>12.135918385606967</v>
      </c>
    </row>
    <row r="36" spans="1:21" x14ac:dyDescent="0.3">
      <c r="A36" s="10">
        <v>35</v>
      </c>
      <c r="B36" s="6">
        <v>34</v>
      </c>
      <c r="C36" s="6" t="s">
        <v>10</v>
      </c>
      <c r="D36" s="1">
        <v>1</v>
      </c>
      <c r="E36" s="27">
        <f t="shared" si="0"/>
        <v>0</v>
      </c>
      <c r="F36" s="6" t="s">
        <v>9</v>
      </c>
      <c r="G36" s="27">
        <f t="shared" si="1"/>
        <v>0</v>
      </c>
      <c r="H36" s="27">
        <f t="shared" si="2"/>
        <v>1</v>
      </c>
      <c r="I36" s="2" t="s">
        <v>11</v>
      </c>
      <c r="J36" s="2">
        <v>0</v>
      </c>
      <c r="K36" s="2">
        <v>0</v>
      </c>
      <c r="L36" s="28">
        <f t="shared" si="3"/>
        <v>0</v>
      </c>
      <c r="M36" s="2">
        <v>0</v>
      </c>
      <c r="N36" s="2">
        <v>1</v>
      </c>
      <c r="O36" s="2">
        <v>0</v>
      </c>
      <c r="P36" s="7">
        <v>41</v>
      </c>
      <c r="Q36" s="6">
        <v>155</v>
      </c>
      <c r="R36" s="8">
        <v>88</v>
      </c>
      <c r="S36" s="8">
        <v>22</v>
      </c>
      <c r="T36" s="9">
        <v>180713</v>
      </c>
      <c r="U36" s="9">
        <f t="shared" si="4"/>
        <v>12.10466541643863</v>
      </c>
    </row>
    <row r="37" spans="1:21" x14ac:dyDescent="0.3">
      <c r="A37" s="10">
        <v>36</v>
      </c>
      <c r="B37" s="6">
        <v>19</v>
      </c>
      <c r="C37" s="6" t="s">
        <v>8</v>
      </c>
      <c r="D37" s="1">
        <v>0</v>
      </c>
      <c r="E37" s="27">
        <f t="shared" si="0"/>
        <v>1</v>
      </c>
      <c r="F37" s="6" t="s">
        <v>12</v>
      </c>
      <c r="G37" s="27">
        <f t="shared" si="1"/>
        <v>1</v>
      </c>
      <c r="H37" s="27">
        <f t="shared" si="2"/>
        <v>0</v>
      </c>
      <c r="I37" s="2" t="s">
        <v>14</v>
      </c>
      <c r="J37" s="2">
        <v>0</v>
      </c>
      <c r="K37" s="2">
        <v>1</v>
      </c>
      <c r="L37" s="28">
        <f t="shared" si="3"/>
        <v>1</v>
      </c>
      <c r="M37" s="2">
        <v>0</v>
      </c>
      <c r="N37" s="2">
        <v>0</v>
      </c>
      <c r="O37" s="2">
        <v>0</v>
      </c>
      <c r="P37" s="7">
        <v>41</v>
      </c>
      <c r="Q37" s="6">
        <v>156</v>
      </c>
      <c r="R37" s="8">
        <v>72</v>
      </c>
      <c r="S37" s="8">
        <v>18</v>
      </c>
      <c r="T37" s="9">
        <v>135612</v>
      </c>
      <c r="U37" s="9">
        <f t="shared" si="4"/>
        <v>11.817553146148152</v>
      </c>
    </row>
    <row r="38" spans="1:21" x14ac:dyDescent="0.3">
      <c r="A38" s="10">
        <v>37</v>
      </c>
      <c r="B38" s="6">
        <v>15</v>
      </c>
      <c r="C38" s="6" t="s">
        <v>8</v>
      </c>
      <c r="D38" s="1">
        <v>0</v>
      </c>
      <c r="E38" s="27">
        <f t="shared" si="0"/>
        <v>1</v>
      </c>
      <c r="F38" s="6" t="s">
        <v>12</v>
      </c>
      <c r="G38" s="27">
        <f t="shared" si="1"/>
        <v>1</v>
      </c>
      <c r="H38" s="27">
        <f t="shared" si="2"/>
        <v>0</v>
      </c>
      <c r="I38" s="2" t="s">
        <v>11</v>
      </c>
      <c r="J38" s="2">
        <v>0</v>
      </c>
      <c r="K38" s="2">
        <v>0</v>
      </c>
      <c r="L38" s="28">
        <f t="shared" si="3"/>
        <v>0</v>
      </c>
      <c r="M38" s="2">
        <v>0</v>
      </c>
      <c r="N38" s="2">
        <v>1</v>
      </c>
      <c r="O38" s="2">
        <v>0</v>
      </c>
      <c r="P38" s="7">
        <v>52</v>
      </c>
      <c r="Q38" s="6">
        <v>170</v>
      </c>
      <c r="R38" s="8">
        <v>82</v>
      </c>
      <c r="S38" s="8">
        <v>24</v>
      </c>
      <c r="T38" s="9">
        <v>209886</v>
      </c>
      <c r="U38" s="9">
        <f t="shared" si="4"/>
        <v>12.254319805156463</v>
      </c>
    </row>
    <row r="39" spans="1:21" x14ac:dyDescent="0.3">
      <c r="A39" s="10">
        <v>38</v>
      </c>
      <c r="B39" s="6">
        <v>10</v>
      </c>
      <c r="C39" s="6" t="s">
        <v>8</v>
      </c>
      <c r="D39" s="1">
        <v>0</v>
      </c>
      <c r="E39" s="27">
        <f t="shared" si="0"/>
        <v>1</v>
      </c>
      <c r="F39" s="6" t="s">
        <v>12</v>
      </c>
      <c r="G39" s="27">
        <f t="shared" si="1"/>
        <v>1</v>
      </c>
      <c r="H39" s="27">
        <f t="shared" si="2"/>
        <v>0</v>
      </c>
      <c r="I39" s="2" t="s">
        <v>44</v>
      </c>
      <c r="J39" s="2">
        <v>0</v>
      </c>
      <c r="K39" s="2">
        <v>0</v>
      </c>
      <c r="L39" s="28">
        <f t="shared" si="3"/>
        <v>0</v>
      </c>
      <c r="M39" s="2">
        <v>0</v>
      </c>
      <c r="N39" s="2">
        <v>0</v>
      </c>
      <c r="O39" s="2">
        <v>1</v>
      </c>
      <c r="P39" s="7">
        <v>6.6</v>
      </c>
      <c r="Q39" s="6">
        <v>75</v>
      </c>
      <c r="R39" s="8">
        <v>135</v>
      </c>
      <c r="S39" s="8">
        <v>24</v>
      </c>
      <c r="T39" s="9">
        <v>123320</v>
      </c>
      <c r="U39" s="9">
        <f t="shared" si="4"/>
        <v>11.722537882000086</v>
      </c>
    </row>
    <row r="40" spans="1:21" x14ac:dyDescent="0.3">
      <c r="A40" s="10">
        <v>39</v>
      </c>
      <c r="B40" s="6">
        <v>53</v>
      </c>
      <c r="C40" s="6" t="s">
        <v>10</v>
      </c>
      <c r="D40" s="1">
        <v>1</v>
      </c>
      <c r="E40" s="27">
        <f t="shared" si="0"/>
        <v>0</v>
      </c>
      <c r="F40" s="6" t="s">
        <v>9</v>
      </c>
      <c r="G40" s="27">
        <f t="shared" si="1"/>
        <v>0</v>
      </c>
      <c r="H40" s="27">
        <f t="shared" si="2"/>
        <v>1</v>
      </c>
      <c r="I40" s="2" t="s">
        <v>14</v>
      </c>
      <c r="J40" s="2">
        <v>0</v>
      </c>
      <c r="K40" s="2">
        <v>1</v>
      </c>
      <c r="L40" s="28">
        <f t="shared" si="3"/>
        <v>0</v>
      </c>
      <c r="M40" s="2">
        <v>0</v>
      </c>
      <c r="N40" s="2">
        <v>0</v>
      </c>
      <c r="O40" s="2">
        <v>0</v>
      </c>
      <c r="P40" s="7">
        <v>50</v>
      </c>
      <c r="Q40" s="6">
        <v>164</v>
      </c>
      <c r="R40" s="8">
        <v>64</v>
      </c>
      <c r="S40" s="8">
        <v>24</v>
      </c>
      <c r="T40" s="9">
        <v>132997</v>
      </c>
      <c r="U40" s="9">
        <f t="shared" si="4"/>
        <v>11.798081850558514</v>
      </c>
    </row>
    <row r="41" spans="1:21" x14ac:dyDescent="0.3">
      <c r="A41" s="10">
        <v>40</v>
      </c>
      <c r="B41" s="6">
        <v>11</v>
      </c>
      <c r="C41" s="6" t="s">
        <v>10</v>
      </c>
      <c r="D41" s="1">
        <v>1</v>
      </c>
      <c r="E41" s="27">
        <f t="shared" si="0"/>
        <v>0</v>
      </c>
      <c r="F41" s="6" t="s">
        <v>12</v>
      </c>
      <c r="G41" s="27">
        <f t="shared" si="1"/>
        <v>1</v>
      </c>
      <c r="H41" s="27">
        <f t="shared" si="2"/>
        <v>0</v>
      </c>
      <c r="I41" s="2" t="s">
        <v>44</v>
      </c>
      <c r="J41" s="2">
        <v>0</v>
      </c>
      <c r="K41" s="2">
        <v>0</v>
      </c>
      <c r="L41" s="28">
        <f t="shared" si="3"/>
        <v>0</v>
      </c>
      <c r="M41" s="2">
        <v>0</v>
      </c>
      <c r="N41" s="2">
        <v>0</v>
      </c>
      <c r="O41" s="2">
        <v>1</v>
      </c>
      <c r="P41" s="7">
        <v>29</v>
      </c>
      <c r="Q41" s="6">
        <v>139</v>
      </c>
      <c r="R41" s="8">
        <v>98</v>
      </c>
      <c r="S41" s="8">
        <v>24</v>
      </c>
      <c r="T41" s="9">
        <v>124860</v>
      </c>
      <c r="U41" s="9">
        <f t="shared" si="4"/>
        <v>11.734948388615734</v>
      </c>
    </row>
    <row r="42" spans="1:21" x14ac:dyDescent="0.3">
      <c r="A42" s="10">
        <v>41</v>
      </c>
      <c r="B42" s="6">
        <v>5</v>
      </c>
      <c r="C42" s="6" t="s">
        <v>8</v>
      </c>
      <c r="D42" s="1">
        <v>0</v>
      </c>
      <c r="E42" s="27">
        <f t="shared" si="0"/>
        <v>1</v>
      </c>
      <c r="F42" s="6" t="s">
        <v>12</v>
      </c>
      <c r="G42" s="27">
        <f t="shared" si="1"/>
        <v>1</v>
      </c>
      <c r="H42" s="27">
        <f t="shared" si="2"/>
        <v>0</v>
      </c>
      <c r="I42" s="2" t="s">
        <v>44</v>
      </c>
      <c r="J42" s="2">
        <v>0</v>
      </c>
      <c r="K42" s="2">
        <v>0</v>
      </c>
      <c r="L42" s="28">
        <f t="shared" si="3"/>
        <v>0</v>
      </c>
      <c r="M42" s="2">
        <v>0</v>
      </c>
      <c r="N42" s="2">
        <v>0</v>
      </c>
      <c r="O42" s="2">
        <v>1</v>
      </c>
      <c r="P42" s="7">
        <v>16.899999999999999</v>
      </c>
      <c r="Q42" s="6">
        <v>118</v>
      </c>
      <c r="R42" s="8">
        <v>118</v>
      </c>
      <c r="S42" s="8">
        <v>24</v>
      </c>
      <c r="T42" s="9">
        <v>118607</v>
      </c>
      <c r="U42" s="9">
        <f t="shared" si="4"/>
        <v>11.683570785726465</v>
      </c>
    </row>
    <row r="43" spans="1:21" x14ac:dyDescent="0.3">
      <c r="A43" s="10">
        <v>42</v>
      </c>
      <c r="B43" s="6">
        <v>52</v>
      </c>
      <c r="C43" s="6" t="s">
        <v>8</v>
      </c>
      <c r="D43" s="1">
        <v>0</v>
      </c>
      <c r="E43" s="27">
        <f t="shared" si="0"/>
        <v>1</v>
      </c>
      <c r="F43" s="6" t="s">
        <v>9</v>
      </c>
      <c r="G43" s="27">
        <f t="shared" si="1"/>
        <v>0</v>
      </c>
      <c r="H43" s="27">
        <f t="shared" si="2"/>
        <v>1</v>
      </c>
      <c r="I43" s="2" t="s">
        <v>42</v>
      </c>
      <c r="J43" s="2">
        <v>0</v>
      </c>
      <c r="K43" s="2">
        <v>0</v>
      </c>
      <c r="L43" s="28">
        <f t="shared" si="3"/>
        <v>0</v>
      </c>
      <c r="M43" s="2">
        <v>0</v>
      </c>
      <c r="N43" s="2">
        <v>0</v>
      </c>
      <c r="O43" s="2">
        <v>0</v>
      </c>
      <c r="P43" s="7">
        <v>54</v>
      </c>
      <c r="Q43" s="6">
        <v>162</v>
      </c>
      <c r="R43" s="8">
        <v>80</v>
      </c>
      <c r="S43" s="8">
        <v>20</v>
      </c>
      <c r="T43" s="9">
        <v>248031</v>
      </c>
      <c r="U43" s="9">
        <f t="shared" si="4"/>
        <v>12.42130901733527</v>
      </c>
    </row>
    <row r="44" spans="1:21" x14ac:dyDescent="0.3">
      <c r="A44" s="10">
        <v>43</v>
      </c>
      <c r="B44" s="6">
        <v>72</v>
      </c>
      <c r="C44" s="6" t="s">
        <v>8</v>
      </c>
      <c r="D44" s="1">
        <v>0</v>
      </c>
      <c r="E44" s="27">
        <f t="shared" si="0"/>
        <v>1</v>
      </c>
      <c r="F44" s="6" t="s">
        <v>9</v>
      </c>
      <c r="G44" s="27">
        <f t="shared" si="1"/>
        <v>0</v>
      </c>
      <c r="H44" s="27">
        <f t="shared" si="2"/>
        <v>1</v>
      </c>
      <c r="I44" s="2" t="s">
        <v>42</v>
      </c>
      <c r="J44" s="2">
        <v>0</v>
      </c>
      <c r="K44" s="2">
        <v>0</v>
      </c>
      <c r="L44" s="28">
        <f t="shared" si="3"/>
        <v>0</v>
      </c>
      <c r="M44" s="2">
        <v>0</v>
      </c>
      <c r="N44" s="2">
        <v>0</v>
      </c>
      <c r="O44" s="2">
        <v>0</v>
      </c>
      <c r="P44" s="7">
        <v>62</v>
      </c>
      <c r="Q44" s="6">
        <v>165</v>
      </c>
      <c r="R44" s="8">
        <v>112</v>
      </c>
      <c r="S44" s="8">
        <v>21</v>
      </c>
      <c r="T44" s="9">
        <v>73682</v>
      </c>
      <c r="U44" s="9">
        <f t="shared" si="4"/>
        <v>11.207513814969037</v>
      </c>
    </row>
    <row r="45" spans="1:21" x14ac:dyDescent="0.3">
      <c r="A45" s="10">
        <v>44</v>
      </c>
      <c r="B45" s="6">
        <v>51</v>
      </c>
      <c r="C45" s="6" t="s">
        <v>8</v>
      </c>
      <c r="D45" s="1">
        <v>0</v>
      </c>
      <c r="E45" s="27">
        <f t="shared" si="0"/>
        <v>1</v>
      </c>
      <c r="F45" s="6" t="s">
        <v>9</v>
      </c>
      <c r="G45" s="27">
        <f t="shared" si="1"/>
        <v>0</v>
      </c>
      <c r="H45" s="27">
        <f t="shared" si="2"/>
        <v>1</v>
      </c>
      <c r="I45" s="2" t="s">
        <v>44</v>
      </c>
      <c r="J45" s="2">
        <v>0</v>
      </c>
      <c r="K45" s="2">
        <v>0</v>
      </c>
      <c r="L45" s="28">
        <f t="shared" si="3"/>
        <v>0</v>
      </c>
      <c r="M45" s="2">
        <v>0</v>
      </c>
      <c r="N45" s="2">
        <v>0</v>
      </c>
      <c r="O45" s="2">
        <v>1</v>
      </c>
      <c r="P45" s="7">
        <v>69</v>
      </c>
      <c r="Q45" s="6">
        <v>176</v>
      </c>
      <c r="R45" s="8">
        <v>62</v>
      </c>
      <c r="S45" s="8">
        <v>24</v>
      </c>
      <c r="T45" s="9">
        <v>295155</v>
      </c>
      <c r="U45" s="9">
        <f t="shared" si="4"/>
        <v>12.595255921064055</v>
      </c>
    </row>
    <row r="46" spans="1:21" x14ac:dyDescent="0.3">
      <c r="A46" s="10">
        <v>45</v>
      </c>
      <c r="B46" s="6">
        <v>58</v>
      </c>
      <c r="C46" s="6" t="s">
        <v>8</v>
      </c>
      <c r="D46" s="1">
        <v>0</v>
      </c>
      <c r="E46" s="27">
        <f t="shared" si="0"/>
        <v>1</v>
      </c>
      <c r="F46" s="6" t="s">
        <v>9</v>
      </c>
      <c r="G46" s="27">
        <f t="shared" si="1"/>
        <v>0</v>
      </c>
      <c r="H46" s="27">
        <f t="shared" si="2"/>
        <v>1</v>
      </c>
      <c r="I46" s="2" t="s">
        <v>43</v>
      </c>
      <c r="J46" s="2">
        <v>0</v>
      </c>
      <c r="K46" s="2">
        <v>0</v>
      </c>
      <c r="L46" s="28">
        <f t="shared" si="3"/>
        <v>0</v>
      </c>
      <c r="M46" s="2">
        <v>1</v>
      </c>
      <c r="N46" s="2">
        <v>0</v>
      </c>
      <c r="O46" s="2">
        <v>0</v>
      </c>
      <c r="P46" s="7">
        <v>57</v>
      </c>
      <c r="Q46" s="6">
        <v>159</v>
      </c>
      <c r="R46" s="8">
        <v>58</v>
      </c>
      <c r="S46" s="8">
        <v>24</v>
      </c>
      <c r="T46" s="9">
        <v>200321</v>
      </c>
      <c r="U46" s="9">
        <f t="shared" si="4"/>
        <v>12.20767635889419</v>
      </c>
    </row>
    <row r="47" spans="1:21" x14ac:dyDescent="0.3">
      <c r="A47" s="10">
        <v>46</v>
      </c>
      <c r="B47" s="6">
        <v>44</v>
      </c>
      <c r="C47" s="6" t="s">
        <v>8</v>
      </c>
      <c r="D47" s="1">
        <v>0</v>
      </c>
      <c r="E47" s="27">
        <f t="shared" si="0"/>
        <v>1</v>
      </c>
      <c r="F47" s="6" t="s">
        <v>9</v>
      </c>
      <c r="G47" s="27">
        <f t="shared" si="1"/>
        <v>0</v>
      </c>
      <c r="H47" s="27">
        <f t="shared" si="2"/>
        <v>1</v>
      </c>
      <c r="I47" s="2" t="s">
        <v>43</v>
      </c>
      <c r="J47" s="2">
        <v>0</v>
      </c>
      <c r="K47" s="2">
        <v>0</v>
      </c>
      <c r="L47" s="28">
        <f t="shared" si="3"/>
        <v>0</v>
      </c>
      <c r="M47" s="2">
        <v>1</v>
      </c>
      <c r="N47" s="2">
        <v>0</v>
      </c>
      <c r="O47" s="2">
        <v>0</v>
      </c>
      <c r="P47" s="7">
        <v>58</v>
      </c>
      <c r="Q47" s="6">
        <v>159</v>
      </c>
      <c r="R47" s="8">
        <v>68</v>
      </c>
      <c r="S47" s="8">
        <v>24</v>
      </c>
      <c r="T47" s="9">
        <v>191188</v>
      </c>
      <c r="U47" s="9">
        <f t="shared" si="4"/>
        <v>12.161012516123575</v>
      </c>
    </row>
    <row r="48" spans="1:21" x14ac:dyDescent="0.3">
      <c r="A48" s="10">
        <v>47</v>
      </c>
      <c r="B48" s="6">
        <v>60</v>
      </c>
      <c r="C48" s="6" t="s">
        <v>8</v>
      </c>
      <c r="D48" s="1">
        <v>0</v>
      </c>
      <c r="E48" s="27">
        <f t="shared" si="0"/>
        <v>1</v>
      </c>
      <c r="F48" s="6" t="s">
        <v>9</v>
      </c>
      <c r="G48" s="27">
        <f t="shared" si="1"/>
        <v>0</v>
      </c>
      <c r="H48" s="27">
        <f t="shared" si="2"/>
        <v>1</v>
      </c>
      <c r="I48" s="2" t="s">
        <v>44</v>
      </c>
      <c r="J48" s="2">
        <v>0</v>
      </c>
      <c r="K48" s="2">
        <v>0</v>
      </c>
      <c r="L48" s="28">
        <f t="shared" si="3"/>
        <v>0</v>
      </c>
      <c r="M48" s="2">
        <v>0</v>
      </c>
      <c r="N48" s="2">
        <v>0</v>
      </c>
      <c r="O48" s="2">
        <v>1</v>
      </c>
      <c r="P48" s="7">
        <v>65</v>
      </c>
      <c r="Q48" s="6">
        <v>165</v>
      </c>
      <c r="R48" s="8">
        <v>98</v>
      </c>
      <c r="S48" s="8">
        <v>17</v>
      </c>
      <c r="T48" s="9">
        <v>202807</v>
      </c>
      <c r="U48" s="9">
        <f t="shared" si="4"/>
        <v>12.220010066868761</v>
      </c>
    </row>
    <row r="49" spans="1:21" ht="15" thickBot="1" x14ac:dyDescent="0.35">
      <c r="A49" s="10">
        <v>48</v>
      </c>
      <c r="B49" s="12">
        <v>30</v>
      </c>
      <c r="C49" s="12" t="s">
        <v>8</v>
      </c>
      <c r="D49" s="16">
        <v>0</v>
      </c>
      <c r="E49" s="27">
        <f t="shared" si="0"/>
        <v>1</v>
      </c>
      <c r="F49" s="12" t="s">
        <v>9</v>
      </c>
      <c r="G49" s="35">
        <f t="shared" si="1"/>
        <v>0</v>
      </c>
      <c r="H49" s="27">
        <f t="shared" si="2"/>
        <v>1</v>
      </c>
      <c r="I49" s="13" t="s">
        <v>11</v>
      </c>
      <c r="J49" s="13">
        <v>0</v>
      </c>
      <c r="K49" s="13">
        <v>0</v>
      </c>
      <c r="L49" s="28">
        <f t="shared" si="3"/>
        <v>0</v>
      </c>
      <c r="M49" s="13">
        <v>0</v>
      </c>
      <c r="N49" s="13">
        <v>1</v>
      </c>
      <c r="O49" s="13">
        <v>0</v>
      </c>
      <c r="P49" s="14">
        <v>71</v>
      </c>
      <c r="Q49" s="12">
        <v>180</v>
      </c>
      <c r="R49" s="15">
        <v>87</v>
      </c>
      <c r="S49" s="15">
        <v>20</v>
      </c>
      <c r="T49" s="17">
        <v>248112</v>
      </c>
      <c r="U49" s="17">
        <f t="shared" si="4"/>
        <v>12.421635536103929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8305-572D-438C-A29D-616788AA7072}">
  <dimension ref="A1:AH237"/>
  <sheetViews>
    <sheetView workbookViewId="0">
      <selection activeCell="X6" sqref="X6"/>
    </sheetView>
  </sheetViews>
  <sheetFormatPr defaultRowHeight="14.4" x14ac:dyDescent="0.3"/>
  <cols>
    <col min="15" max="15" width="13.5546875" customWidth="1"/>
    <col min="16" max="16" width="15.33203125" customWidth="1"/>
    <col min="17" max="17" width="22.88671875" customWidth="1"/>
    <col min="18" max="21" width="8.88671875" style="54"/>
    <col min="22" max="22" width="12" style="54" bestFit="1" customWidth="1"/>
    <col min="23" max="23" width="36.21875" style="54" customWidth="1"/>
    <col min="24" max="34" width="8.88671875" style="54"/>
  </cols>
  <sheetData>
    <row r="1" spans="1:34" ht="58.2" thickBot="1" x14ac:dyDescent="0.35">
      <c r="A1" s="33" t="s">
        <v>0</v>
      </c>
      <c r="B1" s="41" t="s">
        <v>1</v>
      </c>
      <c r="C1" s="26" t="s">
        <v>40</v>
      </c>
      <c r="D1" s="26" t="s">
        <v>9</v>
      </c>
      <c r="E1" s="26" t="s">
        <v>13</v>
      </c>
      <c r="F1" s="26" t="s">
        <v>14</v>
      </c>
      <c r="G1" s="26" t="s">
        <v>45</v>
      </c>
      <c r="H1" s="26" t="s">
        <v>43</v>
      </c>
      <c r="I1" s="26" t="s">
        <v>11</v>
      </c>
      <c r="J1" s="26" t="s">
        <v>41</v>
      </c>
      <c r="K1" s="41" t="s">
        <v>4</v>
      </c>
      <c r="L1" s="41" t="s">
        <v>5</v>
      </c>
      <c r="M1" s="41" t="s">
        <v>6</v>
      </c>
      <c r="N1" s="41" t="s">
        <v>7</v>
      </c>
      <c r="O1" s="42" t="s">
        <v>35</v>
      </c>
      <c r="P1" s="43" t="s">
        <v>39</v>
      </c>
      <c r="Q1" s="53" t="s">
        <v>92</v>
      </c>
      <c r="R1" s="53" t="s">
        <v>89</v>
      </c>
      <c r="S1" s="53" t="s">
        <v>90</v>
      </c>
      <c r="T1" s="53" t="s">
        <v>91</v>
      </c>
      <c r="U1" s="57" t="s">
        <v>93</v>
      </c>
      <c r="V1" s="57" t="s">
        <v>94</v>
      </c>
      <c r="W1" s="57" t="s">
        <v>95</v>
      </c>
      <c r="X1"/>
      <c r="Y1"/>
      <c r="Z1"/>
      <c r="AA1"/>
      <c r="AB1"/>
      <c r="AC1"/>
      <c r="AD1"/>
      <c r="AE1"/>
      <c r="AF1"/>
      <c r="AG1"/>
      <c r="AH1"/>
    </row>
    <row r="2" spans="1:34" x14ac:dyDescent="0.3">
      <c r="A2" s="29">
        <v>1</v>
      </c>
      <c r="B2" s="27">
        <v>58</v>
      </c>
      <c r="C2" s="27">
        <f ca="1">IF('modified training dataset'!C2 = "M", 0, 1)</f>
        <v>0</v>
      </c>
      <c r="D2" s="27">
        <f>IF(DAD_MD_Training!E2="MARRIED",1,0)</f>
        <v>1</v>
      </c>
      <c r="E2" s="28">
        <v>0</v>
      </c>
      <c r="F2" s="28">
        <v>0</v>
      </c>
      <c r="G2" s="28">
        <f>DAD_MD_Training!D2*'modified training dataset'!I2</f>
        <v>0</v>
      </c>
      <c r="H2" s="28">
        <v>0</v>
      </c>
      <c r="I2" s="28">
        <v>0</v>
      </c>
      <c r="J2" s="28">
        <v>1</v>
      </c>
      <c r="K2" s="30">
        <v>49.2</v>
      </c>
      <c r="L2" s="27">
        <v>160</v>
      </c>
      <c r="M2" s="31">
        <v>118</v>
      </c>
      <c r="N2" s="31">
        <v>32</v>
      </c>
      <c r="O2" s="32">
        <v>660293</v>
      </c>
      <c r="P2" s="32">
        <f>LN(O2)</f>
        <v>13.40043895488461</v>
      </c>
      <c r="Q2" s="48">
        <v>319482.7626591954</v>
      </c>
      <c r="R2" s="9">
        <f>LN(Q2)</f>
        <v>12.674458600355885</v>
      </c>
      <c r="S2" s="56">
        <f>(P2-R2)^2</f>
        <v>0.5270474751616524</v>
      </c>
      <c r="T2" s="9">
        <f>ABS(P2-R2)/P2</f>
        <v>5.4175863714083519E-2</v>
      </c>
      <c r="U2" s="9">
        <f>EXP(R2)</f>
        <v>319482.76265919529</v>
      </c>
      <c r="V2" s="9">
        <f>(O2-U2)^2</f>
        <v>116151617876.29564</v>
      </c>
      <c r="W2" s="9">
        <f>ABS(O2-U2)/O2</f>
        <v>0.51615000816426149</v>
      </c>
      <c r="X2"/>
      <c r="Y2"/>
      <c r="Z2"/>
      <c r="AA2"/>
      <c r="AB2"/>
      <c r="AC2"/>
      <c r="AD2"/>
      <c r="AE2"/>
      <c r="AF2"/>
      <c r="AG2"/>
      <c r="AH2"/>
    </row>
    <row r="3" spans="1:34" x14ac:dyDescent="0.3">
      <c r="A3" s="10">
        <v>2</v>
      </c>
      <c r="B3" s="1">
        <v>59</v>
      </c>
      <c r="C3" s="27">
        <f ca="1">IF('modified training dataset'!C3 = "M", 0, 1)</f>
        <v>0</v>
      </c>
      <c r="D3" s="27">
        <f>IF(DAD_MD_Training!E3="MARRIED",1,0)</f>
        <v>1</v>
      </c>
      <c r="E3" s="2">
        <v>0</v>
      </c>
      <c r="F3" s="2">
        <v>0</v>
      </c>
      <c r="G3" s="28">
        <f>DAD_MD_Training!D3*'modified training dataset'!I3</f>
        <v>0</v>
      </c>
      <c r="H3" s="2">
        <v>1</v>
      </c>
      <c r="I3" s="2">
        <v>0</v>
      </c>
      <c r="J3" s="2">
        <v>0</v>
      </c>
      <c r="K3" s="3">
        <v>41</v>
      </c>
      <c r="L3" s="1">
        <v>155</v>
      </c>
      <c r="M3" s="4">
        <v>78</v>
      </c>
      <c r="N3" s="4">
        <v>28</v>
      </c>
      <c r="O3" s="9">
        <v>809130</v>
      </c>
      <c r="P3" s="9">
        <f t="shared" ref="P3:P66" si="0">LN(O3)</f>
        <v>13.603714875343627</v>
      </c>
      <c r="Q3" s="48">
        <v>324860.25026471814</v>
      </c>
      <c r="R3" s="9">
        <f t="shared" ref="R3:R66" si="1">LN(Q3)</f>
        <v>12.691150369650231</v>
      </c>
      <c r="S3" s="56">
        <f t="shared" ref="S3:S66" si="2">(P3-R3)^2</f>
        <v>0.83277397705143252</v>
      </c>
      <c r="T3" s="9">
        <f t="shared" ref="T3:T66" si="3">ABS(P3-R3)/P3</f>
        <v>6.7082007676255787E-2</v>
      </c>
      <c r="U3" s="9">
        <f t="shared" ref="U3:U66" si="4">EXP(R3)</f>
        <v>324860.25026471796</v>
      </c>
      <c r="V3" s="9">
        <f t="shared" ref="V3:V66" si="5">(O3-U3)^2</f>
        <v>234517190508.6727</v>
      </c>
      <c r="W3" s="9">
        <f t="shared" ref="W3:W66" si="6">ABS(O3-U3)/O3</f>
        <v>0.59850672912298641</v>
      </c>
      <c r="X3"/>
      <c r="Y3"/>
      <c r="Z3"/>
      <c r="AA3"/>
      <c r="AB3"/>
      <c r="AC3"/>
      <c r="AD3"/>
      <c r="AE3"/>
      <c r="AF3"/>
      <c r="AG3"/>
      <c r="AH3"/>
    </row>
    <row r="4" spans="1:34" x14ac:dyDescent="0.3">
      <c r="A4" s="10">
        <v>3</v>
      </c>
      <c r="B4" s="1">
        <v>82</v>
      </c>
      <c r="C4" s="27">
        <f ca="1">IF('modified training dataset'!C4 = "M", 0, 1)</f>
        <v>0</v>
      </c>
      <c r="D4" s="27">
        <f>IF(DAD_MD_Training!E4="MARRIED",1,0)</f>
        <v>1</v>
      </c>
      <c r="E4" s="2">
        <v>0</v>
      </c>
      <c r="F4" s="2">
        <v>0</v>
      </c>
      <c r="G4" s="28">
        <f>DAD_MD_Training!D4*'modified training dataset'!I4</f>
        <v>0</v>
      </c>
      <c r="H4" s="2">
        <v>1</v>
      </c>
      <c r="I4" s="2">
        <v>0</v>
      </c>
      <c r="J4" s="2">
        <v>0</v>
      </c>
      <c r="K4" s="3">
        <v>46.6</v>
      </c>
      <c r="L4" s="1">
        <v>164</v>
      </c>
      <c r="M4" s="4">
        <v>100</v>
      </c>
      <c r="N4" s="4">
        <v>20</v>
      </c>
      <c r="O4" s="9">
        <v>362231</v>
      </c>
      <c r="P4" s="9">
        <f t="shared" si="0"/>
        <v>12.800037408841888</v>
      </c>
      <c r="Q4" s="48">
        <v>380324.39191997173</v>
      </c>
      <c r="R4" s="9">
        <f t="shared" si="1"/>
        <v>12.848779830486881</v>
      </c>
      <c r="S4" s="56">
        <f t="shared" si="2"/>
        <v>2.3758236678183236E-3</v>
      </c>
      <c r="T4" s="9">
        <f t="shared" si="3"/>
        <v>3.8079905619122331E-3</v>
      </c>
      <c r="U4" s="9">
        <f t="shared" si="4"/>
        <v>380324.39191997139</v>
      </c>
      <c r="V4" s="9">
        <f t="shared" si="5"/>
        <v>327370831.16968584</v>
      </c>
      <c r="W4" s="9">
        <f t="shared" si="6"/>
        <v>4.994987154597863E-2</v>
      </c>
    </row>
    <row r="5" spans="1:34" x14ac:dyDescent="0.3">
      <c r="A5" s="10">
        <v>4</v>
      </c>
      <c r="B5" s="1">
        <v>46</v>
      </c>
      <c r="C5" s="27">
        <f ca="1">IF('modified training dataset'!C5 = "M", 0, 1)</f>
        <v>0</v>
      </c>
      <c r="D5" s="27">
        <f>IF(DAD_MD_Training!E5="MARRIED",1,0)</f>
        <v>1</v>
      </c>
      <c r="E5" s="2">
        <v>0</v>
      </c>
      <c r="F5" s="2">
        <v>0</v>
      </c>
      <c r="G5" s="28">
        <f>DAD_MD_Training!D5*'modified training dataset'!I5</f>
        <v>0</v>
      </c>
      <c r="H5" s="2">
        <v>1</v>
      </c>
      <c r="I5" s="2">
        <v>0</v>
      </c>
      <c r="J5" s="2">
        <v>0</v>
      </c>
      <c r="K5" s="3">
        <v>80</v>
      </c>
      <c r="L5" s="1">
        <v>173</v>
      </c>
      <c r="M5" s="4">
        <v>122</v>
      </c>
      <c r="N5" s="4">
        <v>24</v>
      </c>
      <c r="O5" s="9">
        <v>629990</v>
      </c>
      <c r="P5" s="9">
        <f t="shared" si="0"/>
        <v>13.353459225225865</v>
      </c>
      <c r="Q5" s="48">
        <v>343604.77056207211</v>
      </c>
      <c r="R5" s="9">
        <f t="shared" si="1"/>
        <v>12.747247353053108</v>
      </c>
      <c r="S5" s="56">
        <f t="shared" si="2"/>
        <v>0.36749283396319932</v>
      </c>
      <c r="T5" s="9">
        <f t="shared" si="3"/>
        <v>4.5397365727344222E-2</v>
      </c>
      <c r="U5" s="9">
        <f t="shared" si="4"/>
        <v>343604.77056207234</v>
      </c>
      <c r="V5" s="9">
        <f t="shared" si="5"/>
        <v>82016499640.214462</v>
      </c>
      <c r="W5" s="9">
        <f t="shared" si="6"/>
        <v>0.45458694493234442</v>
      </c>
    </row>
    <row r="6" spans="1:34" x14ac:dyDescent="0.3">
      <c r="A6" s="10">
        <v>5</v>
      </c>
      <c r="B6" s="1">
        <v>60</v>
      </c>
      <c r="C6" s="27">
        <f ca="1">IF('modified training dataset'!C6 = "M", 0, 1)</f>
        <v>0</v>
      </c>
      <c r="D6" s="27">
        <f>IF(DAD_MD_Training!E6="MARRIED",1,0)</f>
        <v>1</v>
      </c>
      <c r="E6" s="2">
        <v>0</v>
      </c>
      <c r="F6" s="2">
        <v>0</v>
      </c>
      <c r="G6" s="28">
        <f>DAD_MD_Training!D6*'modified training dataset'!I6</f>
        <v>0</v>
      </c>
      <c r="H6" s="2">
        <v>1</v>
      </c>
      <c r="I6" s="2">
        <v>0</v>
      </c>
      <c r="J6" s="2">
        <v>0</v>
      </c>
      <c r="K6" s="3">
        <v>58</v>
      </c>
      <c r="L6" s="1">
        <v>175</v>
      </c>
      <c r="M6" s="4">
        <v>72</v>
      </c>
      <c r="N6" s="4">
        <v>18</v>
      </c>
      <c r="O6" s="9">
        <v>444876</v>
      </c>
      <c r="P6" s="9">
        <f t="shared" si="0"/>
        <v>13.005550870632389</v>
      </c>
      <c r="Q6" s="48">
        <v>287254.04953643988</v>
      </c>
      <c r="R6" s="9">
        <f t="shared" si="1"/>
        <v>12.568122293214556</v>
      </c>
      <c r="S6" s="56">
        <f t="shared" si="2"/>
        <v>0.19134376034178935</v>
      </c>
      <c r="T6" s="9">
        <f t="shared" si="3"/>
        <v>3.3633990729726275E-2</v>
      </c>
      <c r="U6" s="9">
        <f t="shared" si="4"/>
        <v>287254.04953643982</v>
      </c>
      <c r="V6" s="9">
        <f t="shared" si="5"/>
        <v>24844679267.937019</v>
      </c>
      <c r="W6" s="9">
        <f t="shared" si="6"/>
        <v>0.35430535804035324</v>
      </c>
    </row>
    <row r="7" spans="1:34" x14ac:dyDescent="0.3">
      <c r="A7" s="10">
        <v>6</v>
      </c>
      <c r="B7" s="1">
        <v>75</v>
      </c>
      <c r="C7" s="27">
        <f ca="1">IF('modified training dataset'!C7 = "M", 0, 1)</f>
        <v>0</v>
      </c>
      <c r="D7" s="27">
        <f>IF(DAD_MD_Training!E7="MARRIED",1,0)</f>
        <v>1</v>
      </c>
      <c r="E7" s="2">
        <v>0</v>
      </c>
      <c r="F7" s="2">
        <v>0</v>
      </c>
      <c r="G7" s="28">
        <f>DAD_MD_Training!D7*'modified training dataset'!I7</f>
        <v>0</v>
      </c>
      <c r="H7" s="2">
        <v>1</v>
      </c>
      <c r="I7" s="2">
        <v>0</v>
      </c>
      <c r="J7" s="2">
        <v>0</v>
      </c>
      <c r="K7" s="3">
        <v>45</v>
      </c>
      <c r="L7" s="1">
        <v>140</v>
      </c>
      <c r="M7" s="4">
        <v>130</v>
      </c>
      <c r="N7" s="4">
        <v>42</v>
      </c>
      <c r="O7" s="9">
        <v>372357</v>
      </c>
      <c r="P7" s="9">
        <f t="shared" si="0"/>
        <v>12.827608350478666</v>
      </c>
      <c r="Q7" s="48">
        <v>471911.44870173151</v>
      </c>
      <c r="R7" s="9">
        <f t="shared" si="1"/>
        <v>13.064546638284209</v>
      </c>
      <c r="S7" s="56">
        <f t="shared" si="2"/>
        <v>5.6139752228222456E-2</v>
      </c>
      <c r="T7" s="9">
        <f t="shared" si="3"/>
        <v>1.8470963669287722E-2</v>
      </c>
      <c r="U7" s="9">
        <f t="shared" si="4"/>
        <v>471911.44870173134</v>
      </c>
      <c r="V7" s="9">
        <f t="shared" si="5"/>
        <v>9911088256.3056564</v>
      </c>
      <c r="W7" s="9">
        <f t="shared" si="6"/>
        <v>0.26736290361596893</v>
      </c>
    </row>
    <row r="8" spans="1:34" x14ac:dyDescent="0.3">
      <c r="A8" s="10">
        <v>7</v>
      </c>
      <c r="B8" s="1">
        <v>73</v>
      </c>
      <c r="C8" s="27">
        <f ca="1">IF('modified training dataset'!C8 = "M", 0, 1)</f>
        <v>0</v>
      </c>
      <c r="D8" s="27">
        <f>IF(DAD_MD_Training!E8="MARRIED",1,0)</f>
        <v>1</v>
      </c>
      <c r="E8" s="2">
        <v>0</v>
      </c>
      <c r="F8" s="2">
        <v>0</v>
      </c>
      <c r="G8" s="28">
        <f>DAD_MD_Training!D8*'modified training dataset'!I8</f>
        <v>0</v>
      </c>
      <c r="H8" s="2">
        <v>1</v>
      </c>
      <c r="I8" s="2">
        <v>0</v>
      </c>
      <c r="J8" s="2">
        <v>0</v>
      </c>
      <c r="K8" s="3">
        <v>60</v>
      </c>
      <c r="L8" s="1">
        <v>170</v>
      </c>
      <c r="M8" s="4">
        <v>108</v>
      </c>
      <c r="N8" s="4">
        <v>24</v>
      </c>
      <c r="O8" s="9">
        <v>887350</v>
      </c>
      <c r="P8" s="9">
        <f t="shared" si="0"/>
        <v>13.695994771962711</v>
      </c>
      <c r="Q8" s="48">
        <v>382902.2722045363</v>
      </c>
      <c r="R8" s="9">
        <f t="shared" si="1"/>
        <v>12.855535071646097</v>
      </c>
      <c r="S8" s="56">
        <f t="shared" si="2"/>
        <v>0.70637250785629357</v>
      </c>
      <c r="T8" s="9">
        <f t="shared" si="3"/>
        <v>6.1365363692831791E-2</v>
      </c>
      <c r="U8" s="9">
        <f t="shared" si="4"/>
        <v>382902.27220453601</v>
      </c>
      <c r="V8" s="9">
        <f t="shared" si="5"/>
        <v>254467510078.00653</v>
      </c>
      <c r="W8" s="9">
        <f t="shared" si="6"/>
        <v>0.56848788842673581</v>
      </c>
    </row>
    <row r="9" spans="1:34" x14ac:dyDescent="0.3">
      <c r="A9" s="10">
        <v>8</v>
      </c>
      <c r="B9" s="1">
        <v>71</v>
      </c>
      <c r="C9" s="27">
        <f ca="1">IF('modified training dataset'!C9 = "M", 0, 1)</f>
        <v>0</v>
      </c>
      <c r="D9" s="27">
        <f>IF(DAD_MD_Training!E9="MARRIED",1,0)</f>
        <v>1</v>
      </c>
      <c r="E9" s="2">
        <v>0</v>
      </c>
      <c r="F9" s="2">
        <v>0</v>
      </c>
      <c r="G9" s="28">
        <f>DAD_MD_Training!D9*'modified training dataset'!I9</f>
        <v>0</v>
      </c>
      <c r="H9" s="2">
        <v>1</v>
      </c>
      <c r="I9" s="2">
        <v>0</v>
      </c>
      <c r="J9" s="2">
        <v>0</v>
      </c>
      <c r="K9" s="3">
        <v>43.8</v>
      </c>
      <c r="L9" s="1">
        <v>164</v>
      </c>
      <c r="M9" s="4">
        <v>60</v>
      </c>
      <c r="N9" s="4">
        <v>22</v>
      </c>
      <c r="O9" s="9">
        <v>389827</v>
      </c>
      <c r="P9" s="9">
        <f t="shared" si="0"/>
        <v>12.873458329947205</v>
      </c>
      <c r="Q9" s="48">
        <v>306162.62221798976</v>
      </c>
      <c r="R9" s="9">
        <f t="shared" si="1"/>
        <v>12.631871684924382</v>
      </c>
      <c r="S9" s="56">
        <f t="shared" si="2"/>
        <v>5.8364107053383282E-2</v>
      </c>
      <c r="T9" s="9">
        <f t="shared" si="3"/>
        <v>1.8766258361269217E-2</v>
      </c>
      <c r="U9" s="9">
        <f t="shared" si="4"/>
        <v>306162.6222179897</v>
      </c>
      <c r="V9" s="9">
        <f t="shared" si="5"/>
        <v>6999728109.650938</v>
      </c>
      <c r="W9" s="9">
        <f t="shared" si="6"/>
        <v>0.21461924849230632</v>
      </c>
    </row>
    <row r="10" spans="1:34" x14ac:dyDescent="0.3">
      <c r="A10" s="10">
        <v>9</v>
      </c>
      <c r="B10" s="1">
        <v>72</v>
      </c>
      <c r="C10" s="27">
        <f ca="1">IF('modified training dataset'!C10 = "M", 0, 1)</f>
        <v>0</v>
      </c>
      <c r="D10" s="27">
        <f>IF(DAD_MD_Training!E10="MARRIED",1,0)</f>
        <v>1</v>
      </c>
      <c r="E10" s="2">
        <v>0</v>
      </c>
      <c r="F10" s="2">
        <v>0</v>
      </c>
      <c r="G10" s="28">
        <f>DAD_MD_Training!D10*'modified training dataset'!I10</f>
        <v>0</v>
      </c>
      <c r="H10" s="2">
        <v>1</v>
      </c>
      <c r="I10" s="2">
        <v>0</v>
      </c>
      <c r="J10" s="2">
        <v>0</v>
      </c>
      <c r="K10" s="3">
        <v>72</v>
      </c>
      <c r="L10" s="1">
        <v>174</v>
      </c>
      <c r="M10" s="4">
        <v>95</v>
      </c>
      <c r="N10" s="4">
        <v>25</v>
      </c>
      <c r="O10" s="9">
        <v>437529.07</v>
      </c>
      <c r="P10" s="9">
        <f t="shared" si="0"/>
        <v>12.988898428286673</v>
      </c>
      <c r="Q10" s="48">
        <v>362751.68759862962</v>
      </c>
      <c r="R10" s="9">
        <f t="shared" si="1"/>
        <v>12.801473822971669</v>
      </c>
      <c r="S10" s="56">
        <f t="shared" si="2"/>
        <v>3.5127982677484834E-2</v>
      </c>
      <c r="T10" s="9">
        <f t="shared" si="3"/>
        <v>1.442959973471177E-2</v>
      </c>
      <c r="U10" s="9">
        <f t="shared" si="4"/>
        <v>362751.68759862951</v>
      </c>
      <c r="V10" s="9">
        <f t="shared" si="5"/>
        <v>5591656918.8007946</v>
      </c>
      <c r="W10" s="9">
        <f t="shared" si="6"/>
        <v>0.17090837507407336</v>
      </c>
    </row>
    <row r="11" spans="1:34" x14ac:dyDescent="0.3">
      <c r="A11" s="10">
        <v>10</v>
      </c>
      <c r="B11" s="1">
        <v>61</v>
      </c>
      <c r="C11" s="27">
        <f ca="1">IF('modified training dataset'!C11 = "M", 0, 1)</f>
        <v>0</v>
      </c>
      <c r="D11" s="27">
        <f>IF(DAD_MD_Training!E11="MARRIED",1,0)</f>
        <v>1</v>
      </c>
      <c r="E11" s="2">
        <v>0</v>
      </c>
      <c r="F11" s="2">
        <v>0</v>
      </c>
      <c r="G11" s="28">
        <f>DAD_MD_Training!D11*'modified training dataset'!I11</f>
        <v>0</v>
      </c>
      <c r="H11" s="2">
        <v>1</v>
      </c>
      <c r="I11" s="2">
        <v>0</v>
      </c>
      <c r="J11" s="2">
        <v>0</v>
      </c>
      <c r="K11" s="3">
        <v>76.599999999999994</v>
      </c>
      <c r="L11" s="1">
        <v>175</v>
      </c>
      <c r="M11" s="4">
        <v>66</v>
      </c>
      <c r="N11" s="4">
        <v>22</v>
      </c>
      <c r="O11" s="9">
        <v>364222</v>
      </c>
      <c r="P11" s="9">
        <f t="shared" si="0"/>
        <v>12.805518850821379</v>
      </c>
      <c r="Q11" s="48">
        <v>288330.90924158116</v>
      </c>
      <c r="R11" s="9">
        <f t="shared" si="1"/>
        <v>12.571864089955934</v>
      </c>
      <c r="S11" s="56">
        <f t="shared" si="2"/>
        <v>5.4594547275088244E-2</v>
      </c>
      <c r="T11" s="9">
        <f t="shared" si="3"/>
        <v>1.8246411065995789E-2</v>
      </c>
      <c r="U11" s="9">
        <f t="shared" si="4"/>
        <v>288330.90924158122</v>
      </c>
      <c r="V11" s="9">
        <f t="shared" si="5"/>
        <v>5759457656.5025568</v>
      </c>
      <c r="W11" s="9">
        <f t="shared" si="6"/>
        <v>0.20836492786931812</v>
      </c>
    </row>
    <row r="12" spans="1:34" x14ac:dyDescent="0.3">
      <c r="A12" s="10">
        <v>11</v>
      </c>
      <c r="B12" s="1">
        <v>61</v>
      </c>
      <c r="C12" s="27">
        <f ca="1">IF('modified training dataset'!C12 = "M", 0, 1)</f>
        <v>0</v>
      </c>
      <c r="D12" s="27">
        <f>IF(DAD_MD_Training!E12="MARRIED",1,0)</f>
        <v>1</v>
      </c>
      <c r="E12" s="2">
        <v>0</v>
      </c>
      <c r="F12" s="2">
        <v>0</v>
      </c>
      <c r="G12" s="28">
        <f>DAD_MD_Training!D12*'modified training dataset'!I12</f>
        <v>0</v>
      </c>
      <c r="H12" s="2">
        <v>1</v>
      </c>
      <c r="I12" s="2">
        <v>0</v>
      </c>
      <c r="J12" s="2">
        <v>0</v>
      </c>
      <c r="K12" s="3">
        <v>64</v>
      </c>
      <c r="L12" s="1">
        <v>170</v>
      </c>
      <c r="M12" s="4">
        <v>99</v>
      </c>
      <c r="N12" s="4">
        <v>24</v>
      </c>
      <c r="O12" s="9">
        <v>514524</v>
      </c>
      <c r="P12" s="9">
        <f t="shared" si="0"/>
        <v>13.150997480398614</v>
      </c>
      <c r="Q12" s="48">
        <v>344279.17166034866</v>
      </c>
      <c r="R12" s="9">
        <f t="shared" si="1"/>
        <v>12.74920815275479</v>
      </c>
      <c r="S12" s="56">
        <f t="shared" si="2"/>
        <v>0.16143466380847618</v>
      </c>
      <c r="T12" s="9">
        <f t="shared" si="3"/>
        <v>3.0552004001421617E-2</v>
      </c>
      <c r="U12" s="9">
        <f t="shared" si="4"/>
        <v>344279.17166034837</v>
      </c>
      <c r="V12" s="9">
        <f t="shared" si="5"/>
        <v>28983301576.397453</v>
      </c>
      <c r="W12" s="9">
        <f t="shared" si="6"/>
        <v>0.33087830371304666</v>
      </c>
    </row>
    <row r="13" spans="1:34" x14ac:dyDescent="0.3">
      <c r="A13" s="10">
        <v>12</v>
      </c>
      <c r="B13" s="1">
        <v>45</v>
      </c>
      <c r="C13" s="27">
        <f ca="1">IF('modified training dataset'!C13 = "M", 0, 1)</f>
        <v>0</v>
      </c>
      <c r="D13" s="27">
        <f>IF(DAD_MD_Training!E13="MARRIED",1,0)</f>
        <v>1</v>
      </c>
      <c r="E13" s="2">
        <v>0</v>
      </c>
      <c r="F13" s="2">
        <v>0</v>
      </c>
      <c r="G13" s="28">
        <f>DAD_MD_Training!D13*'modified training dataset'!I13</f>
        <v>0</v>
      </c>
      <c r="H13" s="2">
        <v>0</v>
      </c>
      <c r="I13" s="2">
        <v>0</v>
      </c>
      <c r="J13" s="2">
        <v>1</v>
      </c>
      <c r="K13" s="3">
        <v>50</v>
      </c>
      <c r="L13" s="1">
        <v>151</v>
      </c>
      <c r="M13" s="4">
        <v>60</v>
      </c>
      <c r="N13" s="4">
        <v>19</v>
      </c>
      <c r="O13" s="9">
        <v>539976</v>
      </c>
      <c r="P13" s="9">
        <f t="shared" si="0"/>
        <v>13.199279973108329</v>
      </c>
      <c r="Q13" s="48">
        <v>169212.32711989296</v>
      </c>
      <c r="R13" s="9">
        <f t="shared" si="1"/>
        <v>12.038909578818956</v>
      </c>
      <c r="S13" s="56">
        <f t="shared" si="2"/>
        <v>1.3464594519432751</v>
      </c>
      <c r="T13" s="9">
        <f t="shared" si="3"/>
        <v>8.791164341187277E-2</v>
      </c>
      <c r="U13" s="9">
        <f t="shared" si="4"/>
        <v>169212.32711989284</v>
      </c>
      <c r="V13" s="9">
        <f t="shared" si="5"/>
        <v>137465701127.54712</v>
      </c>
      <c r="W13" s="9">
        <f t="shared" si="6"/>
        <v>0.68662991110735883</v>
      </c>
    </row>
    <row r="14" spans="1:34" x14ac:dyDescent="0.3">
      <c r="A14" s="10">
        <v>13</v>
      </c>
      <c r="B14" s="1">
        <v>40</v>
      </c>
      <c r="C14" s="27">
        <f ca="1">IF('modified training dataset'!C14 = "M", 0, 1)</f>
        <v>0</v>
      </c>
      <c r="D14" s="27">
        <f>IF(DAD_MD_Training!E14="MARRIED",1,0)</f>
        <v>1</v>
      </c>
      <c r="E14" s="2">
        <v>0</v>
      </c>
      <c r="F14" s="2">
        <v>0</v>
      </c>
      <c r="G14" s="28">
        <f>DAD_MD_Training!D14*'modified training dataset'!I14</f>
        <v>0</v>
      </c>
      <c r="H14" s="2">
        <v>0</v>
      </c>
      <c r="I14" s="2">
        <v>1</v>
      </c>
      <c r="J14" s="2">
        <v>0</v>
      </c>
      <c r="K14" s="3">
        <v>71.400000000000006</v>
      </c>
      <c r="L14" s="1">
        <v>165</v>
      </c>
      <c r="M14" s="4">
        <v>100</v>
      </c>
      <c r="N14" s="4">
        <v>22</v>
      </c>
      <c r="O14" s="9">
        <v>711616</v>
      </c>
      <c r="P14" s="9">
        <f t="shared" si="0"/>
        <v>13.475293719062922</v>
      </c>
      <c r="Q14" s="48">
        <v>320888.74018770899</v>
      </c>
      <c r="R14" s="9">
        <f t="shared" si="1"/>
        <v>12.678849738254574</v>
      </c>
      <c r="S14" s="56">
        <f t="shared" si="2"/>
        <v>0.63432301456584872</v>
      </c>
      <c r="T14" s="9">
        <f t="shared" si="3"/>
        <v>5.9104016388277537E-2</v>
      </c>
      <c r="U14" s="9">
        <f t="shared" si="4"/>
        <v>320888.7401877091</v>
      </c>
      <c r="V14" s="9">
        <f t="shared" si="5"/>
        <v>152667791560.42148</v>
      </c>
      <c r="W14" s="9">
        <f t="shared" si="6"/>
        <v>0.54907036914893836</v>
      </c>
    </row>
    <row r="15" spans="1:34" x14ac:dyDescent="0.3">
      <c r="A15" s="10">
        <v>14</v>
      </c>
      <c r="B15" s="1">
        <v>64</v>
      </c>
      <c r="C15" s="27">
        <f ca="1">IF('modified training dataset'!C15 = "M", 0, 1)</f>
        <v>0</v>
      </c>
      <c r="D15" s="27">
        <f>IF(DAD_MD_Training!E15="MARRIED",1,0)</f>
        <v>1</v>
      </c>
      <c r="E15" s="2">
        <v>0</v>
      </c>
      <c r="F15" s="2">
        <v>0</v>
      </c>
      <c r="G15" s="28">
        <f>DAD_MD_Training!D15*'modified training dataset'!I15</f>
        <v>0</v>
      </c>
      <c r="H15" s="2">
        <v>0</v>
      </c>
      <c r="I15" s="2">
        <v>0</v>
      </c>
      <c r="J15" s="2">
        <v>0</v>
      </c>
      <c r="K15" s="3">
        <v>56</v>
      </c>
      <c r="L15" s="1">
        <v>168</v>
      </c>
      <c r="M15" s="4">
        <v>105</v>
      </c>
      <c r="N15" s="4">
        <v>22</v>
      </c>
      <c r="O15" s="9">
        <v>420040</v>
      </c>
      <c r="P15" s="9">
        <f t="shared" si="0"/>
        <v>12.94810522381993</v>
      </c>
      <c r="Q15" s="48">
        <v>236144.8868266748</v>
      </c>
      <c r="R15" s="9">
        <f t="shared" si="1"/>
        <v>12.372200822863192</v>
      </c>
      <c r="S15" s="56">
        <f t="shared" si="2"/>
        <v>0.33166587904133876</v>
      </c>
      <c r="T15" s="9">
        <f t="shared" si="3"/>
        <v>4.4477890085205467E-2</v>
      </c>
      <c r="U15" s="9">
        <f t="shared" si="4"/>
        <v>236144.88682667466</v>
      </c>
      <c r="V15" s="9">
        <f t="shared" si="5"/>
        <v>33817412649.030136</v>
      </c>
      <c r="W15" s="9">
        <f t="shared" si="6"/>
        <v>0.43780381195439799</v>
      </c>
    </row>
    <row r="16" spans="1:34" x14ac:dyDescent="0.3">
      <c r="A16" s="10">
        <v>15</v>
      </c>
      <c r="B16" s="1">
        <v>68</v>
      </c>
      <c r="C16" s="27">
        <f ca="1">IF('modified training dataset'!C16 = "M", 0, 1)</f>
        <v>0</v>
      </c>
      <c r="D16" s="27">
        <f>IF(DAD_MD_Training!E16="MARRIED",1,0)</f>
        <v>0</v>
      </c>
      <c r="E16" s="2">
        <v>0</v>
      </c>
      <c r="F16" s="2">
        <v>0</v>
      </c>
      <c r="G16" s="28">
        <f>DAD_MD_Training!D16*'modified training dataset'!I16</f>
        <v>0</v>
      </c>
      <c r="H16" s="2">
        <v>1</v>
      </c>
      <c r="I16" s="2">
        <v>0</v>
      </c>
      <c r="J16" s="2">
        <v>0</v>
      </c>
      <c r="K16" s="3">
        <v>51</v>
      </c>
      <c r="L16" s="1">
        <v>123</v>
      </c>
      <c r="M16" s="4">
        <v>66</v>
      </c>
      <c r="N16" s="4">
        <v>20</v>
      </c>
      <c r="O16" s="9">
        <v>495968.7</v>
      </c>
      <c r="P16" s="9">
        <f t="shared" si="0"/>
        <v>13.114268098877162</v>
      </c>
      <c r="Q16" s="48">
        <v>296155.65604430571</v>
      </c>
      <c r="R16" s="9">
        <f t="shared" si="1"/>
        <v>12.598640460102191</v>
      </c>
      <c r="S16" s="56">
        <f t="shared" si="2"/>
        <v>0.26587186186865197</v>
      </c>
      <c r="T16" s="9">
        <f t="shared" si="3"/>
        <v>3.9318064484217673E-2</v>
      </c>
      <c r="U16" s="9">
        <f t="shared" si="4"/>
        <v>296155.65604430559</v>
      </c>
      <c r="V16" s="9">
        <f t="shared" si="5"/>
        <v>39925252534.840271</v>
      </c>
      <c r="W16" s="9">
        <f t="shared" si="6"/>
        <v>0.40287430226079674</v>
      </c>
    </row>
    <row r="17" spans="1:26" x14ac:dyDescent="0.3">
      <c r="A17" s="10">
        <v>16</v>
      </c>
      <c r="B17" s="1">
        <v>78</v>
      </c>
      <c r="C17" s="27">
        <f ca="1">IF('modified training dataset'!C17 = "M", 0, 1)</f>
        <v>0</v>
      </c>
      <c r="D17" s="27">
        <f>IF(DAD_MD_Training!E17="MARRIED",1,0)</f>
        <v>1</v>
      </c>
      <c r="E17" s="2">
        <v>0</v>
      </c>
      <c r="F17" s="2">
        <v>0</v>
      </c>
      <c r="G17" s="28">
        <f>DAD_MD_Training!D17*'modified training dataset'!I17</f>
        <v>0</v>
      </c>
      <c r="H17" s="2">
        <v>1</v>
      </c>
      <c r="I17" s="2">
        <v>0</v>
      </c>
      <c r="J17" s="2">
        <v>0</v>
      </c>
      <c r="K17" s="3">
        <v>70</v>
      </c>
      <c r="L17" s="1">
        <v>154</v>
      </c>
      <c r="M17" s="4">
        <v>63</v>
      </c>
      <c r="N17" s="4">
        <v>20</v>
      </c>
      <c r="O17" s="9">
        <v>157763</v>
      </c>
      <c r="P17" s="9">
        <f t="shared" si="0"/>
        <v>11.968849185882837</v>
      </c>
      <c r="Q17" s="48">
        <v>312257.0326456725</v>
      </c>
      <c r="R17" s="9">
        <f t="shared" si="1"/>
        <v>12.651581950218336</v>
      </c>
      <c r="S17" s="56">
        <f t="shared" si="2"/>
        <v>0.46612402749719262</v>
      </c>
      <c r="T17" s="9">
        <f t="shared" si="3"/>
        <v>5.7042473652419094E-2</v>
      </c>
      <c r="U17" s="9">
        <f t="shared" si="4"/>
        <v>312257.03264567256</v>
      </c>
      <c r="V17" s="9">
        <f t="shared" si="5"/>
        <v>23868406123.122139</v>
      </c>
      <c r="W17" s="9">
        <f t="shared" si="6"/>
        <v>0.97927925207857713</v>
      </c>
      <c r="X17" s="55"/>
      <c r="Y17" s="55"/>
      <c r="Z17" s="55"/>
    </row>
    <row r="18" spans="1:26" x14ac:dyDescent="0.3">
      <c r="A18" s="10">
        <v>17</v>
      </c>
      <c r="B18" s="1">
        <v>65</v>
      </c>
      <c r="C18" s="27">
        <f ca="1">IF('modified training dataset'!C18 = "M", 0, 1)</f>
        <v>0</v>
      </c>
      <c r="D18" s="27">
        <f>IF(DAD_MD_Training!E18="MARRIED",1,0)</f>
        <v>1</v>
      </c>
      <c r="E18" s="2">
        <v>0</v>
      </c>
      <c r="F18" s="2">
        <v>0</v>
      </c>
      <c r="G18" s="28">
        <f>DAD_MD_Training!D18*'modified training dataset'!I18</f>
        <v>0</v>
      </c>
      <c r="H18" s="2">
        <v>1</v>
      </c>
      <c r="I18" s="2">
        <v>0</v>
      </c>
      <c r="J18" s="2">
        <v>0</v>
      </c>
      <c r="K18" s="3">
        <v>65</v>
      </c>
      <c r="L18" s="1">
        <v>140</v>
      </c>
      <c r="M18" s="4">
        <v>93</v>
      </c>
      <c r="N18" s="4">
        <v>18</v>
      </c>
      <c r="O18" s="9">
        <v>501897</v>
      </c>
      <c r="P18" s="9">
        <f t="shared" si="0"/>
        <v>13.126150198338848</v>
      </c>
      <c r="Q18" s="48">
        <v>322703.19395710179</v>
      </c>
      <c r="R18" s="9">
        <f t="shared" si="1"/>
        <v>12.684488275595974</v>
      </c>
      <c r="S18" s="56">
        <f t="shared" si="2"/>
        <v>0.19506525400093239</v>
      </c>
      <c r="T18" s="9">
        <f t="shared" si="3"/>
        <v>3.3647483540053313E-2</v>
      </c>
      <c r="U18" s="9">
        <f t="shared" si="4"/>
        <v>322703.19395710196</v>
      </c>
      <c r="V18" s="9">
        <f t="shared" si="5"/>
        <v>32110420124.139763</v>
      </c>
      <c r="W18" s="9">
        <f t="shared" si="6"/>
        <v>0.35703302877462517</v>
      </c>
      <c r="X18" s="44"/>
      <c r="Y18" s="44"/>
      <c r="Z18" s="44"/>
    </row>
    <row r="19" spans="1:26" x14ac:dyDescent="0.3">
      <c r="A19" s="10">
        <v>18</v>
      </c>
      <c r="B19" s="1">
        <v>59</v>
      </c>
      <c r="C19" s="27">
        <f ca="1">IF('modified training dataset'!C19 = "M", 0, 1)</f>
        <v>0</v>
      </c>
      <c r="D19" s="27">
        <f>IF(DAD_MD_Training!E19="MARRIED",1,0)</f>
        <v>1</v>
      </c>
      <c r="E19" s="2">
        <v>0</v>
      </c>
      <c r="F19" s="2">
        <v>0</v>
      </c>
      <c r="G19" s="28">
        <f>DAD_MD_Training!D19*'modified training dataset'!I19</f>
        <v>1</v>
      </c>
      <c r="H19" s="2">
        <v>0</v>
      </c>
      <c r="I19" s="2">
        <v>1</v>
      </c>
      <c r="J19" s="2">
        <v>0</v>
      </c>
      <c r="K19" s="3">
        <v>47</v>
      </c>
      <c r="L19" s="1">
        <v>150</v>
      </c>
      <c r="M19" s="4">
        <v>60</v>
      </c>
      <c r="N19" s="4">
        <v>24</v>
      </c>
      <c r="O19" s="9">
        <v>343984</v>
      </c>
      <c r="P19" s="9">
        <f t="shared" si="0"/>
        <v>12.748350423645929</v>
      </c>
      <c r="Q19" s="48">
        <v>261891.81667223887</v>
      </c>
      <c r="R19" s="9">
        <f t="shared" si="1"/>
        <v>12.475686784006259</v>
      </c>
      <c r="S19" s="56">
        <f t="shared" si="2"/>
        <v>7.4345460381552181E-2</v>
      </c>
      <c r="T19" s="9">
        <f t="shared" si="3"/>
        <v>2.1388150668805585E-2</v>
      </c>
      <c r="U19" s="9">
        <f t="shared" si="4"/>
        <v>261891.81667223907</v>
      </c>
      <c r="V19" s="9">
        <f t="shared" si="5"/>
        <v>6739126563.5187092</v>
      </c>
      <c r="W19" s="9">
        <f t="shared" si="6"/>
        <v>0.23865116786757792</v>
      </c>
      <c r="X19" s="44"/>
      <c r="Y19" s="44"/>
      <c r="Z19" s="44"/>
    </row>
    <row r="20" spans="1:26" x14ac:dyDescent="0.3">
      <c r="A20" s="10">
        <v>19</v>
      </c>
      <c r="B20" s="1">
        <v>76</v>
      </c>
      <c r="C20" s="27">
        <f ca="1">IF('modified training dataset'!C20 = "M", 0, 1)</f>
        <v>0</v>
      </c>
      <c r="D20" s="27">
        <f>IF(DAD_MD_Training!E20="MARRIED",1,0)</f>
        <v>1</v>
      </c>
      <c r="E20" s="2">
        <v>0</v>
      </c>
      <c r="F20" s="2">
        <v>0</v>
      </c>
      <c r="G20" s="28">
        <f>DAD_MD_Training!D20*'modified training dataset'!I20</f>
        <v>0</v>
      </c>
      <c r="H20" s="2">
        <v>1</v>
      </c>
      <c r="I20" s="2">
        <v>0</v>
      </c>
      <c r="J20" s="2">
        <v>0</v>
      </c>
      <c r="K20" s="3">
        <v>67.2</v>
      </c>
      <c r="L20" s="1">
        <v>172</v>
      </c>
      <c r="M20" s="4">
        <v>80</v>
      </c>
      <c r="N20" s="4">
        <v>20</v>
      </c>
      <c r="O20" s="9">
        <v>449395</v>
      </c>
      <c r="P20" s="9">
        <f t="shared" si="0"/>
        <v>13.015657512725767</v>
      </c>
      <c r="Q20" s="48">
        <v>335347.90412952559</v>
      </c>
      <c r="R20" s="9">
        <f t="shared" si="1"/>
        <v>12.722923791708221</v>
      </c>
      <c r="S20" s="56">
        <f t="shared" si="2"/>
        <v>8.5693031420778595E-2</v>
      </c>
      <c r="T20" s="9">
        <f t="shared" si="3"/>
        <v>2.2490889970893321E-2</v>
      </c>
      <c r="U20" s="9">
        <f t="shared" si="4"/>
        <v>335347.90412952553</v>
      </c>
      <c r="V20" s="9">
        <f t="shared" si="5"/>
        <v>13006740076.489195</v>
      </c>
      <c r="W20" s="9">
        <f t="shared" si="6"/>
        <v>0.25377918283575579</v>
      </c>
      <c r="X20" s="44"/>
      <c r="Y20" s="44"/>
      <c r="Z20" s="44"/>
    </row>
    <row r="21" spans="1:26" x14ac:dyDescent="0.3">
      <c r="A21" s="10">
        <v>20</v>
      </c>
      <c r="B21" s="1">
        <v>47</v>
      </c>
      <c r="C21" s="27">
        <f ca="1">IF('modified training dataset'!C21 = "M", 0, 1)</f>
        <v>0</v>
      </c>
      <c r="D21" s="27">
        <f>IF(DAD_MD_Training!E21="MARRIED",1,0)</f>
        <v>1</v>
      </c>
      <c r="E21" s="2">
        <v>0</v>
      </c>
      <c r="F21" s="2">
        <v>0</v>
      </c>
      <c r="G21" s="28">
        <f>DAD_MD_Training!D21*'modified training dataset'!I21</f>
        <v>0</v>
      </c>
      <c r="H21" s="2">
        <v>1</v>
      </c>
      <c r="I21" s="2">
        <v>0</v>
      </c>
      <c r="J21" s="2">
        <v>0</v>
      </c>
      <c r="K21" s="3">
        <v>59</v>
      </c>
      <c r="L21" s="1">
        <v>160</v>
      </c>
      <c r="M21" s="4">
        <v>80</v>
      </c>
      <c r="N21" s="4">
        <v>20</v>
      </c>
      <c r="O21" s="9">
        <v>214716</v>
      </c>
      <c r="P21" s="9">
        <f t="shared" si="0"/>
        <v>12.277071503679862</v>
      </c>
      <c r="Q21" s="48">
        <v>276147.21079672879</v>
      </c>
      <c r="R21" s="9">
        <f t="shared" si="1"/>
        <v>12.528689374958676</v>
      </c>
      <c r="S21" s="56">
        <f t="shared" si="2"/>
        <v>6.3311553146881791E-2</v>
      </c>
      <c r="T21" s="9">
        <f t="shared" si="3"/>
        <v>2.0494942234668537E-2</v>
      </c>
      <c r="U21" s="9">
        <f t="shared" si="4"/>
        <v>276147.21079672879</v>
      </c>
      <c r="V21" s="9">
        <f t="shared" si="5"/>
        <v>3773793659.9521275</v>
      </c>
      <c r="W21" s="9">
        <f t="shared" si="6"/>
        <v>0.2861044859103597</v>
      </c>
      <c r="X21" s="44"/>
      <c r="Y21" s="44"/>
      <c r="Z21" s="44"/>
    </row>
    <row r="22" spans="1:26" x14ac:dyDescent="0.3">
      <c r="A22" s="10">
        <v>21</v>
      </c>
      <c r="B22" s="1">
        <v>54</v>
      </c>
      <c r="C22" s="27">
        <f ca="1">IF('modified training dataset'!C22 = "M", 0, 1)</f>
        <v>0</v>
      </c>
      <c r="D22" s="27">
        <f>IF(DAD_MD_Training!E22="MARRIED",1,0)</f>
        <v>1</v>
      </c>
      <c r="E22" s="2">
        <v>0</v>
      </c>
      <c r="F22" s="2">
        <v>0</v>
      </c>
      <c r="G22" s="28">
        <f>DAD_MD_Training!D22*'modified training dataset'!I22</f>
        <v>0</v>
      </c>
      <c r="H22" s="2">
        <v>1</v>
      </c>
      <c r="I22" s="2">
        <v>0</v>
      </c>
      <c r="J22" s="2">
        <v>0</v>
      </c>
      <c r="K22" s="3">
        <v>51</v>
      </c>
      <c r="L22" s="1">
        <v>147</v>
      </c>
      <c r="M22" s="4">
        <v>110</v>
      </c>
      <c r="N22" s="4">
        <v>26</v>
      </c>
      <c r="O22" s="9">
        <v>341109</v>
      </c>
      <c r="P22" s="9">
        <f t="shared" si="0"/>
        <v>12.739957353282927</v>
      </c>
      <c r="Q22" s="48">
        <v>352056.57126648934</v>
      </c>
      <c r="R22" s="9">
        <f t="shared" si="1"/>
        <v>12.771547155492405</v>
      </c>
      <c r="S22" s="56">
        <f t="shared" si="2"/>
        <v>9.9791560363392999E-4</v>
      </c>
      <c r="T22" s="9">
        <f t="shared" si="3"/>
        <v>2.479584611901195E-3</v>
      </c>
      <c r="U22" s="9">
        <f t="shared" si="4"/>
        <v>352056.57126648934</v>
      </c>
      <c r="V22" s="9">
        <f t="shared" si="5"/>
        <v>119849316.63486293</v>
      </c>
      <c r="W22" s="9">
        <f t="shared" si="6"/>
        <v>3.2094055760737289E-2</v>
      </c>
      <c r="X22" s="44"/>
      <c r="Y22" s="44"/>
      <c r="Z22" s="44"/>
    </row>
    <row r="23" spans="1:26" x14ac:dyDescent="0.3">
      <c r="A23" s="10">
        <v>22</v>
      </c>
      <c r="B23" s="1">
        <v>62</v>
      </c>
      <c r="C23" s="27">
        <f ca="1">IF('modified training dataset'!C23 = "M", 0, 1)</f>
        <v>0</v>
      </c>
      <c r="D23" s="27">
        <f>IF(DAD_MD_Training!E23="MARRIED",1,0)</f>
        <v>1</v>
      </c>
      <c r="E23" s="2">
        <v>0</v>
      </c>
      <c r="F23" s="2">
        <v>0</v>
      </c>
      <c r="G23" s="28">
        <f>DAD_MD_Training!D23*'modified training dataset'!I23</f>
        <v>0</v>
      </c>
      <c r="H23" s="2">
        <v>1</v>
      </c>
      <c r="I23" s="2">
        <v>0</v>
      </c>
      <c r="J23" s="2">
        <v>0</v>
      </c>
      <c r="K23" s="3">
        <v>74</v>
      </c>
      <c r="L23" s="1">
        <v>160</v>
      </c>
      <c r="M23" s="4">
        <v>60</v>
      </c>
      <c r="N23" s="4">
        <v>24</v>
      </c>
      <c r="O23" s="9">
        <v>288960</v>
      </c>
      <c r="P23" s="9">
        <f t="shared" si="0"/>
        <v>12.574043549210758</v>
      </c>
      <c r="Q23" s="48">
        <v>286518.60527091078</v>
      </c>
      <c r="R23" s="9">
        <f t="shared" si="1"/>
        <v>12.565558752891993</v>
      </c>
      <c r="S23" s="56">
        <f t="shared" si="2"/>
        <v>7.1991768570925797E-5</v>
      </c>
      <c r="T23" s="9">
        <f t="shared" si="3"/>
        <v>6.7478661780978437E-4</v>
      </c>
      <c r="U23" s="9">
        <f t="shared" si="4"/>
        <v>286518.60527091101</v>
      </c>
      <c r="V23" s="9">
        <f t="shared" si="5"/>
        <v>5960408.2232235121</v>
      </c>
      <c r="W23" s="9">
        <f t="shared" si="6"/>
        <v>8.4489020248096347E-3</v>
      </c>
      <c r="X23" s="44"/>
      <c r="Y23" s="44"/>
      <c r="Z23" s="44"/>
    </row>
    <row r="24" spans="1:26" x14ac:dyDescent="0.3">
      <c r="A24" s="10">
        <v>23</v>
      </c>
      <c r="B24" s="1">
        <v>60</v>
      </c>
      <c r="C24" s="27">
        <f ca="1">IF('modified training dataset'!C24 = "M", 0, 1)</f>
        <v>0</v>
      </c>
      <c r="D24" s="27">
        <f>IF(DAD_MD_Training!E24="MARRIED",1,0)</f>
        <v>1</v>
      </c>
      <c r="E24" s="2">
        <v>0</v>
      </c>
      <c r="F24" s="2">
        <v>0</v>
      </c>
      <c r="G24" s="28">
        <f>DAD_MD_Training!D24*'modified training dataset'!I24</f>
        <v>0</v>
      </c>
      <c r="H24" s="2">
        <v>1</v>
      </c>
      <c r="I24" s="2">
        <v>0</v>
      </c>
      <c r="J24" s="2">
        <v>0</v>
      </c>
      <c r="K24" s="3">
        <v>72.5</v>
      </c>
      <c r="L24" s="1">
        <v>172</v>
      </c>
      <c r="M24" s="4">
        <v>104</v>
      </c>
      <c r="N24" s="4">
        <v>24</v>
      </c>
      <c r="O24" s="9">
        <v>348687</v>
      </c>
      <c r="P24" s="9">
        <f t="shared" si="0"/>
        <v>12.76192995063812</v>
      </c>
      <c r="Q24" s="48">
        <v>347838.70199879119</v>
      </c>
      <c r="R24" s="9">
        <f t="shared" si="1"/>
        <v>12.759494151303809</v>
      </c>
      <c r="S24" s="56">
        <f t="shared" si="2"/>
        <v>5.9331183970295629E-6</v>
      </c>
      <c r="T24" s="9">
        <f t="shared" si="3"/>
        <v>1.9086449649327014E-4</v>
      </c>
      <c r="U24" s="9">
        <f t="shared" si="4"/>
        <v>347838.70199879142</v>
      </c>
      <c r="V24" s="9">
        <f t="shared" si="5"/>
        <v>719609.49885446427</v>
      </c>
      <c r="W24" s="9">
        <f t="shared" si="6"/>
        <v>2.4328351822940786E-3</v>
      </c>
      <c r="X24" s="44"/>
      <c r="Y24" s="44"/>
      <c r="Z24" s="44"/>
    </row>
    <row r="25" spans="1:26" x14ac:dyDescent="0.3">
      <c r="A25" s="10">
        <v>24</v>
      </c>
      <c r="B25" s="1">
        <v>70</v>
      </c>
      <c r="C25" s="27">
        <f ca="1">IF('modified training dataset'!C25 = "M", 0, 1)</f>
        <v>0</v>
      </c>
      <c r="D25" s="27">
        <f>IF(DAD_MD_Training!E25="MARRIED",1,0)</f>
        <v>1</v>
      </c>
      <c r="E25" s="2">
        <v>0</v>
      </c>
      <c r="F25" s="2">
        <v>0</v>
      </c>
      <c r="G25" s="28">
        <f>DAD_MD_Training!D25*'modified training dataset'!I25</f>
        <v>0</v>
      </c>
      <c r="H25" s="2">
        <v>1</v>
      </c>
      <c r="I25" s="2">
        <v>0</v>
      </c>
      <c r="J25" s="2">
        <v>0</v>
      </c>
      <c r="K25" s="3">
        <v>60</v>
      </c>
      <c r="L25" s="1">
        <v>158</v>
      </c>
      <c r="M25" s="4">
        <v>81</v>
      </c>
      <c r="N25" s="4">
        <v>18</v>
      </c>
      <c r="O25" s="9">
        <v>345590</v>
      </c>
      <c r="P25" s="9">
        <f t="shared" si="0"/>
        <v>12.753008380308222</v>
      </c>
      <c r="Q25" s="48">
        <v>318620.63363751437</v>
      </c>
      <c r="R25" s="9">
        <f t="shared" si="1"/>
        <v>12.671756437818381</v>
      </c>
      <c r="S25" s="56">
        <f t="shared" si="2"/>
        <v>6.6018781583723971E-3</v>
      </c>
      <c r="T25" s="9">
        <f t="shared" si="3"/>
        <v>6.3711980786667578E-3</v>
      </c>
      <c r="U25" s="9">
        <f t="shared" si="4"/>
        <v>318620.6336375142</v>
      </c>
      <c r="V25" s="9">
        <f t="shared" si="5"/>
        <v>727346721.99398065</v>
      </c>
      <c r="W25" s="9">
        <f t="shared" si="6"/>
        <v>7.8038619064457304E-2</v>
      </c>
      <c r="X25" s="44"/>
      <c r="Y25" s="44"/>
      <c r="Z25" s="44"/>
    </row>
    <row r="26" spans="1:26" x14ac:dyDescent="0.3">
      <c r="A26" s="10">
        <v>25</v>
      </c>
      <c r="B26" s="1">
        <v>60</v>
      </c>
      <c r="C26" s="27">
        <f ca="1">IF('modified training dataset'!C26 = "M", 0, 1)</f>
        <v>0</v>
      </c>
      <c r="D26" s="27">
        <f>IF(DAD_MD_Training!E26="MARRIED",1,0)</f>
        <v>1</v>
      </c>
      <c r="E26" s="2">
        <v>0</v>
      </c>
      <c r="F26" s="2">
        <v>0</v>
      </c>
      <c r="G26" s="28">
        <f>DAD_MD_Training!D26*'modified training dataset'!I26</f>
        <v>0</v>
      </c>
      <c r="H26" s="2">
        <v>1</v>
      </c>
      <c r="I26" s="2">
        <v>0</v>
      </c>
      <c r="J26" s="2">
        <v>0</v>
      </c>
      <c r="K26" s="3">
        <v>53</v>
      </c>
      <c r="L26" s="1">
        <v>155</v>
      </c>
      <c r="M26" s="4">
        <v>85</v>
      </c>
      <c r="N26" s="4">
        <v>30</v>
      </c>
      <c r="O26" s="9">
        <v>361738</v>
      </c>
      <c r="P26" s="9">
        <f t="shared" si="0"/>
        <v>12.798675471863358</v>
      </c>
      <c r="Q26" s="48">
        <v>340343.78267328185</v>
      </c>
      <c r="R26" s="9">
        <f t="shared" si="1"/>
        <v>12.737711511258921</v>
      </c>
      <c r="S26" s="56">
        <f t="shared" si="2"/>
        <v>3.716604492579453E-3</v>
      </c>
      <c r="T26" s="9">
        <f t="shared" si="3"/>
        <v>4.7633023228427973E-3</v>
      </c>
      <c r="U26" s="9">
        <f t="shared" si="4"/>
        <v>340343.78267328185</v>
      </c>
      <c r="V26" s="9">
        <f t="shared" si="5"/>
        <v>457712535.02284712</v>
      </c>
      <c r="W26" s="9">
        <f t="shared" si="6"/>
        <v>5.9142852912102542E-2</v>
      </c>
      <c r="X26" s="44"/>
      <c r="Y26" s="44"/>
      <c r="Z26" s="44"/>
    </row>
    <row r="27" spans="1:26" x14ac:dyDescent="0.3">
      <c r="A27" s="10">
        <v>26</v>
      </c>
      <c r="B27" s="1">
        <v>88</v>
      </c>
      <c r="C27" s="27">
        <f ca="1">IF('modified training dataset'!C27 = "M", 0, 1)</f>
        <v>0</v>
      </c>
      <c r="D27" s="27">
        <f>IF(DAD_MD_Training!E27="MARRIED",1,0)</f>
        <v>1</v>
      </c>
      <c r="E27" s="2">
        <v>0</v>
      </c>
      <c r="F27" s="2">
        <v>0</v>
      </c>
      <c r="G27" s="28">
        <f>DAD_MD_Training!D27*'modified training dataset'!I27</f>
        <v>0</v>
      </c>
      <c r="H27" s="2">
        <v>1</v>
      </c>
      <c r="I27" s="2">
        <v>0</v>
      </c>
      <c r="J27" s="2">
        <v>0</v>
      </c>
      <c r="K27" s="3">
        <v>62.2</v>
      </c>
      <c r="L27" s="1">
        <v>162</v>
      </c>
      <c r="M27" s="4">
        <v>92</v>
      </c>
      <c r="N27" s="4">
        <v>22</v>
      </c>
      <c r="O27" s="9">
        <v>305193</v>
      </c>
      <c r="P27" s="9">
        <f t="shared" si="0"/>
        <v>12.628699642349593</v>
      </c>
      <c r="Q27" s="48">
        <v>383344.87836836983</v>
      </c>
      <c r="R27" s="9">
        <f t="shared" si="1"/>
        <v>12.856690328700505</v>
      </c>
      <c r="S27" s="56">
        <f t="shared" si="2"/>
        <v>5.1979753062760044E-2</v>
      </c>
      <c r="T27" s="9">
        <f t="shared" si="3"/>
        <v>1.8053377846311194E-2</v>
      </c>
      <c r="U27" s="9">
        <f t="shared" si="4"/>
        <v>383344.87836837012</v>
      </c>
      <c r="V27" s="9">
        <f t="shared" si="5"/>
        <v>6107716092.5045176</v>
      </c>
      <c r="W27" s="9">
        <f t="shared" si="6"/>
        <v>0.25607362674887735</v>
      </c>
      <c r="X27" s="44"/>
      <c r="Y27" s="44"/>
      <c r="Z27" s="44"/>
    </row>
    <row r="28" spans="1:26" x14ac:dyDescent="0.3">
      <c r="A28" s="10">
        <v>27</v>
      </c>
      <c r="B28" s="1">
        <v>15</v>
      </c>
      <c r="C28" s="27">
        <f ca="1">IF('modified training dataset'!C28 = "M", 0, 1)</f>
        <v>0</v>
      </c>
      <c r="D28" s="27">
        <f>IF(DAD_MD_Training!E28="MARRIED",1,0)</f>
        <v>0</v>
      </c>
      <c r="E28" s="2">
        <v>0</v>
      </c>
      <c r="F28" s="2">
        <v>0</v>
      </c>
      <c r="G28" s="28">
        <f>DAD_MD_Training!D28*'modified training dataset'!I28</f>
        <v>0</v>
      </c>
      <c r="H28" s="2">
        <v>0</v>
      </c>
      <c r="I28" s="2">
        <v>1</v>
      </c>
      <c r="J28" s="2">
        <v>0</v>
      </c>
      <c r="K28" s="3">
        <v>43.6</v>
      </c>
      <c r="L28" s="1">
        <v>170</v>
      </c>
      <c r="M28" s="4">
        <v>134</v>
      </c>
      <c r="N28" s="4">
        <v>40</v>
      </c>
      <c r="O28" s="9">
        <v>404644</v>
      </c>
      <c r="P28" s="9">
        <f t="shared" si="0"/>
        <v>12.910762947185102</v>
      </c>
      <c r="Q28" s="48">
        <v>377630.75744411396</v>
      </c>
      <c r="R28" s="9">
        <f t="shared" si="1"/>
        <v>12.841672165031838</v>
      </c>
      <c r="S28" s="56">
        <f t="shared" si="2"/>
        <v>4.773536178549787E-3</v>
      </c>
      <c r="T28" s="9">
        <f t="shared" si="3"/>
        <v>5.3514097064517553E-3</v>
      </c>
      <c r="U28" s="9">
        <f t="shared" si="4"/>
        <v>377630.75744411419</v>
      </c>
      <c r="V28" s="9">
        <f t="shared" si="5"/>
        <v>729715273.38312006</v>
      </c>
      <c r="W28" s="9">
        <f t="shared" si="6"/>
        <v>6.6758045481672301E-2</v>
      </c>
      <c r="X28" s="44"/>
      <c r="Y28" s="44"/>
      <c r="Z28" s="44"/>
    </row>
    <row r="29" spans="1:26" x14ac:dyDescent="0.3">
      <c r="A29" s="10">
        <v>28</v>
      </c>
      <c r="B29" s="1">
        <v>47</v>
      </c>
      <c r="C29" s="27">
        <f ca="1">IF('modified training dataset'!C29 = "M", 0, 1)</f>
        <v>0</v>
      </c>
      <c r="D29" s="27">
        <f>IF(DAD_MD_Training!E29="MARRIED",1,0)</f>
        <v>1</v>
      </c>
      <c r="E29" s="2">
        <v>0</v>
      </c>
      <c r="F29" s="2">
        <v>0</v>
      </c>
      <c r="G29" s="28">
        <f>DAD_MD_Training!D29*'modified training dataset'!I29</f>
        <v>0</v>
      </c>
      <c r="H29" s="2">
        <v>1</v>
      </c>
      <c r="I29" s="2">
        <v>0</v>
      </c>
      <c r="J29" s="2">
        <v>0</v>
      </c>
      <c r="K29" s="3">
        <v>73.099999999999994</v>
      </c>
      <c r="L29" s="1">
        <v>171</v>
      </c>
      <c r="M29" s="4">
        <v>87</v>
      </c>
      <c r="N29" s="4">
        <v>22</v>
      </c>
      <c r="O29" s="9">
        <v>278213.73</v>
      </c>
      <c r="P29" s="9">
        <f t="shared" si="0"/>
        <v>12.536144910237127</v>
      </c>
      <c r="Q29" s="48">
        <v>290302.3244205165</v>
      </c>
      <c r="R29" s="9">
        <f t="shared" si="1"/>
        <v>12.578678156940764</v>
      </c>
      <c r="S29" s="56">
        <f t="shared" si="2"/>
        <v>1.809077075152505E-3</v>
      </c>
      <c r="T29" s="9">
        <f t="shared" si="3"/>
        <v>3.392848998491127E-3</v>
      </c>
      <c r="U29" s="9">
        <f t="shared" si="4"/>
        <v>290302.32442051667</v>
      </c>
      <c r="V29" s="9">
        <f t="shared" si="5"/>
        <v>146134115.06374723</v>
      </c>
      <c r="W29" s="9">
        <f t="shared" si="6"/>
        <v>4.3450747094748665E-2</v>
      </c>
      <c r="X29" s="44"/>
      <c r="Y29" s="44"/>
      <c r="Z29" s="44"/>
    </row>
    <row r="30" spans="1:26" x14ac:dyDescent="0.3">
      <c r="A30" s="10">
        <v>29</v>
      </c>
      <c r="B30" s="1">
        <v>70</v>
      </c>
      <c r="C30" s="27">
        <f ca="1">IF('modified training dataset'!C30 = "M", 0, 1)</f>
        <v>0</v>
      </c>
      <c r="D30" s="27">
        <f>IF(DAD_MD_Training!E30="MARRIED",1,0)</f>
        <v>1</v>
      </c>
      <c r="E30" s="2">
        <v>0</v>
      </c>
      <c r="F30" s="2">
        <v>0</v>
      </c>
      <c r="G30" s="28">
        <f>DAD_MD_Training!D30*'modified training dataset'!I30</f>
        <v>0</v>
      </c>
      <c r="H30" s="2">
        <v>1</v>
      </c>
      <c r="I30" s="2">
        <v>0</v>
      </c>
      <c r="J30" s="2">
        <v>0</v>
      </c>
      <c r="K30" s="3">
        <v>68</v>
      </c>
      <c r="L30" s="1">
        <v>163</v>
      </c>
      <c r="M30" s="4">
        <v>78</v>
      </c>
      <c r="N30" s="4">
        <v>20</v>
      </c>
      <c r="O30" s="9">
        <v>355276</v>
      </c>
      <c r="P30" s="9">
        <f t="shared" si="0"/>
        <v>12.780650231177091</v>
      </c>
      <c r="Q30" s="48">
        <v>318952.30288858258</v>
      </c>
      <c r="R30" s="9">
        <f t="shared" si="1"/>
        <v>12.672796849862197</v>
      </c>
      <c r="S30" s="56">
        <f t="shared" si="2"/>
        <v>1.1632351861056087E-2</v>
      </c>
      <c r="T30" s="9">
        <f t="shared" si="3"/>
        <v>8.4388023585683803E-3</v>
      </c>
      <c r="U30" s="9">
        <f t="shared" si="4"/>
        <v>318952.3028885824</v>
      </c>
      <c r="V30" s="9">
        <f t="shared" si="5"/>
        <v>1319410971.8420072</v>
      </c>
      <c r="W30" s="9">
        <f t="shared" si="6"/>
        <v>0.10224078494302345</v>
      </c>
      <c r="X30" s="44"/>
      <c r="Y30" s="44"/>
      <c r="Z30" s="44"/>
    </row>
    <row r="31" spans="1:26" x14ac:dyDescent="0.3">
      <c r="A31" s="10">
        <v>30</v>
      </c>
      <c r="B31" s="1">
        <v>61</v>
      </c>
      <c r="C31" s="27">
        <f ca="1">IF('modified training dataset'!C31 = "M", 0, 1)</f>
        <v>0</v>
      </c>
      <c r="D31" s="27">
        <f>IF(DAD_MD_Training!E31="MARRIED",1,0)</f>
        <v>1</v>
      </c>
      <c r="E31" s="2">
        <v>0</v>
      </c>
      <c r="F31" s="2">
        <v>0</v>
      </c>
      <c r="G31" s="28">
        <f>DAD_MD_Training!D31*'modified training dataset'!I31</f>
        <v>0</v>
      </c>
      <c r="H31" s="2">
        <v>1</v>
      </c>
      <c r="I31" s="2">
        <v>0</v>
      </c>
      <c r="J31" s="2">
        <v>0</v>
      </c>
      <c r="K31" s="3">
        <v>60</v>
      </c>
      <c r="L31" s="1">
        <v>169</v>
      </c>
      <c r="M31" s="4">
        <v>60</v>
      </c>
      <c r="N31" s="4">
        <v>24</v>
      </c>
      <c r="O31" s="9">
        <v>229289</v>
      </c>
      <c r="P31" s="9">
        <f t="shared" si="0"/>
        <v>12.342738495606332</v>
      </c>
      <c r="Q31" s="48">
        <v>288478.00750904874</v>
      </c>
      <c r="R31" s="9">
        <f t="shared" si="1"/>
        <v>12.572374131553367</v>
      </c>
      <c r="S31" s="56">
        <f t="shared" si="2"/>
        <v>5.2732525296799428E-2</v>
      </c>
      <c r="T31" s="9">
        <f t="shared" si="3"/>
        <v>1.8604917865575728E-2</v>
      </c>
      <c r="U31" s="9">
        <f t="shared" si="4"/>
        <v>288478.00750904897</v>
      </c>
      <c r="V31" s="9">
        <f t="shared" si="5"/>
        <v>3503338609.9062552</v>
      </c>
      <c r="W31" s="9">
        <f t="shared" si="6"/>
        <v>0.25814150486525289</v>
      </c>
      <c r="X31" s="44"/>
      <c r="Y31" s="44"/>
      <c r="Z31" s="44"/>
    </row>
    <row r="32" spans="1:26" x14ac:dyDescent="0.3">
      <c r="A32" s="10">
        <v>31</v>
      </c>
      <c r="B32" s="1">
        <v>46</v>
      </c>
      <c r="C32" s="27">
        <f ca="1">IF('modified training dataset'!C32 = "M", 0, 1)</f>
        <v>0</v>
      </c>
      <c r="D32" s="27">
        <f>IF(DAD_MD_Training!E32="MARRIED",1,0)</f>
        <v>1</v>
      </c>
      <c r="E32" s="2">
        <v>0</v>
      </c>
      <c r="F32" s="2">
        <v>0</v>
      </c>
      <c r="G32" s="28">
        <f>DAD_MD_Training!D32*'modified training dataset'!I32</f>
        <v>0</v>
      </c>
      <c r="H32" s="2">
        <v>1</v>
      </c>
      <c r="I32" s="2">
        <v>0</v>
      </c>
      <c r="J32" s="2">
        <v>0</v>
      </c>
      <c r="K32" s="3">
        <v>53</v>
      </c>
      <c r="L32" s="1">
        <v>159</v>
      </c>
      <c r="M32" s="4">
        <v>96</v>
      </c>
      <c r="N32" s="4">
        <v>20</v>
      </c>
      <c r="O32" s="9">
        <v>247473</v>
      </c>
      <c r="P32" s="9">
        <f t="shared" si="0"/>
        <v>12.419056764130945</v>
      </c>
      <c r="Q32" s="48">
        <v>298492.3529544092</v>
      </c>
      <c r="R32" s="9">
        <f t="shared" si="1"/>
        <v>12.606499593243456</v>
      </c>
      <c r="S32" s="56">
        <f t="shared" si="2"/>
        <v>3.5134814185701996E-2</v>
      </c>
      <c r="T32" s="9">
        <f t="shared" si="3"/>
        <v>1.5093161475345569E-2</v>
      </c>
      <c r="U32" s="9">
        <f t="shared" si="4"/>
        <v>298492.35295440914</v>
      </c>
      <c r="V32" s="9">
        <f t="shared" si="5"/>
        <v>2602974375.8865771</v>
      </c>
      <c r="W32" s="9">
        <f t="shared" si="6"/>
        <v>0.20616129013835507</v>
      </c>
    </row>
    <row r="33" spans="1:23" x14ac:dyDescent="0.3">
      <c r="A33" s="10">
        <v>32</v>
      </c>
      <c r="B33" s="1">
        <v>56</v>
      </c>
      <c r="C33" s="27">
        <f ca="1">IF('modified training dataset'!C33 = "M", 0, 1)</f>
        <v>0</v>
      </c>
      <c r="D33" s="27">
        <f>IF(DAD_MD_Training!E33="MARRIED",1,0)</f>
        <v>1</v>
      </c>
      <c r="E33" s="2">
        <v>0</v>
      </c>
      <c r="F33" s="2">
        <v>0</v>
      </c>
      <c r="G33" s="28">
        <f>DAD_MD_Training!D33*'modified training dataset'!I33</f>
        <v>0</v>
      </c>
      <c r="H33" s="2">
        <v>1</v>
      </c>
      <c r="I33" s="2">
        <v>0</v>
      </c>
      <c r="J33" s="2">
        <v>0</v>
      </c>
      <c r="K33" s="3">
        <v>61</v>
      </c>
      <c r="L33" s="1">
        <v>163</v>
      </c>
      <c r="M33" s="4">
        <v>73</v>
      </c>
      <c r="N33" s="4">
        <v>24</v>
      </c>
      <c r="O33" s="9">
        <v>395163</v>
      </c>
      <c r="P33" s="9">
        <f t="shared" si="0"/>
        <v>12.887053616991116</v>
      </c>
      <c r="Q33" s="48">
        <v>296176.14323025831</v>
      </c>
      <c r="R33" s="9">
        <f t="shared" si="1"/>
        <v>12.598709634797812</v>
      </c>
      <c r="S33" s="56">
        <f t="shared" si="2"/>
        <v>8.3142252067092304E-2</v>
      </c>
      <c r="T33" s="9">
        <f t="shared" si="3"/>
        <v>2.237470183356207E-2</v>
      </c>
      <c r="U33" s="9">
        <f t="shared" si="4"/>
        <v>296176.14323025825</v>
      </c>
      <c r="V33" s="9">
        <f t="shared" si="5"/>
        <v>9798397813.153368</v>
      </c>
      <c r="W33" s="9">
        <f t="shared" si="6"/>
        <v>0.25049626804569697</v>
      </c>
    </row>
    <row r="34" spans="1:23" x14ac:dyDescent="0.3">
      <c r="A34" s="10">
        <v>33</v>
      </c>
      <c r="B34" s="1">
        <v>61</v>
      </c>
      <c r="C34" s="27">
        <f ca="1">IF('modified training dataset'!C34 = "M", 0, 1)</f>
        <v>0</v>
      </c>
      <c r="D34" s="27">
        <f>IF(DAD_MD_Training!E34="MARRIED",1,0)</f>
        <v>1</v>
      </c>
      <c r="E34" s="2">
        <v>0</v>
      </c>
      <c r="F34" s="2">
        <v>0</v>
      </c>
      <c r="G34" s="28">
        <f>DAD_MD_Training!D34*'modified training dataset'!I34</f>
        <v>0</v>
      </c>
      <c r="H34" s="2">
        <v>1</v>
      </c>
      <c r="I34" s="2">
        <v>0</v>
      </c>
      <c r="J34" s="2">
        <v>0</v>
      </c>
      <c r="K34" s="3">
        <v>65</v>
      </c>
      <c r="L34" s="1">
        <v>170</v>
      </c>
      <c r="M34" s="4">
        <v>76</v>
      </c>
      <c r="N34" s="4">
        <v>26</v>
      </c>
      <c r="O34" s="9">
        <v>418429</v>
      </c>
      <c r="P34" s="9">
        <f t="shared" si="0"/>
        <v>12.944262500994387</v>
      </c>
      <c r="Q34" s="48">
        <v>316587.6267509812</v>
      </c>
      <c r="R34" s="9">
        <f t="shared" si="1"/>
        <v>12.665355344019673</v>
      </c>
      <c r="S34" s="56">
        <f t="shared" si="2"/>
        <v>7.778920221171795E-2</v>
      </c>
      <c r="T34" s="9">
        <f t="shared" si="3"/>
        <v>2.1546778501539854E-2</v>
      </c>
      <c r="U34" s="9">
        <f t="shared" si="4"/>
        <v>316587.62675098144</v>
      </c>
      <c r="V34" s="9">
        <f t="shared" si="5"/>
        <v>10371665305.245914</v>
      </c>
      <c r="W34" s="9">
        <f t="shared" si="6"/>
        <v>0.24338985407086641</v>
      </c>
    </row>
    <row r="35" spans="1:23" x14ac:dyDescent="0.3">
      <c r="A35" s="10">
        <v>34</v>
      </c>
      <c r="B35" s="1">
        <v>7</v>
      </c>
      <c r="C35" s="27">
        <f ca="1">IF('modified training dataset'!C35 = "M", 0, 1)</f>
        <v>0</v>
      </c>
      <c r="D35" s="27">
        <f>IF(DAD_MD_Training!E35="MARRIED",1,0)</f>
        <v>0</v>
      </c>
      <c r="E35" s="2">
        <v>0</v>
      </c>
      <c r="F35" s="2">
        <v>0</v>
      </c>
      <c r="G35" s="28">
        <f>DAD_MD_Training!D35*'modified training dataset'!I35</f>
        <v>0</v>
      </c>
      <c r="H35" s="2">
        <v>0</v>
      </c>
      <c r="I35" s="2">
        <v>0</v>
      </c>
      <c r="J35" s="2">
        <v>1</v>
      </c>
      <c r="K35" s="3">
        <v>7</v>
      </c>
      <c r="L35" s="1">
        <v>68</v>
      </c>
      <c r="M35" s="4">
        <v>155</v>
      </c>
      <c r="N35" s="4">
        <v>30</v>
      </c>
      <c r="O35" s="9">
        <v>359280</v>
      </c>
      <c r="P35" s="9">
        <f t="shared" si="0"/>
        <v>12.791857307761619</v>
      </c>
      <c r="Q35" s="48">
        <v>260886.32564775346</v>
      </c>
      <c r="R35" s="9">
        <f t="shared" si="1"/>
        <v>12.471840057515733</v>
      </c>
      <c r="S35" s="56">
        <f t="shared" si="2"/>
        <v>0.10241104045493817</v>
      </c>
      <c r="T35" s="9">
        <f t="shared" si="3"/>
        <v>2.5017262352646147E-2</v>
      </c>
      <c r="U35" s="9">
        <f t="shared" si="4"/>
        <v>260886.32564775343</v>
      </c>
      <c r="V35" s="9">
        <f t="shared" si="5"/>
        <v>9681315152.535944</v>
      </c>
      <c r="W35" s="9">
        <f t="shared" si="6"/>
        <v>0.27386348906770924</v>
      </c>
    </row>
    <row r="36" spans="1:23" x14ac:dyDescent="0.3">
      <c r="A36" s="10">
        <v>35</v>
      </c>
      <c r="B36" s="1">
        <v>70</v>
      </c>
      <c r="C36" s="27">
        <f ca="1">IF('modified training dataset'!C36 = "M", 0, 1)</f>
        <v>0</v>
      </c>
      <c r="D36" s="27">
        <f>IF(DAD_MD_Training!E36="MARRIED",1,0)</f>
        <v>1</v>
      </c>
      <c r="E36" s="2">
        <v>0</v>
      </c>
      <c r="F36" s="2">
        <v>0</v>
      </c>
      <c r="G36" s="28">
        <f>DAD_MD_Training!D36*'modified training dataset'!I36</f>
        <v>0</v>
      </c>
      <c r="H36" s="2">
        <v>0</v>
      </c>
      <c r="I36" s="2">
        <v>0</v>
      </c>
      <c r="J36" s="2">
        <v>1</v>
      </c>
      <c r="K36" s="3">
        <v>60</v>
      </c>
      <c r="L36" s="1">
        <v>160</v>
      </c>
      <c r="M36" s="4">
        <v>43</v>
      </c>
      <c r="N36" s="4">
        <v>13</v>
      </c>
      <c r="O36" s="9">
        <v>349318</v>
      </c>
      <c r="P36" s="9">
        <f t="shared" si="0"/>
        <v>12.763737961101912</v>
      </c>
      <c r="Q36" s="48">
        <v>177155.97517070739</v>
      </c>
      <c r="R36" s="9">
        <f t="shared" si="1"/>
        <v>12.084785839167116</v>
      </c>
      <c r="S36" s="56">
        <f t="shared" si="2"/>
        <v>0.46097598387976124</v>
      </c>
      <c r="T36" s="9">
        <f t="shared" si="3"/>
        <v>5.319383114914563E-2</v>
      </c>
      <c r="U36" s="9">
        <f t="shared" si="4"/>
        <v>177155.97517070753</v>
      </c>
      <c r="V36" s="9">
        <f t="shared" si="5"/>
        <v>29639762793.321915</v>
      </c>
      <c r="W36" s="9">
        <f t="shared" si="6"/>
        <v>0.49285185655847241</v>
      </c>
    </row>
    <row r="37" spans="1:23" x14ac:dyDescent="0.3">
      <c r="A37" s="10">
        <v>36</v>
      </c>
      <c r="B37" s="5">
        <v>0.83333333333333337</v>
      </c>
      <c r="C37" s="27">
        <f ca="1">IF('modified training dataset'!C37 = "M", 0, 1)</f>
        <v>0</v>
      </c>
      <c r="D37" s="27">
        <f>IF(DAD_MD_Training!E37="MARRIED",1,0)</f>
        <v>0</v>
      </c>
      <c r="E37" s="2">
        <v>0</v>
      </c>
      <c r="F37" s="2">
        <v>0</v>
      </c>
      <c r="G37" s="28">
        <f>DAD_MD_Training!D37*'modified training dataset'!I37</f>
        <v>0</v>
      </c>
      <c r="H37" s="2">
        <v>0</v>
      </c>
      <c r="I37" s="2">
        <v>0</v>
      </c>
      <c r="J37" s="2">
        <v>1</v>
      </c>
      <c r="K37" s="3">
        <v>6</v>
      </c>
      <c r="L37" s="1">
        <v>68</v>
      </c>
      <c r="M37" s="4">
        <v>120</v>
      </c>
      <c r="N37" s="4">
        <v>22</v>
      </c>
      <c r="O37" s="9">
        <v>551809</v>
      </c>
      <c r="P37" s="9">
        <f t="shared" si="0"/>
        <v>13.220957250889652</v>
      </c>
      <c r="Q37" s="48">
        <v>174112.16264005861</v>
      </c>
      <c r="R37" s="9">
        <f t="shared" si="1"/>
        <v>12.067454983396928</v>
      </c>
      <c r="S37" s="56">
        <f t="shared" si="2"/>
        <v>1.3305674811108568</v>
      </c>
      <c r="T37" s="9">
        <f t="shared" si="3"/>
        <v>8.7248014315688377E-2</v>
      </c>
      <c r="U37" s="9">
        <f t="shared" si="4"/>
        <v>174112.16264005846</v>
      </c>
      <c r="V37" s="9">
        <f t="shared" si="5"/>
        <v>142654900951.70215</v>
      </c>
      <c r="W37" s="9">
        <f t="shared" si="6"/>
        <v>0.68447023763646764</v>
      </c>
    </row>
    <row r="38" spans="1:23" x14ac:dyDescent="0.3">
      <c r="A38" s="10">
        <v>37</v>
      </c>
      <c r="B38" s="5">
        <v>0.83333333333333337</v>
      </c>
      <c r="C38" s="27">
        <f ca="1">IF('modified training dataset'!C38 = "M", 0, 1)</f>
        <v>0</v>
      </c>
      <c r="D38" s="27">
        <f>IF(DAD_MD_Training!E38="MARRIED",1,0)</f>
        <v>1</v>
      </c>
      <c r="E38" s="2">
        <v>0</v>
      </c>
      <c r="F38" s="2">
        <v>0</v>
      </c>
      <c r="G38" s="28">
        <f>DAD_MD_Training!D38*'modified training dataset'!I38</f>
        <v>0</v>
      </c>
      <c r="H38" s="2">
        <v>1</v>
      </c>
      <c r="I38" s="2">
        <v>0</v>
      </c>
      <c r="J38" s="2">
        <v>0</v>
      </c>
      <c r="K38" s="3">
        <v>78</v>
      </c>
      <c r="L38" s="1">
        <v>173</v>
      </c>
      <c r="M38" s="4">
        <v>82</v>
      </c>
      <c r="N38" s="4">
        <v>24</v>
      </c>
      <c r="O38" s="9">
        <v>293127</v>
      </c>
      <c r="P38" s="9">
        <f t="shared" si="0"/>
        <v>12.588361241187123</v>
      </c>
      <c r="Q38" s="48">
        <v>193059.8635146133</v>
      </c>
      <c r="R38" s="9">
        <f t="shared" si="1"/>
        <v>12.170755593443966</v>
      </c>
      <c r="S38" s="56">
        <f t="shared" si="2"/>
        <v>0.17439447702698163</v>
      </c>
      <c r="T38" s="9">
        <f t="shared" si="3"/>
        <v>3.3173948518161155E-2</v>
      </c>
      <c r="U38" s="9">
        <f t="shared" si="4"/>
        <v>193059.86351461313</v>
      </c>
      <c r="V38" s="9">
        <f t="shared" si="5"/>
        <v>10013431804.385044</v>
      </c>
      <c r="W38" s="9">
        <f t="shared" si="6"/>
        <v>0.34137809374566952</v>
      </c>
    </row>
    <row r="39" spans="1:23" x14ac:dyDescent="0.3">
      <c r="A39" s="10">
        <v>38</v>
      </c>
      <c r="B39" s="1">
        <v>63</v>
      </c>
      <c r="C39" s="27">
        <f ca="1">IF('modified training dataset'!C39 = "M", 0, 1)</f>
        <v>0</v>
      </c>
      <c r="D39" s="27">
        <f>IF(DAD_MD_Training!E39="MARRIED",1,0)</f>
        <v>1</v>
      </c>
      <c r="E39" s="2">
        <v>0</v>
      </c>
      <c r="F39" s="2">
        <v>0</v>
      </c>
      <c r="G39" s="28">
        <f>DAD_MD_Training!D39*'modified training dataset'!I39</f>
        <v>0</v>
      </c>
      <c r="H39" s="2">
        <v>0</v>
      </c>
      <c r="I39" s="2">
        <v>0</v>
      </c>
      <c r="J39" s="2">
        <v>1</v>
      </c>
      <c r="K39" s="3">
        <v>59</v>
      </c>
      <c r="L39" s="1">
        <v>162</v>
      </c>
      <c r="M39" s="4">
        <v>76</v>
      </c>
      <c r="N39" s="4">
        <v>15</v>
      </c>
      <c r="O39" s="9">
        <v>260036</v>
      </c>
      <c r="P39" s="9">
        <f t="shared" si="0"/>
        <v>12.468575361951212</v>
      </c>
      <c r="Q39" s="48">
        <v>216927.14763059554</v>
      </c>
      <c r="R39" s="9">
        <f t="shared" si="1"/>
        <v>12.287316850949646</v>
      </c>
      <c r="S39" s="56">
        <f t="shared" si="2"/>
        <v>3.2854647810504858E-2</v>
      </c>
      <c r="T39" s="9">
        <f t="shared" si="3"/>
        <v>1.453722704798256E-2</v>
      </c>
      <c r="U39" s="9">
        <f t="shared" si="4"/>
        <v>216927.14763059572</v>
      </c>
      <c r="V39" s="9">
        <f t="shared" si="5"/>
        <v>1858373152.6070931</v>
      </c>
      <c r="W39" s="9">
        <f t="shared" si="6"/>
        <v>0.16578032414513483</v>
      </c>
    </row>
    <row r="40" spans="1:23" x14ac:dyDescent="0.3">
      <c r="A40" s="10">
        <v>39</v>
      </c>
      <c r="B40" s="1">
        <v>55</v>
      </c>
      <c r="C40" s="27">
        <f ca="1">IF('modified training dataset'!C40 = "M", 0, 1)</f>
        <v>0</v>
      </c>
      <c r="D40" s="27">
        <f>IF(DAD_MD_Training!E40="MARRIED",1,0)</f>
        <v>1</v>
      </c>
      <c r="E40" s="2">
        <v>0</v>
      </c>
      <c r="F40" s="2">
        <v>0</v>
      </c>
      <c r="G40" s="28">
        <f>DAD_MD_Training!D40*'modified training dataset'!I40</f>
        <v>0</v>
      </c>
      <c r="H40" s="2">
        <v>1</v>
      </c>
      <c r="I40" s="2">
        <v>0</v>
      </c>
      <c r="J40" s="2">
        <v>0</v>
      </c>
      <c r="K40" s="3">
        <v>76</v>
      </c>
      <c r="L40" s="1">
        <v>155</v>
      </c>
      <c r="M40" s="4">
        <v>72</v>
      </c>
      <c r="N40" s="4">
        <v>28</v>
      </c>
      <c r="O40" s="9">
        <v>163765</v>
      </c>
      <c r="P40" s="9">
        <f t="shared" si="0"/>
        <v>12.006187752355631</v>
      </c>
      <c r="Q40" s="48">
        <v>300308.42861418735</v>
      </c>
      <c r="R40" s="9">
        <f t="shared" si="1"/>
        <v>12.612565320890853</v>
      </c>
      <c r="S40" s="56">
        <f t="shared" si="2"/>
        <v>0.36769375562268863</v>
      </c>
      <c r="T40" s="9">
        <f t="shared" si="3"/>
        <v>5.050542112472383E-2</v>
      </c>
      <c r="U40" s="9">
        <f t="shared" si="4"/>
        <v>300308.42861418746</v>
      </c>
      <c r="V40" s="9">
        <f t="shared" si="5"/>
        <v>18644107897.717709</v>
      </c>
      <c r="W40" s="9">
        <f t="shared" si="6"/>
        <v>0.83377662268608954</v>
      </c>
    </row>
    <row r="41" spans="1:23" x14ac:dyDescent="0.3">
      <c r="A41" s="10">
        <v>40</v>
      </c>
      <c r="B41" s="1">
        <v>67</v>
      </c>
      <c r="C41" s="27">
        <f ca="1">IF('modified training dataset'!C41 = "M", 0, 1)</f>
        <v>0</v>
      </c>
      <c r="D41" s="27">
        <f>IF(DAD_MD_Training!E41="MARRIED",1,0)</f>
        <v>1</v>
      </c>
      <c r="E41" s="2">
        <v>0</v>
      </c>
      <c r="F41" s="2">
        <v>0</v>
      </c>
      <c r="G41" s="28">
        <f>DAD_MD_Training!D41*'modified training dataset'!I41</f>
        <v>0</v>
      </c>
      <c r="H41" s="2">
        <v>0</v>
      </c>
      <c r="I41" s="2">
        <v>0</v>
      </c>
      <c r="J41" s="2">
        <v>0</v>
      </c>
      <c r="K41" s="3">
        <v>57</v>
      </c>
      <c r="L41" s="1">
        <v>167</v>
      </c>
      <c r="M41" s="4">
        <v>90</v>
      </c>
      <c r="N41" s="4">
        <v>24</v>
      </c>
      <c r="O41" s="9">
        <v>162364</v>
      </c>
      <c r="P41" s="9">
        <f t="shared" si="0"/>
        <v>11.997596007259361</v>
      </c>
      <c r="Q41" s="48">
        <v>226123.12896977639</v>
      </c>
      <c r="R41" s="9">
        <f t="shared" si="1"/>
        <v>12.328834948345072</v>
      </c>
      <c r="S41" s="56">
        <f t="shared" si="2"/>
        <v>0.10971923609158346</v>
      </c>
      <c r="T41" s="9">
        <f t="shared" si="3"/>
        <v>2.7608776031905844E-2</v>
      </c>
      <c r="U41" s="9">
        <f t="shared" si="4"/>
        <v>226123.12896977633</v>
      </c>
      <c r="V41" s="9">
        <f t="shared" si="5"/>
        <v>4065226526.984571</v>
      </c>
      <c r="W41" s="9">
        <f t="shared" si="6"/>
        <v>0.3926925240187254</v>
      </c>
    </row>
    <row r="42" spans="1:23" x14ac:dyDescent="0.3">
      <c r="A42" s="10">
        <v>41</v>
      </c>
      <c r="B42" s="1">
        <v>62</v>
      </c>
      <c r="C42" s="27">
        <f ca="1">IF('modified training dataset'!C42 = "M", 0, 1)</f>
        <v>0</v>
      </c>
      <c r="D42" s="27">
        <f>IF(DAD_MD_Training!E42="MARRIED",1,0)</f>
        <v>1</v>
      </c>
      <c r="E42" s="2">
        <v>0</v>
      </c>
      <c r="F42" s="2">
        <v>0</v>
      </c>
      <c r="G42" s="28">
        <f>DAD_MD_Training!D42*'modified training dataset'!I42</f>
        <v>0</v>
      </c>
      <c r="H42" s="2">
        <v>1</v>
      </c>
      <c r="I42" s="2">
        <v>0</v>
      </c>
      <c r="J42" s="2">
        <v>0</v>
      </c>
      <c r="K42" s="3">
        <v>72</v>
      </c>
      <c r="L42" s="1">
        <v>172</v>
      </c>
      <c r="M42" s="4">
        <v>63</v>
      </c>
      <c r="N42" s="4">
        <v>26</v>
      </c>
      <c r="O42" s="9">
        <v>144037.23000000001</v>
      </c>
      <c r="P42" s="9">
        <f t="shared" si="0"/>
        <v>11.877827086808667</v>
      </c>
      <c r="Q42" s="48">
        <v>298483.82167680847</v>
      </c>
      <c r="R42" s="9">
        <f t="shared" si="1"/>
        <v>12.606471011608329</v>
      </c>
      <c r="S42" s="56">
        <f t="shared" si="2"/>
        <v>0.53092196914745626</v>
      </c>
      <c r="T42" s="9">
        <f t="shared" si="3"/>
        <v>6.134488399893305E-2</v>
      </c>
      <c r="U42" s="9">
        <f t="shared" si="4"/>
        <v>298483.82167680853</v>
      </c>
      <c r="V42" s="9">
        <f t="shared" si="5"/>
        <v>23853749680.582817</v>
      </c>
      <c r="W42" s="9">
        <f t="shared" si="6"/>
        <v>1.0722685494355071</v>
      </c>
    </row>
    <row r="43" spans="1:23" x14ac:dyDescent="0.3">
      <c r="A43" s="10">
        <v>42</v>
      </c>
      <c r="B43" s="1">
        <v>69</v>
      </c>
      <c r="C43" s="27">
        <f ca="1">IF('modified training dataset'!C43 = "M", 0, 1)</f>
        <v>0</v>
      </c>
      <c r="D43" s="27">
        <f>IF(DAD_MD_Training!E43="MARRIED",1,0)</f>
        <v>1</v>
      </c>
      <c r="E43" s="2">
        <v>0</v>
      </c>
      <c r="F43" s="2">
        <v>0</v>
      </c>
      <c r="G43" s="28">
        <f>DAD_MD_Training!D43*'modified training dataset'!I43</f>
        <v>0</v>
      </c>
      <c r="H43" s="2">
        <v>0</v>
      </c>
      <c r="I43" s="2">
        <v>0</v>
      </c>
      <c r="J43" s="2">
        <v>1</v>
      </c>
      <c r="K43" s="3">
        <v>73</v>
      </c>
      <c r="L43" s="1">
        <v>160</v>
      </c>
      <c r="M43" s="4">
        <v>67</v>
      </c>
      <c r="N43" s="4">
        <v>29</v>
      </c>
      <c r="O43" s="9">
        <v>183204</v>
      </c>
      <c r="P43" s="9">
        <f t="shared" si="0"/>
        <v>12.118355565044943</v>
      </c>
      <c r="Q43" s="48">
        <v>254150.47809232585</v>
      </c>
      <c r="R43" s="9">
        <f t="shared" si="1"/>
        <v>12.445681804015619</v>
      </c>
      <c r="S43" s="56">
        <f t="shared" si="2"/>
        <v>0.10714246671868775</v>
      </c>
      <c r="T43" s="9">
        <f t="shared" si="3"/>
        <v>2.7010780234476599E-2</v>
      </c>
      <c r="U43" s="9">
        <f t="shared" si="4"/>
        <v>254150.47809232565</v>
      </c>
      <c r="V43" s="9">
        <f t="shared" si="5"/>
        <v>5033402753.7048435</v>
      </c>
      <c r="W43" s="9">
        <f t="shared" si="6"/>
        <v>0.38725397967471042</v>
      </c>
    </row>
    <row r="44" spans="1:23" x14ac:dyDescent="0.3">
      <c r="A44" s="10">
        <v>43</v>
      </c>
      <c r="B44" s="1">
        <v>67</v>
      </c>
      <c r="C44" s="27">
        <f ca="1">IF('modified training dataset'!C44 = "M", 0, 1)</f>
        <v>0</v>
      </c>
      <c r="D44" s="27">
        <f>IF(DAD_MD_Training!E44="MARRIED",1,0)</f>
        <v>1</v>
      </c>
      <c r="E44" s="2">
        <v>0</v>
      </c>
      <c r="F44" s="2">
        <v>0</v>
      </c>
      <c r="G44" s="28">
        <f>DAD_MD_Training!D44*'modified training dataset'!I44</f>
        <v>0</v>
      </c>
      <c r="H44" s="2">
        <v>0</v>
      </c>
      <c r="I44" s="2">
        <v>0</v>
      </c>
      <c r="J44" s="2">
        <v>1</v>
      </c>
      <c r="K44" s="3">
        <v>59</v>
      </c>
      <c r="L44" s="1">
        <v>138</v>
      </c>
      <c r="M44" s="4">
        <v>88</v>
      </c>
      <c r="N44" s="4">
        <v>28</v>
      </c>
      <c r="O44" s="9">
        <v>164962</v>
      </c>
      <c r="P44" s="9">
        <f t="shared" si="0"/>
        <v>12.013470423328599</v>
      </c>
      <c r="Q44" s="48">
        <v>278222.10346427641</v>
      </c>
      <c r="R44" s="9">
        <f t="shared" si="1"/>
        <v>12.536175007020164</v>
      </c>
      <c r="S44" s="56">
        <f t="shared" si="2"/>
        <v>0.27322008181217267</v>
      </c>
      <c r="T44" s="9">
        <f t="shared" si="3"/>
        <v>4.3509873939219179E-2</v>
      </c>
      <c r="U44" s="9">
        <f t="shared" si="4"/>
        <v>278222.10346427647</v>
      </c>
      <c r="V44" s="9">
        <f t="shared" si="5"/>
        <v>12827851036.738611</v>
      </c>
      <c r="W44" s="9">
        <f t="shared" si="6"/>
        <v>0.68658299162398895</v>
      </c>
    </row>
    <row r="45" spans="1:23" x14ac:dyDescent="0.3">
      <c r="A45" s="10">
        <v>44</v>
      </c>
      <c r="B45" s="1">
        <v>50</v>
      </c>
      <c r="C45" s="27">
        <f ca="1">IF('modified training dataset'!C45 = "M", 0, 1)</f>
        <v>0</v>
      </c>
      <c r="D45" s="27">
        <f>IF(DAD_MD_Training!E45="MARRIED",1,0)</f>
        <v>1</v>
      </c>
      <c r="E45" s="2">
        <v>0</v>
      </c>
      <c r="F45" s="2">
        <v>0</v>
      </c>
      <c r="G45" s="28">
        <f>DAD_MD_Training!D45*'modified training dataset'!I45</f>
        <v>0</v>
      </c>
      <c r="H45" s="2">
        <v>0</v>
      </c>
      <c r="I45" s="2">
        <v>0</v>
      </c>
      <c r="J45" s="2">
        <v>0</v>
      </c>
      <c r="K45" s="3">
        <v>65</v>
      </c>
      <c r="L45" s="1">
        <v>155</v>
      </c>
      <c r="M45" s="4">
        <v>59</v>
      </c>
      <c r="N45" s="4">
        <v>20</v>
      </c>
      <c r="O45" s="9">
        <v>178100</v>
      </c>
      <c r="P45" s="9">
        <f t="shared" si="0"/>
        <v>12.090100469277752</v>
      </c>
      <c r="Q45" s="48">
        <v>131367.27734737506</v>
      </c>
      <c r="R45" s="9">
        <f t="shared" si="1"/>
        <v>11.785752323177423</v>
      </c>
      <c r="S45" s="56">
        <f t="shared" si="2"/>
        <v>9.2627794034707348E-2</v>
      </c>
      <c r="T45" s="9">
        <f t="shared" si="3"/>
        <v>2.5173334735613707E-2</v>
      </c>
      <c r="U45" s="9">
        <f t="shared" si="4"/>
        <v>131367.277347375</v>
      </c>
      <c r="V45" s="9">
        <f t="shared" si="5"/>
        <v>2183947366.5271702</v>
      </c>
      <c r="W45" s="9">
        <f t="shared" si="6"/>
        <v>0.2623959722213644</v>
      </c>
    </row>
    <row r="46" spans="1:23" x14ac:dyDescent="0.3">
      <c r="A46" s="10">
        <v>45</v>
      </c>
      <c r="B46" s="1">
        <v>3</v>
      </c>
      <c r="C46" s="27">
        <f ca="1">IF('modified training dataset'!C46 = "M", 0, 1)</f>
        <v>0</v>
      </c>
      <c r="D46" s="27">
        <f>IF(DAD_MD_Training!E46="MARRIED",1,0)</f>
        <v>0</v>
      </c>
      <c r="E46" s="2">
        <v>0</v>
      </c>
      <c r="F46" s="2">
        <v>0</v>
      </c>
      <c r="G46" s="28">
        <f>DAD_MD_Training!D46*'modified training dataset'!I46</f>
        <v>0</v>
      </c>
      <c r="H46" s="2">
        <v>0</v>
      </c>
      <c r="I46" s="2">
        <v>0</v>
      </c>
      <c r="J46" s="2">
        <v>1</v>
      </c>
      <c r="K46" s="3">
        <v>10</v>
      </c>
      <c r="L46" s="1">
        <v>85</v>
      </c>
      <c r="M46" s="4">
        <v>120</v>
      </c>
      <c r="N46" s="4">
        <v>24</v>
      </c>
      <c r="O46" s="9">
        <v>169726.43</v>
      </c>
      <c r="P46" s="9">
        <f t="shared" si="0"/>
        <v>12.041943184528375</v>
      </c>
      <c r="Q46" s="48">
        <v>185419.7377278872</v>
      </c>
      <c r="R46" s="9">
        <f t="shared" si="1"/>
        <v>12.130377386684119</v>
      </c>
      <c r="S46" s="56">
        <f t="shared" si="2"/>
        <v>7.8206081109230049E-3</v>
      </c>
      <c r="T46" s="9">
        <f t="shared" si="3"/>
        <v>7.3438481481431766E-3</v>
      </c>
      <c r="U46" s="9">
        <f t="shared" si="4"/>
        <v>185419.73772788708</v>
      </c>
      <c r="V46" s="9">
        <f t="shared" si="5"/>
        <v>246279907.4421607</v>
      </c>
      <c r="W46" s="9">
        <f t="shared" si="6"/>
        <v>9.2462368576815598E-2</v>
      </c>
    </row>
    <row r="47" spans="1:23" x14ac:dyDescent="0.3">
      <c r="A47" s="10">
        <v>46</v>
      </c>
      <c r="B47" s="1">
        <v>78</v>
      </c>
      <c r="C47" s="27">
        <f ca="1">IF('modified training dataset'!C47 = "M", 0, 1)</f>
        <v>0</v>
      </c>
      <c r="D47" s="27">
        <f>IF(DAD_MD_Training!E47="MARRIED",1,0)</f>
        <v>1</v>
      </c>
      <c r="E47" s="2">
        <v>0</v>
      </c>
      <c r="F47" s="2">
        <v>0</v>
      </c>
      <c r="G47" s="28">
        <f>DAD_MD_Training!D47*'modified training dataset'!I47</f>
        <v>0</v>
      </c>
      <c r="H47" s="2">
        <v>0</v>
      </c>
      <c r="I47" s="2">
        <v>0</v>
      </c>
      <c r="J47" s="2">
        <v>0</v>
      </c>
      <c r="K47" s="3">
        <v>48</v>
      </c>
      <c r="L47" s="1">
        <v>158</v>
      </c>
      <c r="M47" s="4">
        <v>88</v>
      </c>
      <c r="N47" s="4">
        <v>20</v>
      </c>
      <c r="O47" s="9">
        <v>164719</v>
      </c>
      <c r="P47" s="9">
        <f t="shared" si="0"/>
        <v>12.011996270775034</v>
      </c>
      <c r="Q47" s="48">
        <v>235082.73966479336</v>
      </c>
      <c r="R47" s="9">
        <f t="shared" si="1"/>
        <v>12.367692814839353</v>
      </c>
      <c r="S47" s="56">
        <f t="shared" si="2"/>
        <v>0.12652003145929999</v>
      </c>
      <c r="T47" s="9">
        <f t="shared" si="3"/>
        <v>2.9611776098342795E-2</v>
      </c>
      <c r="U47" s="9">
        <f t="shared" si="4"/>
        <v>235082.73966479331</v>
      </c>
      <c r="V47" s="9">
        <f t="shared" si="5"/>
        <v>4951055859.6148071</v>
      </c>
      <c r="W47" s="9">
        <f t="shared" si="6"/>
        <v>0.42717439800383261</v>
      </c>
    </row>
    <row r="48" spans="1:23" x14ac:dyDescent="0.3">
      <c r="A48" s="10">
        <v>47</v>
      </c>
      <c r="B48" s="1">
        <v>39</v>
      </c>
      <c r="C48" s="27">
        <f ca="1">IF('modified training dataset'!C48 = "M", 0, 1)</f>
        <v>0</v>
      </c>
      <c r="D48" s="27">
        <f>IF(DAD_MD_Training!E48="MARRIED",1,0)</f>
        <v>1</v>
      </c>
      <c r="E48" s="2">
        <v>0</v>
      </c>
      <c r="F48" s="2">
        <v>0</v>
      </c>
      <c r="G48" s="28">
        <f>DAD_MD_Training!D48*'modified training dataset'!I48</f>
        <v>0</v>
      </c>
      <c r="H48" s="2">
        <v>0</v>
      </c>
      <c r="I48" s="2">
        <v>0</v>
      </c>
      <c r="J48" s="2">
        <v>0</v>
      </c>
      <c r="K48" s="3">
        <v>77</v>
      </c>
      <c r="L48" s="1">
        <v>153</v>
      </c>
      <c r="M48" s="4">
        <v>86</v>
      </c>
      <c r="N48" s="4">
        <v>26</v>
      </c>
      <c r="O48" s="9">
        <v>133130</v>
      </c>
      <c r="P48" s="9">
        <f t="shared" si="0"/>
        <v>11.799081373425963</v>
      </c>
      <c r="Q48" s="48">
        <v>162710.92597752533</v>
      </c>
      <c r="R48" s="9">
        <f t="shared" si="1"/>
        <v>11.999730445085921</v>
      </c>
      <c r="S48" s="56">
        <f t="shared" si="2"/>
        <v>4.0260049958003065E-2</v>
      </c>
      <c r="T48" s="9">
        <f t="shared" si="3"/>
        <v>1.7005482487125023E-2</v>
      </c>
      <c r="U48" s="9">
        <f t="shared" si="4"/>
        <v>162710.92597752536</v>
      </c>
      <c r="V48" s="9">
        <f t="shared" si="5"/>
        <v>875031181.68783462</v>
      </c>
      <c r="W48" s="9">
        <f t="shared" si="6"/>
        <v>0.22219579341640019</v>
      </c>
    </row>
    <row r="49" spans="1:23" x14ac:dyDescent="0.3">
      <c r="A49" s="10">
        <v>48</v>
      </c>
      <c r="B49" s="1">
        <v>64</v>
      </c>
      <c r="C49" s="27">
        <f ca="1">IF('modified training dataset'!C49 = "M", 0, 1)</f>
        <v>0</v>
      </c>
      <c r="D49" s="27">
        <f>IF(DAD_MD_Training!E49="MARRIED",1,0)</f>
        <v>1</v>
      </c>
      <c r="E49" s="2">
        <v>0</v>
      </c>
      <c r="F49" s="2">
        <v>0</v>
      </c>
      <c r="G49" s="28">
        <f>DAD_MD_Training!D49*'modified training dataset'!I49</f>
        <v>0</v>
      </c>
      <c r="H49" s="2">
        <v>0</v>
      </c>
      <c r="I49" s="2">
        <v>0</v>
      </c>
      <c r="J49" s="2">
        <v>0</v>
      </c>
      <c r="K49" s="3">
        <v>68</v>
      </c>
      <c r="L49" s="1">
        <v>162</v>
      </c>
      <c r="M49" s="4">
        <v>60</v>
      </c>
      <c r="N49" s="4">
        <v>24</v>
      </c>
      <c r="O49" s="9">
        <v>146308.6</v>
      </c>
      <c r="P49" s="9">
        <f t="shared" si="0"/>
        <v>11.893473368602486</v>
      </c>
      <c r="Q49" s="48">
        <v>173504.44254368806</v>
      </c>
      <c r="R49" s="9">
        <f t="shared" si="1"/>
        <v>12.063958483480361</v>
      </c>
      <c r="S49" s="56">
        <f t="shared" si="2"/>
        <v>2.9065174394922382E-2</v>
      </c>
      <c r="T49" s="9">
        <f t="shared" si="3"/>
        <v>1.4334342003736112E-2</v>
      </c>
      <c r="U49" s="9">
        <f t="shared" si="4"/>
        <v>173504.44254368797</v>
      </c>
      <c r="V49" s="9">
        <f t="shared" si="5"/>
        <v>739613851.6610682</v>
      </c>
      <c r="W49" s="9">
        <f t="shared" si="6"/>
        <v>0.18587999983383041</v>
      </c>
    </row>
    <row r="50" spans="1:23" x14ac:dyDescent="0.3">
      <c r="A50" s="10">
        <v>49</v>
      </c>
      <c r="B50" s="1">
        <v>53</v>
      </c>
      <c r="C50" s="27">
        <f ca="1">IF('modified training dataset'!C50 = "M", 0, 1)</f>
        <v>0</v>
      </c>
      <c r="D50" s="27">
        <f>IF(DAD_MD_Training!E50="MARRIED",1,0)</f>
        <v>1</v>
      </c>
      <c r="E50" s="2">
        <v>0</v>
      </c>
      <c r="F50" s="2">
        <v>0</v>
      </c>
      <c r="G50" s="28">
        <f>DAD_MD_Training!D50*'modified training dataset'!I50</f>
        <v>0</v>
      </c>
      <c r="H50" s="2">
        <v>0</v>
      </c>
      <c r="I50" s="2">
        <v>0</v>
      </c>
      <c r="J50" s="2">
        <v>0</v>
      </c>
      <c r="K50" s="3">
        <v>55</v>
      </c>
      <c r="L50" s="1">
        <v>156</v>
      </c>
      <c r="M50" s="4">
        <v>80</v>
      </c>
      <c r="N50" s="4">
        <v>20</v>
      </c>
      <c r="O50" s="9">
        <v>134497.65</v>
      </c>
      <c r="P50" s="9">
        <f t="shared" si="0"/>
        <v>11.809302005752432</v>
      </c>
      <c r="Q50" s="48">
        <v>170283.59264552768</v>
      </c>
      <c r="R50" s="9">
        <f t="shared" si="1"/>
        <v>12.045220518178104</v>
      </c>
      <c r="S50" s="56">
        <f t="shared" si="2"/>
        <v>5.565754450514173E-2</v>
      </c>
      <c r="T50" s="9">
        <f t="shared" si="3"/>
        <v>1.9977346020175722E-2</v>
      </c>
      <c r="U50" s="9">
        <f t="shared" si="4"/>
        <v>170283.59264552774</v>
      </c>
      <c r="V50" s="9">
        <f t="shared" si="5"/>
        <v>1280633691.0290012</v>
      </c>
      <c r="W50" s="9">
        <f t="shared" si="6"/>
        <v>0.2660711368973937</v>
      </c>
    </row>
    <row r="51" spans="1:23" x14ac:dyDescent="0.3">
      <c r="A51" s="10">
        <v>50</v>
      </c>
      <c r="B51" s="1">
        <v>1</v>
      </c>
      <c r="C51" s="27">
        <f ca="1">IF('modified training dataset'!C51 = "M", 0, 1)</f>
        <v>0</v>
      </c>
      <c r="D51" s="27">
        <f>IF(DAD_MD_Training!E51="MARRIED",1,0)</f>
        <v>0</v>
      </c>
      <c r="E51" s="2">
        <v>0</v>
      </c>
      <c r="F51" s="2">
        <v>0</v>
      </c>
      <c r="G51" s="28">
        <f>DAD_MD_Training!D51*'modified training dataset'!I51</f>
        <v>0</v>
      </c>
      <c r="H51" s="2">
        <v>0</v>
      </c>
      <c r="I51" s="2">
        <v>0</v>
      </c>
      <c r="J51" s="2">
        <v>1</v>
      </c>
      <c r="K51" s="3">
        <v>5</v>
      </c>
      <c r="L51" s="1">
        <v>66</v>
      </c>
      <c r="M51" s="4">
        <v>100</v>
      </c>
      <c r="N51" s="4">
        <v>24</v>
      </c>
      <c r="O51" s="9">
        <v>206500.95</v>
      </c>
      <c r="P51" s="9">
        <f t="shared" si="0"/>
        <v>12.238060291856904</v>
      </c>
      <c r="Q51" s="48">
        <v>151334.16035732703</v>
      </c>
      <c r="R51" s="9">
        <f t="shared" si="1"/>
        <v>11.927245653256701</v>
      </c>
      <c r="S51" s="56">
        <f t="shared" si="2"/>
        <v>9.6605739568174573E-2</v>
      </c>
      <c r="T51" s="9">
        <f t="shared" si="3"/>
        <v>2.539737762258092E-2</v>
      </c>
      <c r="U51" s="9">
        <f t="shared" si="4"/>
        <v>151334.16035732711</v>
      </c>
      <c r="V51" s="9">
        <f t="shared" si="5"/>
        <v>3043374679.4789219</v>
      </c>
      <c r="W51" s="9">
        <f t="shared" si="6"/>
        <v>0.26715029467260509</v>
      </c>
    </row>
    <row r="52" spans="1:23" x14ac:dyDescent="0.3">
      <c r="A52" s="10">
        <v>51</v>
      </c>
      <c r="B52" s="1">
        <v>55</v>
      </c>
      <c r="C52" s="27">
        <f ca="1">IF('modified training dataset'!C52 = "M", 0, 1)</f>
        <v>0</v>
      </c>
      <c r="D52" s="27">
        <f>IF(DAD_MD_Training!E52="MARRIED",1,0)</f>
        <v>1</v>
      </c>
      <c r="E52" s="2">
        <v>0</v>
      </c>
      <c r="F52" s="2">
        <v>0</v>
      </c>
      <c r="G52" s="28">
        <f>DAD_MD_Training!D52*'modified training dataset'!I52</f>
        <v>0</v>
      </c>
      <c r="H52" s="2">
        <v>0</v>
      </c>
      <c r="I52" s="2">
        <v>0</v>
      </c>
      <c r="J52" s="2">
        <v>0</v>
      </c>
      <c r="K52" s="3">
        <v>78</v>
      </c>
      <c r="L52" s="1">
        <v>163</v>
      </c>
      <c r="M52" s="4">
        <v>100</v>
      </c>
      <c r="N52" s="4">
        <v>22</v>
      </c>
      <c r="O52" s="9">
        <v>120131</v>
      </c>
      <c r="P52" s="9">
        <f t="shared" si="0"/>
        <v>11.696338092996099</v>
      </c>
      <c r="Q52" s="48">
        <v>205041.49395132484</v>
      </c>
      <c r="R52" s="9">
        <f t="shared" si="1"/>
        <v>12.23096764715716</v>
      </c>
      <c r="S52" s="56">
        <f t="shared" si="2"/>
        <v>0.28582876018245468</v>
      </c>
      <c r="T52" s="9">
        <f t="shared" si="3"/>
        <v>4.5709139895776706E-2</v>
      </c>
      <c r="U52" s="9">
        <f t="shared" si="4"/>
        <v>205041.49395132472</v>
      </c>
      <c r="V52" s="9">
        <f t="shared" si="5"/>
        <v>7209791983.0579519</v>
      </c>
      <c r="W52" s="9">
        <f t="shared" si="6"/>
        <v>0.70681584229986205</v>
      </c>
    </row>
    <row r="53" spans="1:23" x14ac:dyDescent="0.3">
      <c r="A53" s="10">
        <v>52</v>
      </c>
      <c r="B53" s="1">
        <v>56</v>
      </c>
      <c r="C53" s="27">
        <f ca="1">IF('modified training dataset'!C53 = "M", 0, 1)</f>
        <v>0</v>
      </c>
      <c r="D53" s="27">
        <f>IF(DAD_MD_Training!E53="MARRIED",1,0)</f>
        <v>1</v>
      </c>
      <c r="E53" s="2">
        <v>0</v>
      </c>
      <c r="F53" s="2">
        <v>0</v>
      </c>
      <c r="G53" s="28">
        <f>DAD_MD_Training!D53*'modified training dataset'!I53</f>
        <v>0</v>
      </c>
      <c r="H53" s="2">
        <v>0</v>
      </c>
      <c r="I53" s="2">
        <v>0</v>
      </c>
      <c r="J53" s="2">
        <v>0</v>
      </c>
      <c r="K53" s="3">
        <v>56</v>
      </c>
      <c r="L53" s="1">
        <v>162</v>
      </c>
      <c r="M53" s="4">
        <v>82</v>
      </c>
      <c r="N53" s="4">
        <v>24</v>
      </c>
      <c r="O53" s="9">
        <v>176340.75</v>
      </c>
      <c r="P53" s="9">
        <f t="shared" si="0"/>
        <v>12.080173481779303</v>
      </c>
      <c r="Q53" s="48">
        <v>191557.26516536248</v>
      </c>
      <c r="R53" s="9">
        <f t="shared" si="1"/>
        <v>12.162942077706912</v>
      </c>
      <c r="S53" s="56">
        <f t="shared" si="2"/>
        <v>6.8506404718278483E-3</v>
      </c>
      <c r="T53" s="9">
        <f t="shared" si="3"/>
        <v>6.8516065644628581E-3</v>
      </c>
      <c r="U53" s="9">
        <f t="shared" si="4"/>
        <v>191557.26516536254</v>
      </c>
      <c r="V53" s="9">
        <f t="shared" si="5"/>
        <v>231542333.77770805</v>
      </c>
      <c r="W53" s="9">
        <f t="shared" si="6"/>
        <v>8.6290407437659963E-2</v>
      </c>
    </row>
    <row r="54" spans="1:23" x14ac:dyDescent="0.3">
      <c r="A54" s="10">
        <v>53</v>
      </c>
      <c r="B54" s="1">
        <v>71</v>
      </c>
      <c r="C54" s="27">
        <f ca="1">IF('modified training dataset'!C54 = "M", 0, 1)</f>
        <v>0</v>
      </c>
      <c r="D54" s="27">
        <f>IF(DAD_MD_Training!E54="MARRIED",1,0)</f>
        <v>1</v>
      </c>
      <c r="E54" s="2">
        <v>0</v>
      </c>
      <c r="F54" s="2">
        <v>0</v>
      </c>
      <c r="G54" s="28">
        <f>DAD_MD_Training!D54*'modified training dataset'!I54</f>
        <v>0</v>
      </c>
      <c r="H54" s="2">
        <v>1</v>
      </c>
      <c r="I54" s="2">
        <v>0</v>
      </c>
      <c r="J54" s="2">
        <v>0</v>
      </c>
      <c r="K54" s="3">
        <v>56</v>
      </c>
      <c r="L54" s="1">
        <v>160</v>
      </c>
      <c r="M54" s="4">
        <v>72</v>
      </c>
      <c r="N54" s="4">
        <v>20</v>
      </c>
      <c r="O54" s="9">
        <v>138923</v>
      </c>
      <c r="P54" s="9">
        <f t="shared" si="0"/>
        <v>11.841675101787521</v>
      </c>
      <c r="Q54" s="48">
        <v>314596.17910348182</v>
      </c>
      <c r="R54" s="9">
        <f t="shared" si="1"/>
        <v>12.659045124279801</v>
      </c>
      <c r="S54" s="56">
        <f t="shared" si="2"/>
        <v>0.66809375366903101</v>
      </c>
      <c r="T54" s="9">
        <f t="shared" si="3"/>
        <v>6.9024864765027796E-2</v>
      </c>
      <c r="U54" s="9">
        <f t="shared" si="4"/>
        <v>314596.17910348205</v>
      </c>
      <c r="V54" s="9">
        <f t="shared" si="5"/>
        <v>30861065856.324081</v>
      </c>
      <c r="W54" s="9">
        <f t="shared" si="6"/>
        <v>1.2645363194250199</v>
      </c>
    </row>
    <row r="55" spans="1:23" x14ac:dyDescent="0.3">
      <c r="A55" s="10">
        <v>54</v>
      </c>
      <c r="B55" s="1">
        <v>48</v>
      </c>
      <c r="C55" s="27">
        <f ca="1">IF('modified training dataset'!C55 = "M", 0, 1)</f>
        <v>0</v>
      </c>
      <c r="D55" s="27">
        <f>IF(DAD_MD_Training!E55="MARRIED",1,0)</f>
        <v>1</v>
      </c>
      <c r="E55" s="2">
        <v>0</v>
      </c>
      <c r="F55" s="2">
        <v>0</v>
      </c>
      <c r="G55" s="28">
        <f>DAD_MD_Training!D55*'modified training dataset'!I55</f>
        <v>0</v>
      </c>
      <c r="H55" s="2">
        <v>0</v>
      </c>
      <c r="I55" s="2">
        <v>0</v>
      </c>
      <c r="J55" s="2">
        <v>0</v>
      </c>
      <c r="K55" s="3">
        <v>64</v>
      </c>
      <c r="L55" s="1">
        <v>158</v>
      </c>
      <c r="M55" s="4">
        <v>74</v>
      </c>
      <c r="N55" s="4">
        <v>22</v>
      </c>
      <c r="O55" s="9">
        <v>162957.32</v>
      </c>
      <c r="P55" s="9">
        <f t="shared" si="0"/>
        <v>12.001243605011895</v>
      </c>
      <c r="Q55" s="48">
        <v>155431.45455449785</v>
      </c>
      <c r="R55" s="9">
        <f t="shared" si="1"/>
        <v>11.953960106694096</v>
      </c>
      <c r="S55" s="56">
        <f t="shared" si="2"/>
        <v>2.2357292131693629E-3</v>
      </c>
      <c r="T55" s="9">
        <f t="shared" si="3"/>
        <v>3.939883221606582E-3</v>
      </c>
      <c r="U55" s="9">
        <f t="shared" si="4"/>
        <v>155431.45455449793</v>
      </c>
      <c r="V55" s="9">
        <f t="shared" si="5"/>
        <v>56638650.703802116</v>
      </c>
      <c r="W55" s="9">
        <f t="shared" si="6"/>
        <v>4.6183046244882238E-2</v>
      </c>
    </row>
    <row r="56" spans="1:23" x14ac:dyDescent="0.3">
      <c r="A56" s="10">
        <v>55</v>
      </c>
      <c r="B56" s="1">
        <v>53</v>
      </c>
      <c r="C56" s="27">
        <f ca="1">IF('modified training dataset'!C56 = "M", 0, 1)</f>
        <v>0</v>
      </c>
      <c r="D56" s="27">
        <f>IF(DAD_MD_Training!E56="MARRIED",1,0)</f>
        <v>1</v>
      </c>
      <c r="E56" s="2">
        <v>0</v>
      </c>
      <c r="F56" s="2">
        <v>0</v>
      </c>
      <c r="G56" s="28">
        <f>DAD_MD_Training!D56*'modified training dataset'!I56</f>
        <v>0</v>
      </c>
      <c r="H56" s="2">
        <v>0</v>
      </c>
      <c r="I56" s="2">
        <v>0</v>
      </c>
      <c r="J56" s="2">
        <v>0</v>
      </c>
      <c r="K56" s="3">
        <v>59</v>
      </c>
      <c r="L56" s="1">
        <v>159</v>
      </c>
      <c r="M56" s="4">
        <v>68</v>
      </c>
      <c r="N56" s="4">
        <v>16</v>
      </c>
      <c r="O56" s="9">
        <v>133009</v>
      </c>
      <c r="P56" s="9">
        <f t="shared" si="0"/>
        <v>11.798172074087368</v>
      </c>
      <c r="Q56" s="48">
        <v>140564.25772275499</v>
      </c>
      <c r="R56" s="9">
        <f t="shared" si="1"/>
        <v>11.85342001354304</v>
      </c>
      <c r="S56" s="56">
        <f t="shared" si="2"/>
        <v>3.0523348140975956E-3</v>
      </c>
      <c r="T56" s="9">
        <f t="shared" si="3"/>
        <v>4.6827541680812112E-3</v>
      </c>
      <c r="U56" s="9">
        <f t="shared" si="4"/>
        <v>140564.2577227549</v>
      </c>
      <c r="V56" s="9">
        <f t="shared" si="5"/>
        <v>57081919.257247627</v>
      </c>
      <c r="W56" s="9">
        <f t="shared" si="6"/>
        <v>5.6802605257951749E-2</v>
      </c>
    </row>
    <row r="57" spans="1:23" x14ac:dyDescent="0.3">
      <c r="A57" s="10">
        <v>56</v>
      </c>
      <c r="B57" s="1">
        <v>69</v>
      </c>
      <c r="C57" s="27">
        <f ca="1">IF('modified training dataset'!C57 = "M", 0, 1)</f>
        <v>0</v>
      </c>
      <c r="D57" s="27">
        <f>IF(DAD_MD_Training!E57="MARRIED",1,0)</f>
        <v>1</v>
      </c>
      <c r="E57" s="2">
        <v>0</v>
      </c>
      <c r="F57" s="2">
        <v>0</v>
      </c>
      <c r="G57" s="28">
        <f>DAD_MD_Training!D57*'modified training dataset'!I57</f>
        <v>0</v>
      </c>
      <c r="H57" s="2">
        <v>0</v>
      </c>
      <c r="I57" s="2">
        <v>0</v>
      </c>
      <c r="J57" s="2">
        <v>0</v>
      </c>
      <c r="K57" s="3">
        <v>56</v>
      </c>
      <c r="L57" s="1">
        <v>166</v>
      </c>
      <c r="M57" s="4">
        <v>84</v>
      </c>
      <c r="N57" s="4">
        <v>24</v>
      </c>
      <c r="O57" s="9">
        <v>163483</v>
      </c>
      <c r="P57" s="9">
        <f t="shared" si="0"/>
        <v>12.004464288378447</v>
      </c>
      <c r="Q57" s="48">
        <v>221647.31380192371</v>
      </c>
      <c r="R57" s="9">
        <f t="shared" si="1"/>
        <v>12.308842721001742</v>
      </c>
      <c r="S57" s="56">
        <f t="shared" si="2"/>
        <v>9.2646230246213865E-2</v>
      </c>
      <c r="T57" s="9">
        <f t="shared" si="3"/>
        <v>2.5355436553546565E-2</v>
      </c>
      <c r="U57" s="9">
        <f t="shared" si="4"/>
        <v>221647.31380192374</v>
      </c>
      <c r="V57" s="9">
        <f t="shared" si="5"/>
        <v>3383087400.048656</v>
      </c>
      <c r="W57" s="9">
        <f t="shared" si="6"/>
        <v>0.35578203117097029</v>
      </c>
    </row>
    <row r="58" spans="1:23" x14ac:dyDescent="0.3">
      <c r="A58" s="10">
        <v>57</v>
      </c>
      <c r="B58" s="1">
        <v>25</v>
      </c>
      <c r="C58" s="27">
        <f ca="1">IF('modified training dataset'!C58 = "M", 0, 1)</f>
        <v>0</v>
      </c>
      <c r="D58" s="27">
        <f>IF(DAD_MD_Training!E58="MARRIED",1,0)</f>
        <v>1</v>
      </c>
      <c r="E58" s="2">
        <v>0</v>
      </c>
      <c r="F58" s="2">
        <v>0</v>
      </c>
      <c r="G58" s="28">
        <f>DAD_MD_Training!D58*'modified training dataset'!I58</f>
        <v>0</v>
      </c>
      <c r="H58" s="2">
        <v>0</v>
      </c>
      <c r="I58" s="2">
        <v>0</v>
      </c>
      <c r="J58" s="2">
        <v>1</v>
      </c>
      <c r="K58" s="3">
        <v>47</v>
      </c>
      <c r="L58" s="1">
        <v>170</v>
      </c>
      <c r="M58" s="4">
        <v>78</v>
      </c>
      <c r="N58" s="4">
        <v>24</v>
      </c>
      <c r="O58" s="9">
        <v>131837</v>
      </c>
      <c r="P58" s="9">
        <f t="shared" si="0"/>
        <v>11.789321590030035</v>
      </c>
      <c r="Q58" s="48">
        <v>171566.18858603964</v>
      </c>
      <c r="R58" s="9">
        <f t="shared" si="1"/>
        <v>12.052724410409924</v>
      </c>
      <c r="S58" s="56">
        <f t="shared" si="2"/>
        <v>6.9381045784080331E-2</v>
      </c>
      <c r="T58" s="9">
        <f t="shared" si="3"/>
        <v>2.2342491751403522E-2</v>
      </c>
      <c r="U58" s="9">
        <f t="shared" si="4"/>
        <v>171566.18858603967</v>
      </c>
      <c r="V58" s="9">
        <f t="shared" si="5"/>
        <v>1578408425.7051051</v>
      </c>
      <c r="W58" s="9">
        <f t="shared" si="6"/>
        <v>0.30135082401783775</v>
      </c>
    </row>
    <row r="59" spans="1:23" x14ac:dyDescent="0.3">
      <c r="A59" s="10">
        <v>58</v>
      </c>
      <c r="B59" s="1">
        <v>10</v>
      </c>
      <c r="C59" s="27">
        <f ca="1">IF('modified training dataset'!C59 = "M", 0, 1)</f>
        <v>0</v>
      </c>
      <c r="D59" s="27">
        <f>IF(DAD_MD_Training!E59="MARRIED",1,0)</f>
        <v>0</v>
      </c>
      <c r="E59" s="2">
        <v>0</v>
      </c>
      <c r="F59" s="2">
        <v>0</v>
      </c>
      <c r="G59" s="28">
        <f>DAD_MD_Training!D59*'modified training dataset'!I59</f>
        <v>0</v>
      </c>
      <c r="H59" s="2">
        <v>0</v>
      </c>
      <c r="I59" s="2">
        <v>0</v>
      </c>
      <c r="J59" s="2">
        <v>0</v>
      </c>
      <c r="K59" s="3">
        <v>6</v>
      </c>
      <c r="L59" s="1">
        <v>64</v>
      </c>
      <c r="M59" s="4">
        <v>96</v>
      </c>
      <c r="N59" s="4">
        <v>26</v>
      </c>
      <c r="O59" s="9">
        <v>163372</v>
      </c>
      <c r="P59" s="9">
        <f t="shared" si="0"/>
        <v>12.003785088095341</v>
      </c>
      <c r="Q59" s="48">
        <v>122712.53598720614</v>
      </c>
      <c r="R59" s="9">
        <f t="shared" si="1"/>
        <v>11.717599793265121</v>
      </c>
      <c r="S59" s="56">
        <f t="shared" si="2"/>
        <v>8.190202297706016E-2</v>
      </c>
      <c r="T59" s="9">
        <f t="shared" si="3"/>
        <v>2.3841254465147194E-2</v>
      </c>
      <c r="U59" s="9">
        <f t="shared" si="4"/>
        <v>122712.53598720611</v>
      </c>
      <c r="V59" s="9">
        <f t="shared" si="5"/>
        <v>1653192013.8076816</v>
      </c>
      <c r="W59" s="9">
        <f t="shared" si="6"/>
        <v>0.24887657623579248</v>
      </c>
    </row>
    <row r="60" spans="1:23" x14ac:dyDescent="0.3">
      <c r="A60" s="10">
        <v>59</v>
      </c>
      <c r="B60" s="1">
        <v>12</v>
      </c>
      <c r="C60" s="27">
        <f ca="1">IF('modified training dataset'!C60 = "M", 0, 1)</f>
        <v>0</v>
      </c>
      <c r="D60" s="27">
        <f>IF(DAD_MD_Training!E60="MARRIED",1,0)</f>
        <v>0</v>
      </c>
      <c r="E60" s="2">
        <v>0</v>
      </c>
      <c r="F60" s="2">
        <v>0</v>
      </c>
      <c r="G60" s="28">
        <f>DAD_MD_Training!D60*'modified training dataset'!I60</f>
        <v>0</v>
      </c>
      <c r="H60" s="2">
        <v>0</v>
      </c>
      <c r="I60" s="2">
        <v>0</v>
      </c>
      <c r="J60" s="2">
        <v>0</v>
      </c>
      <c r="K60" s="3">
        <v>32</v>
      </c>
      <c r="L60" s="1">
        <v>149</v>
      </c>
      <c r="M60" s="4">
        <v>82</v>
      </c>
      <c r="N60" s="4">
        <v>24</v>
      </c>
      <c r="O60" s="9">
        <v>128104.37</v>
      </c>
      <c r="P60" s="9">
        <f t="shared" si="0"/>
        <v>11.760600601276415</v>
      </c>
      <c r="Q60" s="48">
        <v>104153.22349630944</v>
      </c>
      <c r="R60" s="9">
        <f t="shared" si="1"/>
        <v>11.553618396726813</v>
      </c>
      <c r="S60" s="56">
        <f t="shared" si="2"/>
        <v>4.284163300021334E-2</v>
      </c>
      <c r="T60" s="9">
        <f t="shared" si="3"/>
        <v>1.7599628757662064E-2</v>
      </c>
      <c r="U60" s="9">
        <f t="shared" si="4"/>
        <v>104153.22349630938</v>
      </c>
      <c r="V60" s="9">
        <f t="shared" si="5"/>
        <v>573657418.84125125</v>
      </c>
      <c r="W60" s="9">
        <f t="shared" si="6"/>
        <v>0.18696588183284157</v>
      </c>
    </row>
    <row r="61" spans="1:23" x14ac:dyDescent="0.3">
      <c r="A61" s="10">
        <v>60</v>
      </c>
      <c r="B61" s="1">
        <v>10</v>
      </c>
      <c r="C61" s="27">
        <f ca="1">IF('modified training dataset'!C61 = "M", 0, 1)</f>
        <v>0</v>
      </c>
      <c r="D61" s="27">
        <f>IF(DAD_MD_Training!E61="MARRIED",1,0)</f>
        <v>0</v>
      </c>
      <c r="E61" s="2">
        <v>0</v>
      </c>
      <c r="F61" s="2">
        <v>0</v>
      </c>
      <c r="G61" s="28">
        <f>DAD_MD_Training!D61*'modified training dataset'!I61</f>
        <v>0</v>
      </c>
      <c r="H61" s="2">
        <v>0</v>
      </c>
      <c r="I61" s="2">
        <v>0</v>
      </c>
      <c r="J61" s="2">
        <v>0</v>
      </c>
      <c r="K61" s="3">
        <v>23</v>
      </c>
      <c r="L61" s="1">
        <v>137</v>
      </c>
      <c r="M61" s="4">
        <v>90</v>
      </c>
      <c r="N61" s="4">
        <v>22</v>
      </c>
      <c r="O61" s="9">
        <v>115908</v>
      </c>
      <c r="P61" s="9">
        <f t="shared" si="0"/>
        <v>11.660552051967295</v>
      </c>
      <c r="Q61" s="48">
        <v>106419.0755220608</v>
      </c>
      <c r="R61" s="9">
        <f t="shared" si="1"/>
        <v>11.575140121043098</v>
      </c>
      <c r="S61" s="56">
        <f t="shared" si="2"/>
        <v>7.2951979441997937E-3</v>
      </c>
      <c r="T61" s="9">
        <f t="shared" si="3"/>
        <v>7.3248616826667992E-3</v>
      </c>
      <c r="U61" s="9">
        <f t="shared" si="4"/>
        <v>106419.07552206071</v>
      </c>
      <c r="V61" s="9">
        <f t="shared" si="5"/>
        <v>90039687.748035431</v>
      </c>
      <c r="W61" s="9">
        <f t="shared" si="6"/>
        <v>8.186600129360605E-2</v>
      </c>
    </row>
    <row r="62" spans="1:23" x14ac:dyDescent="0.3">
      <c r="A62" s="10">
        <v>61</v>
      </c>
      <c r="B62" s="1">
        <v>14</v>
      </c>
      <c r="C62" s="27">
        <f ca="1">IF('modified training dataset'!C62 = "M", 0, 1)</f>
        <v>0</v>
      </c>
      <c r="D62" s="27">
        <f>IF(DAD_MD_Training!E62="MARRIED",1,0)</f>
        <v>0</v>
      </c>
      <c r="E62" s="2">
        <v>0</v>
      </c>
      <c r="F62" s="2">
        <v>0</v>
      </c>
      <c r="G62" s="28">
        <f>DAD_MD_Training!D62*'modified training dataset'!I62</f>
        <v>0</v>
      </c>
      <c r="H62" s="2">
        <v>0</v>
      </c>
      <c r="I62" s="2">
        <v>0</v>
      </c>
      <c r="J62" s="2">
        <v>0</v>
      </c>
      <c r="K62" s="3">
        <v>49</v>
      </c>
      <c r="L62" s="1">
        <v>149</v>
      </c>
      <c r="M62" s="4">
        <v>111</v>
      </c>
      <c r="N62" s="4">
        <v>26</v>
      </c>
      <c r="O62" s="9">
        <v>129474.64</v>
      </c>
      <c r="P62" s="9">
        <f t="shared" si="0"/>
        <v>11.771240310828679</v>
      </c>
      <c r="Q62" s="48">
        <v>152514.71147390592</v>
      </c>
      <c r="R62" s="9">
        <f t="shared" si="1"/>
        <v>11.93501633905815</v>
      </c>
      <c r="S62" s="56">
        <f t="shared" si="2"/>
        <v>2.6822587422620378E-2</v>
      </c>
      <c r="T62" s="9">
        <f t="shared" si="3"/>
        <v>1.3913234621402532E-2</v>
      </c>
      <c r="U62" s="9">
        <f t="shared" si="4"/>
        <v>152514.71147390592</v>
      </c>
      <c r="V62" s="9">
        <f t="shared" si="5"/>
        <v>530844893.52269322</v>
      </c>
      <c r="W62" s="9">
        <f t="shared" si="6"/>
        <v>0.17795045789589312</v>
      </c>
    </row>
    <row r="63" spans="1:23" x14ac:dyDescent="0.3">
      <c r="A63" s="10">
        <v>62</v>
      </c>
      <c r="B63" s="1">
        <v>7</v>
      </c>
      <c r="C63" s="27">
        <f ca="1">IF('modified training dataset'!C63 = "M", 0, 1)</f>
        <v>0</v>
      </c>
      <c r="D63" s="27">
        <f>IF(DAD_MD_Training!E63="MARRIED",1,0)</f>
        <v>0</v>
      </c>
      <c r="E63" s="2">
        <v>0</v>
      </c>
      <c r="F63" s="2">
        <v>0</v>
      </c>
      <c r="G63" s="28">
        <f>DAD_MD_Training!D63*'modified training dataset'!I63</f>
        <v>0</v>
      </c>
      <c r="H63" s="2">
        <v>0</v>
      </c>
      <c r="I63" s="2">
        <v>0</v>
      </c>
      <c r="J63" s="2">
        <v>0</v>
      </c>
      <c r="K63" s="3">
        <v>19</v>
      </c>
      <c r="L63" s="1">
        <v>107</v>
      </c>
      <c r="M63" s="4">
        <v>100</v>
      </c>
      <c r="N63" s="4">
        <v>26</v>
      </c>
      <c r="O63" s="9">
        <v>152184</v>
      </c>
      <c r="P63" s="9">
        <f t="shared" si="0"/>
        <v>11.932845594047977</v>
      </c>
      <c r="Q63" s="48">
        <v>124149.62882555374</v>
      </c>
      <c r="R63" s="9">
        <f t="shared" si="1"/>
        <v>11.729242801206139</v>
      </c>
      <c r="S63" s="56">
        <f t="shared" si="2"/>
        <v>4.1454097252996591E-2</v>
      </c>
      <c r="T63" s="9">
        <f t="shared" si="3"/>
        <v>1.7062383924869869E-2</v>
      </c>
      <c r="U63" s="9">
        <f t="shared" si="4"/>
        <v>124149.62882555378</v>
      </c>
      <c r="V63" s="9">
        <f t="shared" si="5"/>
        <v>785925967.14662111</v>
      </c>
      <c r="W63" s="9">
        <f t="shared" si="6"/>
        <v>0.18421365698395509</v>
      </c>
    </row>
    <row r="64" spans="1:23" x14ac:dyDescent="0.3">
      <c r="A64" s="10">
        <v>63</v>
      </c>
      <c r="B64" s="1">
        <v>13</v>
      </c>
      <c r="C64" s="27">
        <f ca="1">IF('modified training dataset'!C64 = "M", 0, 1)</f>
        <v>0</v>
      </c>
      <c r="D64" s="27">
        <f>IF(DAD_MD_Training!E64="MARRIED",1,0)</f>
        <v>0</v>
      </c>
      <c r="E64" s="2">
        <v>0</v>
      </c>
      <c r="F64" s="2">
        <v>0</v>
      </c>
      <c r="G64" s="28">
        <f>DAD_MD_Training!D64*'modified training dataset'!I64</f>
        <v>0</v>
      </c>
      <c r="H64" s="2">
        <v>0</v>
      </c>
      <c r="I64" s="2">
        <v>0</v>
      </c>
      <c r="J64" s="2">
        <v>0</v>
      </c>
      <c r="K64" s="3">
        <v>22</v>
      </c>
      <c r="L64" s="1">
        <v>133</v>
      </c>
      <c r="M64" s="4">
        <v>90</v>
      </c>
      <c r="N64" s="4">
        <v>32</v>
      </c>
      <c r="O64" s="9">
        <v>122892</v>
      </c>
      <c r="P64" s="9">
        <f t="shared" si="0"/>
        <v>11.719061199863438</v>
      </c>
      <c r="Q64" s="48">
        <v>141800.81412775669</v>
      </c>
      <c r="R64" s="9">
        <f t="shared" si="1"/>
        <v>11.862178634444195</v>
      </c>
      <c r="S64" s="56">
        <f t="shared" si="2"/>
        <v>2.048260008097735E-2</v>
      </c>
      <c r="T64" s="9">
        <f t="shared" si="3"/>
        <v>1.221236344276665E-2</v>
      </c>
      <c r="U64" s="9">
        <f t="shared" si="4"/>
        <v>141800.81412775669</v>
      </c>
      <c r="V64" s="9">
        <f t="shared" si="5"/>
        <v>357543251.71805102</v>
      </c>
      <c r="W64" s="9">
        <f t="shared" si="6"/>
        <v>0.15386529739736265</v>
      </c>
    </row>
    <row r="65" spans="1:23" x14ac:dyDescent="0.3">
      <c r="A65" s="10">
        <v>64</v>
      </c>
      <c r="B65" s="1">
        <v>12</v>
      </c>
      <c r="C65" s="27">
        <f ca="1">IF('modified training dataset'!C65 = "M", 0, 1)</f>
        <v>0</v>
      </c>
      <c r="D65" s="27">
        <f>IF(DAD_MD_Training!E65="MARRIED",1,0)</f>
        <v>0</v>
      </c>
      <c r="E65" s="2">
        <v>0</v>
      </c>
      <c r="F65" s="2">
        <v>0</v>
      </c>
      <c r="G65" s="28">
        <f>DAD_MD_Training!D65*'modified training dataset'!I65</f>
        <v>0</v>
      </c>
      <c r="H65" s="2">
        <v>0</v>
      </c>
      <c r="I65" s="2">
        <v>0</v>
      </c>
      <c r="J65" s="2">
        <v>1</v>
      </c>
      <c r="K65" s="3">
        <v>35</v>
      </c>
      <c r="L65" s="1">
        <v>140</v>
      </c>
      <c r="M65" s="4">
        <v>102</v>
      </c>
      <c r="N65" s="4">
        <v>26</v>
      </c>
      <c r="O65" s="9">
        <v>124804</v>
      </c>
      <c r="P65" s="9">
        <f t="shared" si="0"/>
        <v>11.734499785685884</v>
      </c>
      <c r="Q65" s="48">
        <v>184216.0927875815</v>
      </c>
      <c r="R65" s="9">
        <f t="shared" si="1"/>
        <v>12.123864764826376</v>
      </c>
      <c r="S65" s="56">
        <f t="shared" si="2"/>
        <v>0.15160508698107564</v>
      </c>
      <c r="T65" s="9">
        <f t="shared" si="3"/>
        <v>3.3181216605027479E-2</v>
      </c>
      <c r="U65" s="9">
        <f t="shared" si="4"/>
        <v>184216.09278758155</v>
      </c>
      <c r="V65" s="9">
        <f t="shared" si="5"/>
        <v>3529796769.4001999</v>
      </c>
      <c r="W65" s="9">
        <f t="shared" si="6"/>
        <v>0.47604317800376234</v>
      </c>
    </row>
    <row r="66" spans="1:23" x14ac:dyDescent="0.3">
      <c r="A66" s="10">
        <v>65</v>
      </c>
      <c r="B66" s="1">
        <v>11</v>
      </c>
      <c r="C66" s="27">
        <f ca="1">IF('modified training dataset'!C66 = "M", 0, 1)</f>
        <v>0</v>
      </c>
      <c r="D66" s="27">
        <f>IF(DAD_MD_Training!E66="MARRIED",1,0)</f>
        <v>0</v>
      </c>
      <c r="E66" s="2">
        <v>0</v>
      </c>
      <c r="F66" s="2">
        <v>0</v>
      </c>
      <c r="G66" s="28">
        <f>DAD_MD_Training!D66*'modified training dataset'!I66</f>
        <v>0</v>
      </c>
      <c r="H66" s="2">
        <v>0</v>
      </c>
      <c r="I66" s="2">
        <v>0</v>
      </c>
      <c r="J66" s="2">
        <v>0</v>
      </c>
      <c r="K66" s="3">
        <v>26</v>
      </c>
      <c r="L66" s="1">
        <v>140</v>
      </c>
      <c r="M66" s="4">
        <v>90</v>
      </c>
      <c r="N66" s="4">
        <v>20</v>
      </c>
      <c r="O66" s="9">
        <v>142552</v>
      </c>
      <c r="P66" s="9">
        <f t="shared" si="0"/>
        <v>11.86746212440725</v>
      </c>
      <c r="Q66" s="48">
        <v>102264.03874934241</v>
      </c>
      <c r="R66" s="9">
        <f t="shared" si="1"/>
        <v>11.535313362762579</v>
      </c>
      <c r="S66" s="56">
        <f t="shared" si="2"/>
        <v>0.11032279986208847</v>
      </c>
      <c r="T66" s="9">
        <f t="shared" si="3"/>
        <v>2.7988188052570757E-2</v>
      </c>
      <c r="U66" s="9">
        <f t="shared" si="4"/>
        <v>102264.03874934245</v>
      </c>
      <c r="V66" s="9">
        <f t="shared" si="5"/>
        <v>1623119821.7344842</v>
      </c>
      <c r="W66" s="9">
        <f t="shared" si="6"/>
        <v>0.28261940380112205</v>
      </c>
    </row>
    <row r="67" spans="1:23" x14ac:dyDescent="0.3">
      <c r="A67" s="10">
        <v>66</v>
      </c>
      <c r="B67" s="1">
        <v>5</v>
      </c>
      <c r="C67" s="27">
        <f ca="1">IF('modified training dataset'!C67 = "M", 0, 1)</f>
        <v>0</v>
      </c>
      <c r="D67" s="27">
        <f>IF(DAD_MD_Training!E67="MARRIED",1,0)</f>
        <v>0</v>
      </c>
      <c r="E67" s="2">
        <v>0</v>
      </c>
      <c r="F67" s="2">
        <v>0</v>
      </c>
      <c r="G67" s="28">
        <f>DAD_MD_Training!D67*'modified training dataset'!I67</f>
        <v>0</v>
      </c>
      <c r="H67" s="2">
        <v>0</v>
      </c>
      <c r="I67" s="2">
        <v>0</v>
      </c>
      <c r="J67" s="2">
        <v>1</v>
      </c>
      <c r="K67" s="3">
        <v>15</v>
      </c>
      <c r="L67" s="1">
        <v>105</v>
      </c>
      <c r="M67" s="4">
        <v>115</v>
      </c>
      <c r="N67" s="4">
        <v>26</v>
      </c>
      <c r="O67" s="9">
        <v>128196</v>
      </c>
      <c r="P67" s="9">
        <f t="shared" ref="P67:P130" si="7">LN(O67)</f>
        <v>11.761315621733887</v>
      </c>
      <c r="Q67" s="48">
        <v>189238.5785296901</v>
      </c>
      <c r="R67" s="9">
        <f t="shared" ref="R67:R130" si="8">LN(Q67)</f>
        <v>12.150763818248315</v>
      </c>
      <c r="S67" s="56">
        <f t="shared" ref="S67:S130" si="9">(P67-R67)^2</f>
        <v>0.15166989776834025</v>
      </c>
      <c r="T67" s="9">
        <f t="shared" ref="T67:T130" si="10">ABS(P67-R67)/P67</f>
        <v>3.3112638844140979E-2</v>
      </c>
      <c r="U67" s="9">
        <f t="shared" ref="U67:U130" si="11">EXP(R67)</f>
        <v>189238.57852969001</v>
      </c>
      <c r="V67" s="9">
        <f t="shared" ref="V67:V130" si="12">(O67-U67)^2</f>
        <v>3726196393.5533724</v>
      </c>
      <c r="W67" s="9">
        <f t="shared" ref="W67:W130" si="13">ABS(O67-U67)/O67</f>
        <v>0.47616601555188942</v>
      </c>
    </row>
    <row r="68" spans="1:23" x14ac:dyDescent="0.3">
      <c r="A68" s="10">
        <v>67</v>
      </c>
      <c r="B68" s="1">
        <v>33</v>
      </c>
      <c r="C68" s="27">
        <f ca="1">IF('modified training dataset'!C68 = "M", 0, 1)</f>
        <v>0</v>
      </c>
      <c r="D68" s="27">
        <f>IF(DAD_MD_Training!E68="MARRIED",1,0)</f>
        <v>1</v>
      </c>
      <c r="E68" s="2">
        <v>0</v>
      </c>
      <c r="F68" s="2">
        <v>0</v>
      </c>
      <c r="G68" s="28">
        <f>DAD_MD_Training!D68*'modified training dataset'!I68</f>
        <v>0</v>
      </c>
      <c r="H68" s="2">
        <v>0</v>
      </c>
      <c r="I68" s="2">
        <v>0</v>
      </c>
      <c r="J68" s="2">
        <v>0</v>
      </c>
      <c r="K68" s="3">
        <v>63</v>
      </c>
      <c r="L68" s="1">
        <v>147</v>
      </c>
      <c r="M68" s="4">
        <v>68</v>
      </c>
      <c r="N68" s="4">
        <v>24</v>
      </c>
      <c r="O68" s="9">
        <v>109085.84</v>
      </c>
      <c r="P68" s="9">
        <f t="shared" si="7"/>
        <v>11.599890374213583</v>
      </c>
      <c r="Q68" s="48">
        <v>120769.92704488253</v>
      </c>
      <c r="R68" s="9">
        <f t="shared" si="8"/>
        <v>11.701642585186127</v>
      </c>
      <c r="S68" s="56">
        <f t="shared" si="9"/>
        <v>1.0353512437801048E-2</v>
      </c>
      <c r="T68" s="9">
        <f t="shared" si="10"/>
        <v>8.7718252233432888E-3</v>
      </c>
      <c r="U68" s="9">
        <f t="shared" si="11"/>
        <v>120769.9270448826</v>
      </c>
      <c r="V68" s="9">
        <f t="shared" si="12"/>
        <v>136517890.07239348</v>
      </c>
      <c r="W68" s="9">
        <f t="shared" si="13"/>
        <v>0.10710910824798711</v>
      </c>
    </row>
    <row r="69" spans="1:23" x14ac:dyDescent="0.3">
      <c r="A69" s="10">
        <v>68</v>
      </c>
      <c r="B69" s="1">
        <v>21</v>
      </c>
      <c r="C69" s="27">
        <f ca="1">IF('modified training dataset'!C69 = "M", 0, 1)</f>
        <v>0</v>
      </c>
      <c r="D69" s="27">
        <f>IF(DAD_MD_Training!E69="MARRIED",1,0)</f>
        <v>0</v>
      </c>
      <c r="E69" s="2">
        <v>0</v>
      </c>
      <c r="F69" s="2">
        <v>0</v>
      </c>
      <c r="G69" s="28">
        <f>DAD_MD_Training!D69*'modified training dataset'!I69</f>
        <v>0</v>
      </c>
      <c r="H69" s="2">
        <v>0</v>
      </c>
      <c r="I69" s="2">
        <v>0</v>
      </c>
      <c r="J69" s="2">
        <v>0</v>
      </c>
      <c r="K69" s="3">
        <v>51</v>
      </c>
      <c r="L69" s="1">
        <v>153</v>
      </c>
      <c r="M69" s="4">
        <v>74</v>
      </c>
      <c r="N69" s="4">
        <v>24</v>
      </c>
      <c r="O69" s="9">
        <v>109452</v>
      </c>
      <c r="P69" s="9">
        <f t="shared" si="7"/>
        <v>11.603241375968159</v>
      </c>
      <c r="Q69" s="48">
        <v>107371.89500667136</v>
      </c>
      <c r="R69" s="9">
        <f t="shared" si="8"/>
        <v>11.584053741584825</v>
      </c>
      <c r="S69" s="56">
        <f t="shared" si="9"/>
        <v>3.6816531322849842E-4</v>
      </c>
      <c r="T69" s="9">
        <f t="shared" si="10"/>
        <v>1.6536443362347049E-3</v>
      </c>
      <c r="U69" s="9">
        <f t="shared" si="11"/>
        <v>107371.89500667139</v>
      </c>
      <c r="V69" s="9">
        <f t="shared" si="12"/>
        <v>4326836.7832706254</v>
      </c>
      <c r="W69" s="9">
        <f t="shared" si="13"/>
        <v>1.900472347082385E-2</v>
      </c>
    </row>
    <row r="70" spans="1:23" x14ac:dyDescent="0.3">
      <c r="A70" s="10">
        <v>69</v>
      </c>
      <c r="B70" s="1">
        <v>3</v>
      </c>
      <c r="C70" s="27">
        <f ca="1">IF('modified training dataset'!C70 = "M", 0, 1)</f>
        <v>0</v>
      </c>
      <c r="D70" s="27">
        <f>IF(DAD_MD_Training!E70="MARRIED",1,0)</f>
        <v>0</v>
      </c>
      <c r="E70" s="2">
        <v>0</v>
      </c>
      <c r="F70" s="2">
        <v>0</v>
      </c>
      <c r="G70" s="28">
        <f>DAD_MD_Training!D70*'modified training dataset'!I70</f>
        <v>0</v>
      </c>
      <c r="H70" s="2">
        <v>0</v>
      </c>
      <c r="I70" s="2">
        <v>0</v>
      </c>
      <c r="J70" s="2">
        <v>1</v>
      </c>
      <c r="K70" s="3">
        <v>13</v>
      </c>
      <c r="L70" s="1">
        <v>85</v>
      </c>
      <c r="M70" s="4">
        <v>120</v>
      </c>
      <c r="N70" s="4">
        <v>24</v>
      </c>
      <c r="O70" s="9">
        <v>125643</v>
      </c>
      <c r="P70" s="9">
        <f t="shared" si="7"/>
        <v>11.741199831113455</v>
      </c>
      <c r="Q70" s="48">
        <v>184766.89032816858</v>
      </c>
      <c r="R70" s="9">
        <f t="shared" si="8"/>
        <v>12.126850257246911</v>
      </c>
      <c r="S70" s="56">
        <f t="shared" si="9"/>
        <v>0.14872625117691596</v>
      </c>
      <c r="T70" s="9">
        <f t="shared" si="10"/>
        <v>3.2845912826686231E-2</v>
      </c>
      <c r="U70" s="9">
        <f t="shared" si="11"/>
        <v>184766.89032816843</v>
      </c>
      <c r="V70" s="9">
        <f t="shared" si="12"/>
        <v>3495634407.5372887</v>
      </c>
      <c r="W70" s="9">
        <f t="shared" si="13"/>
        <v>0.47057050793254246</v>
      </c>
    </row>
    <row r="71" spans="1:23" x14ac:dyDescent="0.3">
      <c r="A71" s="10">
        <v>70</v>
      </c>
      <c r="B71" s="1">
        <v>12</v>
      </c>
      <c r="C71" s="27">
        <f ca="1">IF('modified training dataset'!C71 = "M", 0, 1)</f>
        <v>0</v>
      </c>
      <c r="D71" s="27">
        <f>IF(DAD_MD_Training!E71="MARRIED",1,0)</f>
        <v>0</v>
      </c>
      <c r="E71" s="2">
        <v>0</v>
      </c>
      <c r="F71" s="2">
        <v>0</v>
      </c>
      <c r="G71" s="28">
        <f>DAD_MD_Training!D71*'modified training dataset'!I71</f>
        <v>0</v>
      </c>
      <c r="H71" s="2">
        <v>0</v>
      </c>
      <c r="I71" s="2">
        <v>0</v>
      </c>
      <c r="J71" s="2">
        <v>0</v>
      </c>
      <c r="K71" s="3">
        <v>25</v>
      </c>
      <c r="L71" s="1">
        <v>134</v>
      </c>
      <c r="M71" s="4">
        <v>92</v>
      </c>
      <c r="N71" s="4">
        <v>24</v>
      </c>
      <c r="O71" s="9">
        <v>120064</v>
      </c>
      <c r="P71" s="9">
        <f t="shared" si="7"/>
        <v>11.695780212925841</v>
      </c>
      <c r="Q71" s="48">
        <v>118561.60461425337</v>
      </c>
      <c r="R71" s="9">
        <f t="shared" si="8"/>
        <v>11.683187974634121</v>
      </c>
      <c r="S71" s="56">
        <f t="shared" si="9"/>
        <v>1.5856446519546679E-4</v>
      </c>
      <c r="T71" s="9">
        <f t="shared" si="10"/>
        <v>1.0766479929063399E-3</v>
      </c>
      <c r="U71" s="9">
        <f t="shared" si="11"/>
        <v>118561.60461425332</v>
      </c>
      <c r="V71" s="9">
        <f t="shared" si="12"/>
        <v>2257191.8951129275</v>
      </c>
      <c r="W71" s="9">
        <f t="shared" si="13"/>
        <v>1.2513287794398687E-2</v>
      </c>
    </row>
    <row r="72" spans="1:23" x14ac:dyDescent="0.3">
      <c r="A72" s="10">
        <v>71</v>
      </c>
      <c r="B72" s="1">
        <v>12</v>
      </c>
      <c r="C72" s="27">
        <f ca="1">IF('modified training dataset'!C72 = "M", 0, 1)</f>
        <v>0</v>
      </c>
      <c r="D72" s="27">
        <f>IF(DAD_MD_Training!E72="MARRIED",1,0)</f>
        <v>0</v>
      </c>
      <c r="E72" s="2">
        <v>0</v>
      </c>
      <c r="F72" s="2">
        <v>0</v>
      </c>
      <c r="G72" s="28">
        <f>DAD_MD_Training!D72*'modified training dataset'!I72</f>
        <v>0</v>
      </c>
      <c r="H72" s="2">
        <v>0</v>
      </c>
      <c r="I72" s="2">
        <v>0</v>
      </c>
      <c r="J72" s="2">
        <v>0</v>
      </c>
      <c r="K72" s="3">
        <v>27</v>
      </c>
      <c r="L72" s="1">
        <v>144</v>
      </c>
      <c r="M72" s="4">
        <v>72</v>
      </c>
      <c r="N72" s="4">
        <v>22</v>
      </c>
      <c r="O72" s="9">
        <v>114580</v>
      </c>
      <c r="P72" s="9">
        <f t="shared" si="7"/>
        <v>11.649028547962569</v>
      </c>
      <c r="Q72" s="48">
        <v>84314.129954477015</v>
      </c>
      <c r="R72" s="9">
        <f t="shared" si="8"/>
        <v>11.342304745062453</v>
      </c>
      <c r="S72" s="56">
        <f t="shared" si="9"/>
        <v>9.4079491265509227E-2</v>
      </c>
      <c r="T72" s="9">
        <f t="shared" si="10"/>
        <v>2.6330419024834687E-2</v>
      </c>
      <c r="U72" s="9">
        <f t="shared" si="11"/>
        <v>84314.129954476957</v>
      </c>
      <c r="V72" s="9">
        <f t="shared" si="12"/>
        <v>916022889.61248899</v>
      </c>
      <c r="W72" s="9">
        <f t="shared" si="13"/>
        <v>0.26414618646817106</v>
      </c>
    </row>
    <row r="73" spans="1:23" x14ac:dyDescent="0.3">
      <c r="A73" s="10">
        <v>72</v>
      </c>
      <c r="B73" s="1">
        <v>5</v>
      </c>
      <c r="C73" s="27">
        <f ca="1">IF('modified training dataset'!C73 = "M", 0, 1)</f>
        <v>0</v>
      </c>
      <c r="D73" s="27">
        <f>IF(DAD_MD_Training!E73="MARRIED",1,0)</f>
        <v>0</v>
      </c>
      <c r="E73" s="2">
        <v>0</v>
      </c>
      <c r="F73" s="2">
        <v>0</v>
      </c>
      <c r="G73" s="28">
        <f>DAD_MD_Training!D73*'modified training dataset'!I73</f>
        <v>0</v>
      </c>
      <c r="H73" s="2">
        <v>0</v>
      </c>
      <c r="I73" s="2">
        <v>0</v>
      </c>
      <c r="J73" s="2">
        <v>1</v>
      </c>
      <c r="K73" s="3">
        <v>15</v>
      </c>
      <c r="L73" s="1">
        <v>117</v>
      </c>
      <c r="M73" s="4">
        <v>80</v>
      </c>
      <c r="N73" s="4">
        <v>24</v>
      </c>
      <c r="O73" s="9">
        <v>119935.36</v>
      </c>
      <c r="P73" s="9">
        <f t="shared" si="7"/>
        <v>11.694708209964507</v>
      </c>
      <c r="Q73" s="48">
        <v>133886.84779717249</v>
      </c>
      <c r="R73" s="9">
        <f t="shared" si="8"/>
        <v>11.804750302786051</v>
      </c>
      <c r="S73" s="56">
        <f t="shared" si="9"/>
        <v>1.210926219254535E-2</v>
      </c>
      <c r="T73" s="9">
        <f t="shared" si="10"/>
        <v>9.4095629275968203E-3</v>
      </c>
      <c r="U73" s="9">
        <f t="shared" si="11"/>
        <v>133886.84779717249</v>
      </c>
      <c r="V73" s="9">
        <f t="shared" si="12"/>
        <v>194644011.75465298</v>
      </c>
      <c r="W73" s="9">
        <f t="shared" si="13"/>
        <v>0.11632505874141282</v>
      </c>
    </row>
    <row r="74" spans="1:23" x14ac:dyDescent="0.3">
      <c r="A74" s="10">
        <v>73</v>
      </c>
      <c r="B74" s="1">
        <v>14</v>
      </c>
      <c r="C74" s="27">
        <f ca="1">IF('modified training dataset'!C74 = "M", 0, 1)</f>
        <v>0</v>
      </c>
      <c r="D74" s="27">
        <f>IF(DAD_MD_Training!E74="MARRIED",1,0)</f>
        <v>0</v>
      </c>
      <c r="E74" s="2">
        <v>0</v>
      </c>
      <c r="F74" s="2">
        <v>0</v>
      </c>
      <c r="G74" s="28">
        <f>DAD_MD_Training!D74*'modified training dataset'!I74</f>
        <v>0</v>
      </c>
      <c r="H74" s="2">
        <v>0</v>
      </c>
      <c r="I74" s="2">
        <v>0</v>
      </c>
      <c r="J74" s="2">
        <v>0</v>
      </c>
      <c r="K74" s="3">
        <v>49</v>
      </c>
      <c r="L74" s="1">
        <v>149</v>
      </c>
      <c r="M74" s="4">
        <v>111</v>
      </c>
      <c r="N74" s="4">
        <v>26</v>
      </c>
      <c r="O74" s="9">
        <v>129474.64</v>
      </c>
      <c r="P74" s="9">
        <f t="shared" si="7"/>
        <v>11.771240310828679</v>
      </c>
      <c r="Q74" s="48">
        <v>152514.71147390592</v>
      </c>
      <c r="R74" s="9">
        <f t="shared" si="8"/>
        <v>11.93501633905815</v>
      </c>
      <c r="S74" s="56">
        <f t="shared" si="9"/>
        <v>2.6822587422620378E-2</v>
      </c>
      <c r="T74" s="9">
        <f t="shared" si="10"/>
        <v>1.3913234621402532E-2</v>
      </c>
      <c r="U74" s="9">
        <f t="shared" si="11"/>
        <v>152514.71147390592</v>
      </c>
      <c r="V74" s="9">
        <f t="shared" si="12"/>
        <v>530844893.52269322</v>
      </c>
      <c r="W74" s="9">
        <f t="shared" si="13"/>
        <v>0.17795045789589312</v>
      </c>
    </row>
    <row r="75" spans="1:23" x14ac:dyDescent="0.3">
      <c r="A75" s="10">
        <v>74</v>
      </c>
      <c r="B75" s="1">
        <v>7</v>
      </c>
      <c r="C75" s="27">
        <f ca="1">IF('modified training dataset'!C75 = "M", 0, 1)</f>
        <v>0</v>
      </c>
      <c r="D75" s="27">
        <f>IF(DAD_MD_Training!E75="MARRIED",1,0)</f>
        <v>0</v>
      </c>
      <c r="E75" s="2">
        <v>0</v>
      </c>
      <c r="F75" s="2">
        <v>0</v>
      </c>
      <c r="G75" s="28">
        <f>DAD_MD_Training!D75*'modified training dataset'!I75</f>
        <v>0</v>
      </c>
      <c r="H75" s="2">
        <v>0</v>
      </c>
      <c r="I75" s="2">
        <v>0</v>
      </c>
      <c r="J75" s="2">
        <v>0</v>
      </c>
      <c r="K75" s="3">
        <v>19</v>
      </c>
      <c r="L75" s="1">
        <v>107</v>
      </c>
      <c r="M75" s="4">
        <v>100</v>
      </c>
      <c r="N75" s="4">
        <v>26</v>
      </c>
      <c r="O75" s="9">
        <v>152184</v>
      </c>
      <c r="P75" s="9">
        <f t="shared" si="7"/>
        <v>11.932845594047977</v>
      </c>
      <c r="Q75" s="48">
        <v>124149.62882555374</v>
      </c>
      <c r="R75" s="9">
        <f t="shared" si="8"/>
        <v>11.729242801206139</v>
      </c>
      <c r="S75" s="56">
        <f t="shared" si="9"/>
        <v>4.1454097252996591E-2</v>
      </c>
      <c r="T75" s="9">
        <f t="shared" si="10"/>
        <v>1.7062383924869869E-2</v>
      </c>
      <c r="U75" s="9">
        <f t="shared" si="11"/>
        <v>124149.62882555378</v>
      </c>
      <c r="V75" s="9">
        <f t="shared" si="12"/>
        <v>785925967.14662111</v>
      </c>
      <c r="W75" s="9">
        <f t="shared" si="13"/>
        <v>0.18421365698395509</v>
      </c>
    </row>
    <row r="76" spans="1:23" x14ac:dyDescent="0.3">
      <c r="A76" s="10">
        <v>75</v>
      </c>
      <c r="B76" s="1">
        <v>13</v>
      </c>
      <c r="C76" s="27">
        <f ca="1">IF('modified training dataset'!C76 = "M", 0, 1)</f>
        <v>0</v>
      </c>
      <c r="D76" s="27">
        <f>IF(DAD_MD_Training!E76="MARRIED",1,0)</f>
        <v>0</v>
      </c>
      <c r="E76" s="2">
        <v>0</v>
      </c>
      <c r="F76" s="2">
        <v>0</v>
      </c>
      <c r="G76" s="28">
        <f>DAD_MD_Training!D76*'modified training dataset'!I76</f>
        <v>0</v>
      </c>
      <c r="H76" s="2">
        <v>0</v>
      </c>
      <c r="I76" s="2">
        <v>0</v>
      </c>
      <c r="J76" s="2">
        <v>0</v>
      </c>
      <c r="K76" s="3">
        <v>22</v>
      </c>
      <c r="L76" s="1">
        <v>133</v>
      </c>
      <c r="M76" s="4">
        <v>90</v>
      </c>
      <c r="N76" s="4">
        <v>32</v>
      </c>
      <c r="O76" s="9">
        <v>122892</v>
      </c>
      <c r="P76" s="9">
        <f t="shared" si="7"/>
        <v>11.719061199863438</v>
      </c>
      <c r="Q76" s="48">
        <v>141800.81412775669</v>
      </c>
      <c r="R76" s="9">
        <f t="shared" si="8"/>
        <v>11.862178634444195</v>
      </c>
      <c r="S76" s="56">
        <f t="shared" si="9"/>
        <v>2.048260008097735E-2</v>
      </c>
      <c r="T76" s="9">
        <f t="shared" si="10"/>
        <v>1.221236344276665E-2</v>
      </c>
      <c r="U76" s="9">
        <f t="shared" si="11"/>
        <v>141800.81412775669</v>
      </c>
      <c r="V76" s="9">
        <f t="shared" si="12"/>
        <v>357543251.71805102</v>
      </c>
      <c r="W76" s="9">
        <f t="shared" si="13"/>
        <v>0.15386529739736265</v>
      </c>
    </row>
    <row r="77" spans="1:23" x14ac:dyDescent="0.3">
      <c r="A77" s="10">
        <v>76</v>
      </c>
      <c r="B77" s="1">
        <v>5</v>
      </c>
      <c r="C77" s="27">
        <f ca="1">IF('modified training dataset'!C77 = "M", 0, 1)</f>
        <v>0</v>
      </c>
      <c r="D77" s="27">
        <f>IF(DAD_MD_Training!E77="MARRIED",1,0)</f>
        <v>0</v>
      </c>
      <c r="E77" s="2">
        <v>0</v>
      </c>
      <c r="F77" s="2">
        <v>0</v>
      </c>
      <c r="G77" s="28">
        <f>DAD_MD_Training!D77*'modified training dataset'!I77</f>
        <v>0</v>
      </c>
      <c r="H77" s="2">
        <v>0</v>
      </c>
      <c r="I77" s="2">
        <v>0</v>
      </c>
      <c r="J77" s="2">
        <v>1</v>
      </c>
      <c r="K77" s="3">
        <v>15</v>
      </c>
      <c r="L77" s="1">
        <v>105</v>
      </c>
      <c r="M77" s="4">
        <v>115</v>
      </c>
      <c r="N77" s="4">
        <v>26</v>
      </c>
      <c r="O77" s="9">
        <v>128196</v>
      </c>
      <c r="P77" s="9">
        <f t="shared" si="7"/>
        <v>11.761315621733887</v>
      </c>
      <c r="Q77" s="48">
        <v>189238.5785296901</v>
      </c>
      <c r="R77" s="9">
        <f t="shared" si="8"/>
        <v>12.150763818248315</v>
      </c>
      <c r="S77" s="56">
        <f t="shared" si="9"/>
        <v>0.15166989776834025</v>
      </c>
      <c r="T77" s="9">
        <f t="shared" si="10"/>
        <v>3.3112638844140979E-2</v>
      </c>
      <c r="U77" s="9">
        <f t="shared" si="11"/>
        <v>189238.57852969001</v>
      </c>
      <c r="V77" s="9">
        <f t="shared" si="12"/>
        <v>3726196393.5533724</v>
      </c>
      <c r="W77" s="9">
        <f t="shared" si="13"/>
        <v>0.47616601555188942</v>
      </c>
    </row>
    <row r="78" spans="1:23" x14ac:dyDescent="0.3">
      <c r="A78" s="10">
        <v>77</v>
      </c>
      <c r="B78" s="1">
        <v>33</v>
      </c>
      <c r="C78" s="27">
        <f ca="1">IF('modified training dataset'!C78 = "M", 0, 1)</f>
        <v>0</v>
      </c>
      <c r="D78" s="27">
        <f>IF(DAD_MD_Training!E78="MARRIED",1,0)</f>
        <v>1</v>
      </c>
      <c r="E78" s="2">
        <v>0</v>
      </c>
      <c r="F78" s="2">
        <v>0</v>
      </c>
      <c r="G78" s="28">
        <f>DAD_MD_Training!D78*'modified training dataset'!I78</f>
        <v>0</v>
      </c>
      <c r="H78" s="2">
        <v>0</v>
      </c>
      <c r="I78" s="2">
        <v>0</v>
      </c>
      <c r="J78" s="2">
        <v>0</v>
      </c>
      <c r="K78" s="3">
        <v>63</v>
      </c>
      <c r="L78" s="1">
        <v>147</v>
      </c>
      <c r="M78" s="4">
        <v>68</v>
      </c>
      <c r="N78" s="4">
        <v>24</v>
      </c>
      <c r="O78" s="9">
        <v>109085.84</v>
      </c>
      <c r="P78" s="9">
        <f t="shared" si="7"/>
        <v>11.599890374213583</v>
      </c>
      <c r="Q78" s="48">
        <v>120769.92704488253</v>
      </c>
      <c r="R78" s="9">
        <f t="shared" si="8"/>
        <v>11.701642585186127</v>
      </c>
      <c r="S78" s="56">
        <f t="shared" si="9"/>
        <v>1.0353512437801048E-2</v>
      </c>
      <c r="T78" s="9">
        <f t="shared" si="10"/>
        <v>8.7718252233432888E-3</v>
      </c>
      <c r="U78" s="9">
        <f t="shared" si="11"/>
        <v>120769.9270448826</v>
      </c>
      <c r="V78" s="9">
        <f t="shared" si="12"/>
        <v>136517890.07239348</v>
      </c>
      <c r="W78" s="9">
        <f t="shared" si="13"/>
        <v>0.10710910824798711</v>
      </c>
    </row>
    <row r="79" spans="1:23" x14ac:dyDescent="0.3">
      <c r="A79" s="10">
        <v>78</v>
      </c>
      <c r="B79" s="1">
        <v>3</v>
      </c>
      <c r="C79" s="27">
        <f ca="1">IF('modified training dataset'!C79 = "M", 0, 1)</f>
        <v>0</v>
      </c>
      <c r="D79" s="27">
        <f>IF(DAD_MD_Training!E79="MARRIED",1,0)</f>
        <v>0</v>
      </c>
      <c r="E79" s="2">
        <v>0</v>
      </c>
      <c r="F79" s="2">
        <v>0</v>
      </c>
      <c r="G79" s="28">
        <f>DAD_MD_Training!D79*'modified training dataset'!I79</f>
        <v>0</v>
      </c>
      <c r="H79" s="2">
        <v>0</v>
      </c>
      <c r="I79" s="2">
        <v>0</v>
      </c>
      <c r="J79" s="2">
        <v>1</v>
      </c>
      <c r="K79" s="3">
        <v>13</v>
      </c>
      <c r="L79" s="1">
        <v>84</v>
      </c>
      <c r="M79" s="4">
        <v>120</v>
      </c>
      <c r="N79" s="4">
        <v>24</v>
      </c>
      <c r="O79" s="9">
        <v>125643</v>
      </c>
      <c r="P79" s="9">
        <f t="shared" si="7"/>
        <v>11.741199831113455</v>
      </c>
      <c r="Q79" s="48">
        <v>184658.99365038064</v>
      </c>
      <c r="R79" s="9">
        <f t="shared" si="8"/>
        <v>12.126266125568351</v>
      </c>
      <c r="S79" s="56">
        <f t="shared" si="9"/>
        <v>0.14827605112522479</v>
      </c>
      <c r="T79" s="9">
        <f t="shared" si="10"/>
        <v>3.2796162231605516E-2</v>
      </c>
      <c r="U79" s="9">
        <f t="shared" si="11"/>
        <v>184658.99365038052</v>
      </c>
      <c r="V79" s="9">
        <f t="shared" si="12"/>
        <v>3482887506.5417542</v>
      </c>
      <c r="W79" s="9">
        <f t="shared" si="13"/>
        <v>0.46971175195100817</v>
      </c>
    </row>
    <row r="80" spans="1:23" x14ac:dyDescent="0.3">
      <c r="A80" s="10">
        <v>79</v>
      </c>
      <c r="B80" s="1">
        <v>12</v>
      </c>
      <c r="C80" s="27">
        <f ca="1">IF('modified training dataset'!C80 = "M", 0, 1)</f>
        <v>0</v>
      </c>
      <c r="D80" s="27">
        <f>IF(DAD_MD_Training!E80="MARRIED",1,0)</f>
        <v>0</v>
      </c>
      <c r="E80" s="2">
        <v>0</v>
      </c>
      <c r="F80" s="2">
        <v>0</v>
      </c>
      <c r="G80" s="28">
        <f>DAD_MD_Training!D80*'modified training dataset'!I80</f>
        <v>0</v>
      </c>
      <c r="H80" s="2">
        <v>0</v>
      </c>
      <c r="I80" s="2">
        <v>0</v>
      </c>
      <c r="J80" s="2">
        <v>0</v>
      </c>
      <c r="K80" s="3">
        <v>25</v>
      </c>
      <c r="L80" s="1">
        <v>134</v>
      </c>
      <c r="M80" s="4">
        <v>92</v>
      </c>
      <c r="N80" s="4">
        <v>24</v>
      </c>
      <c r="O80" s="9">
        <v>120064</v>
      </c>
      <c r="P80" s="9">
        <f t="shared" si="7"/>
        <v>11.695780212925841</v>
      </c>
      <c r="Q80" s="48">
        <v>118561.60461425337</v>
      </c>
      <c r="R80" s="9">
        <f t="shared" si="8"/>
        <v>11.683187974634121</v>
      </c>
      <c r="S80" s="56">
        <f t="shared" si="9"/>
        <v>1.5856446519546679E-4</v>
      </c>
      <c r="T80" s="9">
        <f t="shared" si="10"/>
        <v>1.0766479929063399E-3</v>
      </c>
      <c r="U80" s="9">
        <f t="shared" si="11"/>
        <v>118561.60461425332</v>
      </c>
      <c r="V80" s="9">
        <f t="shared" si="12"/>
        <v>2257191.8951129275</v>
      </c>
      <c r="W80" s="9">
        <f t="shared" si="13"/>
        <v>1.2513287794398687E-2</v>
      </c>
    </row>
    <row r="81" spans="1:23" x14ac:dyDescent="0.3">
      <c r="A81" s="10">
        <v>80</v>
      </c>
      <c r="B81" s="1">
        <v>12</v>
      </c>
      <c r="C81" s="27">
        <f ca="1">IF('modified training dataset'!C81 = "M", 0, 1)</f>
        <v>0</v>
      </c>
      <c r="D81" s="27">
        <f>IF(DAD_MD_Training!E81="MARRIED",1,0)</f>
        <v>0</v>
      </c>
      <c r="E81" s="2">
        <v>0</v>
      </c>
      <c r="F81" s="2">
        <v>0</v>
      </c>
      <c r="G81" s="28">
        <f>DAD_MD_Training!D81*'modified training dataset'!I81</f>
        <v>0</v>
      </c>
      <c r="H81" s="2">
        <v>0</v>
      </c>
      <c r="I81" s="2">
        <v>0</v>
      </c>
      <c r="J81" s="2">
        <v>0</v>
      </c>
      <c r="K81" s="3">
        <v>27</v>
      </c>
      <c r="L81" s="1">
        <v>144</v>
      </c>
      <c r="M81" s="4">
        <v>72</v>
      </c>
      <c r="N81" s="4">
        <v>22</v>
      </c>
      <c r="O81" s="9">
        <v>114580</v>
      </c>
      <c r="P81" s="9">
        <f t="shared" si="7"/>
        <v>11.649028547962569</v>
      </c>
      <c r="Q81" s="48">
        <v>84314.129954477015</v>
      </c>
      <c r="R81" s="9">
        <f t="shared" si="8"/>
        <v>11.342304745062453</v>
      </c>
      <c r="S81" s="56">
        <f t="shared" si="9"/>
        <v>9.4079491265509227E-2</v>
      </c>
      <c r="T81" s="9">
        <f t="shared" si="10"/>
        <v>2.6330419024834687E-2</v>
      </c>
      <c r="U81" s="9">
        <f t="shared" si="11"/>
        <v>84314.129954476957</v>
      </c>
      <c r="V81" s="9">
        <f t="shared" si="12"/>
        <v>916022889.61248899</v>
      </c>
      <c r="W81" s="9">
        <f t="shared" si="13"/>
        <v>0.26414618646817106</v>
      </c>
    </row>
    <row r="82" spans="1:23" x14ac:dyDescent="0.3">
      <c r="A82" s="10">
        <v>81</v>
      </c>
      <c r="B82" s="1">
        <v>5</v>
      </c>
      <c r="C82" s="27">
        <f ca="1">IF('modified training dataset'!C82 = "M", 0, 1)</f>
        <v>0</v>
      </c>
      <c r="D82" s="27">
        <f>IF(DAD_MD_Training!E82="MARRIED",1,0)</f>
        <v>0</v>
      </c>
      <c r="E82" s="2">
        <v>0</v>
      </c>
      <c r="F82" s="2">
        <v>0</v>
      </c>
      <c r="G82" s="28">
        <f>DAD_MD_Training!D82*'modified training dataset'!I82</f>
        <v>0</v>
      </c>
      <c r="H82" s="2">
        <v>0</v>
      </c>
      <c r="I82" s="2">
        <v>0</v>
      </c>
      <c r="J82" s="2">
        <v>1</v>
      </c>
      <c r="K82" s="3">
        <v>15</v>
      </c>
      <c r="L82" s="1">
        <v>117</v>
      </c>
      <c r="M82" s="4">
        <v>80</v>
      </c>
      <c r="N82" s="4">
        <v>24</v>
      </c>
      <c r="O82" s="9">
        <v>119935.36</v>
      </c>
      <c r="P82" s="9">
        <f t="shared" si="7"/>
        <v>11.694708209964507</v>
      </c>
      <c r="Q82" s="48">
        <v>133886.84779717249</v>
      </c>
      <c r="R82" s="9">
        <f t="shared" si="8"/>
        <v>11.804750302786051</v>
      </c>
      <c r="S82" s="56">
        <f t="shared" si="9"/>
        <v>1.210926219254535E-2</v>
      </c>
      <c r="T82" s="9">
        <f t="shared" si="10"/>
        <v>9.4095629275968203E-3</v>
      </c>
      <c r="U82" s="9">
        <f t="shared" si="11"/>
        <v>133886.84779717249</v>
      </c>
      <c r="V82" s="9">
        <f t="shared" si="12"/>
        <v>194644011.75465298</v>
      </c>
      <c r="W82" s="9">
        <f t="shared" si="13"/>
        <v>0.11632505874141282</v>
      </c>
    </row>
    <row r="83" spans="1:23" x14ac:dyDescent="0.3">
      <c r="A83" s="10">
        <v>82</v>
      </c>
      <c r="B83" s="6">
        <v>51</v>
      </c>
      <c r="C83" s="27">
        <f ca="1">IF('modified training dataset'!C83 = "M", 0, 1)</f>
        <v>0</v>
      </c>
      <c r="D83" s="27">
        <f>IF(DAD_MD_Training!E83="MARRIED",1,0)</f>
        <v>1</v>
      </c>
      <c r="E83" s="2">
        <v>0</v>
      </c>
      <c r="F83" s="2">
        <v>0</v>
      </c>
      <c r="G83" s="28">
        <f>DAD_MD_Training!D83*'modified training dataset'!I83</f>
        <v>0</v>
      </c>
      <c r="H83" s="2">
        <v>1</v>
      </c>
      <c r="I83" s="2">
        <v>0</v>
      </c>
      <c r="J83" s="2">
        <v>0</v>
      </c>
      <c r="K83" s="7">
        <v>55.6</v>
      </c>
      <c r="L83" s="6">
        <v>148</v>
      </c>
      <c r="M83" s="8">
        <v>69</v>
      </c>
      <c r="N83" s="8">
        <v>23</v>
      </c>
      <c r="O83" s="9">
        <v>199268</v>
      </c>
      <c r="P83" s="9">
        <f t="shared" si="7"/>
        <v>12.202405931342549</v>
      </c>
      <c r="Q83" s="48">
        <v>276697.88057206065</v>
      </c>
      <c r="R83" s="9">
        <f t="shared" si="8"/>
        <v>12.530681506085619</v>
      </c>
      <c r="S83" s="56">
        <f t="shared" si="9"/>
        <v>0.1077648529728933</v>
      </c>
      <c r="T83" s="9">
        <f t="shared" si="10"/>
        <v>2.6902528615268956E-2</v>
      </c>
      <c r="U83" s="9">
        <f t="shared" si="11"/>
        <v>276697.88057206065</v>
      </c>
      <c r="V83" s="9">
        <f t="shared" si="12"/>
        <v>5995386405.4035749</v>
      </c>
      <c r="W83" s="9">
        <f t="shared" si="13"/>
        <v>0.38857157482415966</v>
      </c>
    </row>
    <row r="84" spans="1:23" x14ac:dyDescent="0.3">
      <c r="A84" s="10">
        <v>83</v>
      </c>
      <c r="B84" s="6">
        <v>51</v>
      </c>
      <c r="C84" s="27">
        <f ca="1">IF('modified training dataset'!C84 = "M", 0, 1)</f>
        <v>0</v>
      </c>
      <c r="D84" s="27">
        <f>IF(DAD_MD_Training!E84="MARRIED",1,0)</f>
        <v>1</v>
      </c>
      <c r="E84" s="2">
        <v>0</v>
      </c>
      <c r="F84" s="2">
        <v>0</v>
      </c>
      <c r="G84" s="28">
        <f>DAD_MD_Training!D84*'modified training dataset'!I84</f>
        <v>1</v>
      </c>
      <c r="H84" s="2">
        <v>0</v>
      </c>
      <c r="I84" s="2">
        <v>1</v>
      </c>
      <c r="J84" s="2">
        <v>0</v>
      </c>
      <c r="K84" s="7">
        <v>58</v>
      </c>
      <c r="L84" s="6">
        <v>153</v>
      </c>
      <c r="M84" s="8">
        <v>90</v>
      </c>
      <c r="N84" s="8">
        <v>24</v>
      </c>
      <c r="O84" s="9">
        <v>341011</v>
      </c>
      <c r="P84" s="9">
        <f t="shared" si="7"/>
        <v>12.73967001380989</v>
      </c>
      <c r="Q84" s="48">
        <v>286865.98247777019</v>
      </c>
      <c r="R84" s="9">
        <f t="shared" si="8"/>
        <v>12.566770425674212</v>
      </c>
      <c r="S84" s="56">
        <f t="shared" si="9"/>
        <v>2.9894267577487109E-2</v>
      </c>
      <c r="T84" s="9">
        <f t="shared" si="10"/>
        <v>1.3571747772764422E-2</v>
      </c>
      <c r="U84" s="9">
        <f t="shared" si="11"/>
        <v>286865.9824777703</v>
      </c>
      <c r="V84" s="9">
        <f t="shared" si="12"/>
        <v>2931682922.4825611</v>
      </c>
      <c r="W84" s="9">
        <f t="shared" si="13"/>
        <v>0.15877792071877359</v>
      </c>
    </row>
    <row r="85" spans="1:23" x14ac:dyDescent="0.3">
      <c r="A85" s="10">
        <v>84</v>
      </c>
      <c r="B85" s="6">
        <v>62</v>
      </c>
      <c r="C85" s="27">
        <f ca="1">IF('modified training dataset'!C85 = "M", 0, 1)</f>
        <v>0</v>
      </c>
      <c r="D85" s="27">
        <f>IF(DAD_MD_Training!E85="MARRIED",1,0)</f>
        <v>1</v>
      </c>
      <c r="E85" s="2">
        <v>0</v>
      </c>
      <c r="F85" s="2">
        <v>0</v>
      </c>
      <c r="G85" s="28">
        <f>DAD_MD_Training!D85*'modified training dataset'!I85</f>
        <v>1</v>
      </c>
      <c r="H85" s="2">
        <v>0</v>
      </c>
      <c r="I85" s="2">
        <v>1</v>
      </c>
      <c r="J85" s="2">
        <v>0</v>
      </c>
      <c r="K85" s="7">
        <v>44.7</v>
      </c>
      <c r="L85" s="6">
        <v>155</v>
      </c>
      <c r="M85" s="8">
        <v>87</v>
      </c>
      <c r="N85" s="8">
        <v>24</v>
      </c>
      <c r="O85" s="9">
        <v>334955</v>
      </c>
      <c r="P85" s="9">
        <f t="shared" si="7"/>
        <v>12.721751473426133</v>
      </c>
      <c r="Q85" s="48">
        <v>308266.18943351734</v>
      </c>
      <c r="R85" s="9">
        <f t="shared" si="8"/>
        <v>12.638718940113026</v>
      </c>
      <c r="S85" s="56">
        <f t="shared" si="9"/>
        <v>6.8944015883921879E-3</v>
      </c>
      <c r="T85" s="9">
        <f t="shared" si="10"/>
        <v>6.5268161767308161E-3</v>
      </c>
      <c r="U85" s="9">
        <f t="shared" si="11"/>
        <v>308266.18943351723</v>
      </c>
      <c r="V85" s="9">
        <f t="shared" si="12"/>
        <v>712292609.45360255</v>
      </c>
      <c r="W85" s="9">
        <f t="shared" si="13"/>
        <v>7.9678794364863262E-2</v>
      </c>
    </row>
    <row r="86" spans="1:23" x14ac:dyDescent="0.3">
      <c r="A86" s="10">
        <v>85</v>
      </c>
      <c r="B86" s="6">
        <v>7</v>
      </c>
      <c r="C86" s="27">
        <f ca="1">IF('modified training dataset'!C86 = "M", 0, 1)</f>
        <v>0</v>
      </c>
      <c r="D86" s="27">
        <f>IF(DAD_MD_Training!E86="MARRIED",1,0)</f>
        <v>0</v>
      </c>
      <c r="E86" s="2">
        <v>0</v>
      </c>
      <c r="F86" s="2">
        <v>0</v>
      </c>
      <c r="G86" s="28">
        <f>DAD_MD_Training!D86*'modified training dataset'!I86</f>
        <v>0</v>
      </c>
      <c r="H86" s="2">
        <v>0</v>
      </c>
      <c r="I86" s="2">
        <v>0</v>
      </c>
      <c r="J86" s="2">
        <v>1</v>
      </c>
      <c r="K86" s="7">
        <v>20</v>
      </c>
      <c r="L86" s="6">
        <v>114</v>
      </c>
      <c r="M86" s="8">
        <v>132</v>
      </c>
      <c r="N86" s="8">
        <v>26</v>
      </c>
      <c r="O86" s="9">
        <v>258138</v>
      </c>
      <c r="P86" s="9">
        <f t="shared" si="7"/>
        <v>12.461249604625378</v>
      </c>
      <c r="Q86" s="48">
        <v>217894.13291674494</v>
      </c>
      <c r="R86" s="9">
        <f t="shared" si="8"/>
        <v>12.291764594993088</v>
      </c>
      <c r="S86" s="56">
        <f t="shared" si="9"/>
        <v>2.8725168490057271E-2</v>
      </c>
      <c r="T86" s="9">
        <f t="shared" si="10"/>
        <v>1.3600964189769534E-2</v>
      </c>
      <c r="U86" s="9">
        <f t="shared" si="11"/>
        <v>217894.13291674489</v>
      </c>
      <c r="V86" s="9">
        <f t="shared" si="12"/>
        <v>1619568837.8147044</v>
      </c>
      <c r="W86" s="9">
        <f t="shared" si="13"/>
        <v>0.15590059225396924</v>
      </c>
    </row>
    <row r="87" spans="1:23" x14ac:dyDescent="0.3">
      <c r="A87" s="10">
        <v>86</v>
      </c>
      <c r="B87" s="6">
        <v>19</v>
      </c>
      <c r="C87" s="27">
        <f ca="1">IF('modified training dataset'!C87 = "M", 0, 1)</f>
        <v>0</v>
      </c>
      <c r="D87" s="27">
        <f>IF(DAD_MD_Training!E87="MARRIED",1,0)</f>
        <v>0</v>
      </c>
      <c r="E87" s="2">
        <v>0</v>
      </c>
      <c r="F87" s="2">
        <v>0</v>
      </c>
      <c r="G87" s="28">
        <f>DAD_MD_Training!D87*'modified training dataset'!I87</f>
        <v>1</v>
      </c>
      <c r="H87" s="2">
        <v>0</v>
      </c>
      <c r="I87" s="2">
        <v>1</v>
      </c>
      <c r="J87" s="2">
        <v>0</v>
      </c>
      <c r="K87" s="7">
        <v>50</v>
      </c>
      <c r="L87" s="6">
        <v>156</v>
      </c>
      <c r="M87" s="8">
        <v>72</v>
      </c>
      <c r="N87" s="8">
        <v>22</v>
      </c>
      <c r="O87" s="9">
        <v>275888</v>
      </c>
      <c r="P87" s="9">
        <f t="shared" si="7"/>
        <v>12.527750265239913</v>
      </c>
      <c r="Q87" s="48">
        <v>190415.39788175054</v>
      </c>
      <c r="R87" s="9">
        <f t="shared" si="8"/>
        <v>12.156963269297181</v>
      </c>
      <c r="S87" s="56">
        <f t="shared" si="9"/>
        <v>0.13748299636023531</v>
      </c>
      <c r="T87" s="9">
        <f t="shared" si="10"/>
        <v>2.9597253145405907E-2</v>
      </c>
      <c r="U87" s="9">
        <f t="shared" si="11"/>
        <v>190415.3978817504</v>
      </c>
      <c r="V87" s="9">
        <f t="shared" si="12"/>
        <v>7305565712.8646069</v>
      </c>
      <c r="W87" s="9">
        <f t="shared" si="13"/>
        <v>0.3098090606269559</v>
      </c>
    </row>
    <row r="88" spans="1:23" x14ac:dyDescent="0.3">
      <c r="A88" s="10">
        <v>87</v>
      </c>
      <c r="B88" s="23">
        <v>0.58333333333333337</v>
      </c>
      <c r="C88" s="27">
        <f ca="1">IF('modified training dataset'!C88 = "M", 0, 1)</f>
        <v>0</v>
      </c>
      <c r="D88" s="27">
        <f>IF(DAD_MD_Training!E88="MARRIED",1,0)</f>
        <v>0</v>
      </c>
      <c r="E88" s="2">
        <v>0</v>
      </c>
      <c r="F88" s="2">
        <v>0</v>
      </c>
      <c r="G88" s="28">
        <f>DAD_MD_Training!D88*'modified training dataset'!I88</f>
        <v>0</v>
      </c>
      <c r="H88" s="2">
        <v>0</v>
      </c>
      <c r="I88" s="2">
        <v>0</v>
      </c>
      <c r="J88" s="2">
        <v>1</v>
      </c>
      <c r="K88" s="7">
        <v>5.8</v>
      </c>
      <c r="L88" s="6">
        <v>57</v>
      </c>
      <c r="M88" s="8">
        <v>150</v>
      </c>
      <c r="N88" s="8">
        <v>28</v>
      </c>
      <c r="O88" s="9">
        <v>308817</v>
      </c>
      <c r="P88" s="9">
        <f t="shared" si="7"/>
        <v>12.640504147430935</v>
      </c>
      <c r="Q88" s="48">
        <v>233617.31753648358</v>
      </c>
      <c r="R88" s="9">
        <f t="shared" si="8"/>
        <v>12.361439660478213</v>
      </c>
      <c r="S88" s="56">
        <f t="shared" si="9"/>
        <v>7.7876987878185769E-2</v>
      </c>
      <c r="T88" s="9">
        <f t="shared" si="10"/>
        <v>2.2077006082818221E-2</v>
      </c>
      <c r="U88" s="9">
        <f t="shared" si="11"/>
        <v>233617.31753648346</v>
      </c>
      <c r="V88" s="9">
        <f t="shared" si="12"/>
        <v>5654992242.6137171</v>
      </c>
      <c r="W88" s="9">
        <f t="shared" si="13"/>
        <v>0.24350888216489552</v>
      </c>
    </row>
    <row r="89" spans="1:23" x14ac:dyDescent="0.3">
      <c r="A89" s="10">
        <v>88</v>
      </c>
      <c r="B89" s="6">
        <v>42</v>
      </c>
      <c r="C89" s="27">
        <f ca="1">IF('modified training dataset'!C89 = "M", 0, 1)</f>
        <v>0</v>
      </c>
      <c r="D89" s="27">
        <f>IF(DAD_MD_Training!E89="MARRIED",1,0)</f>
        <v>1</v>
      </c>
      <c r="E89" s="2">
        <v>0</v>
      </c>
      <c r="F89" s="2">
        <v>0</v>
      </c>
      <c r="G89" s="28">
        <f>DAD_MD_Training!D89*'modified training dataset'!I89</f>
        <v>0</v>
      </c>
      <c r="H89" s="2">
        <v>0</v>
      </c>
      <c r="I89" s="2">
        <v>1</v>
      </c>
      <c r="J89" s="2">
        <v>0</v>
      </c>
      <c r="K89" s="7">
        <v>45</v>
      </c>
      <c r="L89" s="6">
        <v>172</v>
      </c>
      <c r="M89" s="8">
        <v>127</v>
      </c>
      <c r="N89" s="8">
        <v>23</v>
      </c>
      <c r="O89" s="9">
        <v>294615.90000000002</v>
      </c>
      <c r="P89" s="9">
        <f t="shared" si="7"/>
        <v>12.59342775304102</v>
      </c>
      <c r="Q89" s="48">
        <v>373607.24225516454</v>
      </c>
      <c r="R89" s="9">
        <f t="shared" si="8"/>
        <v>12.830960370200234</v>
      </c>
      <c r="S89" s="56">
        <f t="shared" si="9"/>
        <v>5.6421744214505846E-2</v>
      </c>
      <c r="T89" s="9">
        <f t="shared" si="10"/>
        <v>1.886163337077593E-2</v>
      </c>
      <c r="U89" s="9">
        <f t="shared" si="11"/>
        <v>373607.24225516466</v>
      </c>
      <c r="V89" s="9">
        <f t="shared" si="12"/>
        <v>6239632151.2725582</v>
      </c>
      <c r="W89" s="9">
        <f t="shared" si="13"/>
        <v>0.26811635846933118</v>
      </c>
    </row>
    <row r="90" spans="1:23" x14ac:dyDescent="0.3">
      <c r="A90" s="10">
        <v>89</v>
      </c>
      <c r="B90" s="6">
        <v>16</v>
      </c>
      <c r="C90" s="27">
        <f ca="1">IF('modified training dataset'!C90 = "M", 0, 1)</f>
        <v>0</v>
      </c>
      <c r="D90" s="27">
        <f>IF(DAD_MD_Training!E90="MARRIED",1,0)</f>
        <v>0</v>
      </c>
      <c r="E90" s="2">
        <v>0</v>
      </c>
      <c r="F90" s="2">
        <v>0</v>
      </c>
      <c r="G90" s="28">
        <f>DAD_MD_Training!D90*'modified training dataset'!I90</f>
        <v>0</v>
      </c>
      <c r="H90" s="2">
        <v>0</v>
      </c>
      <c r="I90" s="2">
        <v>0</v>
      </c>
      <c r="J90" s="2">
        <v>1</v>
      </c>
      <c r="K90" s="7">
        <v>31</v>
      </c>
      <c r="L90" s="6">
        <v>150</v>
      </c>
      <c r="M90" s="8">
        <v>72</v>
      </c>
      <c r="N90" s="8">
        <v>22</v>
      </c>
      <c r="O90" s="9">
        <v>156576.85</v>
      </c>
      <c r="P90" s="9">
        <f t="shared" si="7"/>
        <v>11.961302222747729</v>
      </c>
      <c r="Q90" s="48">
        <v>139119.78001738028</v>
      </c>
      <c r="R90" s="9">
        <f t="shared" si="8"/>
        <v>11.843090567783243</v>
      </c>
      <c r="S90" s="56">
        <f t="shared" si="9"/>
        <v>1.3973995369442856E-2</v>
      </c>
      <c r="T90" s="9">
        <f t="shared" si="10"/>
        <v>9.8828415805491902E-3</v>
      </c>
      <c r="U90" s="9">
        <f t="shared" si="11"/>
        <v>139119.7800173804</v>
      </c>
      <c r="V90" s="9">
        <f t="shared" si="12"/>
        <v>304749292.37807852</v>
      </c>
      <c r="W90" s="9">
        <f t="shared" si="13"/>
        <v>0.11149202441241861</v>
      </c>
    </row>
    <row r="91" spans="1:23" x14ac:dyDescent="0.3">
      <c r="A91" s="10">
        <v>90</v>
      </c>
      <c r="B91" s="6">
        <v>3</v>
      </c>
      <c r="C91" s="27">
        <f ca="1">IF('modified training dataset'!C91 = "M", 0, 1)</f>
        <v>0</v>
      </c>
      <c r="D91" s="27">
        <f>IF(DAD_MD_Training!E91="MARRIED",1,0)</f>
        <v>0</v>
      </c>
      <c r="E91" s="2">
        <v>0</v>
      </c>
      <c r="F91" s="2">
        <v>0</v>
      </c>
      <c r="G91" s="28">
        <f>DAD_MD_Training!D91*'modified training dataset'!I91</f>
        <v>0</v>
      </c>
      <c r="H91" s="2">
        <v>0</v>
      </c>
      <c r="I91" s="2">
        <v>0</v>
      </c>
      <c r="J91" s="2">
        <v>1</v>
      </c>
      <c r="K91" s="7">
        <v>9</v>
      </c>
      <c r="L91" s="6">
        <v>81</v>
      </c>
      <c r="M91" s="8">
        <v>99</v>
      </c>
      <c r="N91" s="8">
        <v>20</v>
      </c>
      <c r="O91" s="9">
        <v>109575.6</v>
      </c>
      <c r="P91" s="9">
        <f t="shared" si="7"/>
        <v>11.604370000973592</v>
      </c>
      <c r="Q91" s="48">
        <v>142980.03644325217</v>
      </c>
      <c r="R91" s="9">
        <f t="shared" si="8"/>
        <v>11.870460294204376</v>
      </c>
      <c r="S91" s="56">
        <f t="shared" si="9"/>
        <v>7.0804044151644513E-2</v>
      </c>
      <c r="T91" s="9">
        <f t="shared" si="10"/>
        <v>2.293018002773603E-2</v>
      </c>
      <c r="U91" s="9">
        <f t="shared" si="11"/>
        <v>142980.0364432522</v>
      </c>
      <c r="V91" s="9">
        <f t="shared" si="12"/>
        <v>1115856374.0912755</v>
      </c>
      <c r="W91" s="9">
        <f t="shared" si="13"/>
        <v>0.304852872749519</v>
      </c>
    </row>
    <row r="92" spans="1:23" x14ac:dyDescent="0.3">
      <c r="A92" s="10">
        <v>91</v>
      </c>
      <c r="B92" s="6">
        <v>2</v>
      </c>
      <c r="C92" s="27">
        <f ca="1">IF('modified training dataset'!C92 = "M", 0, 1)</f>
        <v>0</v>
      </c>
      <c r="D92" s="27">
        <f>IF(DAD_MD_Training!E92="MARRIED",1,0)</f>
        <v>0</v>
      </c>
      <c r="E92" s="2">
        <v>0</v>
      </c>
      <c r="F92" s="2">
        <v>0</v>
      </c>
      <c r="G92" s="28">
        <f>DAD_MD_Training!D92*'modified training dataset'!I92</f>
        <v>0</v>
      </c>
      <c r="H92" s="2">
        <v>0</v>
      </c>
      <c r="I92" s="2">
        <v>0</v>
      </c>
      <c r="J92" s="2">
        <v>1</v>
      </c>
      <c r="K92" s="7">
        <v>11.9</v>
      </c>
      <c r="L92" s="6">
        <v>86</v>
      </c>
      <c r="M92" s="8">
        <v>104</v>
      </c>
      <c r="N92" s="8">
        <v>24</v>
      </c>
      <c r="O92" s="9">
        <v>209292</v>
      </c>
      <c r="P92" s="9">
        <f t="shared" si="7"/>
        <v>12.251485685056668</v>
      </c>
      <c r="Q92" s="48">
        <v>159850.24222854141</v>
      </c>
      <c r="R92" s="9">
        <f t="shared" si="8"/>
        <v>11.981992669835863</v>
      </c>
      <c r="S92" s="56">
        <f t="shared" si="9"/>
        <v>7.2626485252800937E-2</v>
      </c>
      <c r="T92" s="9">
        <f t="shared" si="10"/>
        <v>2.199676203756331E-2</v>
      </c>
      <c r="U92" s="9">
        <f t="shared" si="11"/>
        <v>159850.24222854147</v>
      </c>
      <c r="V92" s="9">
        <f t="shared" si="12"/>
        <v>2444487411.5315804</v>
      </c>
      <c r="W92" s="9">
        <f t="shared" si="13"/>
        <v>0.23623338575511024</v>
      </c>
    </row>
    <row r="93" spans="1:23" x14ac:dyDescent="0.3">
      <c r="A93" s="10">
        <v>92</v>
      </c>
      <c r="B93" s="6">
        <v>3</v>
      </c>
      <c r="C93" s="27">
        <f ca="1">IF('modified training dataset'!C93 = "M", 0, 1)</f>
        <v>0</v>
      </c>
      <c r="D93" s="27">
        <f>IF(DAD_MD_Training!E93="MARRIED",1,0)</f>
        <v>0</v>
      </c>
      <c r="E93" s="2">
        <v>1</v>
      </c>
      <c r="F93" s="2">
        <v>0</v>
      </c>
      <c r="G93" s="28">
        <f>DAD_MD_Training!D93*'modified training dataset'!I93</f>
        <v>0</v>
      </c>
      <c r="H93" s="2">
        <v>0</v>
      </c>
      <c r="I93" s="2">
        <v>0</v>
      </c>
      <c r="J93" s="2">
        <v>0</v>
      </c>
      <c r="K93" s="7">
        <v>13</v>
      </c>
      <c r="L93" s="6">
        <v>85</v>
      </c>
      <c r="M93" s="8">
        <v>140</v>
      </c>
      <c r="N93" s="8">
        <v>24</v>
      </c>
      <c r="O93" s="9">
        <v>195136</v>
      </c>
      <c r="P93" s="9">
        <f t="shared" si="7"/>
        <v>12.181452030347927</v>
      </c>
      <c r="Q93" s="48">
        <v>165535.46303089298</v>
      </c>
      <c r="R93" s="9">
        <f t="shared" si="8"/>
        <v>12.016940728977259</v>
      </c>
      <c r="S93" s="56">
        <f t="shared" si="9"/>
        <v>2.7063968278670768E-2</v>
      </c>
      <c r="T93" s="9">
        <f t="shared" si="10"/>
        <v>1.3505064992319252E-2</v>
      </c>
      <c r="U93" s="9">
        <f t="shared" si="11"/>
        <v>165535.46303089306</v>
      </c>
      <c r="V93" s="9">
        <f t="shared" si="12"/>
        <v>876191788.85946643</v>
      </c>
      <c r="W93" s="9">
        <f t="shared" si="13"/>
        <v>0.1516918301549019</v>
      </c>
    </row>
    <row r="94" spans="1:23" x14ac:dyDescent="0.3">
      <c r="A94" s="10">
        <v>93</v>
      </c>
      <c r="B94" s="6">
        <v>1</v>
      </c>
      <c r="C94" s="27">
        <f ca="1">IF('modified training dataset'!C94 = "M", 0, 1)</f>
        <v>0</v>
      </c>
      <c r="D94" s="27">
        <f>IF(DAD_MD_Training!E94="MARRIED",1,0)</f>
        <v>0</v>
      </c>
      <c r="E94" s="2">
        <v>0</v>
      </c>
      <c r="F94" s="2">
        <v>0</v>
      </c>
      <c r="G94" s="28">
        <f>DAD_MD_Training!D94*'modified training dataset'!I94</f>
        <v>0</v>
      </c>
      <c r="H94" s="2">
        <v>0</v>
      </c>
      <c r="I94" s="2">
        <v>0</v>
      </c>
      <c r="J94" s="2">
        <v>1</v>
      </c>
      <c r="K94" s="7">
        <v>5.7</v>
      </c>
      <c r="L94" s="6">
        <v>65</v>
      </c>
      <c r="M94" s="8">
        <v>116</v>
      </c>
      <c r="N94" s="8">
        <v>34</v>
      </c>
      <c r="O94" s="9">
        <v>265243</v>
      </c>
      <c r="P94" s="9">
        <f t="shared" si="7"/>
        <v>12.488401665930075</v>
      </c>
      <c r="Q94" s="48">
        <v>203700.40805129643</v>
      </c>
      <c r="R94" s="9">
        <f t="shared" si="8"/>
        <v>12.224405605410222</v>
      </c>
      <c r="S94" s="56">
        <f t="shared" si="9"/>
        <v>6.969391997000178E-2</v>
      </c>
      <c r="T94" s="9">
        <f t="shared" si="10"/>
        <v>2.1139299294005504E-2</v>
      </c>
      <c r="U94" s="9">
        <f t="shared" si="11"/>
        <v>203700.40805129643</v>
      </c>
      <c r="V94" s="9">
        <f t="shared" si="12"/>
        <v>3787490623.7646337</v>
      </c>
      <c r="W94" s="9">
        <f t="shared" si="13"/>
        <v>0.23202343492082192</v>
      </c>
    </row>
    <row r="95" spans="1:23" x14ac:dyDescent="0.3">
      <c r="A95" s="10">
        <v>94</v>
      </c>
      <c r="B95" s="6">
        <v>65</v>
      </c>
      <c r="C95" s="27">
        <f ca="1">IF('modified training dataset'!C95 = "M", 0, 1)</f>
        <v>0</v>
      </c>
      <c r="D95" s="27">
        <f>IF(DAD_MD_Training!E95="MARRIED",1,0)</f>
        <v>1</v>
      </c>
      <c r="E95" s="2">
        <v>1</v>
      </c>
      <c r="F95" s="2">
        <v>0</v>
      </c>
      <c r="G95" s="28">
        <f>DAD_MD_Training!D95*'modified training dataset'!I95</f>
        <v>0</v>
      </c>
      <c r="H95" s="2">
        <v>0</v>
      </c>
      <c r="I95" s="2">
        <v>0</v>
      </c>
      <c r="J95" s="2">
        <v>0</v>
      </c>
      <c r="K95" s="7">
        <v>43</v>
      </c>
      <c r="L95" s="6">
        <v>155</v>
      </c>
      <c r="M95" s="8">
        <v>101</v>
      </c>
      <c r="N95" s="8">
        <v>24</v>
      </c>
      <c r="O95" s="9">
        <v>201219</v>
      </c>
      <c r="P95" s="9">
        <f t="shared" si="7"/>
        <v>12.212149146148771</v>
      </c>
      <c r="Q95" s="48">
        <v>238269.39295281249</v>
      </c>
      <c r="R95" s="9">
        <f t="shared" si="8"/>
        <v>12.381157215697295</v>
      </c>
      <c r="S95" s="56">
        <f t="shared" si="9"/>
        <v>2.8563727572518457E-2</v>
      </c>
      <c r="T95" s="9">
        <f t="shared" si="10"/>
        <v>1.3839338803180411E-2</v>
      </c>
      <c r="U95" s="9">
        <f t="shared" si="11"/>
        <v>238269.39295281263</v>
      </c>
      <c r="V95" s="9">
        <f t="shared" si="12"/>
        <v>1372731617.957828</v>
      </c>
      <c r="W95" s="9">
        <f t="shared" si="13"/>
        <v>0.18412969427744216</v>
      </c>
    </row>
    <row r="96" spans="1:23" x14ac:dyDescent="0.3">
      <c r="A96" s="10">
        <v>95</v>
      </c>
      <c r="B96" s="6">
        <v>7</v>
      </c>
      <c r="C96" s="27">
        <f ca="1">IF('modified training dataset'!C96 = "M", 0, 1)</f>
        <v>0</v>
      </c>
      <c r="D96" s="27">
        <f>IF(DAD_MD_Training!E96="MARRIED",1,0)</f>
        <v>0</v>
      </c>
      <c r="E96" s="2">
        <v>0</v>
      </c>
      <c r="F96" s="2">
        <v>0</v>
      </c>
      <c r="G96" s="28">
        <f>DAD_MD_Training!D96*'modified training dataset'!I96</f>
        <v>0</v>
      </c>
      <c r="H96" s="2">
        <v>0</v>
      </c>
      <c r="I96" s="2">
        <v>0</v>
      </c>
      <c r="J96" s="2">
        <v>1</v>
      </c>
      <c r="K96" s="7">
        <v>14</v>
      </c>
      <c r="L96" s="6">
        <v>112</v>
      </c>
      <c r="M96" s="8">
        <v>80</v>
      </c>
      <c r="N96" s="8">
        <v>22</v>
      </c>
      <c r="O96" s="9">
        <v>179720</v>
      </c>
      <c r="P96" s="9">
        <f t="shared" si="7"/>
        <v>12.099155363184096</v>
      </c>
      <c r="Q96" s="48">
        <v>131797.38986241579</v>
      </c>
      <c r="R96" s="9">
        <f t="shared" si="8"/>
        <v>11.789021097079148</v>
      </c>
      <c r="S96" s="56">
        <f t="shared" si="9"/>
        <v>9.6183263012454417E-2</v>
      </c>
      <c r="T96" s="9">
        <f t="shared" si="10"/>
        <v>2.5632720367294342E-2</v>
      </c>
      <c r="U96" s="9">
        <f t="shared" si="11"/>
        <v>131797.38986241567</v>
      </c>
      <c r="V96" s="9">
        <f t="shared" si="12"/>
        <v>2296576562.3989</v>
      </c>
      <c r="W96" s="9">
        <f t="shared" si="13"/>
        <v>0.26665151423093886</v>
      </c>
    </row>
    <row r="97" spans="1:23" x14ac:dyDescent="0.3">
      <c r="A97" s="10">
        <v>96</v>
      </c>
      <c r="B97" s="6">
        <v>70</v>
      </c>
      <c r="C97" s="27">
        <f ca="1">IF('modified training dataset'!C97 = "M", 0, 1)</f>
        <v>0</v>
      </c>
      <c r="D97" s="27">
        <f>IF(DAD_MD_Training!E97="MARRIED",1,0)</f>
        <v>1</v>
      </c>
      <c r="E97" s="2">
        <v>0</v>
      </c>
      <c r="F97" s="2">
        <v>0</v>
      </c>
      <c r="G97" s="28">
        <f>DAD_MD_Training!D97*'modified training dataset'!I97</f>
        <v>0</v>
      </c>
      <c r="H97" s="2">
        <v>1</v>
      </c>
      <c r="I97" s="2">
        <v>0</v>
      </c>
      <c r="J97" s="2">
        <v>0</v>
      </c>
      <c r="K97" s="7">
        <v>58</v>
      </c>
      <c r="L97" s="6">
        <v>171</v>
      </c>
      <c r="M97" s="8">
        <v>68</v>
      </c>
      <c r="N97" s="8">
        <v>20</v>
      </c>
      <c r="O97" s="9">
        <v>143278.83000000002</v>
      </c>
      <c r="P97" s="9">
        <f t="shared" si="7"/>
        <v>11.872547870872108</v>
      </c>
      <c r="Q97" s="48">
        <v>307488.11362452852</v>
      </c>
      <c r="R97" s="9">
        <f t="shared" si="8"/>
        <v>12.636191710602008</v>
      </c>
      <c r="S97" s="56">
        <f t="shared" si="9"/>
        <v>0.58315191395742505</v>
      </c>
      <c r="T97" s="9">
        <f t="shared" si="10"/>
        <v>6.4320131452441628E-2</v>
      </c>
      <c r="U97" s="9">
        <f t="shared" si="11"/>
        <v>307488.11362452828</v>
      </c>
      <c r="V97" s="9">
        <f t="shared" si="12"/>
        <v>26964688828.480766</v>
      </c>
      <c r="W97" s="9">
        <f t="shared" si="13"/>
        <v>1.1460819691543283</v>
      </c>
    </row>
    <row r="98" spans="1:23" x14ac:dyDescent="0.3">
      <c r="A98" s="10">
        <v>97</v>
      </c>
      <c r="B98" s="6">
        <v>49</v>
      </c>
      <c r="C98" s="27">
        <f ca="1">IF('modified training dataset'!C98 = "M", 0, 1)</f>
        <v>0</v>
      </c>
      <c r="D98" s="27">
        <f>IF(DAD_MD_Training!E98="MARRIED",1,0)</f>
        <v>1</v>
      </c>
      <c r="E98" s="2">
        <v>1</v>
      </c>
      <c r="F98" s="2">
        <v>0</v>
      </c>
      <c r="G98" s="28">
        <f>DAD_MD_Training!D98*'modified training dataset'!I98</f>
        <v>0</v>
      </c>
      <c r="H98" s="2">
        <v>0</v>
      </c>
      <c r="I98" s="2">
        <v>0</v>
      </c>
      <c r="J98" s="2">
        <v>0</v>
      </c>
      <c r="K98" s="7">
        <v>56</v>
      </c>
      <c r="L98" s="6">
        <v>155</v>
      </c>
      <c r="M98" s="8">
        <v>84</v>
      </c>
      <c r="N98" s="8">
        <v>24</v>
      </c>
      <c r="O98" s="9">
        <v>214679</v>
      </c>
      <c r="P98" s="9">
        <f t="shared" si="7"/>
        <v>12.276899168184146</v>
      </c>
      <c r="Q98" s="48">
        <v>177851.77741857158</v>
      </c>
      <c r="R98" s="9">
        <f t="shared" si="8"/>
        <v>12.088705771246097</v>
      </c>
      <c r="S98" s="56">
        <f t="shared" si="9"/>
        <v>3.5416754651081961E-2</v>
      </c>
      <c r="T98" s="9">
        <f t="shared" si="10"/>
        <v>1.5329065944090836E-2</v>
      </c>
      <c r="U98" s="9">
        <f t="shared" si="11"/>
        <v>177851.7774185715</v>
      </c>
      <c r="V98" s="9">
        <f t="shared" si="12"/>
        <v>1356244323.0620775</v>
      </c>
      <c r="W98" s="9">
        <f t="shared" si="13"/>
        <v>0.17154552881943974</v>
      </c>
    </row>
    <row r="99" spans="1:23" x14ac:dyDescent="0.3">
      <c r="A99" s="10">
        <v>98</v>
      </c>
      <c r="B99" s="6">
        <v>2</v>
      </c>
      <c r="C99" s="27">
        <f ca="1">IF('modified training dataset'!C99 = "M", 0, 1)</f>
        <v>0</v>
      </c>
      <c r="D99" s="27">
        <f>IF(DAD_MD_Training!E99="MARRIED",1,0)</f>
        <v>0</v>
      </c>
      <c r="E99" s="2">
        <v>0</v>
      </c>
      <c r="F99" s="2">
        <v>0</v>
      </c>
      <c r="G99" s="28">
        <f>DAD_MD_Training!D99*'modified training dataset'!I99</f>
        <v>0</v>
      </c>
      <c r="H99" s="2">
        <v>0</v>
      </c>
      <c r="I99" s="2">
        <v>0</v>
      </c>
      <c r="J99" s="2">
        <v>1</v>
      </c>
      <c r="K99" s="7">
        <v>8.4</v>
      </c>
      <c r="L99" s="6">
        <v>80</v>
      </c>
      <c r="M99" s="8">
        <v>112</v>
      </c>
      <c r="N99" s="8">
        <v>30</v>
      </c>
      <c r="O99" s="9">
        <v>165000</v>
      </c>
      <c r="P99" s="9">
        <f t="shared" si="7"/>
        <v>12.013700752882718</v>
      </c>
      <c r="Q99" s="48">
        <v>189219.83941083332</v>
      </c>
      <c r="R99" s="9">
        <f t="shared" si="8"/>
        <v>12.150664789567838</v>
      </c>
      <c r="S99" s="56">
        <f t="shared" si="9"/>
        <v>1.8759147345082813E-2</v>
      </c>
      <c r="T99" s="9">
        <f t="shared" si="10"/>
        <v>1.140065326267219E-2</v>
      </c>
      <c r="U99" s="9">
        <f t="shared" si="11"/>
        <v>189219.83941083329</v>
      </c>
      <c r="V99" s="9">
        <f t="shared" si="12"/>
        <v>586600621.08655334</v>
      </c>
      <c r="W99" s="9">
        <f t="shared" si="13"/>
        <v>0.14678690552020174</v>
      </c>
    </row>
    <row r="100" spans="1:23" x14ac:dyDescent="0.3">
      <c r="A100" s="10">
        <v>99</v>
      </c>
      <c r="B100" s="6">
        <v>55</v>
      </c>
      <c r="C100" s="27">
        <f ca="1">IF('modified training dataset'!C100 = "M", 0, 1)</f>
        <v>0</v>
      </c>
      <c r="D100" s="27">
        <f>IF(DAD_MD_Training!E100="MARRIED",1,0)</f>
        <v>1</v>
      </c>
      <c r="E100" s="2">
        <v>0</v>
      </c>
      <c r="F100" s="2">
        <v>0</v>
      </c>
      <c r="G100" s="28">
        <f>DAD_MD_Training!D100*'modified training dataset'!I100</f>
        <v>0</v>
      </c>
      <c r="H100" s="2">
        <v>1</v>
      </c>
      <c r="I100" s="2">
        <v>0</v>
      </c>
      <c r="J100" s="2">
        <v>0</v>
      </c>
      <c r="K100" s="7">
        <v>59</v>
      </c>
      <c r="L100" s="6">
        <v>171</v>
      </c>
      <c r="M100" s="8">
        <v>84</v>
      </c>
      <c r="N100" s="8">
        <v>20</v>
      </c>
      <c r="O100" s="9">
        <v>262582</v>
      </c>
      <c r="P100" s="9">
        <f t="shared" si="7"/>
        <v>12.478318693185425</v>
      </c>
      <c r="Q100" s="48">
        <v>299601.7950116875</v>
      </c>
      <c r="R100" s="9">
        <f t="shared" si="8"/>
        <v>12.610209521968025</v>
      </c>
      <c r="S100" s="56">
        <f t="shared" si="9"/>
        <v>1.7395190716961152E-2</v>
      </c>
      <c r="T100" s="9">
        <f t="shared" si="10"/>
        <v>1.05695993206703E-2</v>
      </c>
      <c r="U100" s="9">
        <f t="shared" si="11"/>
        <v>299601.79501168733</v>
      </c>
      <c r="V100" s="9">
        <f t="shared" si="12"/>
        <v>1370465222.7073498</v>
      </c>
      <c r="W100" s="9">
        <f t="shared" si="13"/>
        <v>0.14098374988265505</v>
      </c>
    </row>
    <row r="101" spans="1:23" x14ac:dyDescent="0.3">
      <c r="A101" s="10">
        <v>100</v>
      </c>
      <c r="B101" s="6">
        <v>1</v>
      </c>
      <c r="C101" s="27">
        <f ca="1">IF('modified training dataset'!C101 = "M", 0, 1)</f>
        <v>0</v>
      </c>
      <c r="D101" s="27">
        <f>IF(DAD_MD_Training!E101="MARRIED",1,0)</f>
        <v>0</v>
      </c>
      <c r="E101" s="2">
        <v>0</v>
      </c>
      <c r="F101" s="2">
        <v>0</v>
      </c>
      <c r="G101" s="28">
        <f>DAD_MD_Training!D101*'modified training dataset'!I101</f>
        <v>0</v>
      </c>
      <c r="H101" s="2">
        <v>0</v>
      </c>
      <c r="I101" s="2">
        <v>0</v>
      </c>
      <c r="J101" s="2">
        <v>1</v>
      </c>
      <c r="K101" s="7">
        <v>11.1</v>
      </c>
      <c r="L101" s="6">
        <v>76</v>
      </c>
      <c r="M101" s="8">
        <v>102</v>
      </c>
      <c r="N101" s="8">
        <v>28</v>
      </c>
      <c r="O101" s="9">
        <v>208535.71</v>
      </c>
      <c r="P101" s="9">
        <f t="shared" si="7"/>
        <v>12.247865576539006</v>
      </c>
      <c r="Q101" s="48">
        <v>165754.71182687063</v>
      </c>
      <c r="R101" s="9">
        <f t="shared" si="8"/>
        <v>12.018264334955497</v>
      </c>
      <c r="S101" s="56">
        <f t="shared" si="9"/>
        <v>5.2716730136689031E-2</v>
      </c>
      <c r="T101" s="9">
        <f t="shared" si="10"/>
        <v>1.8746224813514806E-2</v>
      </c>
      <c r="U101" s="9">
        <f t="shared" si="11"/>
        <v>165754.71182687051</v>
      </c>
      <c r="V101" s="9">
        <f t="shared" si="12"/>
        <v>1830213804.6893082</v>
      </c>
      <c r="W101" s="9">
        <f t="shared" si="13"/>
        <v>0.20514950735837753</v>
      </c>
    </row>
    <row r="102" spans="1:23" x14ac:dyDescent="0.3">
      <c r="A102" s="10">
        <v>101</v>
      </c>
      <c r="B102" s="6">
        <v>2</v>
      </c>
      <c r="C102" s="27">
        <f ca="1">IF('modified training dataset'!C102 = "M", 0, 1)</f>
        <v>0</v>
      </c>
      <c r="D102" s="27">
        <f>IF(DAD_MD_Training!E102="MARRIED",1,0)</f>
        <v>0</v>
      </c>
      <c r="E102" s="2">
        <v>1</v>
      </c>
      <c r="F102" s="2">
        <v>0</v>
      </c>
      <c r="G102" s="28">
        <f>DAD_MD_Training!D102*'modified training dataset'!I102</f>
        <v>0</v>
      </c>
      <c r="H102" s="2">
        <v>0</v>
      </c>
      <c r="I102" s="2">
        <v>0</v>
      </c>
      <c r="J102" s="2">
        <v>0</v>
      </c>
      <c r="K102" s="7">
        <v>9.4</v>
      </c>
      <c r="L102" s="6">
        <v>81</v>
      </c>
      <c r="M102" s="8">
        <v>119</v>
      </c>
      <c r="N102" s="8">
        <v>32</v>
      </c>
      <c r="O102" s="9">
        <v>179613.25</v>
      </c>
      <c r="P102" s="9">
        <f t="shared" si="7"/>
        <v>12.09856120718467</v>
      </c>
      <c r="Q102" s="48">
        <v>156908.2845673979</v>
      </c>
      <c r="R102" s="9">
        <f t="shared" si="8"/>
        <v>11.963416738903957</v>
      </c>
      <c r="S102" s="56">
        <f t="shared" si="9"/>
        <v>1.8264027306876471E-2</v>
      </c>
      <c r="T102" s="9">
        <f t="shared" si="10"/>
        <v>1.1170292563421301E-2</v>
      </c>
      <c r="U102" s="9">
        <f t="shared" si="11"/>
        <v>156908.28456739793</v>
      </c>
      <c r="V102" s="9">
        <f t="shared" si="12"/>
        <v>515515455.29565483</v>
      </c>
      <c r="W102" s="9">
        <f t="shared" si="13"/>
        <v>0.12641030343029852</v>
      </c>
    </row>
    <row r="103" spans="1:23" x14ac:dyDescent="0.3">
      <c r="A103" s="10">
        <v>102</v>
      </c>
      <c r="B103" s="6">
        <v>8</v>
      </c>
      <c r="C103" s="27">
        <f ca="1">IF('modified training dataset'!C103 = "M", 0, 1)</f>
        <v>0</v>
      </c>
      <c r="D103" s="27">
        <f>IF(DAD_MD_Training!E103="MARRIED",1,0)</f>
        <v>0</v>
      </c>
      <c r="E103" s="2">
        <v>0</v>
      </c>
      <c r="F103" s="2">
        <v>0</v>
      </c>
      <c r="G103" s="28">
        <f>DAD_MD_Training!D103*'modified training dataset'!I103</f>
        <v>0</v>
      </c>
      <c r="H103" s="2">
        <v>0</v>
      </c>
      <c r="I103" s="2">
        <v>0</v>
      </c>
      <c r="J103" s="2">
        <v>1</v>
      </c>
      <c r="K103" s="7">
        <v>16.600000000000001</v>
      </c>
      <c r="L103" s="6">
        <v>128</v>
      </c>
      <c r="M103" s="8">
        <v>82</v>
      </c>
      <c r="N103" s="8">
        <v>28</v>
      </c>
      <c r="O103" s="9">
        <v>151156.52000000002</v>
      </c>
      <c r="P103" s="9">
        <f t="shared" si="7"/>
        <v>11.926071135234933</v>
      </c>
      <c r="Q103" s="48">
        <v>155569.43422600327</v>
      </c>
      <c r="R103" s="9">
        <f t="shared" si="8"/>
        <v>11.954847433293704</v>
      </c>
      <c r="S103" s="56">
        <f t="shared" si="9"/>
        <v>8.2807532996723523E-4</v>
      </c>
      <c r="T103" s="9">
        <f t="shared" si="10"/>
        <v>2.4128900232494098E-3</v>
      </c>
      <c r="U103" s="9">
        <f t="shared" si="11"/>
        <v>155569.43422600316</v>
      </c>
      <c r="V103" s="9">
        <f t="shared" si="12"/>
        <v>19473811.966060862</v>
      </c>
      <c r="W103" s="9">
        <f t="shared" si="13"/>
        <v>2.9194335950597013E-2</v>
      </c>
    </row>
    <row r="104" spans="1:23" x14ac:dyDescent="0.3">
      <c r="A104" s="10">
        <v>103</v>
      </c>
      <c r="B104" s="6">
        <v>2</v>
      </c>
      <c r="C104" s="27">
        <f ca="1">IF('modified training dataset'!C104 = "M", 0, 1)</f>
        <v>0</v>
      </c>
      <c r="D104" s="27">
        <f>IF(DAD_MD_Training!E104="MARRIED",1,0)</f>
        <v>0</v>
      </c>
      <c r="E104" s="2">
        <v>0</v>
      </c>
      <c r="F104" s="2">
        <v>0</v>
      </c>
      <c r="G104" s="28">
        <f>DAD_MD_Training!D104*'modified training dataset'!I104</f>
        <v>0</v>
      </c>
      <c r="H104" s="2">
        <v>0</v>
      </c>
      <c r="I104" s="2">
        <v>0</v>
      </c>
      <c r="J104" s="2">
        <v>1</v>
      </c>
      <c r="K104" s="7">
        <v>10</v>
      </c>
      <c r="L104" s="6">
        <v>74</v>
      </c>
      <c r="M104" s="8">
        <v>98</v>
      </c>
      <c r="N104" s="8">
        <v>24</v>
      </c>
      <c r="O104" s="9">
        <v>189701.55</v>
      </c>
      <c r="P104" s="9">
        <f t="shared" si="7"/>
        <v>12.153207326685719</v>
      </c>
      <c r="Q104" s="48">
        <v>150266.83970365603</v>
      </c>
      <c r="R104" s="9">
        <f t="shared" si="8"/>
        <v>11.920167924011745</v>
      </c>
      <c r="S104" s="56">
        <f t="shared" si="9"/>
        <v>5.4307363198642572E-2</v>
      </c>
      <c r="T104" s="9">
        <f t="shared" si="10"/>
        <v>1.917513594639924E-2</v>
      </c>
      <c r="U104" s="9">
        <f t="shared" si="11"/>
        <v>150266.83970365592</v>
      </c>
      <c r="V104" s="9">
        <f t="shared" si="12"/>
        <v>1555096376.156585</v>
      </c>
      <c r="W104" s="9">
        <f t="shared" si="13"/>
        <v>0.20787763882975163</v>
      </c>
    </row>
    <row r="105" spans="1:23" x14ac:dyDescent="0.3">
      <c r="A105" s="10">
        <v>104</v>
      </c>
      <c r="B105" s="6">
        <v>3</v>
      </c>
      <c r="C105" s="27">
        <f ca="1">IF('modified training dataset'!C105 = "M", 0, 1)</f>
        <v>0</v>
      </c>
      <c r="D105" s="27">
        <f>IF(DAD_MD_Training!E105="MARRIED",1,0)</f>
        <v>0</v>
      </c>
      <c r="E105" s="2">
        <v>0</v>
      </c>
      <c r="F105" s="2">
        <v>0</v>
      </c>
      <c r="G105" s="28">
        <f>DAD_MD_Training!D105*'modified training dataset'!I105</f>
        <v>0</v>
      </c>
      <c r="H105" s="2">
        <v>0</v>
      </c>
      <c r="I105" s="2">
        <v>0</v>
      </c>
      <c r="J105" s="2">
        <v>1</v>
      </c>
      <c r="K105" s="7">
        <v>13.3</v>
      </c>
      <c r="L105" s="6">
        <v>88</v>
      </c>
      <c r="M105" s="8">
        <v>120</v>
      </c>
      <c r="N105" s="8">
        <v>22</v>
      </c>
      <c r="O105" s="9">
        <v>169951</v>
      </c>
      <c r="P105" s="9">
        <f t="shared" si="7"/>
        <v>12.043265439190504</v>
      </c>
      <c r="Q105" s="48">
        <v>179141.12715455651</v>
      </c>
      <c r="R105" s="9">
        <f t="shared" si="8"/>
        <v>12.095929194041078</v>
      </c>
      <c r="S105" s="56">
        <f t="shared" si="9"/>
        <v>2.7734710749613514E-3</v>
      </c>
      <c r="T105" s="9">
        <f t="shared" si="10"/>
        <v>4.3728800229876673E-3</v>
      </c>
      <c r="U105" s="9">
        <f t="shared" si="11"/>
        <v>179141.12715455636</v>
      </c>
      <c r="V105" s="9">
        <f t="shared" si="12"/>
        <v>84458437.116914272</v>
      </c>
      <c r="W105" s="9">
        <f t="shared" si="13"/>
        <v>5.4075157866422467E-2</v>
      </c>
    </row>
    <row r="106" spans="1:23" x14ac:dyDescent="0.3">
      <c r="A106" s="10">
        <v>105</v>
      </c>
      <c r="B106" s="6">
        <v>46</v>
      </c>
      <c r="C106" s="27">
        <f ca="1">IF('modified training dataset'!C106 = "M", 0, 1)</f>
        <v>0</v>
      </c>
      <c r="D106" s="27">
        <f>IF(DAD_MD_Training!E106="MARRIED",1,0)</f>
        <v>1</v>
      </c>
      <c r="E106" s="2">
        <v>0</v>
      </c>
      <c r="F106" s="2">
        <v>0</v>
      </c>
      <c r="G106" s="28">
        <f>DAD_MD_Training!D106*'modified training dataset'!I106</f>
        <v>1</v>
      </c>
      <c r="H106" s="2">
        <v>0</v>
      </c>
      <c r="I106" s="2">
        <v>1</v>
      </c>
      <c r="J106" s="2">
        <v>0</v>
      </c>
      <c r="K106" s="7">
        <v>53.5</v>
      </c>
      <c r="L106" s="6">
        <v>167</v>
      </c>
      <c r="M106" s="8">
        <v>110</v>
      </c>
      <c r="N106" s="8">
        <v>24</v>
      </c>
      <c r="O106" s="9">
        <v>220519</v>
      </c>
      <c r="P106" s="9">
        <f t="shared" si="7"/>
        <v>12.30373913795726</v>
      </c>
      <c r="Q106" s="48">
        <v>308071.40313401655</v>
      </c>
      <c r="R106" s="9">
        <f t="shared" si="8"/>
        <v>12.638086863444867</v>
      </c>
      <c r="S106" s="56">
        <f t="shared" si="9"/>
        <v>0.11178840153873625</v>
      </c>
      <c r="T106" s="9">
        <f t="shared" si="10"/>
        <v>2.7174481004407693E-2</v>
      </c>
      <c r="U106" s="9">
        <f t="shared" si="11"/>
        <v>308071.40313401661</v>
      </c>
      <c r="V106" s="9">
        <f t="shared" si="12"/>
        <v>7665423294.5413618</v>
      </c>
      <c r="W106" s="9">
        <f t="shared" si="13"/>
        <v>0.39702884165997765</v>
      </c>
    </row>
    <row r="107" spans="1:23" x14ac:dyDescent="0.3">
      <c r="A107" s="10">
        <v>106</v>
      </c>
      <c r="B107" s="6">
        <v>45</v>
      </c>
      <c r="C107" s="27">
        <f ca="1">IF('modified training dataset'!C107 = "M", 0, 1)</f>
        <v>0</v>
      </c>
      <c r="D107" s="27">
        <f>IF(DAD_MD_Training!E107="MARRIED",1,0)</f>
        <v>1</v>
      </c>
      <c r="E107" s="2">
        <v>0</v>
      </c>
      <c r="F107" s="2">
        <v>0</v>
      </c>
      <c r="G107" s="28">
        <f>DAD_MD_Training!D107*'modified training dataset'!I107</f>
        <v>0</v>
      </c>
      <c r="H107" s="2">
        <v>0</v>
      </c>
      <c r="I107" s="2">
        <v>0</v>
      </c>
      <c r="J107" s="2">
        <v>1</v>
      </c>
      <c r="K107" s="7">
        <v>41</v>
      </c>
      <c r="L107" s="6">
        <v>152</v>
      </c>
      <c r="M107" s="8">
        <v>88</v>
      </c>
      <c r="N107" s="8">
        <v>20</v>
      </c>
      <c r="O107" s="9">
        <v>139723</v>
      </c>
      <c r="P107" s="9">
        <f t="shared" si="7"/>
        <v>11.847417170204716</v>
      </c>
      <c r="Q107" s="48">
        <v>214830.7081495139</v>
      </c>
      <c r="R107" s="9">
        <f t="shared" si="8"/>
        <v>12.277605592988728</v>
      </c>
      <c r="S107" s="56">
        <f t="shared" si="9"/>
        <v>0.1850620790973955</v>
      </c>
      <c r="T107" s="9">
        <f t="shared" si="10"/>
        <v>3.6310734787486025E-2</v>
      </c>
      <c r="U107" s="9">
        <f t="shared" si="11"/>
        <v>214830.70814951381</v>
      </c>
      <c r="V107" s="9">
        <f t="shared" si="12"/>
        <v>5641167823.4725437</v>
      </c>
      <c r="W107" s="9">
        <f t="shared" si="13"/>
        <v>0.53754720518106403</v>
      </c>
    </row>
    <row r="108" spans="1:23" x14ac:dyDescent="0.3">
      <c r="A108" s="10">
        <v>107</v>
      </c>
      <c r="B108" s="6">
        <v>48</v>
      </c>
      <c r="C108" s="27">
        <f ca="1">IF('modified training dataset'!C108 = "M", 0, 1)</f>
        <v>0</v>
      </c>
      <c r="D108" s="27">
        <f>IF(DAD_MD_Training!E108="MARRIED",1,0)</f>
        <v>1</v>
      </c>
      <c r="E108" s="2">
        <v>1</v>
      </c>
      <c r="F108" s="2">
        <v>0</v>
      </c>
      <c r="G108" s="28">
        <f>DAD_MD_Training!D108*'modified training dataset'!I108</f>
        <v>0</v>
      </c>
      <c r="H108" s="2">
        <v>0</v>
      </c>
      <c r="I108" s="2">
        <v>0</v>
      </c>
      <c r="J108" s="2">
        <v>0</v>
      </c>
      <c r="K108" s="7">
        <v>42</v>
      </c>
      <c r="L108" s="6">
        <v>154</v>
      </c>
      <c r="M108" s="8">
        <v>76</v>
      </c>
      <c r="N108" s="8">
        <v>24</v>
      </c>
      <c r="O108" s="9">
        <v>119685.64</v>
      </c>
      <c r="P108" s="9">
        <f t="shared" si="7"/>
        <v>11.692623917766374</v>
      </c>
      <c r="Q108" s="48">
        <v>167129.39633049438</v>
      </c>
      <c r="R108" s="9">
        <f t="shared" si="8"/>
        <v>12.026523619700706</v>
      </c>
      <c r="S108" s="56">
        <f t="shared" si="9"/>
        <v>0.11148901095183557</v>
      </c>
      <c r="T108" s="9">
        <f t="shared" si="10"/>
        <v>2.8556439023664084E-2</v>
      </c>
      <c r="U108" s="9">
        <f t="shared" si="11"/>
        <v>167129.39633049429</v>
      </c>
      <c r="V108" s="9">
        <f t="shared" si="12"/>
        <v>2250910014.7473168</v>
      </c>
      <c r="W108" s="9">
        <f t="shared" si="13"/>
        <v>0.39640308002275199</v>
      </c>
    </row>
    <row r="109" spans="1:23" x14ac:dyDescent="0.3">
      <c r="A109" s="10">
        <v>108</v>
      </c>
      <c r="B109" s="6">
        <v>41</v>
      </c>
      <c r="C109" s="27">
        <f ca="1">IF('modified training dataset'!C109 = "M", 0, 1)</f>
        <v>0</v>
      </c>
      <c r="D109" s="27">
        <f>IF(DAD_MD_Training!E109="MARRIED",1,0)</f>
        <v>1</v>
      </c>
      <c r="E109" s="2">
        <v>0</v>
      </c>
      <c r="F109" s="2">
        <v>0</v>
      </c>
      <c r="G109" s="28">
        <f>DAD_MD_Training!D109*'modified training dataset'!I109</f>
        <v>1</v>
      </c>
      <c r="H109" s="2">
        <v>0</v>
      </c>
      <c r="I109" s="2">
        <v>1</v>
      </c>
      <c r="J109" s="2">
        <v>0</v>
      </c>
      <c r="K109" s="7">
        <v>63.6</v>
      </c>
      <c r="L109" s="6">
        <v>162</v>
      </c>
      <c r="M109" s="8">
        <v>62</v>
      </c>
      <c r="N109" s="8">
        <v>22</v>
      </c>
      <c r="O109" s="9">
        <v>253471</v>
      </c>
      <c r="P109" s="9">
        <f t="shared" si="7"/>
        <v>12.443004697047286</v>
      </c>
      <c r="Q109" s="48">
        <v>219541.48710580348</v>
      </c>
      <c r="R109" s="9">
        <f t="shared" si="8"/>
        <v>12.299296500953464</v>
      </c>
      <c r="S109" s="56">
        <f t="shared" si="9"/>
        <v>2.0652045624540465E-2</v>
      </c>
      <c r="T109" s="9">
        <f t="shared" si="10"/>
        <v>1.1549316229698448E-2</v>
      </c>
      <c r="U109" s="9">
        <f t="shared" si="11"/>
        <v>219541.48710580336</v>
      </c>
      <c r="V109" s="9">
        <f t="shared" si="12"/>
        <v>1151211845.2374561</v>
      </c>
      <c r="W109" s="9">
        <f t="shared" si="13"/>
        <v>0.13385954564505068</v>
      </c>
    </row>
    <row r="110" spans="1:23" x14ac:dyDescent="0.3">
      <c r="A110" s="10">
        <v>109</v>
      </c>
      <c r="B110" s="6">
        <v>7</v>
      </c>
      <c r="C110" s="27">
        <f ca="1">IF('modified training dataset'!C110 = "M", 0, 1)</f>
        <v>0</v>
      </c>
      <c r="D110" s="27">
        <f>IF(DAD_MD_Training!E110="MARRIED",1,0)</f>
        <v>0</v>
      </c>
      <c r="E110" s="2">
        <v>0</v>
      </c>
      <c r="F110" s="2">
        <v>0</v>
      </c>
      <c r="G110" s="28">
        <f>DAD_MD_Training!D110*'modified training dataset'!I110</f>
        <v>0</v>
      </c>
      <c r="H110" s="2">
        <v>0</v>
      </c>
      <c r="I110" s="2">
        <v>0</v>
      </c>
      <c r="J110" s="2">
        <v>1</v>
      </c>
      <c r="K110" s="7">
        <v>15.8</v>
      </c>
      <c r="L110" s="6">
        <v>106</v>
      </c>
      <c r="M110" s="8">
        <v>90</v>
      </c>
      <c r="N110" s="8">
        <v>22</v>
      </c>
      <c r="O110" s="9">
        <v>129684</v>
      </c>
      <c r="P110" s="9">
        <f t="shared" si="7"/>
        <v>11.772856001091165</v>
      </c>
      <c r="Q110" s="48">
        <v>145261.82204127664</v>
      </c>
      <c r="R110" s="9">
        <f t="shared" si="8"/>
        <v>11.886293062391948</v>
      </c>
      <c r="S110" s="56">
        <f t="shared" si="9"/>
        <v>1.2867966876557477E-2</v>
      </c>
      <c r="T110" s="9">
        <f t="shared" si="10"/>
        <v>9.6354751379162853E-3</v>
      </c>
      <c r="U110" s="9">
        <f t="shared" si="11"/>
        <v>145261.82204127673</v>
      </c>
      <c r="V110" s="9">
        <f t="shared" si="12"/>
        <v>242668539.54968697</v>
      </c>
      <c r="W110" s="9">
        <f t="shared" si="13"/>
        <v>0.12012138769066906</v>
      </c>
    </row>
    <row r="111" spans="1:23" x14ac:dyDescent="0.3">
      <c r="A111" s="10">
        <v>110</v>
      </c>
      <c r="B111" s="6">
        <v>4</v>
      </c>
      <c r="C111" s="27">
        <f ca="1">IF('modified training dataset'!C111 = "M", 0, 1)</f>
        <v>0</v>
      </c>
      <c r="D111" s="27">
        <f>IF(DAD_MD_Training!E111="MARRIED",1,0)</f>
        <v>0</v>
      </c>
      <c r="E111" s="2">
        <v>0</v>
      </c>
      <c r="F111" s="2">
        <v>0</v>
      </c>
      <c r="G111" s="28">
        <f>DAD_MD_Training!D111*'modified training dataset'!I111</f>
        <v>0</v>
      </c>
      <c r="H111" s="2">
        <v>0</v>
      </c>
      <c r="I111" s="2">
        <v>0</v>
      </c>
      <c r="J111" s="2">
        <v>1</v>
      </c>
      <c r="K111" s="7">
        <v>10.5</v>
      </c>
      <c r="L111" s="6">
        <v>93</v>
      </c>
      <c r="M111" s="8">
        <v>104</v>
      </c>
      <c r="N111" s="8">
        <v>24</v>
      </c>
      <c r="O111" s="9">
        <v>167122</v>
      </c>
      <c r="P111" s="9">
        <f t="shared" si="7"/>
        <v>12.026479363607377</v>
      </c>
      <c r="Q111" s="48">
        <v>165026.75921420654</v>
      </c>
      <c r="R111" s="9">
        <f t="shared" si="8"/>
        <v>12.013862916789238</v>
      </c>
      <c r="S111" s="56">
        <f t="shared" si="9"/>
        <v>1.5917473031493821E-4</v>
      </c>
      <c r="T111" s="9">
        <f t="shared" si="10"/>
        <v>1.0490557075512246E-3</v>
      </c>
      <c r="U111" s="9">
        <f t="shared" si="11"/>
        <v>165026.75921420654</v>
      </c>
      <c r="V111" s="9">
        <f t="shared" si="12"/>
        <v>4390033.9504523939</v>
      </c>
      <c r="W111" s="9">
        <f t="shared" si="13"/>
        <v>1.2537193103202808E-2</v>
      </c>
    </row>
    <row r="112" spans="1:23" x14ac:dyDescent="0.3">
      <c r="A112" s="10">
        <v>111</v>
      </c>
      <c r="B112" s="6">
        <v>69</v>
      </c>
      <c r="C112" s="27">
        <f ca="1">IF('modified training dataset'!C112 = "M", 0, 1)</f>
        <v>0</v>
      </c>
      <c r="D112" s="27">
        <f>IF(DAD_MD_Training!E112="MARRIED",1,0)</f>
        <v>1</v>
      </c>
      <c r="E112" s="2">
        <v>0</v>
      </c>
      <c r="F112" s="2">
        <v>0</v>
      </c>
      <c r="G112" s="28">
        <f>DAD_MD_Training!D112*'modified training dataset'!I112</f>
        <v>0</v>
      </c>
      <c r="H112" s="2">
        <v>0</v>
      </c>
      <c r="I112" s="2">
        <v>0</v>
      </c>
      <c r="J112" s="2">
        <v>1</v>
      </c>
      <c r="K112" s="7">
        <v>60</v>
      </c>
      <c r="L112" s="6">
        <v>185</v>
      </c>
      <c r="M112" s="8">
        <v>90</v>
      </c>
      <c r="N112" s="8">
        <v>22</v>
      </c>
      <c r="O112" s="9">
        <v>276458</v>
      </c>
      <c r="P112" s="9">
        <f t="shared" si="7"/>
        <v>12.529814189672567</v>
      </c>
      <c r="Q112" s="48">
        <v>272440.40837775636</v>
      </c>
      <c r="R112" s="9">
        <f t="shared" si="8"/>
        <v>12.515175184318146</v>
      </c>
      <c r="S112" s="56">
        <f t="shared" si="9"/>
        <v>2.1430047776678548E-4</v>
      </c>
      <c r="T112" s="9">
        <f t="shared" si="10"/>
        <v>1.1683337943261384E-3</v>
      </c>
      <c r="U112" s="9">
        <f t="shared" si="11"/>
        <v>272440.40837775613</v>
      </c>
      <c r="V112" s="9">
        <f t="shared" si="12"/>
        <v>16141042.443124117</v>
      </c>
      <c r="W112" s="9">
        <f t="shared" si="13"/>
        <v>1.453237606523909E-2</v>
      </c>
    </row>
    <row r="113" spans="1:23" x14ac:dyDescent="0.3">
      <c r="A113" s="10">
        <v>112</v>
      </c>
      <c r="B113" s="6">
        <v>6</v>
      </c>
      <c r="C113" s="27">
        <f ca="1">IF('modified training dataset'!C113 = "M", 0, 1)</f>
        <v>0</v>
      </c>
      <c r="D113" s="27">
        <f>IF(DAD_MD_Training!E113="MARRIED",1,0)</f>
        <v>0</v>
      </c>
      <c r="E113" s="2">
        <v>1</v>
      </c>
      <c r="F113" s="2">
        <v>0</v>
      </c>
      <c r="G113" s="28">
        <f>DAD_MD_Training!D113*'modified training dataset'!I113</f>
        <v>0</v>
      </c>
      <c r="H113" s="2">
        <v>0</v>
      </c>
      <c r="I113" s="2">
        <v>0</v>
      </c>
      <c r="J113" s="2">
        <v>0</v>
      </c>
      <c r="K113" s="7">
        <v>17.8</v>
      </c>
      <c r="L113" s="6">
        <v>115</v>
      </c>
      <c r="M113" s="8">
        <v>75</v>
      </c>
      <c r="N113" s="8">
        <v>22</v>
      </c>
      <c r="O113" s="9">
        <v>150337</v>
      </c>
      <c r="P113" s="9">
        <f t="shared" si="7"/>
        <v>11.920634719763171</v>
      </c>
      <c r="Q113" s="48">
        <v>73745.621784670802</v>
      </c>
      <c r="R113" s="9">
        <f t="shared" si="8"/>
        <v>11.208376906808276</v>
      </c>
      <c r="S113" s="56">
        <f t="shared" si="9"/>
        <v>0.50731119211529097</v>
      </c>
      <c r="T113" s="9">
        <f t="shared" si="10"/>
        <v>5.9749990642196778E-2</v>
      </c>
      <c r="U113" s="9">
        <f t="shared" si="11"/>
        <v>73745.621784670861</v>
      </c>
      <c r="V113" s="9">
        <f t="shared" si="12"/>
        <v>5866239216.9235954</v>
      </c>
      <c r="W113" s="9">
        <f t="shared" si="13"/>
        <v>0.50946459098777508</v>
      </c>
    </row>
    <row r="114" spans="1:23" x14ac:dyDescent="0.3">
      <c r="A114" s="10">
        <v>113</v>
      </c>
      <c r="B114" s="6">
        <v>44</v>
      </c>
      <c r="C114" s="27">
        <f ca="1">IF('modified training dataset'!C114 = "M", 0, 1)</f>
        <v>0</v>
      </c>
      <c r="D114" s="27">
        <f>IF(DAD_MD_Training!E114="MARRIED",1,0)</f>
        <v>1</v>
      </c>
      <c r="E114" s="2">
        <v>1</v>
      </c>
      <c r="F114" s="2">
        <v>0</v>
      </c>
      <c r="G114" s="28">
        <f>DAD_MD_Training!D114*'modified training dataset'!I114</f>
        <v>0</v>
      </c>
      <c r="H114" s="2">
        <v>0</v>
      </c>
      <c r="I114" s="2">
        <v>0</v>
      </c>
      <c r="J114" s="2">
        <v>0</v>
      </c>
      <c r="K114" s="7">
        <v>60</v>
      </c>
      <c r="L114" s="6">
        <v>157</v>
      </c>
      <c r="M114" s="8">
        <v>86</v>
      </c>
      <c r="N114" s="8">
        <v>22</v>
      </c>
      <c r="O114" s="9">
        <v>138093.02000000002</v>
      </c>
      <c r="P114" s="9">
        <f t="shared" si="7"/>
        <v>11.835682795035318</v>
      </c>
      <c r="Q114" s="48">
        <v>163922.19794140043</v>
      </c>
      <c r="R114" s="9">
        <f t="shared" si="8"/>
        <v>12.007147191445387</v>
      </c>
      <c r="S114" s="56">
        <f t="shared" si="9"/>
        <v>2.9400039236269455E-2</v>
      </c>
      <c r="T114" s="9">
        <f t="shared" si="10"/>
        <v>1.4487072641216205E-2</v>
      </c>
      <c r="U114" s="9">
        <f t="shared" si="11"/>
        <v>163922.19794140031</v>
      </c>
      <c r="V114" s="9">
        <f t="shared" si="12"/>
        <v>667146433.12851965</v>
      </c>
      <c r="W114" s="9">
        <f t="shared" si="13"/>
        <v>0.18704187902763147</v>
      </c>
    </row>
    <row r="115" spans="1:23" x14ac:dyDescent="0.3">
      <c r="A115" s="10">
        <v>114</v>
      </c>
      <c r="B115" s="6">
        <v>9</v>
      </c>
      <c r="C115" s="27">
        <f ca="1">IF('modified training dataset'!C115 = "M", 0, 1)</f>
        <v>0</v>
      </c>
      <c r="D115" s="27">
        <f>IF(DAD_MD_Training!E115="MARRIED",1,0)</f>
        <v>0</v>
      </c>
      <c r="E115" s="2">
        <v>0</v>
      </c>
      <c r="F115" s="2">
        <v>0</v>
      </c>
      <c r="G115" s="28">
        <f>DAD_MD_Training!D115*'modified training dataset'!I115</f>
        <v>0</v>
      </c>
      <c r="H115" s="2">
        <v>0</v>
      </c>
      <c r="I115" s="2">
        <v>0</v>
      </c>
      <c r="J115" s="2">
        <v>1</v>
      </c>
      <c r="K115" s="7">
        <v>4.9000000000000004</v>
      </c>
      <c r="L115" s="6">
        <v>71</v>
      </c>
      <c r="M115" s="8">
        <v>104</v>
      </c>
      <c r="N115" s="8">
        <v>24</v>
      </c>
      <c r="O115" s="9">
        <v>178398</v>
      </c>
      <c r="P115" s="9">
        <f t="shared" si="7"/>
        <v>12.091772288302874</v>
      </c>
      <c r="Q115" s="48">
        <v>174163.1260855486</v>
      </c>
      <c r="R115" s="9">
        <f t="shared" si="8"/>
        <v>12.067747645250948</v>
      </c>
      <c r="S115" s="56">
        <f t="shared" si="9"/>
        <v>5.7718347377242309E-4</v>
      </c>
      <c r="T115" s="9">
        <f t="shared" si="10"/>
        <v>1.9868587068221462E-3</v>
      </c>
      <c r="U115" s="9">
        <f t="shared" si="11"/>
        <v>174163.12608554869</v>
      </c>
      <c r="V115" s="9">
        <f t="shared" si="12"/>
        <v>17934157.071300156</v>
      </c>
      <c r="W115" s="9">
        <f t="shared" si="13"/>
        <v>2.3738348605092597E-2</v>
      </c>
    </row>
    <row r="116" spans="1:23" x14ac:dyDescent="0.3">
      <c r="A116" s="10">
        <v>115</v>
      </c>
      <c r="B116" s="6">
        <v>36</v>
      </c>
      <c r="C116" s="27">
        <f ca="1">IF('modified training dataset'!C116 = "M", 0, 1)</f>
        <v>0</v>
      </c>
      <c r="D116" s="27">
        <f>IF(DAD_MD_Training!E116="MARRIED",1,0)</f>
        <v>1</v>
      </c>
      <c r="E116" s="2">
        <v>0</v>
      </c>
      <c r="F116" s="2">
        <v>0</v>
      </c>
      <c r="G116" s="28">
        <f>DAD_MD_Training!D116*'modified training dataset'!I116</f>
        <v>0</v>
      </c>
      <c r="H116" s="2">
        <v>0</v>
      </c>
      <c r="I116" s="2">
        <v>1</v>
      </c>
      <c r="J116" s="2">
        <v>0</v>
      </c>
      <c r="K116" s="7">
        <v>50</v>
      </c>
      <c r="L116" s="6">
        <v>168</v>
      </c>
      <c r="M116" s="8">
        <v>60</v>
      </c>
      <c r="N116" s="8">
        <v>24</v>
      </c>
      <c r="O116" s="9">
        <v>180870</v>
      </c>
      <c r="P116" s="9">
        <f t="shared" si="7"/>
        <v>12.10553382015156</v>
      </c>
      <c r="Q116" s="48">
        <v>265506.33782182925</v>
      </c>
      <c r="R116" s="9">
        <f t="shared" si="8"/>
        <v>12.489393990647876</v>
      </c>
      <c r="S116" s="56">
        <f t="shared" si="9"/>
        <v>0.14734863049346084</v>
      </c>
      <c r="T116" s="9">
        <f t="shared" si="10"/>
        <v>3.1709479003505042E-2</v>
      </c>
      <c r="U116" s="9">
        <f t="shared" si="11"/>
        <v>265506.33782182925</v>
      </c>
      <c r="V116" s="9">
        <f t="shared" si="12"/>
        <v>7163309679.8908043</v>
      </c>
      <c r="W116" s="9">
        <f t="shared" si="13"/>
        <v>0.46794016598567617</v>
      </c>
    </row>
    <row r="117" spans="1:23" x14ac:dyDescent="0.3">
      <c r="A117" s="10">
        <v>116</v>
      </c>
      <c r="B117" s="6">
        <v>37</v>
      </c>
      <c r="C117" s="27">
        <f ca="1">IF('modified training dataset'!C117 = "M", 0, 1)</f>
        <v>0</v>
      </c>
      <c r="D117" s="27">
        <f>IF(DAD_MD_Training!E117="MARRIED",1,0)</f>
        <v>1</v>
      </c>
      <c r="E117" s="2">
        <v>0</v>
      </c>
      <c r="F117" s="2">
        <v>0</v>
      </c>
      <c r="G117" s="28">
        <f>DAD_MD_Training!D117*'modified training dataset'!I117</f>
        <v>0</v>
      </c>
      <c r="H117" s="2">
        <v>0</v>
      </c>
      <c r="I117" s="2">
        <v>0</v>
      </c>
      <c r="J117" s="2">
        <v>1</v>
      </c>
      <c r="K117" s="7">
        <v>46</v>
      </c>
      <c r="L117" s="6">
        <v>62</v>
      </c>
      <c r="M117" s="8">
        <v>96</v>
      </c>
      <c r="N117" s="8">
        <v>20</v>
      </c>
      <c r="O117" s="9">
        <v>182651</v>
      </c>
      <c r="P117" s="9">
        <f t="shared" si="7"/>
        <v>12.115332507160534</v>
      </c>
      <c r="Q117" s="48">
        <v>199168.43221228008</v>
      </c>
      <c r="R117" s="9">
        <f t="shared" si="8"/>
        <v>12.201906138744571</v>
      </c>
      <c r="S117" s="56">
        <f t="shared" si="9"/>
        <v>7.4949936856484288E-3</v>
      </c>
      <c r="T117" s="9">
        <f t="shared" si="10"/>
        <v>7.145790801273387E-3</v>
      </c>
      <c r="U117" s="9">
        <f t="shared" si="11"/>
        <v>199168.43221228023</v>
      </c>
      <c r="V117" s="9">
        <f t="shared" si="12"/>
        <v>272825566.88727242</v>
      </c>
      <c r="W117" s="9">
        <f t="shared" si="13"/>
        <v>9.0431654971942263E-2</v>
      </c>
    </row>
    <row r="118" spans="1:23" x14ac:dyDescent="0.3">
      <c r="A118" s="10">
        <v>117</v>
      </c>
      <c r="B118" s="6">
        <v>16</v>
      </c>
      <c r="C118" s="27">
        <f ca="1">IF('modified training dataset'!C118 = "M", 0, 1)</f>
        <v>0</v>
      </c>
      <c r="D118" s="27">
        <f>IF(DAD_MD_Training!E118="MARRIED",1,0)</f>
        <v>0</v>
      </c>
      <c r="E118" s="2">
        <v>0</v>
      </c>
      <c r="F118" s="2">
        <v>0</v>
      </c>
      <c r="G118" s="28">
        <f>DAD_MD_Training!D118*'modified training dataset'!I118</f>
        <v>0</v>
      </c>
      <c r="H118" s="2">
        <v>0</v>
      </c>
      <c r="I118" s="2">
        <v>0</v>
      </c>
      <c r="J118" s="2">
        <v>1</v>
      </c>
      <c r="K118" s="7">
        <v>41</v>
      </c>
      <c r="L118" s="6">
        <v>162</v>
      </c>
      <c r="M118" s="8">
        <v>74</v>
      </c>
      <c r="N118" s="8">
        <v>24</v>
      </c>
      <c r="O118" s="9">
        <v>323960</v>
      </c>
      <c r="P118" s="9">
        <f t="shared" si="7"/>
        <v>12.688375330362927</v>
      </c>
      <c r="Q118" s="48">
        <v>147023.25475586153</v>
      </c>
      <c r="R118" s="9">
        <f t="shared" si="8"/>
        <v>11.898346048867372</v>
      </c>
      <c r="S118" s="56">
        <f t="shared" si="9"/>
        <v>0.62414626562038211</v>
      </c>
      <c r="T118" s="9">
        <f t="shared" si="10"/>
        <v>6.2264022061598111E-2</v>
      </c>
      <c r="U118" s="9">
        <f t="shared" si="11"/>
        <v>147023.25475586165</v>
      </c>
      <c r="V118" s="9">
        <f t="shared" si="12"/>
        <v>31306611817.589115</v>
      </c>
      <c r="W118" s="9">
        <f t="shared" si="13"/>
        <v>0.54616849377743659</v>
      </c>
    </row>
    <row r="119" spans="1:23" x14ac:dyDescent="0.3">
      <c r="A119" s="10">
        <v>118</v>
      </c>
      <c r="B119" s="6">
        <v>5</v>
      </c>
      <c r="C119" s="27">
        <f ca="1">IF('modified training dataset'!C119 = "M", 0, 1)</f>
        <v>0</v>
      </c>
      <c r="D119" s="27">
        <f>IF(DAD_MD_Training!E119="MARRIED",1,0)</f>
        <v>0</v>
      </c>
      <c r="E119" s="2">
        <v>0</v>
      </c>
      <c r="F119" s="2">
        <v>0</v>
      </c>
      <c r="G119" s="28">
        <f>DAD_MD_Training!D119*'modified training dataset'!I119</f>
        <v>0</v>
      </c>
      <c r="H119" s="2">
        <v>0</v>
      </c>
      <c r="I119" s="2">
        <v>0</v>
      </c>
      <c r="J119" s="2">
        <v>1</v>
      </c>
      <c r="K119" s="7">
        <v>3.3</v>
      </c>
      <c r="L119" s="6">
        <v>22</v>
      </c>
      <c r="M119" s="8">
        <v>140</v>
      </c>
      <c r="N119" s="8">
        <v>30</v>
      </c>
      <c r="O119" s="9">
        <v>159327.38</v>
      </c>
      <c r="P119" s="9">
        <f t="shared" si="7"/>
        <v>11.978716358090695</v>
      </c>
      <c r="Q119" s="48">
        <v>230856.39777975049</v>
      </c>
      <c r="R119" s="9">
        <f t="shared" si="8"/>
        <v>12.349551141563456</v>
      </c>
      <c r="S119" s="56">
        <f t="shared" si="9"/>
        <v>0.13751843663328936</v>
      </c>
      <c r="T119" s="9">
        <f t="shared" si="10"/>
        <v>3.0957806528434124E-2</v>
      </c>
      <c r="U119" s="9">
        <f t="shared" si="11"/>
        <v>230856.39777975035</v>
      </c>
      <c r="V119" s="9">
        <f t="shared" si="12"/>
        <v>5116400384.535841</v>
      </c>
      <c r="W119" s="9">
        <f t="shared" si="13"/>
        <v>0.44894366416965081</v>
      </c>
    </row>
    <row r="120" spans="1:23" x14ac:dyDescent="0.3">
      <c r="A120" s="10">
        <v>119</v>
      </c>
      <c r="B120" s="6">
        <v>5</v>
      </c>
      <c r="C120" s="27">
        <f ca="1">IF('modified training dataset'!C120 = "M", 0, 1)</f>
        <v>0</v>
      </c>
      <c r="D120" s="27">
        <f>IF(DAD_MD_Training!E120="MARRIED",1,0)</f>
        <v>0</v>
      </c>
      <c r="E120" s="2">
        <v>0</v>
      </c>
      <c r="F120" s="2">
        <v>0</v>
      </c>
      <c r="G120" s="28">
        <f>DAD_MD_Training!D120*'modified training dataset'!I120</f>
        <v>0</v>
      </c>
      <c r="H120" s="2">
        <v>0</v>
      </c>
      <c r="I120" s="2">
        <v>0</v>
      </c>
      <c r="J120" s="2">
        <v>1</v>
      </c>
      <c r="K120" s="7">
        <v>15.4</v>
      </c>
      <c r="L120" s="6">
        <v>98</v>
      </c>
      <c r="M120" s="8">
        <v>123</v>
      </c>
      <c r="N120" s="8">
        <v>24</v>
      </c>
      <c r="O120" s="9">
        <v>131430</v>
      </c>
      <c r="P120" s="9">
        <f t="shared" si="7"/>
        <v>11.786229669476054</v>
      </c>
      <c r="Q120" s="48">
        <v>194114.90354654373</v>
      </c>
      <c r="R120" s="9">
        <f t="shared" si="8"/>
        <v>12.17620554903554</v>
      </c>
      <c r="S120" s="56">
        <f t="shared" si="9"/>
        <v>0.15208118663819498</v>
      </c>
      <c r="T120" s="9">
        <f t="shared" si="10"/>
        <v>3.3087415610900985E-2</v>
      </c>
      <c r="U120" s="9">
        <f t="shared" si="11"/>
        <v>194114.90354654382</v>
      </c>
      <c r="V120" s="9">
        <f t="shared" si="12"/>
        <v>3929397132.639502</v>
      </c>
      <c r="W120" s="9">
        <f t="shared" si="13"/>
        <v>0.47694516888491079</v>
      </c>
    </row>
    <row r="121" spans="1:23" x14ac:dyDescent="0.3">
      <c r="A121" s="10">
        <v>120</v>
      </c>
      <c r="B121" s="6">
        <v>3</v>
      </c>
      <c r="C121" s="27">
        <f ca="1">IF('modified training dataset'!C121 = "M", 0, 1)</f>
        <v>0</v>
      </c>
      <c r="D121" s="27">
        <f>IF(DAD_MD_Training!E121="MARRIED",1,0)</f>
        <v>0</v>
      </c>
      <c r="E121" s="2">
        <v>0</v>
      </c>
      <c r="F121" s="2">
        <v>0</v>
      </c>
      <c r="G121" s="28">
        <f>DAD_MD_Training!D121*'modified training dataset'!I121</f>
        <v>0</v>
      </c>
      <c r="H121" s="2">
        <v>0</v>
      </c>
      <c r="I121" s="2">
        <v>0</v>
      </c>
      <c r="J121" s="2">
        <v>1</v>
      </c>
      <c r="K121" s="7">
        <v>10</v>
      </c>
      <c r="L121" s="6">
        <v>85</v>
      </c>
      <c r="M121" s="8">
        <v>116</v>
      </c>
      <c r="N121" s="8">
        <v>24</v>
      </c>
      <c r="O121" s="9">
        <v>180415.66999999998</v>
      </c>
      <c r="P121" s="9">
        <f t="shared" si="7"/>
        <v>12.103018745366045</v>
      </c>
      <c r="Q121" s="48">
        <v>179618.32945371931</v>
      </c>
      <c r="R121" s="9">
        <f t="shared" si="8"/>
        <v>12.098589486734744</v>
      </c>
      <c r="S121" s="56">
        <f t="shared" si="9"/>
        <v>1.9618332022956892E-5</v>
      </c>
      <c r="T121" s="9">
        <f t="shared" si="10"/>
        <v>3.6596313072696324E-4</v>
      </c>
      <c r="U121" s="9">
        <f t="shared" si="11"/>
        <v>179618.32945371926</v>
      </c>
      <c r="V121" s="9">
        <f t="shared" si="12"/>
        <v>635751.94674324931</v>
      </c>
      <c r="W121" s="9">
        <f t="shared" si="13"/>
        <v>4.4194639317124054E-3</v>
      </c>
    </row>
    <row r="122" spans="1:23" x14ac:dyDescent="0.3">
      <c r="A122" s="10">
        <v>121</v>
      </c>
      <c r="B122" s="6">
        <v>51</v>
      </c>
      <c r="C122" s="27">
        <f ca="1">IF('modified training dataset'!C122 = "M", 0, 1)</f>
        <v>0</v>
      </c>
      <c r="D122" s="27">
        <f>IF(DAD_MD_Training!E122="MARRIED",1,0)</f>
        <v>1</v>
      </c>
      <c r="E122" s="2">
        <v>0</v>
      </c>
      <c r="F122" s="2">
        <v>0</v>
      </c>
      <c r="G122" s="28">
        <f>DAD_MD_Training!D122*'modified training dataset'!I122</f>
        <v>0</v>
      </c>
      <c r="H122" s="2">
        <v>1</v>
      </c>
      <c r="I122" s="2">
        <v>0</v>
      </c>
      <c r="J122" s="2">
        <v>0</v>
      </c>
      <c r="K122" s="7">
        <v>64</v>
      </c>
      <c r="L122" s="6">
        <v>168</v>
      </c>
      <c r="M122" s="8">
        <v>80</v>
      </c>
      <c r="N122" s="8">
        <v>24</v>
      </c>
      <c r="O122" s="9">
        <v>139067</v>
      </c>
      <c r="P122" s="9">
        <f t="shared" si="7"/>
        <v>11.842711110369699</v>
      </c>
      <c r="Q122" s="48">
        <v>295923.79839607113</v>
      </c>
      <c r="R122" s="9">
        <f t="shared" si="8"/>
        <v>12.597857262312274</v>
      </c>
      <c r="S122" s="56">
        <f t="shared" si="9"/>
        <v>0.57024571079367969</v>
      </c>
      <c r="T122" s="9">
        <f t="shared" si="10"/>
        <v>6.3764635048925211E-2</v>
      </c>
      <c r="U122" s="9">
        <f t="shared" si="11"/>
        <v>295923.79839607113</v>
      </c>
      <c r="V122" s="9">
        <f t="shared" si="12"/>
        <v>24604055203.065701</v>
      </c>
      <c r="W122" s="9">
        <f t="shared" si="13"/>
        <v>1.1279225006368954</v>
      </c>
    </row>
    <row r="123" spans="1:23" x14ac:dyDescent="0.3">
      <c r="A123" s="10">
        <v>122</v>
      </c>
      <c r="B123" s="6">
        <v>24</v>
      </c>
      <c r="C123" s="27">
        <f ca="1">IF('modified training dataset'!C123 = "M", 0, 1)</f>
        <v>0</v>
      </c>
      <c r="D123" s="27">
        <f>IF(DAD_MD_Training!E123="MARRIED",1,0)</f>
        <v>1</v>
      </c>
      <c r="E123" s="2">
        <v>0</v>
      </c>
      <c r="F123" s="2">
        <v>0</v>
      </c>
      <c r="G123" s="28">
        <f>DAD_MD_Training!D123*'modified training dataset'!I123</f>
        <v>1</v>
      </c>
      <c r="H123" s="2">
        <v>0</v>
      </c>
      <c r="I123" s="2">
        <v>1</v>
      </c>
      <c r="J123" s="2">
        <v>0</v>
      </c>
      <c r="K123" s="7">
        <v>43</v>
      </c>
      <c r="L123" s="6">
        <v>159</v>
      </c>
      <c r="M123" s="8">
        <v>68</v>
      </c>
      <c r="N123" s="8">
        <v>22</v>
      </c>
      <c r="O123" s="9">
        <v>197865</v>
      </c>
      <c r="P123" s="9">
        <f t="shared" si="7"/>
        <v>12.195340258951131</v>
      </c>
      <c r="Q123" s="48">
        <v>197411.88093087214</v>
      </c>
      <c r="R123" s="9">
        <f t="shared" si="8"/>
        <v>12.193047591256834</v>
      </c>
      <c r="S123" s="56">
        <f t="shared" si="9"/>
        <v>5.2563251564727725E-6</v>
      </c>
      <c r="T123" s="9">
        <f t="shared" si="10"/>
        <v>1.8799538558296087E-4</v>
      </c>
      <c r="U123" s="9">
        <f t="shared" si="11"/>
        <v>197411.88093087223</v>
      </c>
      <c r="V123" s="9">
        <f t="shared" si="12"/>
        <v>205316.8908072199</v>
      </c>
      <c r="W123" s="9">
        <f t="shared" si="13"/>
        <v>2.2900415390684223E-3</v>
      </c>
    </row>
    <row r="124" spans="1:23" x14ac:dyDescent="0.3">
      <c r="A124" s="10">
        <v>123</v>
      </c>
      <c r="B124" s="6">
        <v>8</v>
      </c>
      <c r="C124" s="27">
        <f ca="1">IF('modified training dataset'!C124 = "M", 0, 1)</f>
        <v>0</v>
      </c>
      <c r="D124" s="27">
        <f>IF(DAD_MD_Training!E124="MARRIED",1,0)</f>
        <v>0</v>
      </c>
      <c r="E124" s="2">
        <v>0</v>
      </c>
      <c r="F124" s="2">
        <v>0</v>
      </c>
      <c r="G124" s="28">
        <f>DAD_MD_Training!D124*'modified training dataset'!I124</f>
        <v>0</v>
      </c>
      <c r="H124" s="2">
        <v>0</v>
      </c>
      <c r="I124" s="2">
        <v>0</v>
      </c>
      <c r="J124" s="2">
        <v>1</v>
      </c>
      <c r="K124" s="7">
        <v>17.8</v>
      </c>
      <c r="L124" s="6">
        <v>117</v>
      </c>
      <c r="M124" s="8">
        <v>83</v>
      </c>
      <c r="N124" s="8">
        <v>24</v>
      </c>
      <c r="O124" s="9">
        <v>144900.29999999999</v>
      </c>
      <c r="P124" s="9">
        <f t="shared" si="7"/>
        <v>11.883801198700006</v>
      </c>
      <c r="Q124" s="48">
        <v>143803.44694498231</v>
      </c>
      <c r="R124" s="9">
        <f t="shared" si="8"/>
        <v>11.876202694391967</v>
      </c>
      <c r="S124" s="56">
        <f t="shared" si="9"/>
        <v>5.7737267719282019E-5</v>
      </c>
      <c r="T124" s="9">
        <f t="shared" si="10"/>
        <v>6.3940015328343535E-4</v>
      </c>
      <c r="U124" s="9">
        <f t="shared" si="11"/>
        <v>143803.44694498237</v>
      </c>
      <c r="V124" s="9">
        <f t="shared" si="12"/>
        <v>1203086.6243014904</v>
      </c>
      <c r="W124" s="9">
        <f t="shared" si="13"/>
        <v>7.5697086549691203E-3</v>
      </c>
    </row>
    <row r="125" spans="1:23" x14ac:dyDescent="0.3">
      <c r="A125" s="10">
        <v>124</v>
      </c>
      <c r="B125" s="6">
        <v>4</v>
      </c>
      <c r="C125" s="27">
        <f ca="1">IF('modified training dataset'!C125 = "M", 0, 1)</f>
        <v>0</v>
      </c>
      <c r="D125" s="27">
        <f>IF(DAD_MD_Training!E125="MARRIED",1,0)</f>
        <v>0</v>
      </c>
      <c r="E125" s="2">
        <v>0</v>
      </c>
      <c r="F125" s="2">
        <v>0</v>
      </c>
      <c r="G125" s="28">
        <f>DAD_MD_Training!D125*'modified training dataset'!I125</f>
        <v>0</v>
      </c>
      <c r="H125" s="2">
        <v>0</v>
      </c>
      <c r="I125" s="2">
        <v>0</v>
      </c>
      <c r="J125" s="2">
        <v>1</v>
      </c>
      <c r="K125" s="7">
        <v>14.9</v>
      </c>
      <c r="L125" s="6">
        <v>99</v>
      </c>
      <c r="M125" s="8">
        <v>102</v>
      </c>
      <c r="N125" s="8">
        <v>24</v>
      </c>
      <c r="O125" s="9">
        <v>202633.9</v>
      </c>
      <c r="P125" s="9">
        <f t="shared" si="7"/>
        <v>12.219156181577379</v>
      </c>
      <c r="Q125" s="48">
        <v>161815.92562426301</v>
      </c>
      <c r="R125" s="9">
        <f t="shared" si="8"/>
        <v>11.994214706601287</v>
      </c>
      <c r="S125" s="56">
        <f t="shared" si="9"/>
        <v>5.0598667164419658E-2</v>
      </c>
      <c r="T125" s="9">
        <f t="shared" si="10"/>
        <v>1.8408920520652006E-2</v>
      </c>
      <c r="U125" s="9">
        <f t="shared" si="11"/>
        <v>161815.92562426295</v>
      </c>
      <c r="V125" s="9">
        <f t="shared" si="12"/>
        <v>1666107032.1383259</v>
      </c>
      <c r="W125" s="9">
        <f t="shared" si="13"/>
        <v>0.20143704669227136</v>
      </c>
    </row>
    <row r="126" spans="1:23" x14ac:dyDescent="0.3">
      <c r="A126" s="10">
        <v>125</v>
      </c>
      <c r="B126" s="6">
        <v>46</v>
      </c>
      <c r="C126" s="27">
        <f ca="1">IF('modified training dataset'!C126 = "M", 0, 1)</f>
        <v>0</v>
      </c>
      <c r="D126" s="27">
        <f>IF(DAD_MD_Training!E126="MARRIED",1,0)</f>
        <v>1</v>
      </c>
      <c r="E126" s="2">
        <v>0</v>
      </c>
      <c r="F126" s="2">
        <v>0</v>
      </c>
      <c r="G126" s="28">
        <f>DAD_MD_Training!D126*'modified training dataset'!I126</f>
        <v>1</v>
      </c>
      <c r="H126" s="2">
        <v>0</v>
      </c>
      <c r="I126" s="2">
        <v>1</v>
      </c>
      <c r="J126" s="2">
        <v>0</v>
      </c>
      <c r="K126" s="7">
        <v>43.4</v>
      </c>
      <c r="L126" s="6">
        <v>147</v>
      </c>
      <c r="M126" s="8">
        <v>97</v>
      </c>
      <c r="N126" s="8">
        <v>22</v>
      </c>
      <c r="O126" s="9">
        <v>232676</v>
      </c>
      <c r="P126" s="9">
        <f t="shared" si="7"/>
        <v>12.357402206885011</v>
      </c>
      <c r="Q126" s="48">
        <v>283372.64379926067</v>
      </c>
      <c r="R126" s="9">
        <f t="shared" si="8"/>
        <v>12.554518072995414</v>
      </c>
      <c r="S126" s="56">
        <f t="shared" si="9"/>
        <v>3.885466467245436E-2</v>
      </c>
      <c r="T126" s="9">
        <f t="shared" si="10"/>
        <v>1.595123819799105E-2</v>
      </c>
      <c r="U126" s="9">
        <f t="shared" si="11"/>
        <v>283372.64379926055</v>
      </c>
      <c r="V126" s="9">
        <f t="shared" si="12"/>
        <v>2570149692.5091033</v>
      </c>
      <c r="W126" s="9">
        <f t="shared" si="13"/>
        <v>0.21788514414576729</v>
      </c>
    </row>
    <row r="127" spans="1:23" x14ac:dyDescent="0.3">
      <c r="A127" s="10">
        <v>126</v>
      </c>
      <c r="B127" s="6">
        <v>48</v>
      </c>
      <c r="C127" s="27">
        <f ca="1">IF('modified training dataset'!C127 = "M", 0, 1)</f>
        <v>0</v>
      </c>
      <c r="D127" s="27">
        <f>IF(DAD_MD_Training!E127="MARRIED",1,0)</f>
        <v>1</v>
      </c>
      <c r="E127" s="2">
        <v>0</v>
      </c>
      <c r="F127" s="2">
        <v>1</v>
      </c>
      <c r="G127" s="28">
        <f>DAD_MD_Training!D127*'modified training dataset'!I127</f>
        <v>0</v>
      </c>
      <c r="H127" s="2">
        <v>0</v>
      </c>
      <c r="I127" s="2">
        <v>0</v>
      </c>
      <c r="J127" s="2">
        <v>0</v>
      </c>
      <c r="K127" s="7">
        <v>60.3</v>
      </c>
      <c r="L127" s="6">
        <v>155</v>
      </c>
      <c r="M127" s="8">
        <v>60</v>
      </c>
      <c r="N127" s="8">
        <v>24</v>
      </c>
      <c r="O127" s="9">
        <v>127899</v>
      </c>
      <c r="P127" s="9">
        <f t="shared" si="7"/>
        <v>11.75899616892808</v>
      </c>
      <c r="Q127" s="48">
        <v>164922.47601808424</v>
      </c>
      <c r="R127" s="9">
        <f t="shared" si="8"/>
        <v>12.013230800157592</v>
      </c>
      <c r="S127" s="56">
        <f t="shared" si="9"/>
        <v>6.4635247716405761E-2</v>
      </c>
      <c r="T127" s="9">
        <f t="shared" si="10"/>
        <v>2.1620436606765814E-2</v>
      </c>
      <c r="U127" s="9">
        <f t="shared" si="11"/>
        <v>164922.47601808433</v>
      </c>
      <c r="V127" s="9">
        <f t="shared" si="12"/>
        <v>1370737776.4616654</v>
      </c>
      <c r="W127" s="9">
        <f t="shared" si="13"/>
        <v>0.28947431972168924</v>
      </c>
    </row>
    <row r="128" spans="1:23" x14ac:dyDescent="0.3">
      <c r="A128" s="10">
        <v>127</v>
      </c>
      <c r="B128" s="6">
        <v>8</v>
      </c>
      <c r="C128" s="27">
        <f ca="1">IF('modified training dataset'!C128 = "M", 0, 1)</f>
        <v>0</v>
      </c>
      <c r="D128" s="27">
        <f>IF(DAD_MD_Training!E128="MARRIED",1,0)</f>
        <v>0</v>
      </c>
      <c r="E128" s="2">
        <v>0</v>
      </c>
      <c r="F128" s="2">
        <v>0</v>
      </c>
      <c r="G128" s="28">
        <f>DAD_MD_Training!D128*'modified training dataset'!I128</f>
        <v>0</v>
      </c>
      <c r="H128" s="2">
        <v>0</v>
      </c>
      <c r="I128" s="2">
        <v>0</v>
      </c>
      <c r="J128" s="2">
        <v>1</v>
      </c>
      <c r="K128" s="7">
        <v>18</v>
      </c>
      <c r="L128" s="6">
        <v>118</v>
      </c>
      <c r="M128" s="8">
        <v>106</v>
      </c>
      <c r="N128" s="8">
        <v>24</v>
      </c>
      <c r="O128" s="9">
        <v>145362</v>
      </c>
      <c r="P128" s="9">
        <f t="shared" si="7"/>
        <v>11.886982461918713</v>
      </c>
      <c r="Q128" s="48">
        <v>177225.91803925429</v>
      </c>
      <c r="R128" s="9">
        <f t="shared" si="8"/>
        <v>12.085180570787411</v>
      </c>
      <c r="S128" s="56">
        <f t="shared" si="9"/>
        <v>3.9282490359128501E-2</v>
      </c>
      <c r="T128" s="9">
        <f t="shared" si="10"/>
        <v>1.6673542634024114E-2</v>
      </c>
      <c r="U128" s="9">
        <f t="shared" si="11"/>
        <v>177225.91803925438</v>
      </c>
      <c r="V128" s="9">
        <f t="shared" si="12"/>
        <v>1015309272.8123206</v>
      </c>
      <c r="W128" s="9">
        <f t="shared" si="13"/>
        <v>0.21920390500443293</v>
      </c>
    </row>
    <row r="129" spans="1:23" x14ac:dyDescent="0.3">
      <c r="A129" s="10">
        <v>128</v>
      </c>
      <c r="B129" s="6">
        <v>7</v>
      </c>
      <c r="C129" s="27">
        <f ca="1">IF('modified training dataset'!C129 = "M", 0, 1)</f>
        <v>0</v>
      </c>
      <c r="D129" s="27">
        <f>IF(DAD_MD_Training!E129="MARRIED",1,0)</f>
        <v>0</v>
      </c>
      <c r="E129" s="2">
        <v>0</v>
      </c>
      <c r="F129" s="2">
        <v>0</v>
      </c>
      <c r="G129" s="28">
        <f>DAD_MD_Training!D129*'modified training dataset'!I129</f>
        <v>0</v>
      </c>
      <c r="H129" s="2">
        <v>0</v>
      </c>
      <c r="I129" s="2">
        <v>0</v>
      </c>
      <c r="J129" s="2">
        <v>1</v>
      </c>
      <c r="K129" s="7">
        <v>19.3</v>
      </c>
      <c r="L129" s="6">
        <v>115</v>
      </c>
      <c r="M129" s="8">
        <v>80</v>
      </c>
      <c r="N129" s="8">
        <v>24</v>
      </c>
      <c r="O129" s="9">
        <v>165335.52000000002</v>
      </c>
      <c r="P129" s="9">
        <f t="shared" si="7"/>
        <v>12.015732142757946</v>
      </c>
      <c r="Q129" s="48">
        <v>136851.88462328078</v>
      </c>
      <c r="R129" s="9">
        <f t="shared" si="8"/>
        <v>11.826654485826545</v>
      </c>
      <c r="S129" s="56">
        <f t="shared" si="9"/>
        <v>3.5750360350668572E-2</v>
      </c>
      <c r="T129" s="9">
        <f t="shared" si="10"/>
        <v>1.5735841535495679E-2</v>
      </c>
      <c r="U129" s="9">
        <f t="shared" si="11"/>
        <v>136851.88462328081</v>
      </c>
      <c r="V129" s="9">
        <f t="shared" si="12"/>
        <v>811317484.27388978</v>
      </c>
      <c r="W129" s="9">
        <f t="shared" si="13"/>
        <v>0.17227777416927229</v>
      </c>
    </row>
    <row r="130" spans="1:23" x14ac:dyDescent="0.3">
      <c r="A130" s="10">
        <v>129</v>
      </c>
      <c r="B130" s="6">
        <v>16</v>
      </c>
      <c r="C130" s="27">
        <f ca="1">IF('modified training dataset'!C130 = "M", 0, 1)</f>
        <v>0</v>
      </c>
      <c r="D130" s="27">
        <f>IF(DAD_MD_Training!E130="MARRIED",1,0)</f>
        <v>0</v>
      </c>
      <c r="E130" s="2">
        <v>0</v>
      </c>
      <c r="F130" s="2">
        <v>0</v>
      </c>
      <c r="G130" s="28">
        <f>DAD_MD_Training!D130*'modified training dataset'!I130</f>
        <v>0</v>
      </c>
      <c r="H130" s="2">
        <v>0</v>
      </c>
      <c r="I130" s="2">
        <v>1</v>
      </c>
      <c r="J130" s="2">
        <v>0</v>
      </c>
      <c r="K130" s="7">
        <v>39.700000000000003</v>
      </c>
      <c r="L130" s="6">
        <v>160</v>
      </c>
      <c r="M130" s="8">
        <v>120</v>
      </c>
      <c r="N130" s="8">
        <v>24</v>
      </c>
      <c r="O130" s="9">
        <v>233266</v>
      </c>
      <c r="P130" s="9">
        <f t="shared" si="7"/>
        <v>12.359934712284113</v>
      </c>
      <c r="Q130" s="48">
        <v>312080.5046508892</v>
      </c>
      <c r="R130" s="9">
        <f t="shared" si="8"/>
        <v>12.6510164612354</v>
      </c>
      <c r="S130" s="56">
        <f t="shared" si="9"/>
        <v>8.4728584572540025E-2</v>
      </c>
      <c r="T130" s="9">
        <f t="shared" si="10"/>
        <v>2.3550427710754069E-2</v>
      </c>
      <c r="U130" s="9">
        <f t="shared" si="11"/>
        <v>312080.50465088943</v>
      </c>
      <c r="V130" s="9">
        <f t="shared" si="12"/>
        <v>6211726143.3650713</v>
      </c>
      <c r="W130" s="9">
        <f t="shared" si="13"/>
        <v>0.33787394927203035</v>
      </c>
    </row>
    <row r="131" spans="1:23" x14ac:dyDescent="0.3">
      <c r="A131" s="10">
        <v>130</v>
      </c>
      <c r="B131" s="6">
        <v>1</v>
      </c>
      <c r="C131" s="27">
        <f ca="1">IF('modified training dataset'!C131 = "M", 0, 1)</f>
        <v>0</v>
      </c>
      <c r="D131" s="27">
        <f>IF(DAD_MD_Training!E131="MARRIED",1,0)</f>
        <v>0</v>
      </c>
      <c r="E131" s="2">
        <v>0</v>
      </c>
      <c r="F131" s="2">
        <v>0</v>
      </c>
      <c r="G131" s="28">
        <f>DAD_MD_Training!D131*'modified training dataset'!I131</f>
        <v>0</v>
      </c>
      <c r="H131" s="2">
        <v>0</v>
      </c>
      <c r="I131" s="2">
        <v>0</v>
      </c>
      <c r="J131" s="2">
        <v>1</v>
      </c>
      <c r="K131" s="7">
        <v>9.6</v>
      </c>
      <c r="L131" s="6">
        <v>29</v>
      </c>
      <c r="M131" s="8">
        <v>92</v>
      </c>
      <c r="N131" s="8">
        <v>24</v>
      </c>
      <c r="O131" s="9">
        <v>153445</v>
      </c>
      <c r="P131" s="9">
        <f t="shared" ref="P131:P194" si="14">LN(O131)</f>
        <v>11.941097475613464</v>
      </c>
      <c r="Q131" s="48">
        <v>134738.13405126869</v>
      </c>
      <c r="R131" s="9">
        <f t="shared" ref="R131:R194" si="15">LN(Q131)</f>
        <v>11.811088425905094</v>
      </c>
      <c r="S131" s="56">
        <f t="shared" ref="S131:S194" si="16">(P131-R131)^2</f>
        <v>1.6902353006073456E-2</v>
      </c>
      <c r="T131" s="9">
        <f t="shared" ref="T131:T194" si="17">ABS(P131-R131)/P131</f>
        <v>1.0887529389478585E-2</v>
      </c>
      <c r="U131" s="9">
        <f t="shared" ref="U131:U194" si="18">EXP(R131)</f>
        <v>134738.13405126875</v>
      </c>
      <c r="V131" s="9">
        <f t="shared" ref="V131:V194" si="19">(O131-U131)^2</f>
        <v>349946833.62380087</v>
      </c>
      <c r="W131" s="9">
        <f t="shared" ref="W131:W194" si="20">ABS(O131-U131)/O131</f>
        <v>0.12191251555105252</v>
      </c>
    </row>
    <row r="132" spans="1:23" x14ac:dyDescent="0.3">
      <c r="A132" s="10">
        <v>131</v>
      </c>
      <c r="B132" s="6">
        <v>14</v>
      </c>
      <c r="C132" s="27">
        <f ca="1">IF('modified training dataset'!C132 = "M", 0, 1)</f>
        <v>0</v>
      </c>
      <c r="D132" s="27">
        <f>IF(DAD_MD_Training!E132="MARRIED",1,0)</f>
        <v>0</v>
      </c>
      <c r="E132" s="2">
        <v>0</v>
      </c>
      <c r="F132" s="2">
        <v>0</v>
      </c>
      <c r="G132" s="28">
        <f>DAD_MD_Training!D132*'modified training dataset'!I132</f>
        <v>1</v>
      </c>
      <c r="H132" s="2">
        <v>0</v>
      </c>
      <c r="I132" s="2">
        <v>1</v>
      </c>
      <c r="J132" s="2">
        <v>0</v>
      </c>
      <c r="K132" s="7">
        <v>36</v>
      </c>
      <c r="L132" s="6">
        <v>160</v>
      </c>
      <c r="M132" s="8">
        <v>125</v>
      </c>
      <c r="N132" s="8">
        <v>26</v>
      </c>
      <c r="O132" s="9">
        <v>135216</v>
      </c>
      <c r="P132" s="9">
        <f t="shared" si="14"/>
        <v>11.814628778784263</v>
      </c>
      <c r="Q132" s="48">
        <v>272239.15705511952</v>
      </c>
      <c r="R132" s="9">
        <f t="shared" si="15"/>
        <v>12.514436212839989</v>
      </c>
      <c r="S132" s="56">
        <f t="shared" si="16"/>
        <v>0.48973044475965977</v>
      </c>
      <c r="T132" s="9">
        <f t="shared" si="17"/>
        <v>5.9232282889190975E-2</v>
      </c>
      <c r="U132" s="9">
        <f t="shared" si="18"/>
        <v>272239.15705511952</v>
      </c>
      <c r="V132" s="9">
        <f t="shared" si="19"/>
        <v>18775345569.351952</v>
      </c>
      <c r="W132" s="9">
        <f t="shared" si="20"/>
        <v>1.01336496461306</v>
      </c>
    </row>
    <row r="133" spans="1:23" x14ac:dyDescent="0.3">
      <c r="A133" s="10">
        <v>132</v>
      </c>
      <c r="B133" s="6">
        <v>12</v>
      </c>
      <c r="C133" s="27">
        <f ca="1">IF('modified training dataset'!C133 = "M", 0, 1)</f>
        <v>0</v>
      </c>
      <c r="D133" s="27">
        <f>IF(DAD_MD_Training!E133="MARRIED",1,0)</f>
        <v>0</v>
      </c>
      <c r="E133" s="2">
        <v>1</v>
      </c>
      <c r="F133" s="2">
        <v>0</v>
      </c>
      <c r="G133" s="28">
        <f>DAD_MD_Training!D133*'modified training dataset'!I133</f>
        <v>0</v>
      </c>
      <c r="H133" s="2">
        <v>0</v>
      </c>
      <c r="I133" s="2">
        <v>0</v>
      </c>
      <c r="J133" s="2">
        <v>0</v>
      </c>
      <c r="K133" s="7">
        <v>40.799999999999997</v>
      </c>
      <c r="L133" s="6">
        <v>154</v>
      </c>
      <c r="M133" s="8">
        <v>84</v>
      </c>
      <c r="N133" s="8">
        <v>20</v>
      </c>
      <c r="O133" s="9">
        <v>117185</v>
      </c>
      <c r="P133" s="9">
        <f t="shared" si="14"/>
        <v>11.671509161585975</v>
      </c>
      <c r="Q133" s="48">
        <v>92467.163334274199</v>
      </c>
      <c r="R133" s="9">
        <f t="shared" si="15"/>
        <v>11.434608869495483</v>
      </c>
      <c r="S133" s="56">
        <f t="shared" si="16"/>
        <v>5.6121748392560698E-2</v>
      </c>
      <c r="T133" s="9">
        <f t="shared" si="17"/>
        <v>2.029731449555762E-2</v>
      </c>
      <c r="U133" s="9">
        <f t="shared" si="18"/>
        <v>92467.163334274155</v>
      </c>
      <c r="V133" s="9">
        <f t="shared" si="19"/>
        <v>610971449.43350101</v>
      </c>
      <c r="W133" s="9">
        <f t="shared" si="20"/>
        <v>0.21093003938836749</v>
      </c>
    </row>
    <row r="134" spans="1:23" x14ac:dyDescent="0.3">
      <c r="A134" s="10">
        <v>133</v>
      </c>
      <c r="B134" s="6">
        <v>16</v>
      </c>
      <c r="C134" s="27">
        <f ca="1">IF('modified training dataset'!C134 = "M", 0, 1)</f>
        <v>0</v>
      </c>
      <c r="D134" s="27">
        <f>IF(DAD_MD_Training!E134="MARRIED",1,0)</f>
        <v>0</v>
      </c>
      <c r="E134" s="2">
        <v>0</v>
      </c>
      <c r="F134" s="2">
        <v>0</v>
      </c>
      <c r="G134" s="28">
        <f>DAD_MD_Training!D134*'modified training dataset'!I134</f>
        <v>0</v>
      </c>
      <c r="H134" s="2">
        <v>0</v>
      </c>
      <c r="I134" s="2">
        <v>0</v>
      </c>
      <c r="J134" s="2">
        <v>0</v>
      </c>
      <c r="K134" s="7">
        <v>45</v>
      </c>
      <c r="L134" s="6">
        <v>163</v>
      </c>
      <c r="M134" s="8">
        <v>85</v>
      </c>
      <c r="N134" s="8">
        <v>20</v>
      </c>
      <c r="O134" s="9">
        <v>108989</v>
      </c>
      <c r="P134" s="9">
        <f t="shared" si="14"/>
        <v>11.599002238687582</v>
      </c>
      <c r="Q134" s="48">
        <v>103650.6471007395</v>
      </c>
      <c r="R134" s="9">
        <f t="shared" si="15"/>
        <v>11.548781360977477</v>
      </c>
      <c r="S134" s="56">
        <f t="shared" si="16"/>
        <v>2.5221365579733185E-3</v>
      </c>
      <c r="T134" s="9">
        <f t="shared" si="17"/>
        <v>4.329758428927368E-3</v>
      </c>
      <c r="U134" s="9">
        <f t="shared" si="18"/>
        <v>103650.64710073957</v>
      </c>
      <c r="V134" s="9">
        <f t="shared" si="19"/>
        <v>28498011.677042197</v>
      </c>
      <c r="W134" s="9">
        <f t="shared" si="20"/>
        <v>4.8980657674264613E-2</v>
      </c>
    </row>
    <row r="135" spans="1:23" x14ac:dyDescent="0.3">
      <c r="A135" s="10">
        <v>134</v>
      </c>
      <c r="B135" s="6">
        <v>12</v>
      </c>
      <c r="C135" s="27">
        <f ca="1">IF('modified training dataset'!C135 = "M", 0, 1)</f>
        <v>0</v>
      </c>
      <c r="D135" s="27">
        <f>IF(DAD_MD_Training!E135="MARRIED",1,0)</f>
        <v>0</v>
      </c>
      <c r="E135" s="2">
        <v>0</v>
      </c>
      <c r="F135" s="2">
        <v>0</v>
      </c>
      <c r="G135" s="28">
        <f>DAD_MD_Training!D135*'modified training dataset'!I135</f>
        <v>0</v>
      </c>
      <c r="H135" s="2">
        <v>0</v>
      </c>
      <c r="I135" s="2">
        <v>0</v>
      </c>
      <c r="J135" s="2">
        <v>1</v>
      </c>
      <c r="K135" s="7">
        <v>32.4</v>
      </c>
      <c r="L135" s="6">
        <v>151</v>
      </c>
      <c r="M135" s="8">
        <v>102</v>
      </c>
      <c r="N135" s="8">
        <v>24</v>
      </c>
      <c r="O135" s="9">
        <v>148652</v>
      </c>
      <c r="P135" s="9">
        <f t="shared" si="14"/>
        <v>11.909363282758875</v>
      </c>
      <c r="Q135" s="48">
        <v>180084.58885600098</v>
      </c>
      <c r="R135" s="9">
        <f t="shared" si="15"/>
        <v>12.101181957574919</v>
      </c>
      <c r="S135" s="56">
        <f t="shared" si="16"/>
        <v>3.6794404008183394E-2</v>
      </c>
      <c r="T135" s="9">
        <f t="shared" si="17"/>
        <v>1.6106543251874713E-2</v>
      </c>
      <c r="U135" s="9">
        <f t="shared" si="18"/>
        <v>180084.58885600089</v>
      </c>
      <c r="V135" s="9">
        <f t="shared" si="19"/>
        <v>988007642.1903913</v>
      </c>
      <c r="W135" s="9">
        <f t="shared" si="20"/>
        <v>0.21145083050346372</v>
      </c>
    </row>
    <row r="136" spans="1:23" x14ac:dyDescent="0.3">
      <c r="A136" s="10">
        <v>135</v>
      </c>
      <c r="B136" s="6">
        <v>2</v>
      </c>
      <c r="C136" s="27">
        <f ca="1">IF('modified training dataset'!C136 = "M", 0, 1)</f>
        <v>0</v>
      </c>
      <c r="D136" s="27">
        <f>IF(DAD_MD_Training!E136="MARRIED",1,0)</f>
        <v>0</v>
      </c>
      <c r="E136" s="2">
        <v>1</v>
      </c>
      <c r="F136" s="2">
        <v>0</v>
      </c>
      <c r="G136" s="28">
        <f>DAD_MD_Training!D136*'modified training dataset'!I136</f>
        <v>0</v>
      </c>
      <c r="H136" s="2">
        <v>0</v>
      </c>
      <c r="I136" s="2">
        <v>0</v>
      </c>
      <c r="J136" s="2">
        <v>0</v>
      </c>
      <c r="K136" s="7">
        <v>7.4</v>
      </c>
      <c r="L136" s="6">
        <v>77</v>
      </c>
      <c r="M136" s="8">
        <v>126</v>
      </c>
      <c r="N136" s="8">
        <v>30</v>
      </c>
      <c r="O136" s="9">
        <v>79302</v>
      </c>
      <c r="P136" s="9">
        <f t="shared" si="14"/>
        <v>11.281018627985862</v>
      </c>
      <c r="Q136" s="48">
        <v>161180.22546884831</v>
      </c>
      <c r="R136" s="9">
        <f t="shared" si="15"/>
        <v>11.990278430741206</v>
      </c>
      <c r="S136" s="56">
        <f t="shared" si="16"/>
        <v>0.50304946780454984</v>
      </c>
      <c r="T136" s="9">
        <f t="shared" si="17"/>
        <v>6.2871964504678524E-2</v>
      </c>
      <c r="U136" s="9">
        <f t="shared" si="18"/>
        <v>161180.22546884831</v>
      </c>
      <c r="V136" s="9">
        <f t="shared" si="19"/>
        <v>6704043805.9275599</v>
      </c>
      <c r="W136" s="9">
        <f t="shared" si="20"/>
        <v>1.0324862609877217</v>
      </c>
    </row>
    <row r="137" spans="1:23" x14ac:dyDescent="0.3">
      <c r="A137" s="10">
        <v>136</v>
      </c>
      <c r="B137" s="6">
        <v>6</v>
      </c>
      <c r="C137" s="27">
        <f ca="1">IF('modified training dataset'!C137 = "M", 0, 1)</f>
        <v>0</v>
      </c>
      <c r="D137" s="27">
        <f>IF(DAD_MD_Training!E137="MARRIED",1,0)</f>
        <v>0</v>
      </c>
      <c r="E137" s="2">
        <v>0</v>
      </c>
      <c r="F137" s="2">
        <v>0</v>
      </c>
      <c r="G137" s="28">
        <f>DAD_MD_Training!D137*'modified training dataset'!I137</f>
        <v>0</v>
      </c>
      <c r="H137" s="2">
        <v>0</v>
      </c>
      <c r="I137" s="2">
        <v>0</v>
      </c>
      <c r="J137" s="2">
        <v>1</v>
      </c>
      <c r="K137" s="7">
        <v>16.399999999999999</v>
      </c>
      <c r="L137" s="6">
        <v>105</v>
      </c>
      <c r="M137" s="8">
        <v>110</v>
      </c>
      <c r="N137" s="8">
        <v>20</v>
      </c>
      <c r="O137" s="9">
        <v>147132</v>
      </c>
      <c r="P137" s="9">
        <f t="shared" si="14"/>
        <v>11.899085422020388</v>
      </c>
      <c r="Q137" s="48">
        <v>166087.93972673986</v>
      </c>
      <c r="R137" s="9">
        <f t="shared" si="15"/>
        <v>12.020272684456771</v>
      </c>
      <c r="S137" s="56">
        <f t="shared" si="16"/>
        <v>1.4686352576824713E-2</v>
      </c>
      <c r="T137" s="9">
        <f t="shared" si="17"/>
        <v>1.0184586305441109E-2</v>
      </c>
      <c r="U137" s="9">
        <f t="shared" si="18"/>
        <v>166087.93972673977</v>
      </c>
      <c r="V137" s="9">
        <f t="shared" si="19"/>
        <v>359327650.92379111</v>
      </c>
      <c r="W137" s="9">
        <f t="shared" si="20"/>
        <v>0.12883628120830121</v>
      </c>
    </row>
    <row r="138" spans="1:23" x14ac:dyDescent="0.3">
      <c r="A138" s="10">
        <v>137</v>
      </c>
      <c r="B138" s="6">
        <v>5</v>
      </c>
      <c r="C138" s="27">
        <f ca="1">IF('modified training dataset'!C138 = "M", 0, 1)</f>
        <v>0</v>
      </c>
      <c r="D138" s="27">
        <f>IF(DAD_MD_Training!E138="MARRIED",1,0)</f>
        <v>0</v>
      </c>
      <c r="E138" s="2">
        <v>1</v>
      </c>
      <c r="F138" s="2">
        <v>0</v>
      </c>
      <c r="G138" s="28">
        <f>DAD_MD_Training!D138*'modified training dataset'!I138</f>
        <v>0</v>
      </c>
      <c r="H138" s="2">
        <v>0</v>
      </c>
      <c r="I138" s="2">
        <v>0</v>
      </c>
      <c r="J138" s="2">
        <v>0</v>
      </c>
      <c r="K138" s="7">
        <v>15</v>
      </c>
      <c r="L138" s="6">
        <v>105</v>
      </c>
      <c r="M138" s="8">
        <v>124</v>
      </c>
      <c r="N138" s="8">
        <v>26</v>
      </c>
      <c r="O138" s="9">
        <v>131738.27000000002</v>
      </c>
      <c r="P138" s="9">
        <f t="shared" si="14"/>
        <v>11.788572430181938</v>
      </c>
      <c r="Q138" s="48">
        <v>154053.27847845285</v>
      </c>
      <c r="R138" s="9">
        <f t="shared" si="15"/>
        <v>11.945053785709769</v>
      </c>
      <c r="S138" s="56">
        <f t="shared" si="16"/>
        <v>2.4486414627827319E-2</v>
      </c>
      <c r="T138" s="9">
        <f t="shared" si="17"/>
        <v>1.3273986859273643E-2</v>
      </c>
      <c r="U138" s="9">
        <f t="shared" si="18"/>
        <v>154053.27847845296</v>
      </c>
      <c r="V138" s="9">
        <f t="shared" si="19"/>
        <v>497959603.3934269</v>
      </c>
      <c r="W138" s="9">
        <f t="shared" si="20"/>
        <v>0.16938895947588309</v>
      </c>
    </row>
    <row r="139" spans="1:23" x14ac:dyDescent="0.3">
      <c r="A139" s="10">
        <v>138</v>
      </c>
      <c r="B139" s="6">
        <v>8</v>
      </c>
      <c r="C139" s="27">
        <f ca="1">IF('modified training dataset'!C139 = "M", 0, 1)</f>
        <v>0</v>
      </c>
      <c r="D139" s="27">
        <f>IF(DAD_MD_Training!E139="MARRIED",1,0)</f>
        <v>0</v>
      </c>
      <c r="E139" s="2">
        <v>0</v>
      </c>
      <c r="F139" s="2">
        <v>0</v>
      </c>
      <c r="G139" s="28">
        <f>DAD_MD_Training!D139*'modified training dataset'!I139</f>
        <v>0</v>
      </c>
      <c r="H139" s="2">
        <v>0</v>
      </c>
      <c r="I139" s="2">
        <v>0</v>
      </c>
      <c r="J139" s="2">
        <v>1</v>
      </c>
      <c r="K139" s="7">
        <v>21.3</v>
      </c>
      <c r="L139" s="6">
        <v>127</v>
      </c>
      <c r="M139" s="8">
        <v>110</v>
      </c>
      <c r="N139" s="8">
        <v>24</v>
      </c>
      <c r="O139" s="9">
        <v>146355</v>
      </c>
      <c r="P139" s="9">
        <f t="shared" si="14"/>
        <v>11.89379045621016</v>
      </c>
      <c r="Q139" s="48">
        <v>183280.26427382321</v>
      </c>
      <c r="R139" s="9">
        <f t="shared" si="15"/>
        <v>12.118771759039385</v>
      </c>
      <c r="S139" s="56">
        <f t="shared" si="16"/>
        <v>5.0616586622735202E-2</v>
      </c>
      <c r="T139" s="9">
        <f t="shared" si="17"/>
        <v>1.8915862328123825E-2</v>
      </c>
      <c r="U139" s="9">
        <f t="shared" si="18"/>
        <v>183280.2642738233</v>
      </c>
      <c r="V139" s="9">
        <f t="shared" si="19"/>
        <v>1363475141.6916912</v>
      </c>
      <c r="W139" s="9">
        <f t="shared" si="20"/>
        <v>0.25229930151906871</v>
      </c>
    </row>
    <row r="140" spans="1:23" x14ac:dyDescent="0.3">
      <c r="A140" s="10">
        <v>139</v>
      </c>
      <c r="B140" s="6">
        <v>11</v>
      </c>
      <c r="C140" s="27">
        <f ca="1">IF('modified training dataset'!C140 = "M", 0, 1)</f>
        <v>0</v>
      </c>
      <c r="D140" s="27">
        <f>IF(DAD_MD_Training!E140="MARRIED",1,0)</f>
        <v>0</v>
      </c>
      <c r="E140" s="2">
        <v>0</v>
      </c>
      <c r="F140" s="2">
        <v>0</v>
      </c>
      <c r="G140" s="28">
        <f>DAD_MD_Training!D140*'modified training dataset'!I140</f>
        <v>0</v>
      </c>
      <c r="H140" s="2">
        <v>0</v>
      </c>
      <c r="I140" s="2">
        <v>0</v>
      </c>
      <c r="J140" s="2">
        <v>1</v>
      </c>
      <c r="K140" s="7">
        <v>16.3</v>
      </c>
      <c r="L140" s="6">
        <v>120</v>
      </c>
      <c r="M140" s="8">
        <v>98</v>
      </c>
      <c r="N140" s="8">
        <v>24</v>
      </c>
      <c r="O140" s="9">
        <v>97060.800000000003</v>
      </c>
      <c r="P140" s="9">
        <f t="shared" si="14"/>
        <v>11.483092865249574</v>
      </c>
      <c r="Q140" s="48">
        <v>172383.70888825625</v>
      </c>
      <c r="R140" s="9">
        <f t="shared" si="15"/>
        <v>12.057478136738906</v>
      </c>
      <c r="S140" s="56">
        <f t="shared" si="16"/>
        <v>0.32991844010387344</v>
      </c>
      <c r="T140" s="9">
        <f t="shared" si="17"/>
        <v>5.0020084155859353E-2</v>
      </c>
      <c r="U140" s="9">
        <f t="shared" si="18"/>
        <v>172383.70888825619</v>
      </c>
      <c r="V140" s="9">
        <f t="shared" si="19"/>
        <v>5673540603.3885441</v>
      </c>
      <c r="W140" s="9">
        <f t="shared" si="20"/>
        <v>0.77603840982411221</v>
      </c>
    </row>
    <row r="141" spans="1:23" x14ac:dyDescent="0.3">
      <c r="A141" s="10">
        <v>140</v>
      </c>
      <c r="B141" s="6">
        <v>55</v>
      </c>
      <c r="C141" s="27">
        <f ca="1">IF('modified training dataset'!C141 = "M", 0, 1)</f>
        <v>0</v>
      </c>
      <c r="D141" s="27">
        <f>IF(DAD_MD_Training!E141="MARRIED",1,0)</f>
        <v>1</v>
      </c>
      <c r="E141" s="2">
        <v>0</v>
      </c>
      <c r="F141" s="2">
        <v>0</v>
      </c>
      <c r="G141" s="28">
        <f>DAD_MD_Training!D141*'modified training dataset'!I141</f>
        <v>0</v>
      </c>
      <c r="H141" s="2">
        <v>0</v>
      </c>
      <c r="I141" s="2">
        <v>0</v>
      </c>
      <c r="J141" s="2">
        <v>1</v>
      </c>
      <c r="K141" s="7">
        <v>60</v>
      </c>
      <c r="L141" s="6">
        <v>160</v>
      </c>
      <c r="M141" s="8">
        <v>92</v>
      </c>
      <c r="N141" s="8">
        <v>20</v>
      </c>
      <c r="O141" s="9">
        <v>84002.5</v>
      </c>
      <c r="P141" s="9">
        <f t="shared" si="14"/>
        <v>11.338601839287335</v>
      </c>
      <c r="Q141" s="48">
        <v>237943.48025417168</v>
      </c>
      <c r="R141" s="9">
        <f t="shared" si="15"/>
        <v>12.379788446527616</v>
      </c>
      <c r="S141" s="56">
        <f t="shared" si="16"/>
        <v>1.084069551096527</v>
      </c>
      <c r="T141" s="9">
        <f t="shared" si="17"/>
        <v>9.1826719202067211E-2</v>
      </c>
      <c r="U141" s="9">
        <f t="shared" si="18"/>
        <v>237943.48025417168</v>
      </c>
      <c r="V141" s="9">
        <f t="shared" si="19"/>
        <v>23697825401.615276</v>
      </c>
      <c r="W141" s="9">
        <f t="shared" si="20"/>
        <v>1.8325761763539381</v>
      </c>
    </row>
    <row r="142" spans="1:23" x14ac:dyDescent="0.3">
      <c r="A142" s="10">
        <v>141</v>
      </c>
      <c r="B142" s="6">
        <v>1</v>
      </c>
      <c r="C142" s="27">
        <f ca="1">IF('modified training dataset'!C142 = "M", 0, 1)</f>
        <v>0</v>
      </c>
      <c r="D142" s="27">
        <f>IF(DAD_MD_Training!E142="MARRIED",1,0)</f>
        <v>0</v>
      </c>
      <c r="E142" s="2">
        <v>0</v>
      </c>
      <c r="F142" s="2">
        <v>0</v>
      </c>
      <c r="G142" s="28">
        <f>DAD_MD_Training!D142*'modified training dataset'!I142</f>
        <v>0</v>
      </c>
      <c r="H142" s="2">
        <v>0</v>
      </c>
      <c r="I142" s="2">
        <v>0</v>
      </c>
      <c r="J142" s="2">
        <v>1</v>
      </c>
      <c r="K142" s="7">
        <v>8</v>
      </c>
      <c r="L142" s="6">
        <v>72</v>
      </c>
      <c r="M142" s="8">
        <v>120</v>
      </c>
      <c r="N142" s="8">
        <v>24</v>
      </c>
      <c r="O142" s="9">
        <v>106070</v>
      </c>
      <c r="P142" s="9">
        <f t="shared" si="14"/>
        <v>11.571854532499517</v>
      </c>
      <c r="Q142" s="48">
        <v>180335.73439517547</v>
      </c>
      <c r="R142" s="9">
        <f t="shared" si="15"/>
        <v>12.102575583647704</v>
      </c>
      <c r="S142" s="56">
        <f t="shared" si="16"/>
        <v>0.28166483413183724</v>
      </c>
      <c r="T142" s="9">
        <f t="shared" si="17"/>
        <v>4.5863093910976788E-2</v>
      </c>
      <c r="U142" s="9">
        <f t="shared" si="18"/>
        <v>180335.73439517533</v>
      </c>
      <c r="V142" s="9">
        <f t="shared" si="19"/>
        <v>5515399305.2547274</v>
      </c>
      <c r="W142" s="9">
        <f t="shared" si="20"/>
        <v>0.70015776746653458</v>
      </c>
    </row>
    <row r="143" spans="1:23" x14ac:dyDescent="0.3">
      <c r="A143" s="10">
        <v>142</v>
      </c>
      <c r="B143" s="6">
        <v>14</v>
      </c>
      <c r="C143" s="27">
        <f ca="1">IF('modified training dataset'!C143 = "M", 0, 1)</f>
        <v>0</v>
      </c>
      <c r="D143" s="27">
        <f>IF(DAD_MD_Training!E143="MARRIED",1,0)</f>
        <v>0</v>
      </c>
      <c r="E143" s="2">
        <v>0</v>
      </c>
      <c r="F143" s="2">
        <v>1</v>
      </c>
      <c r="G143" s="28">
        <f>DAD_MD_Training!D143*'modified training dataset'!I143</f>
        <v>0</v>
      </c>
      <c r="H143" s="2">
        <v>0</v>
      </c>
      <c r="I143" s="2">
        <v>0</v>
      </c>
      <c r="J143" s="2">
        <v>0</v>
      </c>
      <c r="K143" s="7">
        <v>37</v>
      </c>
      <c r="L143" s="6">
        <v>155</v>
      </c>
      <c r="M143" s="8">
        <v>84</v>
      </c>
      <c r="N143" s="8">
        <v>22</v>
      </c>
      <c r="O143" s="9">
        <v>123187.9</v>
      </c>
      <c r="P143" s="9">
        <f t="shared" si="14"/>
        <v>11.721466110972504</v>
      </c>
      <c r="Q143" s="48">
        <v>128275.93188474761</v>
      </c>
      <c r="R143" s="9">
        <f t="shared" si="15"/>
        <v>11.761938940525525</v>
      </c>
      <c r="S143" s="56">
        <f t="shared" si="16"/>
        <v>1.6380499320279086E-3</v>
      </c>
      <c r="T143" s="9">
        <f t="shared" si="17"/>
        <v>3.4528811643395425E-3</v>
      </c>
      <c r="U143" s="9">
        <f t="shared" si="18"/>
        <v>128275.93188474764</v>
      </c>
      <c r="V143" s="9">
        <f t="shared" si="19"/>
        <v>25888068.460208669</v>
      </c>
      <c r="W143" s="9">
        <f t="shared" si="20"/>
        <v>4.1303016649749245E-2</v>
      </c>
    </row>
    <row r="144" spans="1:23" x14ac:dyDescent="0.3">
      <c r="A144" s="10">
        <v>143</v>
      </c>
      <c r="B144" s="6">
        <v>6</v>
      </c>
      <c r="C144" s="27">
        <f ca="1">IF('modified training dataset'!C144 = "M", 0, 1)</f>
        <v>0</v>
      </c>
      <c r="D144" s="27">
        <f>IF(DAD_MD_Training!E144="MARRIED",1,0)</f>
        <v>0</v>
      </c>
      <c r="E144" s="2">
        <v>0</v>
      </c>
      <c r="F144" s="2">
        <v>0</v>
      </c>
      <c r="G144" s="28">
        <f>DAD_MD_Training!D144*'modified training dataset'!I144</f>
        <v>0</v>
      </c>
      <c r="H144" s="2">
        <v>0</v>
      </c>
      <c r="I144" s="2">
        <v>0</v>
      </c>
      <c r="J144" s="2">
        <v>1</v>
      </c>
      <c r="K144" s="7">
        <v>18</v>
      </c>
      <c r="L144" s="6">
        <v>120</v>
      </c>
      <c r="M144" s="8">
        <v>82</v>
      </c>
      <c r="N144" s="8">
        <v>24</v>
      </c>
      <c r="O144" s="9">
        <v>120367.81</v>
      </c>
      <c r="P144" s="9">
        <f t="shared" si="14"/>
        <v>11.698307417306134</v>
      </c>
      <c r="Q144" s="48">
        <v>138516.68362854209</v>
      </c>
      <c r="R144" s="9">
        <f t="shared" si="15"/>
        <v>11.838746056766734</v>
      </c>
      <c r="S144" s="56">
        <f t="shared" si="16"/>
        <v>1.9723011453544294E-2</v>
      </c>
      <c r="T144" s="9">
        <f t="shared" si="17"/>
        <v>1.2005039229251132E-2</v>
      </c>
      <c r="U144" s="9">
        <f t="shared" si="18"/>
        <v>138516.68362854206</v>
      </c>
      <c r="V144" s="9">
        <f t="shared" si="19"/>
        <v>329381613.98478943</v>
      </c>
      <c r="W144" s="9">
        <f t="shared" si="20"/>
        <v>0.15077846501105288</v>
      </c>
    </row>
    <row r="145" spans="1:23" x14ac:dyDescent="0.3">
      <c r="A145" s="10">
        <v>144</v>
      </c>
      <c r="B145" s="6">
        <v>8</v>
      </c>
      <c r="C145" s="27">
        <f ca="1">IF('modified training dataset'!C145 = "M", 0, 1)</f>
        <v>0</v>
      </c>
      <c r="D145" s="27">
        <f>IF(DAD_MD_Training!E145="MARRIED",1,0)</f>
        <v>0</v>
      </c>
      <c r="E145" s="2">
        <v>0</v>
      </c>
      <c r="F145" s="2">
        <v>0</v>
      </c>
      <c r="G145" s="28">
        <f>DAD_MD_Training!D145*'modified training dataset'!I145</f>
        <v>0</v>
      </c>
      <c r="H145" s="2">
        <v>0</v>
      </c>
      <c r="I145" s="2">
        <v>0</v>
      </c>
      <c r="J145" s="2">
        <v>1</v>
      </c>
      <c r="K145" s="7">
        <v>22</v>
      </c>
      <c r="L145" s="6">
        <v>130</v>
      </c>
      <c r="M145" s="8">
        <v>98</v>
      </c>
      <c r="N145" s="8">
        <v>24</v>
      </c>
      <c r="O145" s="9">
        <v>140372</v>
      </c>
      <c r="P145" s="9">
        <f t="shared" si="14"/>
        <v>11.852051320485572</v>
      </c>
      <c r="Q145" s="48">
        <v>166047.39842474909</v>
      </c>
      <c r="R145" s="9">
        <f t="shared" si="15"/>
        <v>12.020028559261194</v>
      </c>
      <c r="S145" s="56">
        <f t="shared" si="16"/>
        <v>2.821635274668232E-2</v>
      </c>
      <c r="T145" s="9">
        <f t="shared" si="17"/>
        <v>1.4172840990426969E-2</v>
      </c>
      <c r="U145" s="9">
        <f t="shared" si="18"/>
        <v>166047.398424749</v>
      </c>
      <c r="V145" s="9">
        <f t="shared" si="19"/>
        <v>659226084.26960349</v>
      </c>
      <c r="W145" s="9">
        <f t="shared" si="20"/>
        <v>0.18290968586861339</v>
      </c>
    </row>
    <row r="146" spans="1:23" x14ac:dyDescent="0.3">
      <c r="A146" s="10">
        <v>145</v>
      </c>
      <c r="B146" s="6">
        <v>8</v>
      </c>
      <c r="C146" s="27">
        <f ca="1">IF('modified training dataset'!C146 = "M", 0, 1)</f>
        <v>0</v>
      </c>
      <c r="D146" s="27">
        <f>IF(DAD_MD_Training!E146="MARRIED",1,0)</f>
        <v>0</v>
      </c>
      <c r="E146" s="2">
        <v>0</v>
      </c>
      <c r="F146" s="2">
        <v>0</v>
      </c>
      <c r="G146" s="28">
        <f>DAD_MD_Training!D146*'modified training dataset'!I146</f>
        <v>0</v>
      </c>
      <c r="H146" s="2">
        <v>0</v>
      </c>
      <c r="I146" s="2">
        <v>0</v>
      </c>
      <c r="J146" s="2">
        <v>1</v>
      </c>
      <c r="K146" s="7">
        <v>18.399999999999999</v>
      </c>
      <c r="L146" s="6">
        <v>112</v>
      </c>
      <c r="M146" s="8">
        <v>100</v>
      </c>
      <c r="N146" s="8">
        <v>30</v>
      </c>
      <c r="O146" s="9">
        <v>102852</v>
      </c>
      <c r="P146" s="9">
        <f t="shared" si="14"/>
        <v>11.541046340686883</v>
      </c>
      <c r="Q146" s="48">
        <v>185441.88464232444</v>
      </c>
      <c r="R146" s="9">
        <f t="shared" si="15"/>
        <v>12.130496821606084</v>
      </c>
      <c r="S146" s="56">
        <f t="shared" si="16"/>
        <v>0.34745186945587703</v>
      </c>
      <c r="T146" s="9">
        <f t="shared" si="17"/>
        <v>5.107426688351021E-2</v>
      </c>
      <c r="U146" s="9">
        <f t="shared" si="18"/>
        <v>185441.88464232453</v>
      </c>
      <c r="V146" s="9">
        <f t="shared" si="19"/>
        <v>6821089045.2324724</v>
      </c>
      <c r="W146" s="9">
        <f t="shared" si="20"/>
        <v>0.80299736166846081</v>
      </c>
    </row>
    <row r="147" spans="1:23" x14ac:dyDescent="0.3">
      <c r="A147" s="10">
        <v>146</v>
      </c>
      <c r="B147" s="6">
        <v>1</v>
      </c>
      <c r="C147" s="27">
        <f ca="1">IF('modified training dataset'!C147 = "M", 0, 1)</f>
        <v>0</v>
      </c>
      <c r="D147" s="27">
        <f>IF(DAD_MD_Training!E147="MARRIED",1,0)</f>
        <v>0</v>
      </c>
      <c r="E147" s="2">
        <v>0</v>
      </c>
      <c r="F147" s="2">
        <v>0</v>
      </c>
      <c r="G147" s="28">
        <f>DAD_MD_Training!D147*'modified training dataset'!I147</f>
        <v>0</v>
      </c>
      <c r="H147" s="2">
        <v>0</v>
      </c>
      <c r="I147" s="2">
        <v>0</v>
      </c>
      <c r="J147" s="2">
        <v>1</v>
      </c>
      <c r="K147" s="7">
        <v>6.8</v>
      </c>
      <c r="L147" s="6">
        <v>68</v>
      </c>
      <c r="M147" s="8">
        <v>112</v>
      </c>
      <c r="N147" s="8">
        <v>24</v>
      </c>
      <c r="O147" s="9">
        <v>154669</v>
      </c>
      <c r="P147" s="9">
        <f t="shared" si="14"/>
        <v>11.949042628633384</v>
      </c>
      <c r="Q147" s="48">
        <v>168562.47009557535</v>
      </c>
      <c r="R147" s="9">
        <f t="shared" si="15"/>
        <v>12.035061702473545</v>
      </c>
      <c r="S147" s="56">
        <f t="shared" si="16"/>
        <v>7.3992810643190602E-3</v>
      </c>
      <c r="T147" s="9">
        <f t="shared" si="17"/>
        <v>7.1988255890923182E-3</v>
      </c>
      <c r="U147" s="9">
        <f t="shared" si="18"/>
        <v>168562.47009557547</v>
      </c>
      <c r="V147" s="9">
        <f t="shared" si="19"/>
        <v>193028511.29664978</v>
      </c>
      <c r="W147" s="9">
        <f t="shared" si="20"/>
        <v>8.9827115295084775E-2</v>
      </c>
    </row>
    <row r="148" spans="1:23" x14ac:dyDescent="0.3">
      <c r="A148" s="10">
        <v>147</v>
      </c>
      <c r="B148" s="6">
        <v>8</v>
      </c>
      <c r="C148" s="27">
        <f ca="1">IF('modified training dataset'!C148 = "M", 0, 1)</f>
        <v>0</v>
      </c>
      <c r="D148" s="27">
        <f>IF(DAD_MD_Training!E148="MARRIED",1,0)</f>
        <v>0</v>
      </c>
      <c r="E148" s="2">
        <v>0</v>
      </c>
      <c r="F148" s="2">
        <v>1</v>
      </c>
      <c r="G148" s="28">
        <f>DAD_MD_Training!D148*'modified training dataset'!I148</f>
        <v>0</v>
      </c>
      <c r="H148" s="2">
        <v>0</v>
      </c>
      <c r="I148" s="2">
        <v>0</v>
      </c>
      <c r="J148" s="2">
        <v>0</v>
      </c>
      <c r="K148" s="7">
        <v>24</v>
      </c>
      <c r="L148" s="6">
        <v>126</v>
      </c>
      <c r="M148" s="8">
        <v>100</v>
      </c>
      <c r="N148" s="8">
        <v>24</v>
      </c>
      <c r="O148" s="9">
        <v>115935.54000000001</v>
      </c>
      <c r="P148" s="9">
        <f t="shared" si="14"/>
        <v>11.660789625980613</v>
      </c>
      <c r="Q148" s="48">
        <v>144716.00082751084</v>
      </c>
      <c r="R148" s="9">
        <f t="shared" si="15"/>
        <v>11.882528485825489</v>
      </c>
      <c r="S148" s="56">
        <f t="shared" si="16"/>
        <v>4.916812196530574E-2</v>
      </c>
      <c r="T148" s="9">
        <f t="shared" si="17"/>
        <v>1.9015767109873512E-2</v>
      </c>
      <c r="U148" s="9">
        <f t="shared" si="18"/>
        <v>144716.00082751081</v>
      </c>
      <c r="V148" s="9">
        <f t="shared" si="19"/>
        <v>828314925.4438839</v>
      </c>
      <c r="W148" s="9">
        <f t="shared" si="20"/>
        <v>0.24824536830993155</v>
      </c>
    </row>
    <row r="149" spans="1:23" x14ac:dyDescent="0.3">
      <c r="A149" s="10">
        <v>148</v>
      </c>
      <c r="B149" s="6">
        <v>10</v>
      </c>
      <c r="C149" s="27">
        <f ca="1">IF('modified training dataset'!C149 = "M", 0, 1)</f>
        <v>0</v>
      </c>
      <c r="D149" s="27">
        <f>IF(DAD_MD_Training!E149="MARRIED",1,0)</f>
        <v>0</v>
      </c>
      <c r="E149" s="2">
        <v>1</v>
      </c>
      <c r="F149" s="2">
        <v>0</v>
      </c>
      <c r="G149" s="28">
        <f>DAD_MD_Training!D149*'modified training dataset'!I149</f>
        <v>0</v>
      </c>
      <c r="H149" s="2">
        <v>0</v>
      </c>
      <c r="I149" s="2">
        <v>0</v>
      </c>
      <c r="J149" s="2">
        <v>0</v>
      </c>
      <c r="K149" s="7">
        <v>22.5</v>
      </c>
      <c r="L149" s="6">
        <v>129</v>
      </c>
      <c r="M149" s="8">
        <v>108</v>
      </c>
      <c r="N149" s="8">
        <v>28</v>
      </c>
      <c r="O149" s="9">
        <v>113706.2</v>
      </c>
      <c r="P149" s="9">
        <f t="shared" si="14"/>
        <v>11.64137320771545</v>
      </c>
      <c r="Q149" s="48">
        <v>147980.66091960168</v>
      </c>
      <c r="R149" s="9">
        <f t="shared" si="15"/>
        <v>11.904836874746103</v>
      </c>
      <c r="S149" s="56">
        <f t="shared" si="16"/>
        <v>6.9413103845238647E-2</v>
      </c>
      <c r="T149" s="9">
        <f t="shared" si="17"/>
        <v>2.2631665726173887E-2</v>
      </c>
      <c r="U149" s="9">
        <f t="shared" si="18"/>
        <v>147980.66091960156</v>
      </c>
      <c r="V149" s="9">
        <f t="shared" si="19"/>
        <v>1174738671.3292952</v>
      </c>
      <c r="W149" s="9">
        <f t="shared" si="20"/>
        <v>0.30143000926599928</v>
      </c>
    </row>
    <row r="150" spans="1:23" x14ac:dyDescent="0.3">
      <c r="A150" s="10">
        <v>149</v>
      </c>
      <c r="B150" s="6">
        <v>6</v>
      </c>
      <c r="C150" s="27">
        <f ca="1">IF('modified training dataset'!C150 = "M", 0, 1)</f>
        <v>0</v>
      </c>
      <c r="D150" s="27">
        <f>IF(DAD_MD_Training!E150="MARRIED",1,0)</f>
        <v>0</v>
      </c>
      <c r="E150" s="2">
        <v>0</v>
      </c>
      <c r="F150" s="2">
        <v>0</v>
      </c>
      <c r="G150" s="28">
        <f>DAD_MD_Training!D150*'modified training dataset'!I150</f>
        <v>0</v>
      </c>
      <c r="H150" s="2">
        <v>0</v>
      </c>
      <c r="I150" s="2">
        <v>0</v>
      </c>
      <c r="J150" s="2">
        <v>1</v>
      </c>
      <c r="K150" s="7">
        <v>18.5</v>
      </c>
      <c r="L150" s="6">
        <v>111</v>
      </c>
      <c r="M150" s="8">
        <v>90</v>
      </c>
      <c r="N150" s="8">
        <v>28</v>
      </c>
      <c r="O150" s="9">
        <v>138769.38</v>
      </c>
      <c r="P150" s="9">
        <f t="shared" si="14"/>
        <v>11.840568697530617</v>
      </c>
      <c r="Q150" s="48">
        <v>160807.95911084133</v>
      </c>
      <c r="R150" s="9">
        <f t="shared" si="15"/>
        <v>11.987966131460038</v>
      </c>
      <c r="S150" s="56">
        <f t="shared" si="16"/>
        <v>2.1726003528977786E-2</v>
      </c>
      <c r="T150" s="9">
        <f t="shared" si="17"/>
        <v>1.2448509669992482E-2</v>
      </c>
      <c r="U150" s="9">
        <f t="shared" si="18"/>
        <v>160807.95911084136</v>
      </c>
      <c r="V150" s="9">
        <f t="shared" si="19"/>
        <v>485698969.22481287</v>
      </c>
      <c r="W150" s="9">
        <f t="shared" si="20"/>
        <v>0.15881442369232573</v>
      </c>
    </row>
    <row r="151" spans="1:23" x14ac:dyDescent="0.3">
      <c r="A151" s="10">
        <v>150</v>
      </c>
      <c r="B151" s="6">
        <v>5</v>
      </c>
      <c r="C151" s="27">
        <f ca="1">IF('modified training dataset'!C151 = "M", 0, 1)</f>
        <v>0</v>
      </c>
      <c r="D151" s="27">
        <f>IF(DAD_MD_Training!E151="MARRIED",1,0)</f>
        <v>0</v>
      </c>
      <c r="E151" s="2">
        <v>0</v>
      </c>
      <c r="F151" s="2">
        <v>0</v>
      </c>
      <c r="G151" s="28">
        <f>DAD_MD_Training!D151*'modified training dataset'!I151</f>
        <v>0</v>
      </c>
      <c r="H151" s="2">
        <v>0</v>
      </c>
      <c r="I151" s="2">
        <v>0</v>
      </c>
      <c r="J151" s="2">
        <v>1</v>
      </c>
      <c r="K151" s="7">
        <v>14.3</v>
      </c>
      <c r="L151" s="6">
        <v>109</v>
      </c>
      <c r="M151" s="8">
        <v>101</v>
      </c>
      <c r="N151" s="8">
        <v>22</v>
      </c>
      <c r="O151" s="9">
        <v>61340</v>
      </c>
      <c r="P151" s="9">
        <f t="shared" si="14"/>
        <v>11.024187437668242</v>
      </c>
      <c r="Q151" s="48">
        <v>157749.23040718058</v>
      </c>
      <c r="R151" s="9">
        <f t="shared" si="15"/>
        <v>11.968761901831689</v>
      </c>
      <c r="S151" s="56">
        <f t="shared" si="16"/>
        <v>0.89222091834966222</v>
      </c>
      <c r="T151" s="9">
        <f t="shared" si="17"/>
        <v>8.5682003277262511E-2</v>
      </c>
      <c r="U151" s="9">
        <f t="shared" si="18"/>
        <v>157749.23040718047</v>
      </c>
      <c r="V151" s="9">
        <f t="shared" si="19"/>
        <v>9294739707.7048111</v>
      </c>
      <c r="W151" s="9">
        <f t="shared" si="20"/>
        <v>1.5717187872054201</v>
      </c>
    </row>
    <row r="152" spans="1:23" x14ac:dyDescent="0.3">
      <c r="A152" s="10">
        <v>151</v>
      </c>
      <c r="B152" s="6">
        <v>6</v>
      </c>
      <c r="C152" s="27">
        <f ca="1">IF('modified training dataset'!C152 = "M", 0, 1)</f>
        <v>0</v>
      </c>
      <c r="D152" s="27">
        <f>IF(DAD_MD_Training!E152="MARRIED",1,0)</f>
        <v>0</v>
      </c>
      <c r="E152" s="2">
        <v>1</v>
      </c>
      <c r="F152" s="2">
        <v>0</v>
      </c>
      <c r="G152" s="28">
        <f>DAD_MD_Training!D152*'modified training dataset'!I152</f>
        <v>0</v>
      </c>
      <c r="H152" s="2">
        <v>0</v>
      </c>
      <c r="I152" s="2">
        <v>0</v>
      </c>
      <c r="J152" s="2">
        <v>0</v>
      </c>
      <c r="K152" s="7">
        <v>17.3</v>
      </c>
      <c r="L152" s="6">
        <v>114</v>
      </c>
      <c r="M152" s="8">
        <v>88</v>
      </c>
      <c r="N152" s="8">
        <v>24</v>
      </c>
      <c r="O152" s="9">
        <v>72374</v>
      </c>
      <c r="P152" s="9">
        <f t="shared" si="14"/>
        <v>11.189602397854108</v>
      </c>
      <c r="Q152" s="48">
        <v>98485.278364885598</v>
      </c>
      <c r="R152" s="9">
        <f t="shared" si="15"/>
        <v>11.497662357765675</v>
      </c>
      <c r="S152" s="56">
        <f t="shared" si="16"/>
        <v>9.4900938900716394E-2</v>
      </c>
      <c r="T152" s="9">
        <f t="shared" si="17"/>
        <v>2.7530912087693624E-2</v>
      </c>
      <c r="U152" s="9">
        <f t="shared" si="18"/>
        <v>98485.278364885569</v>
      </c>
      <c r="V152" s="9">
        <f t="shared" si="19"/>
        <v>681798857.84854126</v>
      </c>
      <c r="W152" s="9">
        <f t="shared" si="20"/>
        <v>0.36078257889415494</v>
      </c>
    </row>
    <row r="153" spans="1:23" x14ac:dyDescent="0.3">
      <c r="A153" s="10">
        <v>152</v>
      </c>
      <c r="B153" s="6">
        <v>3</v>
      </c>
      <c r="C153" s="27">
        <f ca="1">IF('modified training dataset'!C153 = "M", 0, 1)</f>
        <v>0</v>
      </c>
      <c r="D153" s="27">
        <f>IF(DAD_MD_Training!E153="MARRIED",1,0)</f>
        <v>0</v>
      </c>
      <c r="E153" s="2">
        <v>0</v>
      </c>
      <c r="F153" s="2">
        <v>0</v>
      </c>
      <c r="G153" s="28">
        <f>DAD_MD_Training!D153*'modified training dataset'!I153</f>
        <v>0</v>
      </c>
      <c r="H153" s="2">
        <v>0</v>
      </c>
      <c r="I153" s="2">
        <v>0</v>
      </c>
      <c r="J153" s="2">
        <v>1</v>
      </c>
      <c r="K153" s="7">
        <v>10.8</v>
      </c>
      <c r="L153" s="6">
        <v>91</v>
      </c>
      <c r="M153" s="8">
        <v>102</v>
      </c>
      <c r="N153" s="8">
        <v>20</v>
      </c>
      <c r="O153" s="9">
        <v>143773.58000000002</v>
      </c>
      <c r="P153" s="9">
        <f t="shared" si="14"/>
        <v>11.875994979989972</v>
      </c>
      <c r="Q153" s="48">
        <v>148018.35098692638</v>
      </c>
      <c r="R153" s="9">
        <f t="shared" si="15"/>
        <v>11.905091538214645</v>
      </c>
      <c r="S153" s="56">
        <f t="shared" si="16"/>
        <v>8.4660970052176973E-4</v>
      </c>
      <c r="T153" s="9">
        <f t="shared" si="17"/>
        <v>2.4500311993814338E-3</v>
      </c>
      <c r="U153" s="9">
        <f t="shared" si="18"/>
        <v>148018.3509869265</v>
      </c>
      <c r="V153" s="9">
        <f t="shared" si="19"/>
        <v>18018080.731452804</v>
      </c>
      <c r="W153" s="9">
        <f t="shared" si="20"/>
        <v>2.9523998685478094E-2</v>
      </c>
    </row>
    <row r="154" spans="1:23" x14ac:dyDescent="0.3">
      <c r="A154" s="10">
        <v>153</v>
      </c>
      <c r="B154" s="6">
        <v>2</v>
      </c>
      <c r="C154" s="27">
        <f ca="1">IF('modified training dataset'!C154 = "M", 0, 1)</f>
        <v>0</v>
      </c>
      <c r="D154" s="27">
        <f>IF(DAD_MD_Training!E154="MARRIED",1,0)</f>
        <v>0</v>
      </c>
      <c r="E154" s="2">
        <v>0</v>
      </c>
      <c r="F154" s="2">
        <v>0</v>
      </c>
      <c r="G154" s="28">
        <f>DAD_MD_Training!D154*'modified training dataset'!I154</f>
        <v>0</v>
      </c>
      <c r="H154" s="2">
        <v>0</v>
      </c>
      <c r="I154" s="2">
        <v>0</v>
      </c>
      <c r="J154" s="2">
        <v>1</v>
      </c>
      <c r="K154" s="7">
        <v>11.2</v>
      </c>
      <c r="L154" s="6">
        <v>98</v>
      </c>
      <c r="M154" s="8">
        <v>128</v>
      </c>
      <c r="N154" s="8">
        <v>24</v>
      </c>
      <c r="O154" s="9">
        <v>142326.04</v>
      </c>
      <c r="P154" s="9">
        <f t="shared" si="14"/>
        <v>11.865875761011978</v>
      </c>
      <c r="Q154" s="48">
        <v>196105.78306693834</v>
      </c>
      <c r="R154" s="9">
        <f t="shared" si="15"/>
        <v>12.186409502147047</v>
      </c>
      <c r="S154" s="56">
        <f t="shared" si="16"/>
        <v>0.10274187920604345</v>
      </c>
      <c r="T154" s="9">
        <f t="shared" si="17"/>
        <v>2.7013070724055215E-2</v>
      </c>
      <c r="U154" s="9">
        <f t="shared" si="18"/>
        <v>196105.78306693846</v>
      </c>
      <c r="V154" s="9">
        <f t="shared" si="19"/>
        <v>2892260764.3459139</v>
      </c>
      <c r="W154" s="9">
        <f t="shared" si="20"/>
        <v>0.37786299026473613</v>
      </c>
    </row>
    <row r="155" spans="1:23" x14ac:dyDescent="0.3">
      <c r="A155" s="10">
        <v>154</v>
      </c>
      <c r="B155" s="6">
        <v>3</v>
      </c>
      <c r="C155" s="27">
        <f ca="1">IF('modified training dataset'!C155 = "M", 0, 1)</f>
        <v>0</v>
      </c>
      <c r="D155" s="27">
        <f>IF(DAD_MD_Training!E155="MARRIED",1,0)</f>
        <v>0</v>
      </c>
      <c r="E155" s="2">
        <v>0</v>
      </c>
      <c r="F155" s="2">
        <v>0</v>
      </c>
      <c r="G155" s="28">
        <f>DAD_MD_Training!D155*'modified training dataset'!I155</f>
        <v>0</v>
      </c>
      <c r="H155" s="2">
        <v>1</v>
      </c>
      <c r="I155" s="2">
        <v>0</v>
      </c>
      <c r="J155" s="2">
        <v>0</v>
      </c>
      <c r="K155" s="7">
        <v>12.5</v>
      </c>
      <c r="L155" s="6">
        <v>93</v>
      </c>
      <c r="M155" s="8">
        <v>104</v>
      </c>
      <c r="N155" s="8">
        <v>22</v>
      </c>
      <c r="O155" s="9">
        <v>140545</v>
      </c>
      <c r="P155" s="9">
        <f t="shared" si="14"/>
        <v>11.853283001173251</v>
      </c>
      <c r="Q155" s="48">
        <v>228505.72213702762</v>
      </c>
      <c r="R155" s="9">
        <f t="shared" si="15"/>
        <v>12.339316531178023</v>
      </c>
      <c r="S155" s="56">
        <f t="shared" si="16"/>
        <v>0.23622859228889917</v>
      </c>
      <c r="T155" s="9">
        <f t="shared" si="17"/>
        <v>4.1004127713534171E-2</v>
      </c>
      <c r="U155" s="9">
        <f t="shared" si="18"/>
        <v>228505.72213702777</v>
      </c>
      <c r="V155" s="9">
        <f t="shared" si="19"/>
        <v>7737088638.8674068</v>
      </c>
      <c r="W155" s="9">
        <f t="shared" si="20"/>
        <v>0.62585451020689298</v>
      </c>
    </row>
    <row r="156" spans="1:23" x14ac:dyDescent="0.3">
      <c r="A156" s="10">
        <v>155</v>
      </c>
      <c r="B156" s="6">
        <v>1</v>
      </c>
      <c r="C156" s="27">
        <f ca="1">IF('modified training dataset'!C156 = "M", 0, 1)</f>
        <v>0</v>
      </c>
      <c r="D156" s="27">
        <f>IF(DAD_MD_Training!E156="MARRIED",1,0)</f>
        <v>0</v>
      </c>
      <c r="E156" s="2">
        <v>0</v>
      </c>
      <c r="F156" s="2">
        <v>0</v>
      </c>
      <c r="G156" s="28">
        <f>DAD_MD_Training!D156*'modified training dataset'!I156</f>
        <v>0</v>
      </c>
      <c r="H156" s="2">
        <v>0</v>
      </c>
      <c r="I156" s="2">
        <v>0</v>
      </c>
      <c r="J156" s="2">
        <v>1</v>
      </c>
      <c r="K156" s="7">
        <v>8.8000000000000007</v>
      </c>
      <c r="L156" s="6">
        <v>78</v>
      </c>
      <c r="M156" s="8">
        <v>100</v>
      </c>
      <c r="N156" s="8">
        <v>30</v>
      </c>
      <c r="O156" s="9">
        <v>57140.85</v>
      </c>
      <c r="P156" s="9">
        <f t="shared" si="14"/>
        <v>10.953274551417909</v>
      </c>
      <c r="Q156" s="48">
        <v>169454.48585215089</v>
      </c>
      <c r="R156" s="9">
        <f t="shared" si="15"/>
        <v>12.040339649698373</v>
      </c>
      <c r="S156" s="56">
        <f t="shared" si="16"/>
        <v>1.1817105278995141</v>
      </c>
      <c r="T156" s="9">
        <f t="shared" si="17"/>
        <v>9.924567244046141E-2</v>
      </c>
      <c r="U156" s="9">
        <f t="shared" si="18"/>
        <v>169454.48585215103</v>
      </c>
      <c r="V156" s="9">
        <f t="shared" si="19"/>
        <v>12614352798.329584</v>
      </c>
      <c r="W156" s="9">
        <f t="shared" si="20"/>
        <v>1.9655576676257183</v>
      </c>
    </row>
    <row r="157" spans="1:23" x14ac:dyDescent="0.3">
      <c r="A157" s="10">
        <v>156</v>
      </c>
      <c r="B157" s="6">
        <v>5</v>
      </c>
      <c r="C157" s="27">
        <f ca="1">IF('modified training dataset'!C157 = "M", 0, 1)</f>
        <v>0</v>
      </c>
      <c r="D157" s="27">
        <f>IF(DAD_MD_Training!E157="MARRIED",1,0)</f>
        <v>0</v>
      </c>
      <c r="E157" s="2">
        <v>0</v>
      </c>
      <c r="F157" s="2">
        <v>0</v>
      </c>
      <c r="G157" s="28">
        <f>DAD_MD_Training!D157*'modified training dataset'!I157</f>
        <v>0</v>
      </c>
      <c r="H157" s="2">
        <v>0</v>
      </c>
      <c r="I157" s="2">
        <v>0</v>
      </c>
      <c r="J157" s="2">
        <v>1</v>
      </c>
      <c r="K157" s="7">
        <v>15</v>
      </c>
      <c r="L157" s="6">
        <v>99</v>
      </c>
      <c r="M157" s="8">
        <v>80</v>
      </c>
      <c r="N157" s="8">
        <v>20</v>
      </c>
      <c r="O157" s="9">
        <v>131727</v>
      </c>
      <c r="P157" s="9">
        <f t="shared" si="14"/>
        <v>11.78848687810893</v>
      </c>
      <c r="Q157" s="48">
        <v>120176.37066298138</v>
      </c>
      <c r="R157" s="9">
        <f t="shared" si="15"/>
        <v>11.696715698255524</v>
      </c>
      <c r="S157" s="56">
        <f t="shared" si="16"/>
        <v>8.4219494516862715E-3</v>
      </c>
      <c r="T157" s="9">
        <f t="shared" si="17"/>
        <v>7.7848141837290712E-3</v>
      </c>
      <c r="U157" s="9">
        <f t="shared" si="18"/>
        <v>120176.37066298135</v>
      </c>
      <c r="V157" s="9">
        <f t="shared" si="19"/>
        <v>133417038.08119582</v>
      </c>
      <c r="W157" s="9">
        <f t="shared" si="20"/>
        <v>8.7686118540759653E-2</v>
      </c>
    </row>
    <row r="158" spans="1:23" x14ac:dyDescent="0.3">
      <c r="A158" s="10">
        <v>157</v>
      </c>
      <c r="B158" s="6">
        <v>4</v>
      </c>
      <c r="C158" s="27">
        <f ca="1">IF('modified training dataset'!C158 = "M", 0, 1)</f>
        <v>0</v>
      </c>
      <c r="D158" s="27">
        <f>IF(DAD_MD_Training!E158="MARRIED",1,0)</f>
        <v>0</v>
      </c>
      <c r="E158" s="2">
        <v>0</v>
      </c>
      <c r="F158" s="2">
        <v>1</v>
      </c>
      <c r="G158" s="28">
        <f>DAD_MD_Training!D158*'modified training dataset'!I158</f>
        <v>0</v>
      </c>
      <c r="H158" s="2">
        <v>0</v>
      </c>
      <c r="I158" s="2">
        <v>0</v>
      </c>
      <c r="J158" s="2">
        <v>0</v>
      </c>
      <c r="K158" s="7">
        <v>13.4</v>
      </c>
      <c r="L158" s="6">
        <v>27</v>
      </c>
      <c r="M158" s="8">
        <v>120</v>
      </c>
      <c r="N158" s="8">
        <v>24</v>
      </c>
      <c r="O158" s="9">
        <v>132226</v>
      </c>
      <c r="P158" s="9">
        <f t="shared" si="14"/>
        <v>11.792267858771909</v>
      </c>
      <c r="Q158" s="48">
        <v>157114.84233378764</v>
      </c>
      <c r="R158" s="9">
        <f t="shared" si="15"/>
        <v>11.964732296762506</v>
      </c>
      <c r="S158" s="56">
        <f t="shared" si="16"/>
        <v>2.9743982371412275E-2</v>
      </c>
      <c r="T158" s="9">
        <f t="shared" si="17"/>
        <v>1.4625213746506391E-2</v>
      </c>
      <c r="U158" s="9">
        <f t="shared" si="18"/>
        <v>157114.8423337877</v>
      </c>
      <c r="V158" s="9">
        <f t="shared" si="19"/>
        <v>619454472.71614289</v>
      </c>
      <c r="W158" s="9">
        <f t="shared" si="20"/>
        <v>0.18822956403269933</v>
      </c>
    </row>
    <row r="159" spans="1:23" x14ac:dyDescent="0.3">
      <c r="A159" s="10">
        <v>158</v>
      </c>
      <c r="B159" s="23">
        <v>3.287671232876712E-2</v>
      </c>
      <c r="C159" s="27">
        <f ca="1">IF('modified training dataset'!C159 = "M", 0, 1)</f>
        <v>0</v>
      </c>
      <c r="D159" s="27">
        <f>IF(DAD_MD_Training!E159="MARRIED",1,0)</f>
        <v>0</v>
      </c>
      <c r="E159" s="2">
        <v>0</v>
      </c>
      <c r="F159" s="2">
        <v>0</v>
      </c>
      <c r="G159" s="28">
        <f>DAD_MD_Training!D159*'modified training dataset'!I159</f>
        <v>0</v>
      </c>
      <c r="H159" s="2">
        <v>0</v>
      </c>
      <c r="I159" s="2">
        <v>0</v>
      </c>
      <c r="J159" s="2">
        <v>1</v>
      </c>
      <c r="K159" s="7">
        <v>2.02</v>
      </c>
      <c r="L159" s="6">
        <v>45</v>
      </c>
      <c r="M159" s="8">
        <v>120</v>
      </c>
      <c r="N159" s="8">
        <v>32</v>
      </c>
      <c r="O159" s="9">
        <v>77241</v>
      </c>
      <c r="P159" s="9">
        <f t="shared" si="14"/>
        <v>11.254685683118405</v>
      </c>
      <c r="Q159" s="48">
        <v>200269.92116305188</v>
      </c>
      <c r="R159" s="9">
        <f t="shared" si="15"/>
        <v>12.207421341446084</v>
      </c>
      <c r="S159" s="56">
        <f t="shared" si="16"/>
        <v>0.90770523464907615</v>
      </c>
      <c r="T159" s="9">
        <f t="shared" si="17"/>
        <v>8.4652355930005752E-2</v>
      </c>
      <c r="U159" s="9">
        <f t="shared" si="18"/>
        <v>200269.92116305203</v>
      </c>
      <c r="V159" s="9">
        <f t="shared" si="19"/>
        <v>15136115442.544472</v>
      </c>
      <c r="W159" s="9">
        <f t="shared" si="20"/>
        <v>1.5927929618085217</v>
      </c>
    </row>
    <row r="160" spans="1:23" x14ac:dyDescent="0.3">
      <c r="A160" s="10">
        <v>159</v>
      </c>
      <c r="B160" s="6">
        <v>74</v>
      </c>
      <c r="C160" s="27">
        <f ca="1">IF('modified training dataset'!C160 = "M", 0, 1)</f>
        <v>0</v>
      </c>
      <c r="D160" s="27">
        <f>IF(DAD_MD_Training!E160="MARRIED",1,0)</f>
        <v>1</v>
      </c>
      <c r="E160" s="2">
        <v>0</v>
      </c>
      <c r="F160" s="2">
        <v>0</v>
      </c>
      <c r="G160" s="28">
        <f>DAD_MD_Training!D160*'modified training dataset'!I160</f>
        <v>0</v>
      </c>
      <c r="H160" s="2">
        <v>0</v>
      </c>
      <c r="I160" s="2">
        <v>0</v>
      </c>
      <c r="J160" s="2">
        <v>1</v>
      </c>
      <c r="K160" s="7">
        <v>64.3</v>
      </c>
      <c r="L160" s="6">
        <v>155</v>
      </c>
      <c r="M160" s="8">
        <v>102</v>
      </c>
      <c r="N160" s="8">
        <v>24</v>
      </c>
      <c r="O160" s="9">
        <v>55885.7</v>
      </c>
      <c r="P160" s="9">
        <f t="shared" si="14"/>
        <v>10.931063812463732</v>
      </c>
      <c r="Q160" s="48">
        <v>301847.59869723109</v>
      </c>
      <c r="R160" s="9">
        <f t="shared" si="15"/>
        <v>12.617677528907956</v>
      </c>
      <c r="S160" s="56">
        <f t="shared" si="16"/>
        <v>2.8446658284977984</v>
      </c>
      <c r="T160" s="9">
        <f t="shared" si="17"/>
        <v>0.15429547804131624</v>
      </c>
      <c r="U160" s="9">
        <f t="shared" si="18"/>
        <v>301847.59869723103</v>
      </c>
      <c r="V160" s="9">
        <f t="shared" si="19"/>
        <v>60497255610.746933</v>
      </c>
      <c r="W160" s="9">
        <f t="shared" si="20"/>
        <v>4.4011598440608424</v>
      </c>
    </row>
    <row r="161" spans="1:23" x14ac:dyDescent="0.3">
      <c r="A161" s="10">
        <v>160</v>
      </c>
      <c r="B161" s="6">
        <v>12</v>
      </c>
      <c r="C161" s="27">
        <f ca="1">IF('modified training dataset'!C161 = "M", 0, 1)</f>
        <v>0</v>
      </c>
      <c r="D161" s="27">
        <f>IF(DAD_MD_Training!E161="MARRIED",1,0)</f>
        <v>0</v>
      </c>
      <c r="E161" s="2">
        <v>0</v>
      </c>
      <c r="F161" s="2">
        <v>0</v>
      </c>
      <c r="G161" s="28">
        <f>DAD_MD_Training!D161*'modified training dataset'!I161</f>
        <v>0</v>
      </c>
      <c r="H161" s="2">
        <v>0</v>
      </c>
      <c r="I161" s="2">
        <v>0</v>
      </c>
      <c r="J161" s="2">
        <v>1</v>
      </c>
      <c r="K161" s="7">
        <v>23.5</v>
      </c>
      <c r="L161" s="6">
        <v>130</v>
      </c>
      <c r="M161" s="8">
        <v>90</v>
      </c>
      <c r="N161" s="8">
        <v>22</v>
      </c>
      <c r="O161" s="9">
        <v>49700</v>
      </c>
      <c r="P161" s="9">
        <f t="shared" si="14"/>
        <v>10.81376021208472</v>
      </c>
      <c r="Q161" s="48">
        <v>156467.14595211166</v>
      </c>
      <c r="R161" s="9">
        <f t="shared" si="15"/>
        <v>11.960601336905498</v>
      </c>
      <c r="S161" s="56">
        <f t="shared" si="16"/>
        <v>1.3152445655801872</v>
      </c>
      <c r="T161" s="9">
        <f t="shared" si="17"/>
        <v>0.10605387046951038</v>
      </c>
      <c r="U161" s="9">
        <f t="shared" si="18"/>
        <v>156467.14595211158</v>
      </c>
      <c r="V161" s="9">
        <f t="shared" si="19"/>
        <v>11399223454.759495</v>
      </c>
      <c r="W161" s="9">
        <f t="shared" si="20"/>
        <v>2.1482323129197498</v>
      </c>
    </row>
    <row r="162" spans="1:23" x14ac:dyDescent="0.3">
      <c r="A162" s="10">
        <v>161</v>
      </c>
      <c r="B162" s="6">
        <v>6</v>
      </c>
      <c r="C162" s="27">
        <f ca="1">IF('modified training dataset'!C162 = "M", 0, 1)</f>
        <v>0</v>
      </c>
      <c r="D162" s="27">
        <f>IF(DAD_MD_Training!E162="MARRIED",1,0)</f>
        <v>0</v>
      </c>
      <c r="E162" s="2">
        <v>0</v>
      </c>
      <c r="F162" s="2">
        <v>0</v>
      </c>
      <c r="G162" s="28">
        <f>DAD_MD_Training!D162*'modified training dataset'!I162</f>
        <v>0</v>
      </c>
      <c r="H162" s="2">
        <v>0</v>
      </c>
      <c r="I162" s="2">
        <v>1</v>
      </c>
      <c r="J162" s="2">
        <v>0</v>
      </c>
      <c r="K162" s="7">
        <v>17.5</v>
      </c>
      <c r="L162" s="6">
        <v>114</v>
      </c>
      <c r="M162" s="8">
        <v>102</v>
      </c>
      <c r="N162" s="8">
        <v>28</v>
      </c>
      <c r="O162" s="9">
        <v>155352</v>
      </c>
      <c r="P162" s="9">
        <f t="shared" si="14"/>
        <v>11.953448788893455</v>
      </c>
      <c r="Q162" s="48">
        <v>277027.4373244099</v>
      </c>
      <c r="R162" s="9">
        <f t="shared" si="15"/>
        <v>12.531871831976849</v>
      </c>
      <c r="S162" s="56">
        <f t="shared" si="16"/>
        <v>0.33457321676985347</v>
      </c>
      <c r="T162" s="9">
        <f t="shared" si="17"/>
        <v>4.8389636606034181E-2</v>
      </c>
      <c r="U162" s="9">
        <f t="shared" si="18"/>
        <v>277027.43732440972</v>
      </c>
      <c r="V162" s="9">
        <f t="shared" si="19"/>
        <v>14804912048.086359</v>
      </c>
      <c r="W162" s="9">
        <f t="shared" si="20"/>
        <v>0.78322414468053014</v>
      </c>
    </row>
    <row r="163" spans="1:23" x14ac:dyDescent="0.3">
      <c r="A163" s="10">
        <v>162</v>
      </c>
      <c r="B163" s="6">
        <v>5</v>
      </c>
      <c r="C163" s="27">
        <f ca="1">IF('modified training dataset'!C163 = "M", 0, 1)</f>
        <v>0</v>
      </c>
      <c r="D163" s="27">
        <f>IF(DAD_MD_Training!E163="MARRIED",1,0)</f>
        <v>0</v>
      </c>
      <c r="E163" s="2">
        <v>0</v>
      </c>
      <c r="F163" s="2">
        <v>0</v>
      </c>
      <c r="G163" s="28">
        <f>DAD_MD_Training!D163*'modified training dataset'!I163</f>
        <v>0</v>
      </c>
      <c r="H163" s="2">
        <v>0</v>
      </c>
      <c r="I163" s="2">
        <v>0</v>
      </c>
      <c r="J163" s="2">
        <v>1</v>
      </c>
      <c r="K163" s="7">
        <v>15</v>
      </c>
      <c r="L163" s="6">
        <v>105</v>
      </c>
      <c r="M163" s="8">
        <v>110</v>
      </c>
      <c r="N163" s="8">
        <v>32</v>
      </c>
      <c r="O163" s="9">
        <v>288614.2</v>
      </c>
      <c r="P163" s="9">
        <f t="shared" si="14"/>
        <v>12.57284612716068</v>
      </c>
      <c r="Q163" s="48">
        <v>199639.3235879924</v>
      </c>
      <c r="R163" s="9">
        <f t="shared" si="15"/>
        <v>12.204267635419082</v>
      </c>
      <c r="S163" s="56">
        <f t="shared" si="16"/>
        <v>0.13585010457451119</v>
      </c>
      <c r="T163" s="9">
        <f t="shared" si="17"/>
        <v>2.9315438049096195E-2</v>
      </c>
      <c r="U163" s="9">
        <f t="shared" si="18"/>
        <v>199639.32358799249</v>
      </c>
      <c r="V163" s="9">
        <f t="shared" si="19"/>
        <v>7916528632.532012</v>
      </c>
      <c r="W163" s="9">
        <f t="shared" si="20"/>
        <v>0.30828308659798276</v>
      </c>
    </row>
    <row r="164" spans="1:23" x14ac:dyDescent="0.3">
      <c r="A164" s="10">
        <v>163</v>
      </c>
      <c r="B164" s="6">
        <v>6</v>
      </c>
      <c r="C164" s="27">
        <f ca="1">IF('modified training dataset'!C164 = "M", 0, 1)</f>
        <v>0</v>
      </c>
      <c r="D164" s="27">
        <f>IF(DAD_MD_Training!E164="MARRIED",1,0)</f>
        <v>0</v>
      </c>
      <c r="E164" s="2">
        <v>0</v>
      </c>
      <c r="F164" s="2">
        <v>0</v>
      </c>
      <c r="G164" s="28">
        <f>DAD_MD_Training!D164*'modified training dataset'!I164</f>
        <v>0</v>
      </c>
      <c r="H164" s="2">
        <v>0</v>
      </c>
      <c r="I164" s="2">
        <v>0</v>
      </c>
      <c r="J164" s="2">
        <v>1</v>
      </c>
      <c r="K164" s="7">
        <v>13</v>
      </c>
      <c r="L164" s="6">
        <v>39</v>
      </c>
      <c r="M164" s="8">
        <v>80</v>
      </c>
      <c r="N164" s="8">
        <v>24</v>
      </c>
      <c r="O164" s="9">
        <v>239570.4</v>
      </c>
      <c r="P164" s="9">
        <f t="shared" si="14"/>
        <v>12.386602598359778</v>
      </c>
      <c r="Q164" s="48">
        <v>127964.42759016553</v>
      </c>
      <c r="R164" s="9">
        <f t="shared" si="15"/>
        <v>11.759507594825935</v>
      </c>
      <c r="S164" s="56">
        <f t="shared" si="16"/>
        <v>0.39324814345710968</v>
      </c>
      <c r="T164" s="9">
        <f t="shared" si="17"/>
        <v>5.0626876785155088E-2</v>
      </c>
      <c r="U164" s="9">
        <f t="shared" si="18"/>
        <v>127964.42759016562</v>
      </c>
      <c r="V164" s="9">
        <f t="shared" si="19"/>
        <v>12455893077.54471</v>
      </c>
      <c r="W164" s="9">
        <f t="shared" si="20"/>
        <v>0.46585877224329203</v>
      </c>
    </row>
    <row r="165" spans="1:23" x14ac:dyDescent="0.3">
      <c r="A165" s="10">
        <v>164</v>
      </c>
      <c r="B165" s="6">
        <v>13</v>
      </c>
      <c r="C165" s="27">
        <f ca="1">IF('modified training dataset'!C165 = "M", 0, 1)</f>
        <v>0</v>
      </c>
      <c r="D165" s="27">
        <f>IF(DAD_MD_Training!E165="MARRIED",1,0)</f>
        <v>0</v>
      </c>
      <c r="E165" s="2">
        <v>0</v>
      </c>
      <c r="F165" s="2">
        <v>0</v>
      </c>
      <c r="G165" s="28">
        <f>DAD_MD_Training!D165*'modified training dataset'!I165</f>
        <v>0</v>
      </c>
      <c r="H165" s="2">
        <v>0</v>
      </c>
      <c r="I165" s="2">
        <v>0</v>
      </c>
      <c r="J165" s="2">
        <v>1</v>
      </c>
      <c r="K165" s="7">
        <v>31</v>
      </c>
      <c r="L165" s="6">
        <v>145</v>
      </c>
      <c r="M165" s="8">
        <v>100</v>
      </c>
      <c r="N165" s="8">
        <v>24</v>
      </c>
      <c r="O165" s="9">
        <v>170302</v>
      </c>
      <c r="P165" s="9">
        <f t="shared" si="14"/>
        <v>12.045328610563029</v>
      </c>
      <c r="Q165" s="48">
        <v>178899.45583269844</v>
      </c>
      <c r="R165" s="9">
        <f t="shared" si="15"/>
        <v>12.094579227752098</v>
      </c>
      <c r="S165" s="56">
        <f t="shared" si="16"/>
        <v>2.4256232935041732E-3</v>
      </c>
      <c r="T165" s="9">
        <f t="shared" si="17"/>
        <v>4.0887732316309501E-3</v>
      </c>
      <c r="U165" s="9">
        <f t="shared" si="18"/>
        <v>178899.45583269847</v>
      </c>
      <c r="V165" s="9">
        <f t="shared" si="19"/>
        <v>73916246.795200944</v>
      </c>
      <c r="W165" s="9">
        <f t="shared" si="20"/>
        <v>5.0483586996620533E-2</v>
      </c>
    </row>
    <row r="166" spans="1:23" x14ac:dyDescent="0.3">
      <c r="A166" s="10">
        <v>165</v>
      </c>
      <c r="B166" s="6">
        <v>9</v>
      </c>
      <c r="C166" s="27">
        <f ca="1">IF('modified training dataset'!C166 = "M", 0, 1)</f>
        <v>0</v>
      </c>
      <c r="D166" s="27">
        <f>IF(DAD_MD_Training!E166="MARRIED",1,0)</f>
        <v>0</v>
      </c>
      <c r="E166" s="2">
        <v>0</v>
      </c>
      <c r="F166" s="2">
        <v>1</v>
      </c>
      <c r="G166" s="28">
        <f>DAD_MD_Training!D166*'modified training dataset'!I166</f>
        <v>0</v>
      </c>
      <c r="H166" s="2">
        <v>0</v>
      </c>
      <c r="I166" s="2">
        <v>0</v>
      </c>
      <c r="J166" s="2">
        <v>0</v>
      </c>
      <c r="K166" s="7">
        <v>20</v>
      </c>
      <c r="L166" s="6">
        <v>50</v>
      </c>
      <c r="M166" s="8">
        <v>90</v>
      </c>
      <c r="N166" s="8">
        <v>24</v>
      </c>
      <c r="O166" s="9">
        <v>141232.16999999998</v>
      </c>
      <c r="P166" s="9">
        <f t="shared" si="14"/>
        <v>11.858160410952504</v>
      </c>
      <c r="Q166" s="48">
        <v>124941.08489047251</v>
      </c>
      <c r="R166" s="9">
        <f t="shared" si="15"/>
        <v>11.735597584301621</v>
      </c>
      <c r="S166" s="56">
        <f t="shared" si="16"/>
        <v>1.5021646476654431E-2</v>
      </c>
      <c r="T166" s="9">
        <f t="shared" si="17"/>
        <v>1.0335736944297106E-2</v>
      </c>
      <c r="U166" s="9">
        <f t="shared" si="18"/>
        <v>124941.08489047241</v>
      </c>
      <c r="V166" s="9">
        <f t="shared" si="19"/>
        <v>265399454.04587099</v>
      </c>
      <c r="W166" s="9">
        <f t="shared" si="20"/>
        <v>0.11534967641952662</v>
      </c>
    </row>
    <row r="167" spans="1:23" x14ac:dyDescent="0.3">
      <c r="A167" s="10">
        <v>166</v>
      </c>
      <c r="B167" s="6">
        <v>51</v>
      </c>
      <c r="C167" s="27">
        <f ca="1">IF('modified training dataset'!C167 = "M", 0, 1)</f>
        <v>0</v>
      </c>
      <c r="D167" s="27">
        <f>IF(DAD_MD_Training!E167="MARRIED",1,0)</f>
        <v>1</v>
      </c>
      <c r="E167" s="2">
        <v>0</v>
      </c>
      <c r="F167" s="2">
        <v>0</v>
      </c>
      <c r="G167" s="28">
        <f>DAD_MD_Training!D167*'modified training dataset'!I167</f>
        <v>0</v>
      </c>
      <c r="H167" s="2">
        <v>1</v>
      </c>
      <c r="I167" s="2">
        <v>0</v>
      </c>
      <c r="J167" s="2">
        <v>0</v>
      </c>
      <c r="K167" s="7">
        <v>47</v>
      </c>
      <c r="L167" s="6">
        <v>152</v>
      </c>
      <c r="M167" s="8">
        <v>67</v>
      </c>
      <c r="N167" s="8">
        <v>12</v>
      </c>
      <c r="O167" s="9">
        <v>102537.85</v>
      </c>
      <c r="P167" s="9">
        <f t="shared" si="14"/>
        <v>11.537987277690526</v>
      </c>
      <c r="Q167" s="48">
        <v>243737.33245679963</v>
      </c>
      <c r="R167" s="9">
        <f t="shared" si="15"/>
        <v>12.403846418101635</v>
      </c>
      <c r="S167" s="56">
        <f t="shared" si="16"/>
        <v>0.74971205103346439</v>
      </c>
      <c r="T167" s="9">
        <f t="shared" si="17"/>
        <v>7.504421001445423E-2</v>
      </c>
      <c r="U167" s="9">
        <f t="shared" si="18"/>
        <v>243737.33245679943</v>
      </c>
      <c r="V167" s="9">
        <f t="shared" si="19"/>
        <v>19937293846.068008</v>
      </c>
      <c r="W167" s="9">
        <f t="shared" si="20"/>
        <v>1.3770474264556885</v>
      </c>
    </row>
    <row r="168" spans="1:23" x14ac:dyDescent="0.3">
      <c r="A168" s="10">
        <v>167</v>
      </c>
      <c r="B168" s="6">
        <v>74</v>
      </c>
      <c r="C168" s="27">
        <f ca="1">IF('modified training dataset'!C168 = "M", 0, 1)</f>
        <v>0</v>
      </c>
      <c r="D168" s="27">
        <f>IF(DAD_MD_Training!E168="MARRIED",1,0)</f>
        <v>1</v>
      </c>
      <c r="E168" s="2">
        <v>0</v>
      </c>
      <c r="F168" s="2">
        <v>0</v>
      </c>
      <c r="G168" s="28">
        <f>DAD_MD_Training!D168*'modified training dataset'!I168</f>
        <v>0</v>
      </c>
      <c r="H168" s="2">
        <v>1</v>
      </c>
      <c r="I168" s="2">
        <v>0</v>
      </c>
      <c r="J168" s="2">
        <v>0</v>
      </c>
      <c r="K168" s="7">
        <v>57.1</v>
      </c>
      <c r="L168" s="6">
        <v>157</v>
      </c>
      <c r="M168" s="8">
        <v>94</v>
      </c>
      <c r="N168" s="8">
        <v>20</v>
      </c>
      <c r="O168" s="9">
        <v>219126.24</v>
      </c>
      <c r="P168" s="9">
        <f t="shared" si="14"/>
        <v>12.297403281078031</v>
      </c>
      <c r="Q168" s="48">
        <v>352115.72438006575</v>
      </c>
      <c r="R168" s="9">
        <f t="shared" si="15"/>
        <v>12.771715162993072</v>
      </c>
      <c r="S168" s="56">
        <f t="shared" si="16"/>
        <v>0.2249717613257875</v>
      </c>
      <c r="T168" s="9">
        <f t="shared" si="17"/>
        <v>3.8570084356334203E-2</v>
      </c>
      <c r="U168" s="9">
        <f t="shared" si="18"/>
        <v>352115.72438006551</v>
      </c>
      <c r="V168" s="9">
        <f t="shared" si="19"/>
        <v>17686202955.67569</v>
      </c>
      <c r="W168" s="9">
        <f t="shared" si="20"/>
        <v>0.60690807445089889</v>
      </c>
    </row>
    <row r="169" spans="1:23" x14ac:dyDescent="0.3">
      <c r="A169" s="10">
        <v>168</v>
      </c>
      <c r="B169" s="6">
        <v>27</v>
      </c>
      <c r="C169" s="27">
        <f ca="1">IF('modified training dataset'!C169 = "M", 0, 1)</f>
        <v>0</v>
      </c>
      <c r="D169" s="27">
        <f>IF(DAD_MD_Training!E169="MARRIED",1,0)</f>
        <v>0</v>
      </c>
      <c r="E169" s="2">
        <v>0</v>
      </c>
      <c r="F169" s="2">
        <v>0</v>
      </c>
      <c r="G169" s="28">
        <f>DAD_MD_Training!D169*'modified training dataset'!I169</f>
        <v>0</v>
      </c>
      <c r="H169" s="2">
        <v>0</v>
      </c>
      <c r="I169" s="2">
        <v>1</v>
      </c>
      <c r="J169" s="2">
        <v>0</v>
      </c>
      <c r="K169" s="7">
        <v>60</v>
      </c>
      <c r="L169" s="6">
        <v>166</v>
      </c>
      <c r="M169" s="8">
        <v>68</v>
      </c>
      <c r="N169" s="8">
        <v>25</v>
      </c>
      <c r="O169" s="9">
        <v>204852.36</v>
      </c>
      <c r="P169" s="9">
        <f t="shared" si="14"/>
        <v>12.230044803533502</v>
      </c>
      <c r="Q169" s="48">
        <v>258475.24031588517</v>
      </c>
      <c r="R169" s="9">
        <f t="shared" si="15"/>
        <v>12.462555186199641</v>
      </c>
      <c r="S169" s="56">
        <f t="shared" si="16"/>
        <v>5.4061078047554077E-2</v>
      </c>
      <c r="T169" s="9">
        <f t="shared" si="17"/>
        <v>1.9011408903339543E-2</v>
      </c>
      <c r="U169" s="9">
        <f t="shared" si="18"/>
        <v>258475.24031588514</v>
      </c>
      <c r="V169" s="9">
        <f t="shared" si="19"/>
        <v>2875413293.3717432</v>
      </c>
      <c r="W169" s="9">
        <f t="shared" si="20"/>
        <v>0.26176354676062874</v>
      </c>
    </row>
    <row r="170" spans="1:23" x14ac:dyDescent="0.3">
      <c r="A170" s="10">
        <v>169</v>
      </c>
      <c r="B170" s="6">
        <v>55</v>
      </c>
      <c r="C170" s="27">
        <f ca="1">IF('modified training dataset'!C170 = "M", 0, 1)</f>
        <v>0</v>
      </c>
      <c r="D170" s="27">
        <f>IF(DAD_MD_Training!E170="MARRIED",1,0)</f>
        <v>1</v>
      </c>
      <c r="E170" s="2">
        <v>0</v>
      </c>
      <c r="F170" s="2">
        <v>0</v>
      </c>
      <c r="G170" s="28">
        <f>DAD_MD_Training!D170*'modified training dataset'!I170</f>
        <v>0</v>
      </c>
      <c r="H170" s="2">
        <v>1</v>
      </c>
      <c r="I170" s="2">
        <v>0</v>
      </c>
      <c r="J170" s="2">
        <v>0</v>
      </c>
      <c r="K170" s="7">
        <v>64.900000000000006</v>
      </c>
      <c r="L170" s="6">
        <v>167</v>
      </c>
      <c r="M170" s="8">
        <v>74</v>
      </c>
      <c r="N170" s="8">
        <v>18</v>
      </c>
      <c r="O170" s="9">
        <v>253368</v>
      </c>
      <c r="P170" s="9">
        <f t="shared" si="14"/>
        <v>12.442598256337641</v>
      </c>
      <c r="Q170" s="48">
        <v>277498.5859286653</v>
      </c>
      <c r="R170" s="9">
        <f t="shared" si="15"/>
        <v>12.533571116403085</v>
      </c>
      <c r="S170" s="56">
        <f t="shared" si="16"/>
        <v>8.2760612684867792E-3</v>
      </c>
      <c r="T170" s="9">
        <f t="shared" si="17"/>
        <v>7.3114037913348633E-3</v>
      </c>
      <c r="U170" s="9">
        <f t="shared" si="18"/>
        <v>277498.58592866512</v>
      </c>
      <c r="V170" s="9">
        <f t="shared" si="19"/>
        <v>582285177.26069129</v>
      </c>
      <c r="W170" s="9">
        <f t="shared" si="20"/>
        <v>9.52392801327126E-2</v>
      </c>
    </row>
    <row r="171" spans="1:23" x14ac:dyDescent="0.3">
      <c r="A171" s="10">
        <v>170</v>
      </c>
      <c r="B171" s="6">
        <v>70</v>
      </c>
      <c r="C171" s="27">
        <f ca="1">IF('modified training dataset'!C171 = "M", 0, 1)</f>
        <v>0</v>
      </c>
      <c r="D171" s="27">
        <f>IF(DAD_MD_Training!E171="MARRIED",1,0)</f>
        <v>1</v>
      </c>
      <c r="E171" s="2">
        <v>0</v>
      </c>
      <c r="F171" s="2">
        <v>0</v>
      </c>
      <c r="G171" s="28">
        <f>DAD_MD_Training!D171*'modified training dataset'!I171</f>
        <v>0</v>
      </c>
      <c r="H171" s="2">
        <v>1</v>
      </c>
      <c r="I171" s="2">
        <v>0</v>
      </c>
      <c r="J171" s="2">
        <v>0</v>
      </c>
      <c r="K171" s="7">
        <v>54.7</v>
      </c>
      <c r="L171" s="6">
        <v>168</v>
      </c>
      <c r="M171" s="8">
        <v>68</v>
      </c>
      <c r="N171" s="8">
        <v>22</v>
      </c>
      <c r="O171" s="9">
        <v>162271</v>
      </c>
      <c r="P171" s="9">
        <f t="shared" si="14"/>
        <v>11.997023056083153</v>
      </c>
      <c r="Q171" s="48">
        <v>313766.72419785918</v>
      </c>
      <c r="R171" s="9">
        <f t="shared" si="15"/>
        <v>12.656405072223796</v>
      </c>
      <c r="S171" s="56">
        <f t="shared" si="16"/>
        <v>0.43478464320969973</v>
      </c>
      <c r="T171" s="9">
        <f t="shared" si="17"/>
        <v>5.4962136278157797E-2</v>
      </c>
      <c r="U171" s="9">
        <f t="shared" si="18"/>
        <v>313766.72419785935</v>
      </c>
      <c r="V171" s="9">
        <f t="shared" si="19"/>
        <v>22950954450.233868</v>
      </c>
      <c r="W171" s="9">
        <f t="shared" si="20"/>
        <v>0.93359703334458621</v>
      </c>
    </row>
    <row r="172" spans="1:23" x14ac:dyDescent="0.3">
      <c r="A172" s="10">
        <v>171</v>
      </c>
      <c r="B172" s="6">
        <v>31</v>
      </c>
      <c r="C172" s="27">
        <f ca="1">IF('modified training dataset'!C172 = "M", 0, 1)</f>
        <v>0</v>
      </c>
      <c r="D172" s="27">
        <f>IF(DAD_MD_Training!E172="MARRIED",1,0)</f>
        <v>0</v>
      </c>
      <c r="E172" s="2">
        <v>0</v>
      </c>
      <c r="F172" s="2">
        <v>0</v>
      </c>
      <c r="G172" s="28">
        <f>DAD_MD_Training!D172*'modified training dataset'!I172</f>
        <v>1</v>
      </c>
      <c r="H172" s="2">
        <v>0</v>
      </c>
      <c r="I172" s="2">
        <v>1</v>
      </c>
      <c r="J172" s="2">
        <v>0</v>
      </c>
      <c r="K172" s="7">
        <v>44</v>
      </c>
      <c r="L172" s="6">
        <v>155</v>
      </c>
      <c r="M172" s="8">
        <v>80</v>
      </c>
      <c r="N172" s="8">
        <v>22</v>
      </c>
      <c r="O172" s="9">
        <v>293271</v>
      </c>
      <c r="P172" s="9">
        <f t="shared" si="14"/>
        <v>12.588852375204956</v>
      </c>
      <c r="Q172" s="48">
        <v>227915.48127942067</v>
      </c>
      <c r="R172" s="9">
        <f t="shared" si="15"/>
        <v>12.336730143068886</v>
      </c>
      <c r="S172" s="56">
        <f t="shared" si="16"/>
        <v>6.3565619937274526E-2</v>
      </c>
      <c r="T172" s="9">
        <f t="shared" si="17"/>
        <v>2.0027419864947427E-2</v>
      </c>
      <c r="U172" s="9">
        <f t="shared" si="18"/>
        <v>227915.48127942055</v>
      </c>
      <c r="V172" s="9">
        <f t="shared" si="19"/>
        <v>4271343827.236011</v>
      </c>
      <c r="W172" s="9">
        <f t="shared" si="20"/>
        <v>0.22285026040958517</v>
      </c>
    </row>
    <row r="173" spans="1:23" x14ac:dyDescent="0.3">
      <c r="A173" s="10">
        <v>172</v>
      </c>
      <c r="B173" s="6">
        <v>14</v>
      </c>
      <c r="C173" s="27">
        <f ca="1">IF('modified training dataset'!C173 = "M", 0, 1)</f>
        <v>0</v>
      </c>
      <c r="D173" s="27">
        <f>IF(DAD_MD_Training!E173="MARRIED",1,0)</f>
        <v>0</v>
      </c>
      <c r="E173" s="2">
        <v>0</v>
      </c>
      <c r="F173" s="2">
        <v>1</v>
      </c>
      <c r="G173" s="28">
        <f>DAD_MD_Training!D173*'modified training dataset'!I173</f>
        <v>0</v>
      </c>
      <c r="H173" s="2">
        <v>0</v>
      </c>
      <c r="I173" s="2">
        <v>0</v>
      </c>
      <c r="J173" s="2">
        <v>0</v>
      </c>
      <c r="K173" s="7">
        <v>20</v>
      </c>
      <c r="L173" s="6">
        <v>122</v>
      </c>
      <c r="M173" s="8">
        <v>76</v>
      </c>
      <c r="N173" s="8">
        <v>22</v>
      </c>
      <c r="O173" s="9">
        <v>162957</v>
      </c>
      <c r="P173" s="9">
        <f t="shared" si="14"/>
        <v>12.001241641305606</v>
      </c>
      <c r="Q173" s="48">
        <v>116811.99356781514</v>
      </c>
      <c r="R173" s="9">
        <f t="shared" si="15"/>
        <v>11.668321028760507</v>
      </c>
      <c r="S173" s="56">
        <f t="shared" si="16"/>
        <v>0.11083613425740377</v>
      </c>
      <c r="T173" s="9">
        <f t="shared" si="17"/>
        <v>2.7740514064749765E-2</v>
      </c>
      <c r="U173" s="9">
        <f t="shared" si="18"/>
        <v>116811.99356781521</v>
      </c>
      <c r="V173" s="9">
        <f t="shared" si="19"/>
        <v>2129361618.6263757</v>
      </c>
      <c r="W173" s="9">
        <f t="shared" si="20"/>
        <v>0.28317290102410325</v>
      </c>
    </row>
    <row r="174" spans="1:23" x14ac:dyDescent="0.3">
      <c r="A174" s="10">
        <v>173</v>
      </c>
      <c r="B174" s="6">
        <v>2</v>
      </c>
      <c r="C174" s="27">
        <f ca="1">IF('modified training dataset'!C174 = "M", 0, 1)</f>
        <v>0</v>
      </c>
      <c r="D174" s="27">
        <f>IF(DAD_MD_Training!E174="MARRIED",1,0)</f>
        <v>0</v>
      </c>
      <c r="E174" s="2">
        <v>0</v>
      </c>
      <c r="F174" s="2">
        <v>0</v>
      </c>
      <c r="G174" s="28">
        <f>DAD_MD_Training!D174*'modified training dataset'!I174</f>
        <v>0</v>
      </c>
      <c r="H174" s="2">
        <v>0</v>
      </c>
      <c r="I174" s="2">
        <v>0</v>
      </c>
      <c r="J174" s="2">
        <v>1</v>
      </c>
      <c r="K174" s="7">
        <v>9.4</v>
      </c>
      <c r="L174" s="6">
        <v>74</v>
      </c>
      <c r="M174" s="8">
        <v>110</v>
      </c>
      <c r="N174" s="8">
        <v>24</v>
      </c>
      <c r="O174" s="9">
        <v>137273</v>
      </c>
      <c r="P174" s="9">
        <f t="shared" si="14"/>
        <v>11.82972692274573</v>
      </c>
      <c r="Q174" s="48">
        <v>167801.63400610338</v>
      </c>
      <c r="R174" s="9">
        <f t="shared" si="15"/>
        <v>12.030537810787278</v>
      </c>
      <c r="S174" s="56">
        <f t="shared" si="16"/>
        <v>4.0325012756035304E-2</v>
      </c>
      <c r="T174" s="9">
        <f t="shared" si="17"/>
        <v>1.6975107654889077E-2</v>
      </c>
      <c r="U174" s="9">
        <f t="shared" si="18"/>
        <v>167801.63400610327</v>
      </c>
      <c r="V174" s="9">
        <f t="shared" si="19"/>
        <v>931997494.27860487</v>
      </c>
      <c r="W174" s="9">
        <f t="shared" si="20"/>
        <v>0.22239358071946608</v>
      </c>
    </row>
    <row r="175" spans="1:23" x14ac:dyDescent="0.3">
      <c r="A175" s="10">
        <v>174</v>
      </c>
      <c r="B175" s="6">
        <v>44</v>
      </c>
      <c r="C175" s="27">
        <f ca="1">IF('modified training dataset'!C175 = "M", 0, 1)</f>
        <v>0</v>
      </c>
      <c r="D175" s="27">
        <f>IF(DAD_MD_Training!E175="MARRIED",1,0)</f>
        <v>1</v>
      </c>
      <c r="E175" s="2">
        <v>0</v>
      </c>
      <c r="F175" s="2">
        <v>0</v>
      </c>
      <c r="G175" s="28">
        <f>DAD_MD_Training!D175*'modified training dataset'!I175</f>
        <v>0</v>
      </c>
      <c r="H175" s="2">
        <v>1</v>
      </c>
      <c r="I175" s="2">
        <v>0</v>
      </c>
      <c r="J175" s="2">
        <v>0</v>
      </c>
      <c r="K175" s="7">
        <v>67.400000000000006</v>
      </c>
      <c r="L175" s="6">
        <v>172</v>
      </c>
      <c r="M175" s="8">
        <v>78</v>
      </c>
      <c r="N175" s="8">
        <v>24</v>
      </c>
      <c r="O175" s="9">
        <v>199677</v>
      </c>
      <c r="P175" s="9">
        <f t="shared" si="14"/>
        <v>12.204456340011877</v>
      </c>
      <c r="Q175" s="48">
        <v>278306.76382597489</v>
      </c>
      <c r="R175" s="9">
        <f t="shared" si="15"/>
        <v>12.536479251300479</v>
      </c>
      <c r="S175" s="56">
        <f t="shared" si="16"/>
        <v>0.110239213620559</v>
      </c>
      <c r="T175" s="9">
        <f t="shared" si="17"/>
        <v>2.7205055435372147E-2</v>
      </c>
      <c r="U175" s="9">
        <f t="shared" si="18"/>
        <v>278306.76382597501</v>
      </c>
      <c r="V175" s="9">
        <f t="shared" si="19"/>
        <v>6182639759.3286085</v>
      </c>
      <c r="W175" s="9">
        <f t="shared" si="20"/>
        <v>0.39378478155208163</v>
      </c>
    </row>
    <row r="176" spans="1:23" x14ac:dyDescent="0.3">
      <c r="A176" s="10">
        <v>175</v>
      </c>
      <c r="B176" s="6">
        <v>13</v>
      </c>
      <c r="C176" s="27">
        <f ca="1">IF('modified training dataset'!C176 = "M", 0, 1)</f>
        <v>0</v>
      </c>
      <c r="D176" s="27">
        <f>IF(DAD_MD_Training!E176="MARRIED",1,0)</f>
        <v>0</v>
      </c>
      <c r="E176" s="2">
        <v>0</v>
      </c>
      <c r="F176" s="2">
        <v>0</v>
      </c>
      <c r="G176" s="28">
        <f>DAD_MD_Training!D176*'modified training dataset'!I176</f>
        <v>0</v>
      </c>
      <c r="H176" s="2">
        <v>0</v>
      </c>
      <c r="I176" s="2">
        <v>0</v>
      </c>
      <c r="J176" s="2">
        <v>1</v>
      </c>
      <c r="K176" s="7">
        <v>29</v>
      </c>
      <c r="L176" s="6">
        <v>147</v>
      </c>
      <c r="M176" s="8">
        <v>112</v>
      </c>
      <c r="N176" s="8">
        <v>22</v>
      </c>
      <c r="O176" s="9">
        <v>161017</v>
      </c>
      <c r="P176" s="9">
        <f t="shared" si="14"/>
        <v>11.989265228454475</v>
      </c>
      <c r="Q176" s="48">
        <v>191070.53714358635</v>
      </c>
      <c r="R176" s="9">
        <f t="shared" si="15"/>
        <v>12.160397943269357</v>
      </c>
      <c r="S176" s="56">
        <f t="shared" si="16"/>
        <v>2.9286406079912043E-2</v>
      </c>
      <c r="T176" s="9">
        <f t="shared" si="17"/>
        <v>1.4273828425175598E-2</v>
      </c>
      <c r="U176" s="9">
        <f t="shared" si="18"/>
        <v>191070.53714358626</v>
      </c>
      <c r="V176" s="9">
        <f t="shared" si="19"/>
        <v>903215094.84091902</v>
      </c>
      <c r="W176" s="9">
        <f t="shared" si="20"/>
        <v>0.18664822437125436</v>
      </c>
    </row>
    <row r="177" spans="1:23" x14ac:dyDescent="0.3">
      <c r="A177" s="10">
        <v>176</v>
      </c>
      <c r="B177" s="6">
        <v>16</v>
      </c>
      <c r="C177" s="27">
        <f ca="1">IF('modified training dataset'!C177 = "M", 0, 1)</f>
        <v>0</v>
      </c>
      <c r="D177" s="27">
        <f>IF(DAD_MD_Training!E177="MARRIED",1,0)</f>
        <v>0</v>
      </c>
      <c r="E177" s="2">
        <v>0</v>
      </c>
      <c r="F177" s="2">
        <v>0</v>
      </c>
      <c r="G177" s="28">
        <f>DAD_MD_Training!D177*'modified training dataset'!I177</f>
        <v>1</v>
      </c>
      <c r="H177" s="2">
        <v>0</v>
      </c>
      <c r="I177" s="2">
        <v>1</v>
      </c>
      <c r="J177" s="2">
        <v>0</v>
      </c>
      <c r="K177" s="7">
        <v>36.4</v>
      </c>
      <c r="L177" s="6">
        <v>148</v>
      </c>
      <c r="M177" s="8">
        <v>78</v>
      </c>
      <c r="N177" s="8">
        <v>26</v>
      </c>
      <c r="O177" s="9">
        <v>199790</v>
      </c>
      <c r="P177" s="9">
        <f t="shared" si="14"/>
        <v>12.205022093893994</v>
      </c>
      <c r="Q177" s="48">
        <v>206807.38150151001</v>
      </c>
      <c r="R177" s="9">
        <f t="shared" si="15"/>
        <v>12.239543114893857</v>
      </c>
      <c r="S177" s="56">
        <f t="shared" si="16"/>
        <v>1.191700890872981E-3</v>
      </c>
      <c r="T177" s="9">
        <f t="shared" si="17"/>
        <v>2.8284275713956618E-3</v>
      </c>
      <c r="U177" s="9">
        <f t="shared" si="18"/>
        <v>206807.3815015101</v>
      </c>
      <c r="V177" s="9">
        <f t="shared" si="19"/>
        <v>49243643.137736134</v>
      </c>
      <c r="W177" s="9">
        <f t="shared" si="20"/>
        <v>3.5123787484409127E-2</v>
      </c>
    </row>
    <row r="178" spans="1:23" x14ac:dyDescent="0.3">
      <c r="A178" s="10">
        <v>177</v>
      </c>
      <c r="B178" s="6">
        <v>65</v>
      </c>
      <c r="C178" s="27">
        <f ca="1">IF('modified training dataset'!C178 = "M", 0, 1)</f>
        <v>0</v>
      </c>
      <c r="D178" s="27">
        <f>IF(DAD_MD_Training!E178="MARRIED",1,0)</f>
        <v>1</v>
      </c>
      <c r="E178" s="2">
        <v>0</v>
      </c>
      <c r="F178" s="2">
        <v>0</v>
      </c>
      <c r="G178" s="28">
        <f>DAD_MD_Training!D178*'modified training dataset'!I178</f>
        <v>0</v>
      </c>
      <c r="H178" s="2">
        <v>0</v>
      </c>
      <c r="I178" s="2">
        <v>0</v>
      </c>
      <c r="J178" s="2">
        <v>0</v>
      </c>
      <c r="K178" s="7">
        <v>62</v>
      </c>
      <c r="L178" s="6">
        <v>160</v>
      </c>
      <c r="M178" s="8">
        <v>41</v>
      </c>
      <c r="N178" s="8">
        <v>32</v>
      </c>
      <c r="O178" s="9">
        <v>159882</v>
      </c>
      <c r="P178" s="9">
        <f t="shared" si="14"/>
        <v>11.982191322129054</v>
      </c>
      <c r="Q178" s="48">
        <v>172632.61761390857</v>
      </c>
      <c r="R178" s="9">
        <f t="shared" si="15"/>
        <v>12.058921017841719</v>
      </c>
      <c r="S178" s="56">
        <f t="shared" si="16"/>
        <v>5.8874462041581055E-3</v>
      </c>
      <c r="T178" s="9">
        <f t="shared" si="17"/>
        <v>6.4036446798306449E-3</v>
      </c>
      <c r="U178" s="9">
        <f t="shared" si="18"/>
        <v>172632.61761390843</v>
      </c>
      <c r="V178" s="9">
        <f t="shared" si="19"/>
        <v>162578249.53611183</v>
      </c>
      <c r="W178" s="9">
        <f t="shared" si="20"/>
        <v>7.9750175841610857E-2</v>
      </c>
    </row>
    <row r="179" spans="1:23" x14ac:dyDescent="0.3">
      <c r="A179" s="10">
        <v>178</v>
      </c>
      <c r="B179" s="6">
        <v>7</v>
      </c>
      <c r="C179" s="27">
        <f ca="1">IF('modified training dataset'!C179 = "M", 0, 1)</f>
        <v>0</v>
      </c>
      <c r="D179" s="27">
        <f>IF(DAD_MD_Training!E179="MARRIED",1,0)</f>
        <v>0</v>
      </c>
      <c r="E179" s="2">
        <v>0</v>
      </c>
      <c r="F179" s="2">
        <v>0</v>
      </c>
      <c r="G179" s="28">
        <f>DAD_MD_Training!D179*'modified training dataset'!I179</f>
        <v>0</v>
      </c>
      <c r="H179" s="2">
        <v>0</v>
      </c>
      <c r="I179" s="2">
        <v>0</v>
      </c>
      <c r="J179" s="2">
        <v>1</v>
      </c>
      <c r="K179" s="7">
        <v>14.6</v>
      </c>
      <c r="L179" s="6">
        <v>19</v>
      </c>
      <c r="M179" s="8">
        <v>96</v>
      </c>
      <c r="N179" s="8">
        <v>24</v>
      </c>
      <c r="O179" s="9">
        <v>64929</v>
      </c>
      <c r="P179" s="9">
        <f t="shared" si="14"/>
        <v>11.08104964418264</v>
      </c>
      <c r="Q179" s="48">
        <v>150722.23091186862</v>
      </c>
      <c r="R179" s="9">
        <f t="shared" si="15"/>
        <v>11.923193891398288</v>
      </c>
      <c r="S179" s="56">
        <f t="shared" si="16"/>
        <v>0.70920693311841077</v>
      </c>
      <c r="T179" s="9">
        <f t="shared" si="17"/>
        <v>7.5998598892457761E-2</v>
      </c>
      <c r="U179" s="9">
        <f t="shared" si="18"/>
        <v>150722.23091186862</v>
      </c>
      <c r="V179" s="9">
        <f t="shared" si="19"/>
        <v>7360478470.2972097</v>
      </c>
      <c r="W179" s="9">
        <f t="shared" si="20"/>
        <v>1.3213391691211727</v>
      </c>
    </row>
    <row r="180" spans="1:23" x14ac:dyDescent="0.3">
      <c r="A180" s="10">
        <v>179</v>
      </c>
      <c r="B180" s="6">
        <v>4</v>
      </c>
      <c r="C180" s="27">
        <f ca="1">IF('modified training dataset'!C180 = "M", 0, 1)</f>
        <v>0</v>
      </c>
      <c r="D180" s="27">
        <f>IF(DAD_MD_Training!E180="MARRIED",1,0)</f>
        <v>0</v>
      </c>
      <c r="E180" s="2">
        <v>0</v>
      </c>
      <c r="F180" s="2">
        <v>0</v>
      </c>
      <c r="G180" s="28">
        <f>DAD_MD_Training!D180*'modified training dataset'!I180</f>
        <v>0</v>
      </c>
      <c r="H180" s="2">
        <v>0</v>
      </c>
      <c r="I180" s="2">
        <v>0</v>
      </c>
      <c r="J180" s="2">
        <v>0</v>
      </c>
      <c r="K180" s="7">
        <v>10.4</v>
      </c>
      <c r="L180" s="6">
        <v>87</v>
      </c>
      <c r="M180" s="8">
        <v>120</v>
      </c>
      <c r="N180" s="8">
        <v>28</v>
      </c>
      <c r="O180" s="9">
        <v>180728</v>
      </c>
      <c r="P180" s="9">
        <f t="shared" si="14"/>
        <v>12.104748417537058</v>
      </c>
      <c r="Q180" s="48">
        <v>152579.53380491037</v>
      </c>
      <c r="R180" s="9">
        <f t="shared" si="15"/>
        <v>11.935441272225411</v>
      </c>
      <c r="S180" s="56">
        <f t="shared" si="16"/>
        <v>2.8664909453579163E-2</v>
      </c>
      <c r="T180" s="9">
        <f t="shared" si="17"/>
        <v>1.3986837187492393E-2</v>
      </c>
      <c r="U180" s="9">
        <f t="shared" si="18"/>
        <v>152579.53380491029</v>
      </c>
      <c r="V180" s="9">
        <f t="shared" si="19"/>
        <v>792336149.1361084</v>
      </c>
      <c r="W180" s="9">
        <f t="shared" si="20"/>
        <v>0.15575044373362021</v>
      </c>
    </row>
    <row r="181" spans="1:23" x14ac:dyDescent="0.3">
      <c r="A181" s="10">
        <v>180</v>
      </c>
      <c r="B181" s="6">
        <v>45</v>
      </c>
      <c r="C181" s="27">
        <f ca="1">IF('modified training dataset'!C181 = "M", 0, 1)</f>
        <v>0</v>
      </c>
      <c r="D181" s="27">
        <f>IF(DAD_MD_Training!E181="MARRIED",1,0)</f>
        <v>1</v>
      </c>
      <c r="E181" s="2">
        <v>0</v>
      </c>
      <c r="F181" s="2">
        <v>0</v>
      </c>
      <c r="G181" s="28">
        <f>DAD_MD_Training!D181*'modified training dataset'!I181</f>
        <v>0</v>
      </c>
      <c r="H181" s="2">
        <v>1</v>
      </c>
      <c r="I181" s="2">
        <v>0</v>
      </c>
      <c r="J181" s="2">
        <v>0</v>
      </c>
      <c r="K181" s="7">
        <v>55</v>
      </c>
      <c r="L181" s="6">
        <v>156</v>
      </c>
      <c r="M181" s="8">
        <v>72</v>
      </c>
      <c r="N181" s="8">
        <v>20</v>
      </c>
      <c r="O181" s="9">
        <v>144134</v>
      </c>
      <c r="P181" s="9">
        <f t="shared" si="14"/>
        <v>11.878498701415285</v>
      </c>
      <c r="Q181" s="48">
        <v>260866.6926155852</v>
      </c>
      <c r="R181" s="9">
        <f t="shared" si="15"/>
        <v>12.471764799562294</v>
      </c>
      <c r="S181" s="56">
        <f t="shared" si="16"/>
        <v>0.35196466321057601</v>
      </c>
      <c r="T181" s="9">
        <f t="shared" si="17"/>
        <v>4.9944535337308478E-2</v>
      </c>
      <c r="U181" s="9">
        <f t="shared" si="18"/>
        <v>260866.69261558517</v>
      </c>
      <c r="V181" s="9">
        <f t="shared" si="19"/>
        <v>13626521525.284693</v>
      </c>
      <c r="W181" s="9">
        <f t="shared" si="20"/>
        <v>0.80989005103296352</v>
      </c>
    </row>
    <row r="182" spans="1:23" x14ac:dyDescent="0.3">
      <c r="A182" s="10">
        <v>181</v>
      </c>
      <c r="B182" s="6">
        <v>13</v>
      </c>
      <c r="C182" s="27">
        <f ca="1">IF('modified training dataset'!C182 = "M", 0, 1)</f>
        <v>0</v>
      </c>
      <c r="D182" s="27">
        <f>IF(DAD_MD_Training!E182="MARRIED",1,0)</f>
        <v>0</v>
      </c>
      <c r="E182" s="2">
        <v>0</v>
      </c>
      <c r="F182" s="2">
        <v>1</v>
      </c>
      <c r="G182" s="28">
        <f>DAD_MD_Training!D182*'modified training dataset'!I182</f>
        <v>0</v>
      </c>
      <c r="H182" s="2">
        <v>0</v>
      </c>
      <c r="I182" s="2">
        <v>0</v>
      </c>
      <c r="J182" s="2">
        <v>0</v>
      </c>
      <c r="K182" s="7">
        <v>22</v>
      </c>
      <c r="L182" s="6">
        <v>139</v>
      </c>
      <c r="M182" s="8">
        <v>80</v>
      </c>
      <c r="N182" s="8">
        <v>18</v>
      </c>
      <c r="O182" s="9">
        <v>160250</v>
      </c>
      <c r="P182" s="9">
        <f t="shared" si="14"/>
        <v>11.984490374782917</v>
      </c>
      <c r="Q182" s="48">
        <v>110185.78776991717</v>
      </c>
      <c r="R182" s="9">
        <f t="shared" si="15"/>
        <v>11.609923199778807</v>
      </c>
      <c r="S182" s="56">
        <f t="shared" si="16"/>
        <v>0.14030056859055937</v>
      </c>
      <c r="T182" s="9">
        <f t="shared" si="17"/>
        <v>3.1254326491200052E-2</v>
      </c>
      <c r="U182" s="9">
        <f t="shared" si="18"/>
        <v>110185.78776991717</v>
      </c>
      <c r="V182" s="9">
        <f t="shared" si="19"/>
        <v>2506425346.2187757</v>
      </c>
      <c r="W182" s="9">
        <f t="shared" si="20"/>
        <v>0.31241318084295061</v>
      </c>
    </row>
    <row r="183" spans="1:23" x14ac:dyDescent="0.3">
      <c r="A183" s="10">
        <v>182</v>
      </c>
      <c r="B183" s="6">
        <v>38</v>
      </c>
      <c r="C183" s="27">
        <f ca="1">IF('modified training dataset'!C183 = "M", 0, 1)</f>
        <v>0</v>
      </c>
      <c r="D183" s="27">
        <f>IF(DAD_MD_Training!E183="MARRIED",1,0)</f>
        <v>1</v>
      </c>
      <c r="E183" s="2">
        <v>0</v>
      </c>
      <c r="F183" s="2">
        <v>0</v>
      </c>
      <c r="G183" s="28">
        <f>DAD_MD_Training!D183*'modified training dataset'!I183</f>
        <v>1</v>
      </c>
      <c r="H183" s="2">
        <v>0</v>
      </c>
      <c r="I183" s="2">
        <v>1</v>
      </c>
      <c r="J183" s="2">
        <v>0</v>
      </c>
      <c r="K183" s="7">
        <v>56</v>
      </c>
      <c r="L183" s="6">
        <v>150</v>
      </c>
      <c r="M183" s="8">
        <v>68</v>
      </c>
      <c r="N183" s="8">
        <v>24</v>
      </c>
      <c r="O183" s="9">
        <v>193543</v>
      </c>
      <c r="P183" s="9">
        <f t="shared" si="14"/>
        <v>12.173254988986494</v>
      </c>
      <c r="Q183" s="48">
        <v>228312.02074796992</v>
      </c>
      <c r="R183" s="9">
        <f t="shared" si="15"/>
        <v>12.33846848442991</v>
      </c>
      <c r="S183" s="56">
        <f t="shared" si="16"/>
        <v>2.7295499076631535E-2</v>
      </c>
      <c r="T183" s="9">
        <f t="shared" si="17"/>
        <v>1.3571842173099079E-2</v>
      </c>
      <c r="U183" s="9">
        <f t="shared" si="18"/>
        <v>228312.02074796983</v>
      </c>
      <c r="V183" s="9">
        <f t="shared" si="19"/>
        <v>1208884803.7727566</v>
      </c>
      <c r="W183" s="9">
        <f t="shared" si="20"/>
        <v>0.17964494064869219</v>
      </c>
    </row>
    <row r="184" spans="1:23" x14ac:dyDescent="0.3">
      <c r="A184" s="10">
        <v>183</v>
      </c>
      <c r="B184" s="23">
        <v>0.41666666666666669</v>
      </c>
      <c r="C184" s="27">
        <f ca="1">IF('modified training dataset'!C184 = "M", 0, 1)</f>
        <v>0</v>
      </c>
      <c r="D184" s="27">
        <f>IF(DAD_MD_Training!E184="MARRIED",1,0)</f>
        <v>0</v>
      </c>
      <c r="E184" s="2">
        <v>0</v>
      </c>
      <c r="F184" s="2">
        <v>0</v>
      </c>
      <c r="G184" s="28">
        <f>DAD_MD_Training!D184*'modified training dataset'!I184</f>
        <v>0</v>
      </c>
      <c r="H184" s="2">
        <v>0</v>
      </c>
      <c r="I184" s="2">
        <v>0</v>
      </c>
      <c r="J184" s="2">
        <v>1</v>
      </c>
      <c r="K184" s="7">
        <v>4.7</v>
      </c>
      <c r="L184" s="6">
        <v>66</v>
      </c>
      <c r="M184" s="8">
        <v>100</v>
      </c>
      <c r="N184" s="8">
        <v>24</v>
      </c>
      <c r="O184" s="9">
        <v>233376</v>
      </c>
      <c r="P184" s="9">
        <f t="shared" si="14"/>
        <v>12.36040616578396</v>
      </c>
      <c r="Q184" s="48">
        <v>150198.77647859196</v>
      </c>
      <c r="R184" s="9">
        <f t="shared" si="15"/>
        <v>11.91971487233087</v>
      </c>
      <c r="S184" s="56">
        <f t="shared" si="16"/>
        <v>0.19420881612535787</v>
      </c>
      <c r="T184" s="9">
        <f t="shared" si="17"/>
        <v>3.565346377314127E-2</v>
      </c>
      <c r="U184" s="9">
        <f t="shared" si="18"/>
        <v>150198.77647859187</v>
      </c>
      <c r="V184" s="9">
        <f t="shared" si="19"/>
        <v>6918450512.7302895</v>
      </c>
      <c r="W184" s="9">
        <f t="shared" si="20"/>
        <v>0.35640864322555932</v>
      </c>
    </row>
    <row r="185" spans="1:23" x14ac:dyDescent="0.3">
      <c r="A185" s="10">
        <v>184</v>
      </c>
      <c r="B185" s="6">
        <v>21</v>
      </c>
      <c r="C185" s="27">
        <f ca="1">IF('modified training dataset'!C185 = "M", 0, 1)</f>
        <v>0</v>
      </c>
      <c r="D185" s="27">
        <f>IF(DAD_MD_Training!E185="MARRIED",1,0)</f>
        <v>1</v>
      </c>
      <c r="E185" s="2">
        <v>0</v>
      </c>
      <c r="F185" s="2">
        <v>0</v>
      </c>
      <c r="G185" s="28">
        <f>DAD_MD_Training!D185*'modified training dataset'!I185</f>
        <v>1</v>
      </c>
      <c r="H185" s="2">
        <v>0</v>
      </c>
      <c r="I185" s="2">
        <v>1</v>
      </c>
      <c r="J185" s="2">
        <v>0</v>
      </c>
      <c r="K185" s="7">
        <v>36.700000000000003</v>
      </c>
      <c r="L185" s="6">
        <v>154</v>
      </c>
      <c r="M185" s="8">
        <v>76</v>
      </c>
      <c r="N185" s="8">
        <v>20</v>
      </c>
      <c r="O185" s="9">
        <v>166709</v>
      </c>
      <c r="P185" s="9">
        <f t="shared" si="14"/>
        <v>12.024005056483681</v>
      </c>
      <c r="Q185" s="48">
        <v>197787.15798075194</v>
      </c>
      <c r="R185" s="9">
        <f t="shared" si="15"/>
        <v>12.194946771799943</v>
      </c>
      <c r="S185" s="56">
        <f t="shared" si="16"/>
        <v>2.9221070035266042E-2</v>
      </c>
      <c r="T185" s="9">
        <f t="shared" si="17"/>
        <v>1.4216703545386957E-2</v>
      </c>
      <c r="U185" s="9">
        <f t="shared" si="18"/>
        <v>197787.15798075194</v>
      </c>
      <c r="V185" s="9">
        <f t="shared" si="19"/>
        <v>965851903.47657585</v>
      </c>
      <c r="W185" s="9">
        <f t="shared" si="20"/>
        <v>0.18642159679892475</v>
      </c>
    </row>
    <row r="186" spans="1:23" x14ac:dyDescent="0.3">
      <c r="A186" s="10">
        <v>185</v>
      </c>
      <c r="B186" s="6">
        <v>13</v>
      </c>
      <c r="C186" s="27">
        <f ca="1">IF('modified training dataset'!C186 = "M", 0, 1)</f>
        <v>0</v>
      </c>
      <c r="D186" s="27">
        <f>IF(DAD_MD_Training!E186="MARRIED",1,0)</f>
        <v>0</v>
      </c>
      <c r="E186" s="2">
        <v>0</v>
      </c>
      <c r="F186" s="2">
        <v>1</v>
      </c>
      <c r="G186" s="28">
        <f>DAD_MD_Training!D186*'modified training dataset'!I186</f>
        <v>0</v>
      </c>
      <c r="H186" s="2">
        <v>0</v>
      </c>
      <c r="I186" s="2">
        <v>0</v>
      </c>
      <c r="J186" s="2">
        <v>0</v>
      </c>
      <c r="K186" s="7">
        <v>25.1</v>
      </c>
      <c r="L186" s="6">
        <v>130</v>
      </c>
      <c r="M186" s="8">
        <v>118</v>
      </c>
      <c r="N186" s="8">
        <v>22</v>
      </c>
      <c r="O186" s="9">
        <v>133873</v>
      </c>
      <c r="P186" s="9">
        <f t="shared" si="14"/>
        <v>11.804646868329399</v>
      </c>
      <c r="Q186" s="48">
        <v>175421.82422871931</v>
      </c>
      <c r="R186" s="9">
        <f t="shared" si="15"/>
        <v>12.074948776657317</v>
      </c>
      <c r="S186" s="56">
        <f t="shared" si="16"/>
        <v>7.3063121645714005E-2</v>
      </c>
      <c r="T186" s="9">
        <f t="shared" si="17"/>
        <v>2.2897924126227671E-2</v>
      </c>
      <c r="U186" s="9">
        <f t="shared" si="18"/>
        <v>175421.82422871931</v>
      </c>
      <c r="V186" s="9">
        <f t="shared" si="19"/>
        <v>1726304794.7890131</v>
      </c>
      <c r="W186" s="9">
        <f t="shared" si="20"/>
        <v>0.31035999961694527</v>
      </c>
    </row>
    <row r="187" spans="1:23" x14ac:dyDescent="0.3">
      <c r="A187" s="10">
        <v>186</v>
      </c>
      <c r="B187" s="6">
        <v>11</v>
      </c>
      <c r="C187" s="27">
        <f ca="1">IF('modified training dataset'!C187 = "M", 0, 1)</f>
        <v>0</v>
      </c>
      <c r="D187" s="27">
        <f>IF(DAD_MD_Training!E187="MARRIED",1,0)</f>
        <v>0</v>
      </c>
      <c r="E187" s="2">
        <v>0</v>
      </c>
      <c r="F187" s="2">
        <v>1</v>
      </c>
      <c r="G187" s="28">
        <f>DAD_MD_Training!D187*'modified training dataset'!I187</f>
        <v>0</v>
      </c>
      <c r="H187" s="2">
        <v>0</v>
      </c>
      <c r="I187" s="2">
        <v>0</v>
      </c>
      <c r="J187" s="2">
        <v>0</v>
      </c>
      <c r="K187" s="7">
        <v>33.4</v>
      </c>
      <c r="L187" s="6">
        <v>165</v>
      </c>
      <c r="M187" s="8">
        <v>88</v>
      </c>
      <c r="N187" s="8">
        <v>24</v>
      </c>
      <c r="O187" s="9">
        <v>133087</v>
      </c>
      <c r="P187" s="9">
        <f t="shared" si="14"/>
        <v>11.798758328688971</v>
      </c>
      <c r="Q187" s="48">
        <v>135649.02510154006</v>
      </c>
      <c r="R187" s="9">
        <f t="shared" si="15"/>
        <v>11.817826131194611</v>
      </c>
      <c r="S187" s="56">
        <f t="shared" si="16"/>
        <v>3.6358109239410363E-4</v>
      </c>
      <c r="T187" s="9">
        <f t="shared" si="17"/>
        <v>1.6160855214125795E-3</v>
      </c>
      <c r="U187" s="9">
        <f t="shared" si="18"/>
        <v>135649.02510154012</v>
      </c>
      <c r="V187" s="9">
        <f t="shared" si="19"/>
        <v>6563972.6209216388</v>
      </c>
      <c r="W187" s="9">
        <f t="shared" si="20"/>
        <v>1.9250754029620589E-2</v>
      </c>
    </row>
    <row r="188" spans="1:23" x14ac:dyDescent="0.3">
      <c r="A188" s="10">
        <v>187</v>
      </c>
      <c r="B188" s="6">
        <v>57</v>
      </c>
      <c r="C188" s="27">
        <f ca="1">IF('modified training dataset'!C188 = "M", 0, 1)</f>
        <v>0</v>
      </c>
      <c r="D188" s="27">
        <f>IF(DAD_MD_Training!E188="MARRIED",1,0)</f>
        <v>1</v>
      </c>
      <c r="E188" s="2">
        <v>0</v>
      </c>
      <c r="F188" s="2">
        <v>0</v>
      </c>
      <c r="G188" s="28">
        <f>DAD_MD_Training!D188*'modified training dataset'!I188</f>
        <v>0</v>
      </c>
      <c r="H188" s="2">
        <v>1</v>
      </c>
      <c r="I188" s="2">
        <v>0</v>
      </c>
      <c r="J188" s="2">
        <v>0</v>
      </c>
      <c r="K188" s="7">
        <v>81.599999999999994</v>
      </c>
      <c r="L188" s="6">
        <v>165</v>
      </c>
      <c r="M188" s="8">
        <v>68</v>
      </c>
      <c r="N188" s="8">
        <v>20</v>
      </c>
      <c r="O188" s="9">
        <v>178428</v>
      </c>
      <c r="P188" s="9">
        <f t="shared" si="14"/>
        <v>12.091940437485224</v>
      </c>
      <c r="Q188" s="48">
        <v>274947.24289168889</v>
      </c>
      <c r="R188" s="9">
        <f t="shared" si="15"/>
        <v>12.524334514214067</v>
      </c>
      <c r="S188" s="56">
        <f t="shared" si="16"/>
        <v>0.186964637590188</v>
      </c>
      <c r="T188" s="9">
        <f t="shared" si="17"/>
        <v>3.5758865912737484E-2</v>
      </c>
      <c r="U188" s="9">
        <f t="shared" si="18"/>
        <v>274947.24289168895</v>
      </c>
      <c r="V188" s="9">
        <f t="shared" si="19"/>
        <v>9315964248.3848476</v>
      </c>
      <c r="W188" s="9">
        <f t="shared" si="20"/>
        <v>0.54094224500464583</v>
      </c>
    </row>
    <row r="189" spans="1:23" x14ac:dyDescent="0.3">
      <c r="A189" s="10">
        <v>188</v>
      </c>
      <c r="B189" s="6">
        <v>56</v>
      </c>
      <c r="C189" s="27">
        <f ca="1">IF('modified training dataset'!C189 = "M", 0, 1)</f>
        <v>0</v>
      </c>
      <c r="D189" s="27">
        <f>IF(DAD_MD_Training!E189="MARRIED",1,0)</f>
        <v>1</v>
      </c>
      <c r="E189" s="2">
        <v>0</v>
      </c>
      <c r="F189" s="2">
        <v>0</v>
      </c>
      <c r="G189" s="28">
        <f>DAD_MD_Training!D189*'modified training dataset'!I189</f>
        <v>0</v>
      </c>
      <c r="H189" s="2">
        <v>1</v>
      </c>
      <c r="I189" s="2">
        <v>0</v>
      </c>
      <c r="J189" s="2">
        <v>0</v>
      </c>
      <c r="K189" s="7">
        <v>85</v>
      </c>
      <c r="L189" s="6">
        <v>173</v>
      </c>
      <c r="M189" s="8">
        <v>100</v>
      </c>
      <c r="N189" s="8">
        <v>20</v>
      </c>
      <c r="O189" s="9">
        <v>191102</v>
      </c>
      <c r="P189" s="9">
        <f t="shared" si="14"/>
        <v>12.16056259589835</v>
      </c>
      <c r="Q189" s="48">
        <v>319423.49972701393</v>
      </c>
      <c r="R189" s="9">
        <f t="shared" si="15"/>
        <v>12.674273086655862</v>
      </c>
      <c r="S189" s="56">
        <f t="shared" si="16"/>
        <v>0.26389846831432434</v>
      </c>
      <c r="T189" s="9">
        <f t="shared" si="17"/>
        <v>4.2243974051889878E-2</v>
      </c>
      <c r="U189" s="9">
        <f t="shared" si="18"/>
        <v>319423.49972701364</v>
      </c>
      <c r="V189" s="9">
        <f t="shared" si="19"/>
        <v>16466407292.18996</v>
      </c>
      <c r="W189" s="9">
        <f t="shared" si="20"/>
        <v>0.67148172037453102</v>
      </c>
    </row>
    <row r="190" spans="1:23" x14ac:dyDescent="0.3">
      <c r="A190" s="10">
        <v>189</v>
      </c>
      <c r="B190" s="6">
        <v>3</v>
      </c>
      <c r="C190" s="27">
        <f ca="1">IF('modified training dataset'!C190 = "M", 0, 1)</f>
        <v>0</v>
      </c>
      <c r="D190" s="27">
        <f>IF(DAD_MD_Training!E190="MARRIED",1,0)</f>
        <v>0</v>
      </c>
      <c r="E190" s="2">
        <v>0</v>
      </c>
      <c r="F190" s="2">
        <v>0</v>
      </c>
      <c r="G190" s="28">
        <f>DAD_MD_Training!D190*'modified training dataset'!I190</f>
        <v>0</v>
      </c>
      <c r="H190" s="2">
        <v>0</v>
      </c>
      <c r="I190" s="2">
        <v>0</v>
      </c>
      <c r="J190" s="2">
        <v>1</v>
      </c>
      <c r="K190" s="7">
        <v>12.5</v>
      </c>
      <c r="L190" s="6">
        <v>88</v>
      </c>
      <c r="M190" s="8">
        <v>110</v>
      </c>
      <c r="N190" s="8">
        <v>24</v>
      </c>
      <c r="O190" s="9">
        <v>168670</v>
      </c>
      <c r="P190" s="9">
        <f t="shared" si="14"/>
        <v>12.03569942225206</v>
      </c>
      <c r="Q190" s="48">
        <v>170695.86757606582</v>
      </c>
      <c r="R190" s="9">
        <f t="shared" si="15"/>
        <v>12.047638699796268</v>
      </c>
      <c r="S190" s="56">
        <f t="shared" si="16"/>
        <v>1.42546348277629E-4</v>
      </c>
      <c r="T190" s="9">
        <f t="shared" si="17"/>
        <v>9.9198867679714487E-4</v>
      </c>
      <c r="U190" s="9">
        <f t="shared" si="18"/>
        <v>170695.86757606585</v>
      </c>
      <c r="V190" s="9">
        <f t="shared" si="19"/>
        <v>4104139.4357549292</v>
      </c>
      <c r="W190" s="9">
        <f t="shared" si="20"/>
        <v>1.2010835217085739E-2</v>
      </c>
    </row>
    <row r="191" spans="1:23" x14ac:dyDescent="0.3">
      <c r="A191" s="10">
        <v>190</v>
      </c>
      <c r="B191" s="6">
        <v>2</v>
      </c>
      <c r="C191" s="27">
        <f ca="1">IF('modified training dataset'!C191 = "M", 0, 1)</f>
        <v>0</v>
      </c>
      <c r="D191" s="27">
        <f>IF(DAD_MD_Training!E191="MARRIED",1,0)</f>
        <v>0</v>
      </c>
      <c r="E191" s="2">
        <v>0</v>
      </c>
      <c r="F191" s="2">
        <v>1</v>
      </c>
      <c r="G191" s="28">
        <f>DAD_MD_Training!D191*'modified training dataset'!I191</f>
        <v>0</v>
      </c>
      <c r="H191" s="2">
        <v>0</v>
      </c>
      <c r="I191" s="2">
        <v>0</v>
      </c>
      <c r="J191" s="2">
        <v>0</v>
      </c>
      <c r="K191" s="7">
        <v>11</v>
      </c>
      <c r="L191" s="6">
        <v>83</v>
      </c>
      <c r="M191" s="8">
        <v>96</v>
      </c>
      <c r="N191" s="8">
        <v>28</v>
      </c>
      <c r="O191" s="9">
        <v>163914</v>
      </c>
      <c r="P191" s="9">
        <f t="shared" si="14"/>
        <v>12.007097179021784</v>
      </c>
      <c r="Q191" s="48">
        <v>136522.64337740751</v>
      </c>
      <c r="R191" s="9">
        <f t="shared" si="15"/>
        <v>11.824245765398437</v>
      </c>
      <c r="S191" s="56">
        <f t="shared" si="16"/>
        <v>3.3434639464056171E-2</v>
      </c>
      <c r="T191" s="9">
        <f t="shared" si="17"/>
        <v>1.5228611120331036E-2</v>
      </c>
      <c r="U191" s="9">
        <f t="shared" si="18"/>
        <v>136522.6433774074</v>
      </c>
      <c r="V191" s="9">
        <f t="shared" si="19"/>
        <v>750286417.62604773</v>
      </c>
      <c r="W191" s="9">
        <f t="shared" si="20"/>
        <v>0.1671080970667094</v>
      </c>
    </row>
    <row r="192" spans="1:23" x14ac:dyDescent="0.3">
      <c r="A192" s="10">
        <v>191</v>
      </c>
      <c r="B192" s="6">
        <v>63</v>
      </c>
      <c r="C192" s="27">
        <f ca="1">IF('modified training dataset'!C192 = "M", 0, 1)</f>
        <v>0</v>
      </c>
      <c r="D192" s="27">
        <f>IF(DAD_MD_Training!E192="MARRIED",1,0)</f>
        <v>1</v>
      </c>
      <c r="E192" s="2">
        <v>0</v>
      </c>
      <c r="F192" s="2">
        <v>0</v>
      </c>
      <c r="G192" s="28">
        <f>DAD_MD_Training!D192*'modified training dataset'!I192</f>
        <v>0</v>
      </c>
      <c r="H192" s="2">
        <v>0</v>
      </c>
      <c r="I192" s="2">
        <v>0</v>
      </c>
      <c r="J192" s="2">
        <v>1</v>
      </c>
      <c r="K192" s="7">
        <v>62</v>
      </c>
      <c r="L192" s="6">
        <v>172</v>
      </c>
      <c r="M192" s="8">
        <v>98</v>
      </c>
      <c r="N192" s="8">
        <v>20</v>
      </c>
      <c r="O192" s="9">
        <v>241130</v>
      </c>
      <c r="P192" s="9">
        <f t="shared" si="14"/>
        <v>12.393091486125751</v>
      </c>
      <c r="Q192" s="48">
        <v>263971.4336841898</v>
      </c>
      <c r="R192" s="9">
        <f t="shared" si="15"/>
        <v>12.483596170532085</v>
      </c>
      <c r="S192" s="56">
        <f t="shared" si="16"/>
        <v>8.1910978994900307E-3</v>
      </c>
      <c r="T192" s="9">
        <f t="shared" si="17"/>
        <v>7.3028335591369476E-3</v>
      </c>
      <c r="U192" s="9">
        <f t="shared" si="18"/>
        <v>263971.43368418992</v>
      </c>
      <c r="V192" s="9">
        <f t="shared" si="19"/>
        <v>521731092.74924594</v>
      </c>
      <c r="W192" s="9">
        <f t="shared" si="20"/>
        <v>9.4726635774021975E-2</v>
      </c>
    </row>
    <row r="193" spans="1:23" x14ac:dyDescent="0.3">
      <c r="A193" s="10">
        <v>192</v>
      </c>
      <c r="B193" s="6">
        <v>68</v>
      </c>
      <c r="C193" s="27">
        <f ca="1">IF('modified training dataset'!C193 = "M", 0, 1)</f>
        <v>0</v>
      </c>
      <c r="D193" s="27">
        <f>IF(DAD_MD_Training!E193="MARRIED",1,0)</f>
        <v>1</v>
      </c>
      <c r="E193" s="2">
        <v>0</v>
      </c>
      <c r="F193" s="2">
        <v>0</v>
      </c>
      <c r="G193" s="28">
        <f>DAD_MD_Training!D193*'modified training dataset'!I193</f>
        <v>0</v>
      </c>
      <c r="H193" s="2">
        <v>1</v>
      </c>
      <c r="I193" s="2">
        <v>0</v>
      </c>
      <c r="J193" s="2">
        <v>0</v>
      </c>
      <c r="K193" s="7">
        <v>64.3</v>
      </c>
      <c r="L193" s="6">
        <v>154</v>
      </c>
      <c r="M193" s="8">
        <v>80</v>
      </c>
      <c r="N193" s="8">
        <v>20</v>
      </c>
      <c r="O193" s="9">
        <v>138535</v>
      </c>
      <c r="P193" s="9">
        <f t="shared" si="14"/>
        <v>11.838878280265575</v>
      </c>
      <c r="Q193" s="48">
        <v>317570.53726394713</v>
      </c>
      <c r="R193" s="9">
        <f t="shared" si="15"/>
        <v>12.668455237250837</v>
      </c>
      <c r="S193" s="56">
        <f t="shared" si="16"/>
        <v>0.68819792756092724</v>
      </c>
      <c r="T193" s="9">
        <f t="shared" si="17"/>
        <v>7.0072260001870085E-2</v>
      </c>
      <c r="U193" s="9">
        <f t="shared" si="18"/>
        <v>317570.53726394702</v>
      </c>
      <c r="V193" s="9">
        <f t="shared" si="19"/>
        <v>32053723603.39016</v>
      </c>
      <c r="W193" s="9">
        <f t="shared" si="20"/>
        <v>1.2923487729739562</v>
      </c>
    </row>
    <row r="194" spans="1:23" x14ac:dyDescent="0.3">
      <c r="A194" s="10">
        <v>193</v>
      </c>
      <c r="B194" s="6">
        <v>16</v>
      </c>
      <c r="C194" s="27">
        <f ca="1">IF('modified training dataset'!C194 = "M", 0, 1)</f>
        <v>0</v>
      </c>
      <c r="D194" s="27">
        <f>IF(DAD_MD_Training!E194="MARRIED",1,0)</f>
        <v>0</v>
      </c>
      <c r="E194" s="2">
        <v>0</v>
      </c>
      <c r="F194" s="2">
        <v>0</v>
      </c>
      <c r="G194" s="28">
        <f>DAD_MD_Training!D194*'modified training dataset'!I194</f>
        <v>0</v>
      </c>
      <c r="H194" s="2">
        <v>0</v>
      </c>
      <c r="I194" s="2">
        <v>0</v>
      </c>
      <c r="J194" s="2">
        <v>0</v>
      </c>
      <c r="K194" s="7">
        <v>42.5</v>
      </c>
      <c r="L194" s="6">
        <v>163</v>
      </c>
      <c r="M194" s="8">
        <v>84</v>
      </c>
      <c r="N194" s="8">
        <v>24</v>
      </c>
      <c r="O194" s="9">
        <v>119348</v>
      </c>
      <c r="P194" s="9">
        <f t="shared" si="14"/>
        <v>11.689798874190457</v>
      </c>
      <c r="Q194" s="48">
        <v>114512.67146597116</v>
      </c>
      <c r="R194" s="9">
        <f t="shared" si="15"/>
        <v>11.648440763678275</v>
      </c>
      <c r="S194" s="56">
        <f t="shared" si="16"/>
        <v>1.7104933051378106E-3</v>
      </c>
      <c r="T194" s="9">
        <f t="shared" si="17"/>
        <v>3.537965961372928E-3</v>
      </c>
      <c r="U194" s="9">
        <f t="shared" si="18"/>
        <v>114512.67146597117</v>
      </c>
      <c r="V194" s="9">
        <f t="shared" si="19"/>
        <v>23380402.031993371</v>
      </c>
      <c r="W194" s="9">
        <f t="shared" si="20"/>
        <v>4.0514533415129096E-2</v>
      </c>
    </row>
    <row r="195" spans="1:23" x14ac:dyDescent="0.3">
      <c r="A195" s="10">
        <v>194</v>
      </c>
      <c r="B195" s="6">
        <v>63</v>
      </c>
      <c r="C195" s="27">
        <f ca="1">IF('modified training dataset'!C195 = "M", 0, 1)</f>
        <v>0</v>
      </c>
      <c r="D195" s="27">
        <f>IF(DAD_MD_Training!E195="MARRIED",1,0)</f>
        <v>1</v>
      </c>
      <c r="E195" s="2">
        <v>0</v>
      </c>
      <c r="F195" s="2">
        <v>0</v>
      </c>
      <c r="G195" s="28">
        <f>DAD_MD_Training!D195*'modified training dataset'!I195</f>
        <v>0</v>
      </c>
      <c r="H195" s="2">
        <v>1</v>
      </c>
      <c r="I195" s="2">
        <v>0</v>
      </c>
      <c r="J195" s="2">
        <v>0</v>
      </c>
      <c r="K195" s="7">
        <v>53.6</v>
      </c>
      <c r="L195" s="6">
        <v>157</v>
      </c>
      <c r="M195" s="8">
        <v>76</v>
      </c>
      <c r="N195" s="8">
        <v>15</v>
      </c>
      <c r="O195" s="9">
        <v>154354</v>
      </c>
      <c r="P195" s="9">
        <f t="shared" ref="P195:P201" si="21">LN(O195)</f>
        <v>11.94700394472247</v>
      </c>
      <c r="Q195" s="48">
        <v>289419.44161142723</v>
      </c>
      <c r="R195" s="9">
        <f t="shared" ref="R195:R201" si="22">LN(Q195)</f>
        <v>12.575632269953612</v>
      </c>
      <c r="S195" s="56">
        <f t="shared" ref="S195:S201" si="23">(P195-R195)^2</f>
        <v>0.39517357128291097</v>
      </c>
      <c r="T195" s="9">
        <f t="shared" ref="T195:T202" si="24">ABS(P195-R195)/P195</f>
        <v>5.2618072961199275E-2</v>
      </c>
      <c r="U195" s="9">
        <f t="shared" ref="U195:U201" si="25">EXP(R195)</f>
        <v>289419.44161142712</v>
      </c>
      <c r="V195" s="9">
        <f t="shared" ref="V195:V201" si="26">(O195-U195)^2</f>
        <v>18242673517.689827</v>
      </c>
      <c r="W195" s="9">
        <f t="shared" ref="W195:W201" si="27">ABS(O195-U195)/O195</f>
        <v>0.87503687375401429</v>
      </c>
    </row>
    <row r="196" spans="1:23" x14ac:dyDescent="0.3">
      <c r="A196" s="10">
        <v>195</v>
      </c>
      <c r="B196" s="6">
        <v>3</v>
      </c>
      <c r="C196" s="27">
        <f ca="1">IF('modified training dataset'!C196 = "M", 0, 1)</f>
        <v>0</v>
      </c>
      <c r="D196" s="27">
        <f>IF(DAD_MD_Training!E196="MARRIED",1,0)</f>
        <v>0</v>
      </c>
      <c r="E196" s="2">
        <v>0</v>
      </c>
      <c r="F196" s="2">
        <v>0</v>
      </c>
      <c r="G196" s="28">
        <f>DAD_MD_Training!D196*'modified training dataset'!I196</f>
        <v>0</v>
      </c>
      <c r="H196" s="2">
        <v>0</v>
      </c>
      <c r="I196" s="2">
        <v>0</v>
      </c>
      <c r="J196" s="2">
        <v>1</v>
      </c>
      <c r="K196" s="7">
        <v>13.1</v>
      </c>
      <c r="L196" s="6">
        <v>53</v>
      </c>
      <c r="M196" s="8">
        <v>88</v>
      </c>
      <c r="N196" s="8">
        <v>18</v>
      </c>
      <c r="O196" s="9">
        <v>119877</v>
      </c>
      <c r="P196" s="9">
        <f t="shared" si="21"/>
        <v>11.694221496092444</v>
      </c>
      <c r="Q196" s="48">
        <v>117228.66346460853</v>
      </c>
      <c r="R196" s="9">
        <f t="shared" si="22"/>
        <v>11.671881695033626</v>
      </c>
      <c r="S196" s="56">
        <f t="shared" si="23"/>
        <v>4.9906671134756825E-4</v>
      </c>
      <c r="T196" s="9">
        <f t="shared" si="24"/>
        <v>1.9103281963902231E-3</v>
      </c>
      <c r="U196" s="9">
        <f t="shared" si="25"/>
        <v>117228.66346460854</v>
      </c>
      <c r="V196" s="9">
        <f t="shared" si="26"/>
        <v>7013686.4046892207</v>
      </c>
      <c r="W196" s="9">
        <f t="shared" si="27"/>
        <v>2.2092115546697499E-2</v>
      </c>
    </row>
    <row r="197" spans="1:23" x14ac:dyDescent="0.3">
      <c r="A197" s="10">
        <v>196</v>
      </c>
      <c r="B197" s="6">
        <v>1</v>
      </c>
      <c r="C197" s="27">
        <f ca="1">IF('modified training dataset'!C197 = "M", 0, 1)</f>
        <v>0</v>
      </c>
      <c r="D197" s="27">
        <f>IF(DAD_MD_Training!E197="MARRIED",1,0)</f>
        <v>0</v>
      </c>
      <c r="E197" s="2">
        <v>0</v>
      </c>
      <c r="F197" s="2">
        <v>0</v>
      </c>
      <c r="G197" s="28">
        <f>DAD_MD_Training!D197*'modified training dataset'!I197</f>
        <v>0</v>
      </c>
      <c r="H197" s="2">
        <v>0</v>
      </c>
      <c r="I197" s="2">
        <v>0</v>
      </c>
      <c r="J197" s="2">
        <v>1</v>
      </c>
      <c r="K197" s="7">
        <v>8.6</v>
      </c>
      <c r="L197" s="6">
        <v>80</v>
      </c>
      <c r="M197" s="8">
        <v>100</v>
      </c>
      <c r="N197" s="8">
        <v>18</v>
      </c>
      <c r="O197" s="9">
        <v>135019</v>
      </c>
      <c r="P197" s="9">
        <f t="shared" si="21"/>
        <v>11.813170788258258</v>
      </c>
      <c r="Q197" s="48">
        <v>134408.79156568379</v>
      </c>
      <c r="R197" s="9">
        <f t="shared" si="22"/>
        <v>11.808641118366968</v>
      </c>
      <c r="S197" s="56">
        <f t="shared" si="23"/>
        <v>2.0517909324065197E-5</v>
      </c>
      <c r="T197" s="9">
        <f t="shared" si="24"/>
        <v>3.8344234350636388E-4</v>
      </c>
      <c r="U197" s="9">
        <f t="shared" si="25"/>
        <v>134408.79156568373</v>
      </c>
      <c r="V197" s="9">
        <f t="shared" si="26"/>
        <v>372354.33331071539</v>
      </c>
      <c r="W197" s="9">
        <f t="shared" si="27"/>
        <v>4.5194264089963004E-3</v>
      </c>
    </row>
    <row r="198" spans="1:23" x14ac:dyDescent="0.3">
      <c r="A198" s="10">
        <v>197</v>
      </c>
      <c r="B198" s="6">
        <v>1</v>
      </c>
      <c r="C198" s="27">
        <f ca="1">IF('modified training dataset'!C198 = "M", 0, 1)</f>
        <v>0</v>
      </c>
      <c r="D198" s="27">
        <f>IF(DAD_MD_Training!E198="MARRIED",1,0)</f>
        <v>0</v>
      </c>
      <c r="E198" s="2">
        <v>1</v>
      </c>
      <c r="F198" s="2">
        <v>0</v>
      </c>
      <c r="G198" s="28">
        <f>DAD_MD_Training!D198*'modified training dataset'!I198</f>
        <v>0</v>
      </c>
      <c r="H198" s="2">
        <v>0</v>
      </c>
      <c r="I198" s="2">
        <v>0</v>
      </c>
      <c r="J198" s="2">
        <v>0</v>
      </c>
      <c r="K198" s="7">
        <v>6</v>
      </c>
      <c r="L198" s="6">
        <v>72</v>
      </c>
      <c r="M198" s="8">
        <v>92</v>
      </c>
      <c r="N198" s="8">
        <v>24</v>
      </c>
      <c r="O198" s="9">
        <v>176383</v>
      </c>
      <c r="P198" s="9">
        <f t="shared" si="21"/>
        <v>12.080413046028674</v>
      </c>
      <c r="Q198" s="48">
        <v>91922.639407697745</v>
      </c>
      <c r="R198" s="9">
        <f t="shared" si="22"/>
        <v>11.428702626293354</v>
      </c>
      <c r="S198" s="56">
        <f t="shared" si="23"/>
        <v>0.4247264711915868</v>
      </c>
      <c r="T198" s="9">
        <f t="shared" si="24"/>
        <v>5.3947693448243787E-2</v>
      </c>
      <c r="U198" s="9">
        <f t="shared" si="25"/>
        <v>91922.639407697818</v>
      </c>
      <c r="V198" s="9">
        <f t="shared" si="26"/>
        <v>7133552511.381711</v>
      </c>
      <c r="W198" s="9">
        <f t="shared" si="27"/>
        <v>0.47884637744171593</v>
      </c>
    </row>
    <row r="199" spans="1:23" x14ac:dyDescent="0.3">
      <c r="A199" s="10">
        <v>198</v>
      </c>
      <c r="B199" s="6">
        <v>2</v>
      </c>
      <c r="C199" s="27">
        <f ca="1">IF('modified training dataset'!C199 = "M", 0, 1)</f>
        <v>0</v>
      </c>
      <c r="D199" s="27">
        <f>IF(DAD_MD_Training!E199="MARRIED",1,0)</f>
        <v>0</v>
      </c>
      <c r="E199" s="2">
        <v>0</v>
      </c>
      <c r="F199" s="2">
        <v>0</v>
      </c>
      <c r="G199" s="28">
        <f>DAD_MD_Training!D199*'modified training dataset'!I199</f>
        <v>0</v>
      </c>
      <c r="H199" s="2">
        <v>0</v>
      </c>
      <c r="I199" s="2">
        <v>0</v>
      </c>
      <c r="J199" s="2">
        <v>1</v>
      </c>
      <c r="K199" s="7">
        <v>11</v>
      </c>
      <c r="L199" s="6">
        <v>78</v>
      </c>
      <c r="M199" s="8">
        <v>126</v>
      </c>
      <c r="N199" s="8">
        <v>24</v>
      </c>
      <c r="O199" s="9">
        <v>233522</v>
      </c>
      <c r="P199" s="9">
        <f t="shared" si="21"/>
        <v>12.36103157006823</v>
      </c>
      <c r="Q199" s="48">
        <v>191090.66853407674</v>
      </c>
      <c r="R199" s="9">
        <f t="shared" si="22"/>
        <v>12.160503298759188</v>
      </c>
      <c r="S199" s="56">
        <f t="shared" si="23"/>
        <v>4.0211587594192466E-2</v>
      </c>
      <c r="T199" s="9">
        <f t="shared" si="24"/>
        <v>1.6222616225219658E-2</v>
      </c>
      <c r="U199" s="9">
        <f t="shared" si="25"/>
        <v>191090.66853407689</v>
      </c>
      <c r="V199" s="9">
        <f t="shared" si="26"/>
        <v>1800417889.9710367</v>
      </c>
      <c r="W199" s="9">
        <f t="shared" si="27"/>
        <v>0.1817016446669826</v>
      </c>
    </row>
    <row r="200" spans="1:23" x14ac:dyDescent="0.3">
      <c r="A200" s="10">
        <v>199</v>
      </c>
      <c r="B200" s="6">
        <v>7</v>
      </c>
      <c r="C200" s="27">
        <f ca="1">IF('modified training dataset'!C200 = "M", 0, 1)</f>
        <v>0</v>
      </c>
      <c r="D200" s="27">
        <f>IF(DAD_MD_Training!E200="MARRIED",1,0)</f>
        <v>0</v>
      </c>
      <c r="E200" s="2">
        <v>0</v>
      </c>
      <c r="F200" s="2">
        <v>0</v>
      </c>
      <c r="G200" s="28">
        <f>DAD_MD_Training!D200*'modified training dataset'!I200</f>
        <v>0</v>
      </c>
      <c r="H200" s="2">
        <v>0</v>
      </c>
      <c r="I200" s="2">
        <v>0</v>
      </c>
      <c r="J200" s="2">
        <v>1</v>
      </c>
      <c r="K200" s="7">
        <v>16</v>
      </c>
      <c r="L200" s="6">
        <v>110</v>
      </c>
      <c r="M200" s="8">
        <v>126</v>
      </c>
      <c r="N200" s="8">
        <v>26</v>
      </c>
      <c r="O200" s="9">
        <v>132585</v>
      </c>
      <c r="P200" s="9">
        <f t="shared" si="21"/>
        <v>11.794979228163157</v>
      </c>
      <c r="Q200" s="48">
        <v>209630.89699396616</v>
      </c>
      <c r="R200" s="9">
        <f t="shared" si="22"/>
        <v>12.253103629887695</v>
      </c>
      <c r="S200" s="56">
        <f t="shared" si="23"/>
        <v>0.20987796745546572</v>
      </c>
      <c r="T200" s="9">
        <f t="shared" si="24"/>
        <v>3.8840628106462716E-2</v>
      </c>
      <c r="U200" s="9">
        <f t="shared" si="25"/>
        <v>209630.89699396616</v>
      </c>
      <c r="V200" s="9">
        <f t="shared" si="26"/>
        <v>5936070243.6048441</v>
      </c>
      <c r="W200" s="9">
        <f t="shared" si="27"/>
        <v>0.5811056831011514</v>
      </c>
    </row>
    <row r="201" spans="1:23" x14ac:dyDescent="0.3">
      <c r="A201" s="10">
        <v>200</v>
      </c>
      <c r="B201" s="6">
        <v>1</v>
      </c>
      <c r="C201" s="27">
        <f ca="1">IF('modified training dataset'!C201 = "M", 0, 1)</f>
        <v>0</v>
      </c>
      <c r="D201" s="27">
        <f>IF(DAD_MD_Training!E201="MARRIED",1,0)</f>
        <v>0</v>
      </c>
      <c r="E201" s="2">
        <v>0</v>
      </c>
      <c r="F201" s="2">
        <v>0</v>
      </c>
      <c r="G201" s="28">
        <f>DAD_MD_Training!D201*'modified training dataset'!I201</f>
        <v>0</v>
      </c>
      <c r="H201" s="2">
        <v>0</v>
      </c>
      <c r="I201" s="2">
        <v>0</v>
      </c>
      <c r="J201" s="2">
        <v>1</v>
      </c>
      <c r="K201" s="7">
        <v>9</v>
      </c>
      <c r="L201" s="6">
        <v>29</v>
      </c>
      <c r="M201" s="8">
        <v>103</v>
      </c>
      <c r="N201" s="8">
        <v>26</v>
      </c>
      <c r="O201" s="9">
        <v>170654</v>
      </c>
      <c r="P201" s="9">
        <f t="shared" si="21"/>
        <v>12.047393393849188</v>
      </c>
      <c r="Q201" s="48">
        <v>156706.74475217811</v>
      </c>
      <c r="R201" s="9">
        <f t="shared" si="22"/>
        <v>11.962131469869492</v>
      </c>
      <c r="S201" s="56">
        <f t="shared" si="23"/>
        <v>7.2695956807193665E-3</v>
      </c>
      <c r="T201" s="9">
        <f t="shared" si="24"/>
        <v>7.0772092511917177E-3</v>
      </c>
      <c r="U201" s="9">
        <f t="shared" si="25"/>
        <v>156706.7447521782</v>
      </c>
      <c r="V201" s="9">
        <f t="shared" si="26"/>
        <v>194525928.9478927</v>
      </c>
      <c r="W201" s="9">
        <f t="shared" si="27"/>
        <v>8.1728264487335764E-2</v>
      </c>
    </row>
    <row r="202" spans="1:23" x14ac:dyDescent="0.3">
      <c r="R202" s="44"/>
      <c r="S202" s="58">
        <f>SQRT(AVERAGE(S2:S201))</f>
        <v>0.42057653001482004</v>
      </c>
      <c r="T202" s="59">
        <f>AVERAGE(T2:T201)</f>
        <v>2.6229365578116517E-2</v>
      </c>
      <c r="U202" s="9"/>
      <c r="V202" s="60">
        <f>SQRT(AVERAGE(V2:V201))</f>
        <v>105259.3881136147</v>
      </c>
      <c r="W202" s="59">
        <f>AVERAGE(W2:W201)</f>
        <v>0.36914155551321959</v>
      </c>
    </row>
    <row r="203" spans="1:23" ht="43.2" x14ac:dyDescent="0.3">
      <c r="R203" s="44"/>
      <c r="S203" s="61" t="s">
        <v>96</v>
      </c>
      <c r="T203" s="48" t="s">
        <v>97</v>
      </c>
      <c r="U203" s="9"/>
      <c r="V203" s="9"/>
      <c r="W203" s="62" t="s">
        <v>98</v>
      </c>
    </row>
    <row r="204" spans="1:23" x14ac:dyDescent="0.3">
      <c r="R204" s="44"/>
      <c r="T204" s="44"/>
    </row>
    <row r="205" spans="1:23" x14ac:dyDescent="0.3">
      <c r="R205" s="44"/>
      <c r="T205" s="44"/>
    </row>
    <row r="206" spans="1:23" x14ac:dyDescent="0.3">
      <c r="R206" s="44"/>
      <c r="T206" s="44"/>
    </row>
    <row r="207" spans="1:23" x14ac:dyDescent="0.3">
      <c r="R207" s="44"/>
      <c r="T207" s="44"/>
    </row>
    <row r="208" spans="1:23" x14ac:dyDescent="0.3">
      <c r="R208" s="44"/>
      <c r="T208" s="44"/>
    </row>
    <row r="209" spans="18:20" x14ac:dyDescent="0.3">
      <c r="R209" s="44"/>
      <c r="T209" s="44"/>
    </row>
    <row r="210" spans="18:20" x14ac:dyDescent="0.3">
      <c r="R210" s="44"/>
      <c r="T210" s="44"/>
    </row>
    <row r="211" spans="18:20" x14ac:dyDescent="0.3">
      <c r="R211" s="44"/>
      <c r="T211" s="44"/>
    </row>
    <row r="212" spans="18:20" x14ac:dyDescent="0.3">
      <c r="R212" s="44"/>
      <c r="T212" s="44"/>
    </row>
    <row r="213" spans="18:20" x14ac:dyDescent="0.3">
      <c r="R213" s="44"/>
      <c r="T213" s="44"/>
    </row>
    <row r="214" spans="18:20" x14ac:dyDescent="0.3">
      <c r="R214" s="44"/>
      <c r="T214" s="44"/>
    </row>
    <row r="215" spans="18:20" x14ac:dyDescent="0.3">
      <c r="R215" s="44"/>
      <c r="T215" s="44"/>
    </row>
    <row r="216" spans="18:20" x14ac:dyDescent="0.3">
      <c r="R216" s="44"/>
      <c r="T216" s="44"/>
    </row>
    <row r="217" spans="18:20" x14ac:dyDescent="0.3">
      <c r="R217" s="44"/>
      <c r="T217" s="44"/>
    </row>
    <row r="218" spans="18:20" x14ac:dyDescent="0.3">
      <c r="R218" s="44"/>
      <c r="T218" s="44"/>
    </row>
    <row r="219" spans="18:20" x14ac:dyDescent="0.3">
      <c r="R219" s="44"/>
      <c r="T219" s="44"/>
    </row>
    <row r="220" spans="18:20" x14ac:dyDescent="0.3">
      <c r="R220" s="44"/>
      <c r="T220" s="44"/>
    </row>
    <row r="221" spans="18:20" x14ac:dyDescent="0.3">
      <c r="R221" s="44"/>
      <c r="T221" s="44"/>
    </row>
    <row r="222" spans="18:20" x14ac:dyDescent="0.3">
      <c r="R222" s="44"/>
      <c r="T222" s="44"/>
    </row>
    <row r="223" spans="18:20" x14ac:dyDescent="0.3">
      <c r="R223" s="44"/>
      <c r="T223" s="44"/>
    </row>
    <row r="224" spans="18:20" x14ac:dyDescent="0.3">
      <c r="R224" s="44"/>
      <c r="T224" s="44"/>
    </row>
    <row r="225" spans="18:20" x14ac:dyDescent="0.3">
      <c r="R225" s="44"/>
      <c r="T225" s="44"/>
    </row>
    <row r="226" spans="18:20" x14ac:dyDescent="0.3">
      <c r="R226" s="44"/>
      <c r="T226" s="44"/>
    </row>
    <row r="227" spans="18:20" x14ac:dyDescent="0.3">
      <c r="R227" s="44"/>
      <c r="T227" s="44"/>
    </row>
    <row r="228" spans="18:20" x14ac:dyDescent="0.3">
      <c r="R228" s="44"/>
      <c r="T228" s="44"/>
    </row>
    <row r="229" spans="18:20" x14ac:dyDescent="0.3">
      <c r="R229" s="44"/>
      <c r="T229" s="44"/>
    </row>
    <row r="230" spans="18:20" x14ac:dyDescent="0.3">
      <c r="R230" s="44"/>
      <c r="T230" s="44"/>
    </row>
    <row r="231" spans="18:20" x14ac:dyDescent="0.3">
      <c r="R231" s="44"/>
      <c r="T231" s="44"/>
    </row>
    <row r="232" spans="18:20" x14ac:dyDescent="0.3">
      <c r="R232" s="44"/>
      <c r="T232" s="44"/>
    </row>
    <row r="233" spans="18:20" x14ac:dyDescent="0.3">
      <c r="R233" s="44"/>
      <c r="T233" s="44"/>
    </row>
    <row r="234" spans="18:20" x14ac:dyDescent="0.3">
      <c r="R234" s="44"/>
      <c r="T234" s="44"/>
    </row>
    <row r="235" spans="18:20" x14ac:dyDescent="0.3">
      <c r="R235" s="44"/>
      <c r="T235" s="44"/>
    </row>
    <row r="236" spans="18:20" x14ac:dyDescent="0.3">
      <c r="R236" s="44"/>
      <c r="T236" s="44"/>
    </row>
    <row r="237" spans="18:20" x14ac:dyDescent="0.3">
      <c r="R237" s="44"/>
      <c r="T237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Description</vt:lpstr>
      <vt:lpstr>DAD_MD_Training</vt:lpstr>
      <vt:lpstr>modified training dataset</vt:lpstr>
      <vt:lpstr>DAD_MD_Testing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atharva berde</cp:lastModifiedBy>
  <dcterms:created xsi:type="dcterms:W3CDTF">2015-03-27T04:25:29Z</dcterms:created>
  <dcterms:modified xsi:type="dcterms:W3CDTF">2023-08-28T19:34:11Z</dcterms:modified>
</cp:coreProperties>
</file>