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440" windowHeight="771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B29" i="1" l="1"/>
  <c r="B28" i="1"/>
  <c r="N26" i="1"/>
  <c r="I26" i="1"/>
  <c r="H26" i="1"/>
  <c r="G26" i="1"/>
  <c r="C26" i="1"/>
  <c r="B26" i="1"/>
  <c r="L25" i="1"/>
  <c r="J25" i="1"/>
  <c r="E25" i="1"/>
  <c r="F25" i="1" s="1"/>
  <c r="K25" i="1" s="1"/>
  <c r="L24" i="1"/>
  <c r="J24" i="1"/>
  <c r="E24" i="1"/>
  <c r="F24" i="1"/>
  <c r="K24" i="1" s="1"/>
  <c r="L23" i="1"/>
  <c r="J23" i="1"/>
  <c r="E23" i="1"/>
  <c r="F23" i="1" s="1"/>
  <c r="K23" i="1" s="1"/>
  <c r="L22" i="1"/>
  <c r="J22" i="1"/>
  <c r="E22" i="1"/>
  <c r="F22" i="1"/>
  <c r="K22" i="1" s="1"/>
  <c r="L21" i="1"/>
  <c r="J21" i="1"/>
  <c r="E21" i="1"/>
  <c r="F21" i="1" s="1"/>
  <c r="K21" i="1" s="1"/>
  <c r="L20" i="1"/>
  <c r="J20" i="1"/>
  <c r="E20" i="1"/>
  <c r="F20" i="1"/>
  <c r="K20" i="1" s="1"/>
  <c r="L19" i="1"/>
  <c r="J19" i="1"/>
  <c r="E19" i="1"/>
  <c r="F19" i="1" s="1"/>
  <c r="K19" i="1" s="1"/>
  <c r="L18" i="1"/>
  <c r="J18" i="1"/>
  <c r="E18" i="1"/>
  <c r="F18" i="1"/>
  <c r="K18" i="1" s="1"/>
  <c r="L17" i="1"/>
  <c r="J17" i="1"/>
  <c r="E17" i="1"/>
  <c r="F17" i="1" s="1"/>
  <c r="K17" i="1" s="1"/>
  <c r="L16" i="1"/>
  <c r="J16" i="1"/>
  <c r="E16" i="1"/>
  <c r="F16" i="1"/>
  <c r="K16" i="1" s="1"/>
  <c r="L15" i="1"/>
  <c r="J15" i="1"/>
  <c r="E15" i="1"/>
  <c r="F15" i="1" s="1"/>
  <c r="K15" i="1" s="1"/>
  <c r="L14" i="1"/>
  <c r="J14" i="1"/>
  <c r="E14" i="1"/>
  <c r="F14" i="1"/>
  <c r="K14" i="1" s="1"/>
  <c r="L13" i="1"/>
  <c r="J13" i="1"/>
  <c r="E13" i="1"/>
  <c r="F13" i="1" s="1"/>
  <c r="K13" i="1" s="1"/>
  <c r="L12" i="1"/>
  <c r="J12" i="1"/>
  <c r="E12" i="1"/>
  <c r="F12" i="1"/>
  <c r="K12" i="1" s="1"/>
  <c r="J11" i="1"/>
  <c r="E11" i="1"/>
  <c r="F11" i="1" s="1"/>
  <c r="K11" i="1" s="1"/>
  <c r="L10" i="1"/>
  <c r="J10" i="1"/>
  <c r="E10" i="1"/>
  <c r="F10" i="1"/>
  <c r="K10" i="1" s="1"/>
  <c r="L9" i="1"/>
  <c r="J9" i="1"/>
  <c r="E9" i="1"/>
  <c r="F9" i="1" s="1"/>
  <c r="K9" i="1" s="1"/>
  <c r="L8" i="1"/>
  <c r="J8" i="1"/>
  <c r="E8" i="1"/>
  <c r="F8" i="1"/>
  <c r="K8" i="1" s="1"/>
  <c r="L7" i="1"/>
  <c r="J7" i="1"/>
  <c r="E7" i="1"/>
  <c r="F7" i="1" s="1"/>
  <c r="K7" i="1" s="1"/>
  <c r="L6" i="1"/>
  <c r="J6" i="1"/>
  <c r="E6" i="1"/>
  <c r="F6" i="1"/>
  <c r="K6" i="1" s="1"/>
  <c r="L5" i="1"/>
  <c r="J5" i="1"/>
  <c r="E5" i="1"/>
  <c r="F5" i="1" s="1"/>
  <c r="K5" i="1" s="1"/>
  <c r="L4" i="1"/>
  <c r="J4" i="1"/>
  <c r="E4" i="1"/>
  <c r="F4" i="1"/>
  <c r="K4" i="1" s="1"/>
  <c r="J3" i="1"/>
  <c r="E3" i="1"/>
  <c r="F3" i="1" s="1"/>
  <c r="K3" i="1" s="1"/>
  <c r="L2" i="1"/>
  <c r="L26" i="1" s="1"/>
  <c r="J2" i="1"/>
  <c r="J26" i="1" s="1"/>
  <c r="E2" i="1"/>
  <c r="E26" i="1" s="1"/>
  <c r="D26" i="1"/>
  <c r="F2" i="1" l="1"/>
  <c r="F26" i="1" l="1"/>
  <c r="K26" i="1" s="1"/>
  <c r="K2" i="1"/>
</calcChain>
</file>

<file path=xl/sharedStrings.xml><?xml version="1.0" encoding="utf-8"?>
<sst xmlns="http://schemas.openxmlformats.org/spreadsheetml/2006/main" count="65" uniqueCount="61">
  <si>
    <t>A1</t>
  </si>
  <si>
    <t>A2</t>
  </si>
  <si>
    <t>Tijd A1 per dag (min)</t>
  </si>
  <si>
    <t>Tijd A2 per dag (min)</t>
  </si>
  <si>
    <t>Totaal busy A1+A2 per dag (min)</t>
  </si>
  <si>
    <t xml:space="preserve">p1 (werkdagen) </t>
  </si>
  <si>
    <t>p2 (werkdagen)</t>
  </si>
  <si>
    <t>p3 (werkdagen)</t>
  </si>
  <si>
    <t>Beschikbaar (min)</t>
  </si>
  <si>
    <t>Busy fraction</t>
  </si>
  <si>
    <t>pgem</t>
  </si>
  <si>
    <t>CoverageExcel</t>
  </si>
  <si>
    <t>standplaatsen_max</t>
  </si>
  <si>
    <t xml:space="preserve">Groningen </t>
  </si>
  <si>
    <t>IP250</t>
  </si>
  <si>
    <t xml:space="preserve">Friesland </t>
  </si>
  <si>
    <t>RF474</t>
  </si>
  <si>
    <t>Drenthe</t>
  </si>
  <si>
    <t>IU255</t>
  </si>
  <si>
    <t xml:space="preserve">IJsselland </t>
  </si>
  <si>
    <t>FN170</t>
  </si>
  <si>
    <t xml:space="preserve">Twente </t>
  </si>
  <si>
    <t>DP120</t>
  </si>
  <si>
    <t xml:space="preserve">Noordoost Gelderland </t>
  </si>
  <si>
    <t>GS201</t>
  </si>
  <si>
    <t xml:space="preserve">Gelderland Midden </t>
  </si>
  <si>
    <t>ED134</t>
  </si>
  <si>
    <t xml:space="preserve">Gelderland Zuid </t>
  </si>
  <si>
    <t>FB158</t>
  </si>
  <si>
    <t xml:space="preserve">Utrecht </t>
  </si>
  <si>
    <t>HI217</t>
  </si>
  <si>
    <t xml:space="preserve">Noord-Holland Noord </t>
  </si>
  <si>
    <t>FK167</t>
  </si>
  <si>
    <t>Amsterdam/Waterland</t>
  </si>
  <si>
    <t>FE161</t>
  </si>
  <si>
    <t xml:space="preserve">Kennemerland </t>
  </si>
  <si>
    <t>CT98</t>
  </si>
  <si>
    <t xml:space="preserve">Gooi- en Vechtstreek </t>
  </si>
  <si>
    <t>AN40</t>
  </si>
  <si>
    <t xml:space="preserve">Haaglanden </t>
  </si>
  <si>
    <t>EK141</t>
  </si>
  <si>
    <t xml:space="preserve">Hollands Midden </t>
  </si>
  <si>
    <t>DT124</t>
  </si>
  <si>
    <t xml:space="preserve">Rotterdam-Rijnmond </t>
  </si>
  <si>
    <t>GC185</t>
  </si>
  <si>
    <t xml:space="preserve">Zuid-Holland Zuid </t>
  </si>
  <si>
    <t xml:space="preserve">Zeeland </t>
  </si>
  <si>
    <t>EW153</t>
  </si>
  <si>
    <t xml:space="preserve">Midden West Brabant </t>
  </si>
  <si>
    <t xml:space="preserve">Brabant Noord </t>
  </si>
  <si>
    <t>EP146</t>
  </si>
  <si>
    <t xml:space="preserve">Zuidoost Brabant </t>
  </si>
  <si>
    <t>EG137</t>
  </si>
  <si>
    <t xml:space="preserve">Limburg Noord </t>
  </si>
  <si>
    <t xml:space="preserve">Zuid Limburg </t>
  </si>
  <si>
    <t xml:space="preserve">Flevoland </t>
  </si>
  <si>
    <t>CM91</t>
  </si>
  <si>
    <t>r1</t>
  </si>
  <si>
    <t>r2</t>
  </si>
  <si>
    <t>alpha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</si>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</sst>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 applyAlignment="1">
      <alignment vertical="center"/>
    </xf>
    <xf numFmtId="3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3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F1" workbookViewId="0">
      <selection activeCell="L4" sqref="L4"/>
    </sheetView>
  </sheetViews>
  <sheetFormatPr defaultRowHeight="15" x14ac:dyDescent="0.25"/>
  <cols>
    <col min="1" max="1" width="16.5703125" style="5" bestFit="1" customWidth="1"/>
    <col min="2" max="2" width="7.5703125" style="5" bestFit="1" customWidth="1"/>
    <col min="3" max="3" width="7" style="5" bestFit="1" customWidth="1"/>
    <col min="4" max="5" width="19.5703125" style="5" bestFit="1" customWidth="1"/>
    <col min="6" max="6" width="30" style="5" bestFit="1" customWidth="1"/>
    <col min="7" max="7" width="15.42578125" style="5" bestFit="1" customWidth="1"/>
    <col min="8" max="9" width="15" style="5" bestFit="1" customWidth="1"/>
    <col min="10" max="10" width="17" style="5" bestFit="1" customWidth="1"/>
    <col min="11" max="11" width="12.42578125" style="6" bestFit="1" customWidth="1"/>
    <col min="12" max="12" width="9.140625" style="5"/>
    <col min="13" max="13" width="14" style="5" bestFit="1" customWidth="1"/>
    <col min="14" max="14" width="18.42578125" style="5" bestFit="1" customWidth="1"/>
    <col min="15" max="16384" width="9.140625" style="5"/>
  </cols>
  <sheetData>
    <row r="1" spans="1:14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3" t="s">
        <v>13</v>
      </c>
      <c r="B2" s="4">
        <v>20181</v>
      </c>
      <c r="C2" s="3">
        <v>10574</v>
      </c>
      <c r="D2" s="5">
        <f>B2*42.9/365</f>
        <v>2371.9586301369864</v>
      </c>
      <c r="E2" s="5">
        <f t="shared" ref="E2:E25" si="0">C2*50.1/365</f>
        <v>1451.3901369863015</v>
      </c>
      <c r="F2" s="5">
        <f>D2+E2</f>
        <v>3823.3487671232879</v>
      </c>
      <c r="G2">
        <v>15</v>
      </c>
      <c r="H2">
        <v>13</v>
      </c>
      <c r="I2">
        <v>17</v>
      </c>
      <c r="J2" s="5">
        <f t="shared" ref="J2:J25" si="1">8*(G2+H2+I2)*60</f>
        <v>21600</v>
      </c>
      <c r="K2" s="6">
        <f t="shared" ref="K2:K26" si="2">F2/J2</f>
        <v>0.17700688736681888</v>
      </c>
      <c r="L2" s="7">
        <f t="shared" ref="L2:L25" si="3">ROUND((G2+H2+I2)/3,0)</f>
        <v>15</v>
      </c>
      <c r="M2" s="5" t="s">
        <v>14</v>
      </c>
      <c r="N2" s="5">
        <v>13</v>
      </c>
    </row>
    <row r="3" spans="1:14" x14ac:dyDescent="0.25">
      <c r="A3" s="3" t="s">
        <v>15</v>
      </c>
      <c r="B3" s="5">
        <v>16095</v>
      </c>
      <c r="C3" s="3">
        <v>13247</v>
      </c>
      <c r="D3" s="5">
        <f t="shared" ref="D3:D25" si="4">B3*42.9/365</f>
        <v>1891.7136986301371</v>
      </c>
      <c r="E3" s="5">
        <f t="shared" si="0"/>
        <v>1818.2868493150686</v>
      </c>
      <c r="F3" s="5">
        <f t="shared" ref="F3:F25" si="5">D3+E3</f>
        <v>3710.0005479452057</v>
      </c>
      <c r="G3">
        <v>26</v>
      </c>
      <c r="H3">
        <v>25</v>
      </c>
      <c r="I3">
        <v>27</v>
      </c>
      <c r="J3" s="5">
        <f t="shared" si="1"/>
        <v>37440</v>
      </c>
      <c r="K3" s="6">
        <f t="shared" si="2"/>
        <v>9.9091894977168957E-2</v>
      </c>
      <c r="L3" s="7">
        <v>18</v>
      </c>
      <c r="M3" s="5" t="s">
        <v>16</v>
      </c>
      <c r="N3" s="5">
        <v>15</v>
      </c>
    </row>
    <row r="4" spans="1:14" x14ac:dyDescent="0.25">
      <c r="A4" s="3" t="s">
        <v>17</v>
      </c>
      <c r="B4" s="5">
        <v>9787</v>
      </c>
      <c r="C4" s="5">
        <v>15354</v>
      </c>
      <c r="D4" s="5">
        <f t="shared" si="4"/>
        <v>1150.3076712328766</v>
      </c>
      <c r="E4" s="5">
        <f t="shared" si="0"/>
        <v>2107.4942465753425</v>
      </c>
      <c r="F4" s="5">
        <f t="shared" si="5"/>
        <v>3257.8019178082191</v>
      </c>
      <c r="G4">
        <v>13</v>
      </c>
      <c r="H4">
        <v>12</v>
      </c>
      <c r="I4">
        <v>14</v>
      </c>
      <c r="J4" s="5">
        <f t="shared" si="1"/>
        <v>18720</v>
      </c>
      <c r="K4" s="6">
        <f t="shared" si="2"/>
        <v>0.17402788022479804</v>
      </c>
      <c r="L4" s="7">
        <f t="shared" si="3"/>
        <v>13</v>
      </c>
      <c r="M4" s="5" t="s">
        <v>18</v>
      </c>
      <c r="N4" s="5">
        <v>13</v>
      </c>
    </row>
    <row r="5" spans="1:14" x14ac:dyDescent="0.25">
      <c r="A5" s="3" t="s">
        <v>19</v>
      </c>
      <c r="B5" s="5">
        <v>12353</v>
      </c>
      <c r="C5" s="3">
        <v>9426</v>
      </c>
      <c r="D5" s="5">
        <f t="shared" si="4"/>
        <v>1451.9005479452053</v>
      </c>
      <c r="E5" s="5">
        <f t="shared" si="0"/>
        <v>1293.8153424657535</v>
      </c>
      <c r="F5" s="5">
        <f t="shared" si="5"/>
        <v>2745.7158904109588</v>
      </c>
      <c r="G5">
        <v>12</v>
      </c>
      <c r="H5">
        <v>11</v>
      </c>
      <c r="I5">
        <v>13</v>
      </c>
      <c r="J5" s="5">
        <f t="shared" si="1"/>
        <v>17280</v>
      </c>
      <c r="K5" s="6">
        <f t="shared" si="2"/>
        <v>0.15889559550989343</v>
      </c>
      <c r="L5" s="7">
        <f t="shared" si="3"/>
        <v>12</v>
      </c>
      <c r="M5" s="5" t="s">
        <v>20</v>
      </c>
      <c r="N5" s="5">
        <v>10</v>
      </c>
    </row>
    <row r="6" spans="1:14" x14ac:dyDescent="0.25">
      <c r="A6" s="3" t="s">
        <v>21</v>
      </c>
      <c r="B6" s="5">
        <v>10943</v>
      </c>
      <c r="C6" s="3">
        <v>13667</v>
      </c>
      <c r="D6" s="5">
        <f t="shared" si="4"/>
        <v>1286.1772602739727</v>
      </c>
      <c r="E6" s="5">
        <f t="shared" si="0"/>
        <v>1875.9361643835618</v>
      </c>
      <c r="F6" s="5">
        <f t="shared" si="5"/>
        <v>3162.1134246575348</v>
      </c>
      <c r="G6">
        <v>11</v>
      </c>
      <c r="H6">
        <v>9</v>
      </c>
      <c r="I6">
        <v>13</v>
      </c>
      <c r="J6" s="5">
        <f t="shared" si="1"/>
        <v>15840</v>
      </c>
      <c r="K6" s="6">
        <f t="shared" si="2"/>
        <v>0.19962837276878376</v>
      </c>
      <c r="L6" s="7">
        <f t="shared" si="3"/>
        <v>11</v>
      </c>
      <c r="M6" s="5" t="s">
        <v>22</v>
      </c>
      <c r="N6" s="5">
        <v>9</v>
      </c>
    </row>
    <row r="7" spans="1:14" x14ac:dyDescent="0.25">
      <c r="A7" s="3" t="s">
        <v>23</v>
      </c>
      <c r="B7" s="3">
        <v>18410</v>
      </c>
      <c r="C7" s="3">
        <v>13995</v>
      </c>
      <c r="D7" s="5">
        <f t="shared" si="4"/>
        <v>2163.8054794520549</v>
      </c>
      <c r="E7" s="5">
        <f t="shared" si="0"/>
        <v>1920.9575342465753</v>
      </c>
      <c r="F7" s="5">
        <f t="shared" si="5"/>
        <v>4084.7630136986299</v>
      </c>
      <c r="G7">
        <v>12</v>
      </c>
      <c r="H7">
        <v>15</v>
      </c>
      <c r="I7">
        <v>14</v>
      </c>
      <c r="J7" s="5">
        <f t="shared" si="1"/>
        <v>19680</v>
      </c>
      <c r="K7" s="6">
        <f t="shared" si="2"/>
        <v>0.20755909622452387</v>
      </c>
      <c r="L7" s="7">
        <f t="shared" si="3"/>
        <v>14</v>
      </c>
      <c r="M7" s="5" t="s">
        <v>24</v>
      </c>
      <c r="N7" s="5">
        <v>13</v>
      </c>
    </row>
    <row r="8" spans="1:14" x14ac:dyDescent="0.25">
      <c r="A8" s="3" t="s">
        <v>25</v>
      </c>
      <c r="B8" s="3">
        <v>15736</v>
      </c>
      <c r="C8" s="3">
        <v>9833</v>
      </c>
      <c r="D8" s="5">
        <f t="shared" si="4"/>
        <v>1849.5189041095891</v>
      </c>
      <c r="E8" s="5">
        <f t="shared" si="0"/>
        <v>1349.6802739726027</v>
      </c>
      <c r="F8" s="5">
        <f t="shared" si="5"/>
        <v>3199.1991780821918</v>
      </c>
      <c r="G8">
        <v>8</v>
      </c>
      <c r="H8">
        <v>8</v>
      </c>
      <c r="I8">
        <v>9</v>
      </c>
      <c r="J8" s="5">
        <f t="shared" si="1"/>
        <v>12000</v>
      </c>
      <c r="K8" s="6">
        <f t="shared" si="2"/>
        <v>0.2665999315068493</v>
      </c>
      <c r="L8" s="7">
        <f t="shared" si="3"/>
        <v>8</v>
      </c>
      <c r="M8" s="5" t="s">
        <v>26</v>
      </c>
      <c r="N8" s="5">
        <v>7</v>
      </c>
    </row>
    <row r="9" spans="1:14" x14ac:dyDescent="0.25">
      <c r="A9" s="3" t="s">
        <v>27</v>
      </c>
      <c r="B9" s="5">
        <v>14191</v>
      </c>
      <c r="C9" s="3">
        <v>8960</v>
      </c>
      <c r="D9" s="5">
        <f t="shared" si="4"/>
        <v>1667.928493150685</v>
      </c>
      <c r="E9" s="5">
        <f t="shared" si="0"/>
        <v>1229.8520547945207</v>
      </c>
      <c r="F9" s="5">
        <f t="shared" si="5"/>
        <v>2897.7805479452054</v>
      </c>
      <c r="G9">
        <v>10</v>
      </c>
      <c r="H9">
        <v>9</v>
      </c>
      <c r="I9">
        <v>11</v>
      </c>
      <c r="J9" s="5">
        <f t="shared" si="1"/>
        <v>14400</v>
      </c>
      <c r="K9" s="6">
        <f t="shared" si="2"/>
        <v>0.20123476027397261</v>
      </c>
      <c r="L9" s="7">
        <f t="shared" si="3"/>
        <v>10</v>
      </c>
      <c r="M9" s="5" t="s">
        <v>28</v>
      </c>
      <c r="N9" s="5">
        <v>11</v>
      </c>
    </row>
    <row r="10" spans="1:14" x14ac:dyDescent="0.25">
      <c r="A10" s="3" t="s">
        <v>29</v>
      </c>
      <c r="B10" s="5">
        <v>29745</v>
      </c>
      <c r="C10" s="3">
        <v>22375</v>
      </c>
      <c r="D10" s="5">
        <f t="shared" si="4"/>
        <v>3496.0561643835617</v>
      </c>
      <c r="E10" s="5">
        <f t="shared" si="0"/>
        <v>3071.1986301369861</v>
      </c>
      <c r="F10" s="5">
        <f t="shared" si="5"/>
        <v>6567.2547945205479</v>
      </c>
      <c r="G10">
        <v>14</v>
      </c>
      <c r="H10">
        <v>15</v>
      </c>
      <c r="I10">
        <v>17</v>
      </c>
      <c r="J10" s="5">
        <f t="shared" si="1"/>
        <v>22080</v>
      </c>
      <c r="K10" s="6">
        <f t="shared" si="2"/>
        <v>0.29743001786777845</v>
      </c>
      <c r="L10" s="7">
        <f t="shared" si="3"/>
        <v>15</v>
      </c>
      <c r="M10" s="5" t="s">
        <v>30</v>
      </c>
      <c r="N10" s="5">
        <v>11</v>
      </c>
    </row>
    <row r="11" spans="1:14" x14ac:dyDescent="0.25">
      <c r="A11" s="3" t="s">
        <v>31</v>
      </c>
      <c r="B11" s="3">
        <v>21731</v>
      </c>
      <c r="C11" s="3">
        <v>7586</v>
      </c>
      <c r="D11" s="5">
        <f t="shared" si="4"/>
        <v>2554.1367123287673</v>
      </c>
      <c r="E11" s="5">
        <f t="shared" si="0"/>
        <v>1041.2564383561644</v>
      </c>
      <c r="F11" s="5">
        <f t="shared" si="5"/>
        <v>3595.3931506849317</v>
      </c>
      <c r="G11">
        <v>11</v>
      </c>
      <c r="H11">
        <v>11</v>
      </c>
      <c r="I11">
        <v>12</v>
      </c>
      <c r="J11" s="5">
        <f t="shared" si="1"/>
        <v>16320</v>
      </c>
      <c r="K11" s="6">
        <f t="shared" si="2"/>
        <v>0.22030595286059632</v>
      </c>
      <c r="L11" s="7">
        <v>9</v>
      </c>
      <c r="M11" s="5" t="s">
        <v>32</v>
      </c>
      <c r="N11" s="5">
        <v>8</v>
      </c>
    </row>
    <row r="12" spans="1:14" x14ac:dyDescent="0.25">
      <c r="A12" s="3" t="s">
        <v>33</v>
      </c>
      <c r="B12" s="8">
        <v>59397</v>
      </c>
      <c r="C12" s="3">
        <v>12575</v>
      </c>
      <c r="D12" s="5">
        <f t="shared" si="4"/>
        <v>6981.1816438356163</v>
      </c>
      <c r="E12" s="5">
        <f t="shared" si="0"/>
        <v>1726.0479452054794</v>
      </c>
      <c r="F12" s="5">
        <f t="shared" si="5"/>
        <v>8707.2295890410951</v>
      </c>
      <c r="G12">
        <v>13</v>
      </c>
      <c r="H12">
        <v>18</v>
      </c>
      <c r="I12">
        <v>17</v>
      </c>
      <c r="J12" s="5">
        <f t="shared" si="1"/>
        <v>23040</v>
      </c>
      <c r="K12" s="6">
        <f t="shared" si="2"/>
        <v>0.37791795091324198</v>
      </c>
      <c r="L12" s="7">
        <f t="shared" si="3"/>
        <v>16</v>
      </c>
      <c r="M12" s="5" t="s">
        <v>34</v>
      </c>
      <c r="N12" s="5">
        <v>9</v>
      </c>
    </row>
    <row r="13" spans="1:14" x14ac:dyDescent="0.25">
      <c r="A13" s="3" t="s">
        <v>35</v>
      </c>
      <c r="B13" s="5">
        <v>21836</v>
      </c>
      <c r="C13" s="3">
        <v>6016</v>
      </c>
      <c r="D13" s="5">
        <f t="shared" si="4"/>
        <v>2566.4778082191783</v>
      </c>
      <c r="E13" s="5">
        <f t="shared" si="0"/>
        <v>825.75780821917817</v>
      </c>
      <c r="F13" s="5">
        <f t="shared" si="5"/>
        <v>3392.2356164383564</v>
      </c>
      <c r="G13">
        <v>7</v>
      </c>
      <c r="H13">
        <v>8</v>
      </c>
      <c r="I13">
        <v>8</v>
      </c>
      <c r="J13" s="5">
        <f t="shared" si="1"/>
        <v>11040</v>
      </c>
      <c r="K13" s="6">
        <f t="shared" si="2"/>
        <v>0.30726771888028592</v>
      </c>
      <c r="L13" s="7">
        <f t="shared" si="3"/>
        <v>8</v>
      </c>
      <c r="M13" s="5" t="s">
        <v>36</v>
      </c>
      <c r="N13" s="5">
        <v>7</v>
      </c>
    </row>
    <row r="14" spans="1:14" x14ac:dyDescent="0.25">
      <c r="A14" s="3" t="s">
        <v>37</v>
      </c>
      <c r="B14" s="3">
        <v>8036</v>
      </c>
      <c r="C14" s="3">
        <v>2148</v>
      </c>
      <c r="D14" s="5">
        <f t="shared" si="4"/>
        <v>944.505205479452</v>
      </c>
      <c r="E14" s="5">
        <f t="shared" si="0"/>
        <v>294.83506849315069</v>
      </c>
      <c r="F14" s="5">
        <f t="shared" si="5"/>
        <v>1239.3402739726027</v>
      </c>
      <c r="G14">
        <v>3</v>
      </c>
      <c r="H14">
        <v>4</v>
      </c>
      <c r="I14">
        <v>4</v>
      </c>
      <c r="J14" s="5">
        <f t="shared" si="1"/>
        <v>5280</v>
      </c>
      <c r="K14" s="6">
        <f t="shared" si="2"/>
        <v>0.23472353673723537</v>
      </c>
      <c r="L14" s="7">
        <f t="shared" si="3"/>
        <v>4</v>
      </c>
      <c r="M14" s="5" t="s">
        <v>38</v>
      </c>
      <c r="N14" s="5">
        <v>3</v>
      </c>
    </row>
    <row r="15" spans="1:14" x14ac:dyDescent="0.25">
      <c r="A15" s="3" t="s">
        <v>39</v>
      </c>
      <c r="B15" s="5">
        <v>39283</v>
      </c>
      <c r="C15" s="3">
        <v>14462</v>
      </c>
      <c r="D15" s="5">
        <f t="shared" si="4"/>
        <v>4617.0978082191778</v>
      </c>
      <c r="E15" s="5">
        <f t="shared" si="0"/>
        <v>1985.0580821917811</v>
      </c>
      <c r="F15" s="5">
        <f t="shared" si="5"/>
        <v>6602.1558904109588</v>
      </c>
      <c r="G15">
        <v>9</v>
      </c>
      <c r="H15">
        <v>14</v>
      </c>
      <c r="I15">
        <v>12</v>
      </c>
      <c r="J15" s="5">
        <f t="shared" si="1"/>
        <v>16800</v>
      </c>
      <c r="K15" s="6">
        <f t="shared" si="2"/>
        <v>0.39298546966731895</v>
      </c>
      <c r="L15" s="7">
        <f t="shared" si="3"/>
        <v>12</v>
      </c>
      <c r="M15" s="5" t="s">
        <v>40</v>
      </c>
      <c r="N15" s="5">
        <v>8</v>
      </c>
    </row>
    <row r="16" spans="1:14" x14ac:dyDescent="0.25">
      <c r="A16" s="3" t="s">
        <v>41</v>
      </c>
      <c r="B16" s="5">
        <v>25540</v>
      </c>
      <c r="C16" s="3">
        <v>9353</v>
      </c>
      <c r="D16" s="5">
        <f t="shared" si="4"/>
        <v>3001.8246575342464</v>
      </c>
      <c r="E16" s="5">
        <f t="shared" si="0"/>
        <v>1283.7953424657535</v>
      </c>
      <c r="F16" s="5">
        <f t="shared" si="5"/>
        <v>4285.62</v>
      </c>
      <c r="G16">
        <v>9</v>
      </c>
      <c r="H16">
        <v>10</v>
      </c>
      <c r="I16">
        <v>11</v>
      </c>
      <c r="J16" s="5">
        <f t="shared" si="1"/>
        <v>14400</v>
      </c>
      <c r="K16" s="6">
        <f t="shared" si="2"/>
        <v>0.2976125</v>
      </c>
      <c r="L16" s="7">
        <f t="shared" si="3"/>
        <v>10</v>
      </c>
      <c r="M16" s="5" t="s">
        <v>42</v>
      </c>
      <c r="N16" s="5">
        <v>10</v>
      </c>
    </row>
    <row r="17" spans="1:14" x14ac:dyDescent="0.25">
      <c r="A17" s="3" t="s">
        <v>43</v>
      </c>
      <c r="B17" s="3">
        <v>44162</v>
      </c>
      <c r="C17" s="3">
        <v>20013</v>
      </c>
      <c r="D17" s="5">
        <f t="shared" si="4"/>
        <v>5190.547397260274</v>
      </c>
      <c r="E17" s="5">
        <f t="shared" si="0"/>
        <v>2746.9898630136986</v>
      </c>
      <c r="F17" s="5">
        <f t="shared" si="5"/>
        <v>7937.5372602739726</v>
      </c>
      <c r="G17">
        <v>10</v>
      </c>
      <c r="H17">
        <v>14</v>
      </c>
      <c r="I17">
        <v>13</v>
      </c>
      <c r="J17" s="5">
        <f t="shared" si="1"/>
        <v>17760</v>
      </c>
      <c r="K17" s="6">
        <f t="shared" si="2"/>
        <v>0.44693340429470568</v>
      </c>
      <c r="L17" s="7">
        <f t="shared" si="3"/>
        <v>12</v>
      </c>
      <c r="M17" s="5" t="s">
        <v>44</v>
      </c>
      <c r="N17" s="5">
        <v>10</v>
      </c>
    </row>
    <row r="18" spans="1:14" x14ac:dyDescent="0.25">
      <c r="A18" s="3" t="s">
        <v>45</v>
      </c>
      <c r="B18" s="3">
        <v>13819</v>
      </c>
      <c r="C18" s="3">
        <v>7186</v>
      </c>
      <c r="D18" s="5">
        <f t="shared" si="4"/>
        <v>1624.2057534246574</v>
      </c>
      <c r="E18" s="5">
        <f t="shared" si="0"/>
        <v>986.35232876712337</v>
      </c>
      <c r="F18" s="5">
        <f t="shared" si="5"/>
        <v>2610.5580821917806</v>
      </c>
      <c r="G18">
        <v>7</v>
      </c>
      <c r="H18">
        <v>9</v>
      </c>
      <c r="I18">
        <v>9</v>
      </c>
      <c r="J18" s="5">
        <f t="shared" si="1"/>
        <v>12000</v>
      </c>
      <c r="K18" s="6">
        <f t="shared" si="2"/>
        <v>0.21754650684931506</v>
      </c>
      <c r="L18" s="7">
        <f t="shared" si="3"/>
        <v>8</v>
      </c>
      <c r="M18" s="5" t="s">
        <v>36</v>
      </c>
      <c r="N18" s="5">
        <v>6</v>
      </c>
    </row>
    <row r="19" spans="1:14" x14ac:dyDescent="0.25">
      <c r="A19" s="3" t="s">
        <v>46</v>
      </c>
      <c r="B19" s="3">
        <v>12040</v>
      </c>
      <c r="C19" s="3">
        <v>6749</v>
      </c>
      <c r="D19" s="5">
        <f t="shared" si="4"/>
        <v>1415.1123287671232</v>
      </c>
      <c r="E19" s="5">
        <f t="shared" si="0"/>
        <v>926.36958904109599</v>
      </c>
      <c r="F19" s="5">
        <f t="shared" si="5"/>
        <v>2341.4819178082194</v>
      </c>
      <c r="G19">
        <v>18</v>
      </c>
      <c r="H19">
        <v>18</v>
      </c>
      <c r="I19">
        <v>19</v>
      </c>
      <c r="J19" s="5">
        <f t="shared" si="1"/>
        <v>26400</v>
      </c>
      <c r="K19" s="6">
        <f t="shared" si="2"/>
        <v>8.8692496886674979E-2</v>
      </c>
      <c r="L19" s="7">
        <f t="shared" si="3"/>
        <v>18</v>
      </c>
      <c r="M19" s="5" t="s">
        <v>47</v>
      </c>
      <c r="N19" s="5">
        <v>11</v>
      </c>
    </row>
    <row r="20" spans="1:14" x14ac:dyDescent="0.25">
      <c r="A20" s="3" t="s">
        <v>48</v>
      </c>
      <c r="B20" s="3">
        <v>28578</v>
      </c>
      <c r="C20" s="3">
        <v>20157</v>
      </c>
      <c r="D20" s="5">
        <f t="shared" si="4"/>
        <v>3358.8936986301369</v>
      </c>
      <c r="E20" s="5">
        <f t="shared" si="0"/>
        <v>2766.7553424657535</v>
      </c>
      <c r="F20" s="5">
        <f t="shared" si="5"/>
        <v>6125.6490410958904</v>
      </c>
      <c r="G20">
        <v>15</v>
      </c>
      <c r="H20">
        <v>15</v>
      </c>
      <c r="I20">
        <v>18</v>
      </c>
      <c r="J20" s="5">
        <f t="shared" si="1"/>
        <v>23040</v>
      </c>
      <c r="K20" s="6">
        <f t="shared" si="2"/>
        <v>0.26587018407534246</v>
      </c>
      <c r="L20" s="7">
        <f t="shared" si="3"/>
        <v>16</v>
      </c>
      <c r="M20" s="5" t="s">
        <v>30</v>
      </c>
      <c r="N20" s="5">
        <v>13</v>
      </c>
    </row>
    <row r="21" spans="1:14" x14ac:dyDescent="0.25">
      <c r="A21" s="3" t="s">
        <v>49</v>
      </c>
      <c r="B21" s="3">
        <v>15723</v>
      </c>
      <c r="C21" s="3">
        <v>11784</v>
      </c>
      <c r="D21" s="5">
        <f t="shared" si="4"/>
        <v>1847.9909589041094</v>
      </c>
      <c r="E21" s="5">
        <f t="shared" si="0"/>
        <v>1617.4750684931507</v>
      </c>
      <c r="F21" s="5">
        <f t="shared" si="5"/>
        <v>3465.4660273972604</v>
      </c>
      <c r="G21">
        <v>9</v>
      </c>
      <c r="H21">
        <v>9</v>
      </c>
      <c r="I21">
        <v>10</v>
      </c>
      <c r="J21" s="5">
        <f t="shared" si="1"/>
        <v>13440</v>
      </c>
      <c r="K21" s="6">
        <f t="shared" si="2"/>
        <v>0.25784717465753426</v>
      </c>
      <c r="L21" s="7">
        <f t="shared" si="3"/>
        <v>9</v>
      </c>
      <c r="M21" s="5" t="s">
        <v>50</v>
      </c>
      <c r="N21" s="5">
        <v>7</v>
      </c>
    </row>
    <row r="22" spans="1:14" x14ac:dyDescent="0.25">
      <c r="A22" s="3" t="s">
        <v>51</v>
      </c>
      <c r="B22" s="3">
        <v>19105</v>
      </c>
      <c r="C22" s="3">
        <v>11090</v>
      </c>
      <c r="D22" s="5">
        <f t="shared" si="4"/>
        <v>2245.4917808219179</v>
      </c>
      <c r="E22" s="5">
        <f t="shared" si="0"/>
        <v>1522.2164383561644</v>
      </c>
      <c r="F22" s="5">
        <f t="shared" si="5"/>
        <v>3767.7082191780823</v>
      </c>
      <c r="G22">
        <v>9</v>
      </c>
      <c r="H22">
        <v>9</v>
      </c>
      <c r="I22">
        <v>10</v>
      </c>
      <c r="J22" s="5">
        <f t="shared" si="1"/>
        <v>13440</v>
      </c>
      <c r="K22" s="6">
        <f t="shared" si="2"/>
        <v>0.28033543297455971</v>
      </c>
      <c r="L22" s="7">
        <f t="shared" si="3"/>
        <v>9</v>
      </c>
      <c r="M22" s="5" t="s">
        <v>52</v>
      </c>
      <c r="N22" s="5">
        <v>7</v>
      </c>
    </row>
    <row r="23" spans="1:14" x14ac:dyDescent="0.25">
      <c r="A23" s="3" t="s">
        <v>53</v>
      </c>
      <c r="B23" s="3">
        <v>14063</v>
      </c>
      <c r="C23" s="3">
        <v>10384</v>
      </c>
      <c r="D23" s="5">
        <f t="shared" si="4"/>
        <v>1652.8841095890409</v>
      </c>
      <c r="E23" s="5">
        <f t="shared" si="0"/>
        <v>1425.310684931507</v>
      </c>
      <c r="F23" s="5">
        <f t="shared" si="5"/>
        <v>3078.1947945205479</v>
      </c>
      <c r="G23">
        <v>9</v>
      </c>
      <c r="H23">
        <v>11</v>
      </c>
      <c r="I23">
        <v>10</v>
      </c>
      <c r="J23" s="5">
        <f t="shared" si="1"/>
        <v>14400</v>
      </c>
      <c r="K23" s="6">
        <f t="shared" si="2"/>
        <v>0.21376352739726026</v>
      </c>
      <c r="L23" s="7">
        <f t="shared" si="3"/>
        <v>10</v>
      </c>
      <c r="M23" s="5" t="s">
        <v>52</v>
      </c>
      <c r="N23" s="5">
        <v>7</v>
      </c>
    </row>
    <row r="24" spans="1:14" x14ac:dyDescent="0.25">
      <c r="A24" s="3" t="s">
        <v>54</v>
      </c>
      <c r="B24" s="3">
        <v>17714</v>
      </c>
      <c r="C24" s="3">
        <v>11048</v>
      </c>
      <c r="D24" s="5">
        <f t="shared" si="4"/>
        <v>2082.0016438356165</v>
      </c>
      <c r="E24" s="5">
        <f t="shared" si="0"/>
        <v>1516.4515068493151</v>
      </c>
      <c r="F24" s="5">
        <f t="shared" si="5"/>
        <v>3598.4531506849316</v>
      </c>
      <c r="G24">
        <v>6</v>
      </c>
      <c r="H24">
        <v>8</v>
      </c>
      <c r="I24">
        <v>7</v>
      </c>
      <c r="J24" s="5">
        <f t="shared" si="1"/>
        <v>10080</v>
      </c>
      <c r="K24" s="6">
        <f t="shared" si="2"/>
        <v>0.35698939986953687</v>
      </c>
      <c r="L24" s="7">
        <f t="shared" si="3"/>
        <v>7</v>
      </c>
      <c r="M24" s="5" t="s">
        <v>40</v>
      </c>
      <c r="N24" s="5">
        <v>4</v>
      </c>
    </row>
    <row r="25" spans="1:14" x14ac:dyDescent="0.25">
      <c r="A25" s="3" t="s">
        <v>55</v>
      </c>
      <c r="B25" s="3">
        <v>12367</v>
      </c>
      <c r="C25" s="3">
        <v>5710</v>
      </c>
      <c r="D25" s="5">
        <f t="shared" si="4"/>
        <v>1453.5460273972601</v>
      </c>
      <c r="E25" s="5">
        <f t="shared" si="0"/>
        <v>783.75616438356167</v>
      </c>
      <c r="F25" s="5">
        <f t="shared" si="5"/>
        <v>2237.3021917808219</v>
      </c>
      <c r="G25">
        <v>7</v>
      </c>
      <c r="H25">
        <v>8</v>
      </c>
      <c r="I25">
        <v>8</v>
      </c>
      <c r="J25" s="5">
        <f t="shared" si="1"/>
        <v>11040</v>
      </c>
      <c r="K25" s="6">
        <f t="shared" si="2"/>
        <v>0.20265418403811791</v>
      </c>
      <c r="L25" s="7">
        <f t="shared" si="3"/>
        <v>8</v>
      </c>
      <c r="M25" s="5" t="s">
        <v>56</v>
      </c>
      <c r="N25" s="5">
        <v>6</v>
      </c>
    </row>
    <row r="26" spans="1:14" s="1" customFormat="1" x14ac:dyDescent="0.25">
      <c r="A26" s="9" t="s">
        <v>60</v>
      </c>
      <c r="B26" s="10">
        <f t="shared" ref="B26:J26" si="6">SUM(B2:B25)</f>
        <v>500835</v>
      </c>
      <c r="C26" s="1">
        <f t="shared" si="6"/>
        <v>273692</v>
      </c>
      <c r="D26" s="1">
        <f t="shared" si="6"/>
        <v>58865.26438356164</v>
      </c>
      <c r="E26" s="1">
        <f t="shared" si="6"/>
        <v>37567.038904109591</v>
      </c>
      <c r="F26" s="1">
        <f t="shared" si="6"/>
        <v>96432.303287671239</v>
      </c>
      <c r="G26" s="1">
        <f t="shared" si="6"/>
        <v>263</v>
      </c>
      <c r="H26" s="1">
        <f t="shared" si="6"/>
        <v>283</v>
      </c>
      <c r="I26" s="1">
        <f t="shared" si="6"/>
        <v>303</v>
      </c>
      <c r="J26" s="1">
        <f t="shared" si="6"/>
        <v>407520</v>
      </c>
      <c r="K26" s="2">
        <f t="shared" si="2"/>
        <v>0.23663207520531812</v>
      </c>
      <c r="L26" s="11">
        <f>SUM(L2:L25)</f>
        <v>272</v>
      </c>
      <c r="N26" s="1">
        <f>SUM(N2:N25)</f>
        <v>218</v>
      </c>
    </row>
    <row r="28" spans="1:14" x14ac:dyDescent="0.25">
      <c r="A28" s="3" t="s">
        <v>57</v>
      </c>
      <c r="B28" s="3">
        <f>12*60</f>
        <v>720</v>
      </c>
      <c r="C28" s="3">
        <v>300</v>
      </c>
    </row>
    <row r="29" spans="1:14" x14ac:dyDescent="0.25">
      <c r="A29" s="3" t="s">
        <v>58</v>
      </c>
      <c r="B29" s="3">
        <f>17*60</f>
        <v>1020</v>
      </c>
      <c r="C29" s="3">
        <v>720</v>
      </c>
    </row>
    <row r="30" spans="1:14" x14ac:dyDescent="0.25">
      <c r="A30" s="3" t="s">
        <v>59</v>
      </c>
      <c r="B30" s="5">
        <v>0.95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Theresia van Essen</cp:lastModifiedBy>
  <dcterms:created xsi:type="dcterms:W3CDTF">2014-05-27T09:56:33Z</dcterms:created>
  <dcterms:modified xsi:type="dcterms:W3CDTF">2014-07-07T14:35:47Z</dcterms:modified>
</cp:coreProperties>
</file>