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solver_adj" vbProcedure="false">Feuil1!$E$2:$E$3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st" vbProcedure="false">1</definedName>
    <definedName function="false" hidden="false" localSheetId="0" name="solver_itr" vbProcedure="false">100</definedName>
    <definedName function="false" hidden="false" localSheetId="0" name="solver_lin" vbProcedure="false">2</definedName>
    <definedName function="false" hidden="false" localSheetId="0" name="solver_neg" vbProcedure="false">2</definedName>
    <definedName function="false" hidden="false" localSheetId="0" name="solver_num" vbProcedure="false">0</definedName>
    <definedName function="false" hidden="false" localSheetId="0" name="solver_nwt" vbProcedure="false">1</definedName>
    <definedName function="false" hidden="false" localSheetId="0" name="solver_opt" vbProcedure="false">Feuil1!$T$93</definedName>
    <definedName function="false" hidden="false" localSheetId="0" name="solver_pre" vbProcedure="false">0.000001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tim" vbProcedure="false">100</definedName>
    <definedName function="false" hidden="false" localSheetId="0" name="solver_tol" vbProcedure="false">0.05</definedName>
    <definedName function="false" hidden="false" localSheetId="0" name="solver_typ" vbProcedure="false">2</definedName>
    <definedName function="false" hidden="false" localSheetId="0" name="solver_val" vbProcedure="false">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<sst xmlns="http://schemas.openxmlformats.org/spreadsheetml/2006/main" count="54" uniqueCount="42">
  <si>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 xml:space="preserve">Somme carré erreurs</t>
  </si>
  <si>
    <t xml:space="preserve">sans wi</t>
  </si>
  <si>
    <t xml:space="preserve">wi = 1/(x exp)^2</t>
  </si>
  <si>
    <t xml:space="preserve">somme du carré des erreurs</t>
  </si>
  <si>
    <t xml:space="preserve">MA = A</t>
  </si>
  <si>
    <t xml:space="preserve">faz :</t>
  </si>
  <si>
    <t xml:space="preserve">rMA =</t>
  </si>
  <si>
    <t xml:space="preserve">a =</t>
  </si>
  <si>
    <t xml:space="preserve">x MA</t>
  </si>
  <si>
    <t xml:space="preserve">x DOT</t>
  </si>
  <si>
    <t xml:space="preserve">x expt</t>
  </si>
  <si>
    <t xml:space="preserve">fDOT expt</t>
  </si>
  <si>
    <t xml:space="preserve">x calc</t>
  </si>
  <si>
    <t xml:space="preserve">FDOT cum</t>
  </si>
  <si>
    <t xml:space="preserve">carré erreur sur x</t>
  </si>
  <si>
    <t xml:space="preserve">wi = 1/(x expt)^2</t>
  </si>
  <si>
    <t xml:space="preserve">erreur pond sur x</t>
  </si>
  <si>
    <t xml:space="preserve">rMDP</t>
  </si>
  <si>
    <t xml:space="preserve">DOT = B</t>
  </si>
  <si>
    <t xml:space="preserve">pas de compo azéo</t>
  </si>
  <si>
    <t xml:space="preserve">rDOT = </t>
  </si>
  <si>
    <t xml:space="preserve">b =</t>
  </si>
  <si>
    <t xml:space="preserve">fDOT,0</t>
  </si>
  <si>
    <t xml:space="preserve">g =</t>
  </si>
  <si>
    <t xml:space="preserve">rBVE</t>
  </si>
  <si>
    <t xml:space="preserve">d =</t>
  </si>
  <si>
    <t xml:space="preserve">fMDO</t>
  </si>
  <si>
    <t xml:space="preserve">x</t>
  </si>
  <si>
    <t xml:space="preserve">intervalle confiance à 95%</t>
  </si>
  <si>
    <t xml:space="preserve">s(rBVE,rMDP)</t>
  </si>
  <si>
    <t xml:space="preserve">&lt;</t>
  </si>
  <si>
    <t xml:space="preserve">p(parametre)</t>
  </si>
  <si>
    <t xml:space="preserve">n(nbre exp)</t>
  </si>
  <si>
    <t xml:space="preserve">alpha </t>
  </si>
  <si>
    <t xml:space="preserve">somme </t>
  </si>
  <si>
    <t xml:space="preserve">&lt; min(somme)*(1+(p/(n-p))*F(p,n-p,1-alpha))</t>
  </si>
  <si>
    <t xml:space="preserve">F(2,n-2)</t>
  </si>
  <si>
    <t xml:space="preserve">F(2,27)</t>
  </si>
  <si>
    <t xml:space="preserve">F(2, 28)</t>
  </si>
  <si>
    <t xml:space="preserve">F(2,29)</t>
  </si>
  <si>
    <t xml:space="preserve">min(somme)</t>
  </si>
  <si>
    <t xml:space="preserve">(1,64; 0,76)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</si>
</sst>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"/>
    <numFmt numFmtId="166" formatCode="0.0000"/>
    <numFmt numFmtId="167" formatCode="0.00000"/>
    <numFmt numFmtId="168" formatCode="0.00"/>
    <numFmt numFmtId="169" formatCode="General"/>
    <numFmt numFmtId="170" formatCode="0.000000000"/>
    <numFmt numFmtId="171" formatCode="0.0"/>
  </numFmts>
  <fonts count="2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0"/>
      <color rgb="FFDD0806"/>
      <name val="Arial"/>
      <family val="2"/>
      <charset val="1"/>
    </font>
    <font>
      <sz val="10"/>
      <name val="Arial"/>
      <family val="2"/>
      <charset val="1"/>
    </font>
    <font>
      <sz val="10"/>
      <name val="Symbol"/>
      <family val="1"/>
      <charset val="1"/>
    </font>
    <font>
      <sz val="9"/>
      <color rgb="FFDD0806"/>
      <name val="Geneva"/>
      <family val="2"/>
      <charset val="1"/>
    </font>
    <font>
      <b val="true"/>
      <sz val="9"/>
      <name val="Geneva"/>
      <family val="2"/>
      <charset val="1"/>
    </font>
    <font>
      <b val="true"/>
      <sz val="10"/>
      <name val="Geneva"/>
      <family val="2"/>
      <charset val="1"/>
    </font>
    <font>
      <b val="true"/>
      <sz val="10"/>
      <color rgb="FFDD0806"/>
      <name val="Geneva"/>
      <family val="2"/>
      <charset val="1"/>
    </font>
    <font>
      <b val="true"/>
      <sz val="10"/>
      <color rgb="FF3366FF"/>
      <name val="Geneva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Geneva"/>
      <family val="2"/>
      <charset val="1"/>
    </font>
    <font>
      <sz val="10"/>
      <color rgb="FF3366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D4"/>
      <name val="Arial"/>
      <family val="2"/>
      <charset val="1"/>
    </font>
    <font>
      <sz val="10"/>
      <color rgb="FFDD0806"/>
      <name val="Arial"/>
      <family val="2"/>
      <charset val="1"/>
    </font>
    <font>
      <sz val="10"/>
      <color rgb="FF0000D4"/>
      <name val="Arial"/>
      <family val="2"/>
      <charset val="1"/>
    </font>
    <font>
      <b val="true"/>
      <sz val="10"/>
      <color rgb="FF3366FF"/>
      <name val="Arial"/>
      <family val="2"/>
      <charset val="1"/>
    </font>
    <font>
      <b val="true"/>
      <sz val="9"/>
      <color rgb="FFFF0000"/>
      <name val="Geneva"/>
      <family val="2"/>
      <charset val="1"/>
    </font>
    <font>
      <sz val="10"/>
      <color rgb="FFFF0000"/>
      <name val="Geneva"/>
      <family val="2"/>
      <charset val="1"/>
    </font>
    <font>
      <sz val="10"/>
      <color rgb="FF000000"/>
      <name val="Arial"/>
      <family val="2"/>
      <charset val="1"/>
    </font>
    <font>
      <b val="true"/>
      <sz val="13.5"/>
      <color rgb="FF000000"/>
      <name val="Arial"/>
      <family val="2"/>
    </font>
    <font>
      <b val="true"/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  <fill>
      <patternFill patternType="solid">
        <fgColor rgb="FFB9CDE5"/>
        <bgColor rgb="FFBFBFBF"/>
      </patternFill>
    </fill>
    <fill>
      <patternFill patternType="solid">
        <fgColor rgb="FFA6A6A6"/>
        <bgColor rgb="FFBFBFB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23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DD08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3729191693839"/>
          <c:y val="0.0770413530792264"/>
          <c:w val="0.69155082661175"/>
          <c:h val="0.741603949178603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ff0000"/>
            </a:solidFill>
            <a:ln w="28440">
              <a:noFill/>
            </a:ln>
          </c:spPr>
          <c:marker>
            <c:symbol val="triangle"/>
            <c:size val="9"/>
            <c:spPr>
              <a:solidFill>
                <a:srgbClr val="ff0000"/>
              </a:solidFill>
            </c:spPr>
          </c:marker>
          <c:dLbls>
            <c:txPr>
              <a:bodyPr wrap="square"/>
              <a:lstStyle/>
              <a:p>
                <a:pPr>
                  <a:defRPr b="1" sz="1425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Feuil1!$O$3:$O$7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Feuil1!$P$3:$P$7</c:f>
              <c:numCache>
                <c:formatCode>General</c:formatCode>
                <c:ptCount val="5"/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Feuil1!$A$1:$A$1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70c0"/>
            </a:solidFill>
            <a:ln w="28440">
              <a:noFill/>
            </a:ln>
          </c:spPr>
          <c:marker>
            <c:symbol val="circle"/>
            <c:size val="8"/>
            <c:spPr>
              <a:solidFill>
                <a:srgbClr val="0070c0"/>
              </a:solidFill>
            </c:spPr>
          </c:marker>
          <c:dLbls>
            <c:txPr>
              <a:bodyPr wrap="square"/>
              <a:lstStyle/>
              <a:p>
                <a:pPr>
                  <a:defRPr b="1" sz="1425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Feuil1!$O$14:$O$20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Feuil1!$P$14:$P$20</c:f>
              <c:numCache>
                <c:formatCode>General</c:formatCode>
                <c:ptCount val="7"/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00b050"/>
            </a:solidFill>
            <a:ln w="28440">
              <a:noFill/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dLbls>
            <c:txPr>
              <a:bodyPr wrap="square"/>
              <a:lstStyle/>
              <a:p>
                <a:pPr>
                  <a:defRPr b="1" sz="1425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Feuil1!$O$33:$O$40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Feuil1!$P$33:$P$40</c:f>
              <c:numCache>
                <c:formatCode>General</c:formatCode>
                <c:ptCount val="8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ff0000"/>
            </a:solidFill>
            <a:ln w="2232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1" sz="1425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Feuil1!$B$10:$B$63</c:f>
              <c:numCache>
                <c:formatCode>General</c:formatCode>
                <c:ptCount val="54"/>
                <c:pt idx="0">
                  <c:v>0</c:v>
                </c:pt>
                <c:pt idx="1">
                  <c:v>-0.0112359550561798</c:v>
                </c:pt>
                <c:pt idx="2">
                  <c:v>0</c:v>
                </c:pt>
                <c:pt idx="3">
                  <c:v>0.010989010989011</c:v>
                </c:pt>
                <c:pt idx="4">
                  <c:v>0.0217391304347826</c:v>
                </c:pt>
                <c:pt idx="5">
                  <c:v>0.0322580645161289</c:v>
                </c:pt>
                <c:pt idx="6">
                  <c:v>0.0425531914893617</c:v>
                </c:pt>
                <c:pt idx="7">
                  <c:v>0.0526315789473684</c:v>
                </c:pt>
                <c:pt idx="8">
                  <c:v>0.0624999999999999</c:v>
                </c:pt>
                <c:pt idx="9">
                  <c:v>0.0721649484536082</c:v>
                </c:pt>
                <c:pt idx="10">
                  <c:v>0.0816326530612245</c:v>
                </c:pt>
                <c:pt idx="11">
                  <c:v>0.0909090909090908</c:v>
                </c:pt>
                <c:pt idx="12">
                  <c:v>0.1</c:v>
                </c:pt>
                <c:pt idx="13">
                  <c:v>0.108910891089109</c:v>
                </c:pt>
                <c:pt idx="14">
                  <c:v>0.117647058823529</c:v>
                </c:pt>
                <c:pt idx="15">
                  <c:v>0.12621359223301</c:v>
                </c:pt>
                <c:pt idx="16">
                  <c:v>0.134615384615385</c:v>
                </c:pt>
                <c:pt idx="17">
                  <c:v>0.142857142857143</c:v>
                </c:pt>
                <c:pt idx="18">
                  <c:v>0.150943396226415</c:v>
                </c:pt>
                <c:pt idx="19">
                  <c:v>0.158878504672897</c:v>
                </c:pt>
                <c:pt idx="20">
                  <c:v>0.166666666666667</c:v>
                </c:pt>
                <c:pt idx="21">
                  <c:v>0.174311926605505</c:v>
                </c:pt>
                <c:pt idx="22">
                  <c:v>0.181818181818182</c:v>
                </c:pt>
                <c:pt idx="23">
                  <c:v>0.189189189189189</c:v>
                </c:pt>
                <c:pt idx="24">
                  <c:v>0.196428571428572</c:v>
                </c:pt>
                <c:pt idx="25">
                  <c:v>0.203539823008849</c:v>
                </c:pt>
                <c:pt idx="26">
                  <c:v>0.210526315789474</c:v>
                </c:pt>
                <c:pt idx="27">
                  <c:v>0.217391304347826</c:v>
                </c:pt>
                <c:pt idx="28">
                  <c:v>0.224137931034483</c:v>
                </c:pt>
                <c:pt idx="29">
                  <c:v>0.230769230769231</c:v>
                </c:pt>
                <c:pt idx="30">
                  <c:v>0.23728813559322</c:v>
                </c:pt>
                <c:pt idx="31">
                  <c:v>0.243697478991597</c:v>
                </c:pt>
                <c:pt idx="32">
                  <c:v>0.25</c:v>
                </c:pt>
                <c:pt idx="33">
                  <c:v>0.256198347107438</c:v>
                </c:pt>
                <c:pt idx="34">
                  <c:v>0.262295081967213</c:v>
                </c:pt>
                <c:pt idx="35">
                  <c:v>0.268292682926829</c:v>
                </c:pt>
                <c:pt idx="36">
                  <c:v>0.274193548387097</c:v>
                </c:pt>
                <c:pt idx="37">
                  <c:v>0.28</c:v>
                </c:pt>
                <c:pt idx="38">
                  <c:v>0.285714285714286</c:v>
                </c:pt>
                <c:pt idx="39">
                  <c:v>0.291338582677165</c:v>
                </c:pt>
                <c:pt idx="40">
                  <c:v>0.296875</c:v>
                </c:pt>
                <c:pt idx="41">
                  <c:v>0.302325581395349</c:v>
                </c:pt>
                <c:pt idx="42">
                  <c:v>0.307692307692308</c:v>
                </c:pt>
                <c:pt idx="43">
                  <c:v>0.312977099236641</c:v>
                </c:pt>
                <c:pt idx="44">
                  <c:v>0.318181818181818</c:v>
                </c:pt>
                <c:pt idx="45">
                  <c:v>0.323308270676692</c:v>
                </c:pt>
                <c:pt idx="46">
                  <c:v>0.328358208955224</c:v>
                </c:pt>
                <c:pt idx="47">
                  <c:v>0.333333333333333</c:v>
                </c:pt>
                <c:pt idx="48">
                  <c:v>0.338235294117647</c:v>
                </c:pt>
                <c:pt idx="49">
                  <c:v>0.343065693430657</c:v>
                </c:pt>
                <c:pt idx="50">
                  <c:v>0.347826086956522</c:v>
                </c:pt>
                <c:pt idx="51">
                  <c:v>0.352517985611511</c:v>
                </c:pt>
                <c:pt idx="52">
                  <c:v>0.357142857142857</c:v>
                </c:pt>
                <c:pt idx="53">
                  <c:v>0.361702127659574</c:v>
                </c:pt>
              </c:numCache>
            </c:numRef>
          </c:xVal>
          <c:yVal>
            <c:numRef>
              <c:f>Feuil1!$A$10:$A$63</c:f>
              <c:numCache>
                <c:formatCode>General</c:formatCode>
                <c:ptCount val="54"/>
                <c:pt idx="0">
                  <c:v>0.05</c:v>
                </c:pt>
                <c:pt idx="1">
                  <c:v>0.055</c:v>
                </c:pt>
                <c:pt idx="2">
                  <c:v>0.05</c:v>
                </c:pt>
                <c:pt idx="3">
                  <c:v>0.045</c:v>
                </c:pt>
                <c:pt idx="4">
                  <c:v>0.04</c:v>
                </c:pt>
                <c:pt idx="5">
                  <c:v>0.035</c:v>
                </c:pt>
                <c:pt idx="6">
                  <c:v>0.03</c:v>
                </c:pt>
                <c:pt idx="7">
                  <c:v>0.025</c:v>
                </c:pt>
                <c:pt idx="8">
                  <c:v>0.02</c:v>
                </c:pt>
                <c:pt idx="9">
                  <c:v>0.015</c:v>
                </c:pt>
                <c:pt idx="10">
                  <c:v>0.01</c:v>
                </c:pt>
                <c:pt idx="11">
                  <c:v>0.00500000000000001</c:v>
                </c:pt>
                <c:pt idx="12">
                  <c:v>0</c:v>
                </c:pt>
                <c:pt idx="13">
                  <c:v>-0.005</c:v>
                </c:pt>
                <c:pt idx="14">
                  <c:v>-0.01</c:v>
                </c:pt>
                <c:pt idx="15">
                  <c:v>-0.015</c:v>
                </c:pt>
                <c:pt idx="16">
                  <c:v>-0.02</c:v>
                </c:pt>
                <c:pt idx="17">
                  <c:v>-0.025</c:v>
                </c:pt>
                <c:pt idx="18">
                  <c:v>-0.03</c:v>
                </c:pt>
                <c:pt idx="19">
                  <c:v>-0.035</c:v>
                </c:pt>
                <c:pt idx="20">
                  <c:v>-0.04</c:v>
                </c:pt>
                <c:pt idx="21">
                  <c:v>-0.045</c:v>
                </c:pt>
                <c:pt idx="22">
                  <c:v>-0.05</c:v>
                </c:pt>
                <c:pt idx="23">
                  <c:v>-0.055</c:v>
                </c:pt>
                <c:pt idx="24">
                  <c:v>-0.06</c:v>
                </c:pt>
                <c:pt idx="25">
                  <c:v>-0.065</c:v>
                </c:pt>
                <c:pt idx="26">
                  <c:v>-0.07</c:v>
                </c:pt>
                <c:pt idx="27">
                  <c:v>-0.075</c:v>
                </c:pt>
                <c:pt idx="28">
                  <c:v>-0.08</c:v>
                </c:pt>
                <c:pt idx="29">
                  <c:v>-0.085</c:v>
                </c:pt>
                <c:pt idx="30">
                  <c:v>-0.09</c:v>
                </c:pt>
                <c:pt idx="31">
                  <c:v>-0.095</c:v>
                </c:pt>
                <c:pt idx="32">
                  <c:v>-0.1</c:v>
                </c:pt>
                <c:pt idx="33">
                  <c:v>-0.105</c:v>
                </c:pt>
                <c:pt idx="34">
                  <c:v>-0.11</c:v>
                </c:pt>
                <c:pt idx="35">
                  <c:v>-0.115</c:v>
                </c:pt>
                <c:pt idx="36">
                  <c:v>-0.12</c:v>
                </c:pt>
                <c:pt idx="37">
                  <c:v>-0.125</c:v>
                </c:pt>
                <c:pt idx="38">
                  <c:v>-0.13</c:v>
                </c:pt>
                <c:pt idx="39">
                  <c:v>-0.135</c:v>
                </c:pt>
                <c:pt idx="40">
                  <c:v>-0.14</c:v>
                </c:pt>
                <c:pt idx="41">
                  <c:v>-0.145</c:v>
                </c:pt>
                <c:pt idx="42">
                  <c:v>-0.15</c:v>
                </c:pt>
                <c:pt idx="43">
                  <c:v>-0.155</c:v>
                </c:pt>
                <c:pt idx="44">
                  <c:v>-0.16</c:v>
                </c:pt>
                <c:pt idx="45">
                  <c:v>-0.165</c:v>
                </c:pt>
                <c:pt idx="46">
                  <c:v>-0.17</c:v>
                </c:pt>
                <c:pt idx="47">
                  <c:v>-0.175</c:v>
                </c:pt>
                <c:pt idx="48">
                  <c:v>-0.18</c:v>
                </c:pt>
                <c:pt idx="49">
                  <c:v>-0.185</c:v>
                </c:pt>
                <c:pt idx="50">
                  <c:v>-0.19</c:v>
                </c:pt>
                <c:pt idx="51">
                  <c:v>-0.195</c:v>
                </c:pt>
                <c:pt idx="52">
                  <c:v>-0.2</c:v>
                </c:pt>
                <c:pt idx="53">
                  <c:v>-0.205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0070c0"/>
            </a:solidFill>
            <a:ln w="19080">
              <a:solidFill>
                <a:srgbClr val="0070c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1" sz="1425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Feuil1!$D$10:$D$65</c:f>
              <c:numCache>
                <c:formatCode>General</c:formatCode>
                <c:ptCount val="56"/>
                <c:pt idx="0">
                  <c:v>0</c:v>
                </c:pt>
                <c:pt idx="1">
                  <c:v>-0.0256410256410258</c:v>
                </c:pt>
                <c:pt idx="2">
                  <c:v>0</c:v>
                </c:pt>
                <c:pt idx="3">
                  <c:v>0.024390243902439</c:v>
                </c:pt>
                <c:pt idx="4">
                  <c:v>0.0476190476190477</c:v>
                </c:pt>
                <c:pt idx="5">
                  <c:v>0.0697674418604651</c:v>
                </c:pt>
                <c:pt idx="6">
                  <c:v>0.0909090909090907</c:v>
                </c:pt>
                <c:pt idx="7">
                  <c:v>0.111111111111111</c:v>
                </c:pt>
                <c:pt idx="8">
                  <c:v>0.130434782608696</c:v>
                </c:pt>
                <c:pt idx="9">
                  <c:v>0.148936170212766</c:v>
                </c:pt>
                <c:pt idx="10">
                  <c:v>0.166666666666667</c:v>
                </c:pt>
                <c:pt idx="11">
                  <c:v>0.183673469387755</c:v>
                </c:pt>
                <c:pt idx="12">
                  <c:v>0.2</c:v>
                </c:pt>
                <c:pt idx="13">
                  <c:v>0.215686274509804</c:v>
                </c:pt>
                <c:pt idx="14">
                  <c:v>0.230769230769231</c:v>
                </c:pt>
                <c:pt idx="15">
                  <c:v>0.245283018867924</c:v>
                </c:pt>
                <c:pt idx="16">
                  <c:v>0.259259259259259</c:v>
                </c:pt>
                <c:pt idx="17">
                  <c:v>0.272727272727273</c:v>
                </c:pt>
                <c:pt idx="18">
                  <c:v>0.285714285714286</c:v>
                </c:pt>
                <c:pt idx="19">
                  <c:v>0.298245614035088</c:v>
                </c:pt>
                <c:pt idx="20">
                  <c:v>0.310344827586207</c:v>
                </c:pt>
                <c:pt idx="21">
                  <c:v>0.322033898305085</c:v>
                </c:pt>
                <c:pt idx="22">
                  <c:v>0.333333333333333</c:v>
                </c:pt>
                <c:pt idx="23">
                  <c:v>0.344262295081967</c:v>
                </c:pt>
                <c:pt idx="24">
                  <c:v>0.354838709677419</c:v>
                </c:pt>
                <c:pt idx="25">
                  <c:v>0.365079365079365</c:v>
                </c:pt>
                <c:pt idx="26">
                  <c:v>0.375</c:v>
                </c:pt>
                <c:pt idx="27">
                  <c:v>0.384615384615385</c:v>
                </c:pt>
                <c:pt idx="28">
                  <c:v>0.393939393939394</c:v>
                </c:pt>
                <c:pt idx="29">
                  <c:v>0.402985074626866</c:v>
                </c:pt>
                <c:pt idx="30">
                  <c:v>0.411764705882353</c:v>
                </c:pt>
                <c:pt idx="31">
                  <c:v>0.420289855072464</c:v>
                </c:pt>
                <c:pt idx="32">
                  <c:v>0.428571428571429</c:v>
                </c:pt>
                <c:pt idx="33">
                  <c:v>0.436619718309859</c:v>
                </c:pt>
                <c:pt idx="34">
                  <c:v>0.444444444444444</c:v>
                </c:pt>
                <c:pt idx="35">
                  <c:v>0.452054794520548</c:v>
                </c:pt>
                <c:pt idx="36">
                  <c:v>0.459459459459459</c:v>
                </c:pt>
                <c:pt idx="37">
                  <c:v>0.466666666666667</c:v>
                </c:pt>
                <c:pt idx="38">
                  <c:v>0.473684210526316</c:v>
                </c:pt>
                <c:pt idx="39">
                  <c:v>0.48051948051948</c:v>
                </c:pt>
                <c:pt idx="40">
                  <c:v>0.487179487179487</c:v>
                </c:pt>
                <c:pt idx="41">
                  <c:v>0.493670886075949</c:v>
                </c:pt>
                <c:pt idx="42">
                  <c:v>0.5</c:v>
                </c:pt>
                <c:pt idx="43">
                  <c:v>0.506172839506173</c:v>
                </c:pt>
                <c:pt idx="44">
                  <c:v>0.51219512195122</c:v>
                </c:pt>
                <c:pt idx="45">
                  <c:v>0.518072289156627</c:v>
                </c:pt>
                <c:pt idx="46">
                  <c:v>0.523809523809524</c:v>
                </c:pt>
                <c:pt idx="47">
                  <c:v>0.529411764705883</c:v>
                </c:pt>
                <c:pt idx="48">
                  <c:v>0.534883720930233</c:v>
                </c:pt>
                <c:pt idx="49">
                  <c:v>0.540229885057472</c:v>
                </c:pt>
                <c:pt idx="50">
                  <c:v>0.545454545454546</c:v>
                </c:pt>
                <c:pt idx="51">
                  <c:v>0.550561797752809</c:v>
                </c:pt>
                <c:pt idx="52">
                  <c:v>0.555555555555556</c:v>
                </c:pt>
                <c:pt idx="53">
                  <c:v>0.560439560439561</c:v>
                </c:pt>
                <c:pt idx="54">
                  <c:v>0.565217391304348</c:v>
                </c:pt>
                <c:pt idx="55">
                  <c:v>0.56989247311828</c:v>
                </c:pt>
              </c:numCache>
            </c:numRef>
          </c:xVal>
          <c:yVal>
            <c:numRef>
              <c:f>Feuil1!$C$10:$C$65</c:f>
              <c:numCache>
                <c:formatCode>General</c:formatCode>
                <c:ptCount val="56"/>
                <c:pt idx="0">
                  <c:v>0.3</c:v>
                </c:pt>
                <c:pt idx="1">
                  <c:v>0.305</c:v>
                </c:pt>
                <c:pt idx="2">
                  <c:v>0.3</c:v>
                </c:pt>
                <c:pt idx="3">
                  <c:v>0.295</c:v>
                </c:pt>
                <c:pt idx="4">
                  <c:v>0.29</c:v>
                </c:pt>
                <c:pt idx="5">
                  <c:v>0.285</c:v>
                </c:pt>
                <c:pt idx="6">
                  <c:v>0.28</c:v>
                </c:pt>
                <c:pt idx="7">
                  <c:v>0.275</c:v>
                </c:pt>
                <c:pt idx="8">
                  <c:v>0.27</c:v>
                </c:pt>
                <c:pt idx="9">
                  <c:v>0.265</c:v>
                </c:pt>
                <c:pt idx="10">
                  <c:v>0.26</c:v>
                </c:pt>
                <c:pt idx="11">
                  <c:v>0.255</c:v>
                </c:pt>
                <c:pt idx="12">
                  <c:v>0.25</c:v>
                </c:pt>
                <c:pt idx="13">
                  <c:v>0.245</c:v>
                </c:pt>
                <c:pt idx="14">
                  <c:v>0.24</c:v>
                </c:pt>
                <c:pt idx="15">
                  <c:v>0.235</c:v>
                </c:pt>
                <c:pt idx="16">
                  <c:v>0.23</c:v>
                </c:pt>
                <c:pt idx="17">
                  <c:v>0.225</c:v>
                </c:pt>
                <c:pt idx="18">
                  <c:v>0.22</c:v>
                </c:pt>
                <c:pt idx="19">
                  <c:v>0.215</c:v>
                </c:pt>
                <c:pt idx="20">
                  <c:v>0.21</c:v>
                </c:pt>
                <c:pt idx="21">
                  <c:v>0.205</c:v>
                </c:pt>
                <c:pt idx="22">
                  <c:v>0.2</c:v>
                </c:pt>
                <c:pt idx="23">
                  <c:v>0.195</c:v>
                </c:pt>
                <c:pt idx="24">
                  <c:v>0.19</c:v>
                </c:pt>
                <c:pt idx="25">
                  <c:v>0.185</c:v>
                </c:pt>
                <c:pt idx="26">
                  <c:v>0.18</c:v>
                </c:pt>
                <c:pt idx="27">
                  <c:v>0.175</c:v>
                </c:pt>
                <c:pt idx="28">
                  <c:v>0.17</c:v>
                </c:pt>
                <c:pt idx="29">
                  <c:v>0.165</c:v>
                </c:pt>
                <c:pt idx="30">
                  <c:v>0.16</c:v>
                </c:pt>
                <c:pt idx="31">
                  <c:v>0.155</c:v>
                </c:pt>
                <c:pt idx="32">
                  <c:v>0.15</c:v>
                </c:pt>
                <c:pt idx="33">
                  <c:v>0.145</c:v>
                </c:pt>
                <c:pt idx="34">
                  <c:v>0.14</c:v>
                </c:pt>
                <c:pt idx="35">
                  <c:v>0.135</c:v>
                </c:pt>
                <c:pt idx="36">
                  <c:v>0.13</c:v>
                </c:pt>
                <c:pt idx="37">
                  <c:v>0.125</c:v>
                </c:pt>
                <c:pt idx="38">
                  <c:v>0.12</c:v>
                </c:pt>
                <c:pt idx="39">
                  <c:v>0.115</c:v>
                </c:pt>
                <c:pt idx="40">
                  <c:v>0.11</c:v>
                </c:pt>
                <c:pt idx="41">
                  <c:v>0.105</c:v>
                </c:pt>
                <c:pt idx="42">
                  <c:v>0.0999999999999998</c:v>
                </c:pt>
                <c:pt idx="43">
                  <c:v>0.0949999999999998</c:v>
                </c:pt>
                <c:pt idx="44">
                  <c:v>0.0899999999999998</c:v>
                </c:pt>
                <c:pt idx="45">
                  <c:v>0.0849999999999998</c:v>
                </c:pt>
                <c:pt idx="46">
                  <c:v>0.0799999999999998</c:v>
                </c:pt>
                <c:pt idx="47">
                  <c:v>0.0749999999999998</c:v>
                </c:pt>
                <c:pt idx="48">
                  <c:v>0.0699999999999998</c:v>
                </c:pt>
                <c:pt idx="49">
                  <c:v>0.0649999999999998</c:v>
                </c:pt>
                <c:pt idx="50">
                  <c:v>0.0599999999999998</c:v>
                </c:pt>
                <c:pt idx="51">
                  <c:v>0.0549999999999998</c:v>
                </c:pt>
                <c:pt idx="52">
                  <c:v>0.0499999999999998</c:v>
                </c:pt>
                <c:pt idx="53">
                  <c:v>0.0449999999999998</c:v>
                </c:pt>
                <c:pt idx="54">
                  <c:v>0.0399999999999998</c:v>
                </c:pt>
                <c:pt idx="55">
                  <c:v>0.0349999999999998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00b050"/>
            </a:solidFill>
            <a:ln w="22320">
              <a:solidFill>
                <a:srgbClr val="00b05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1" sz="1425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Feuil1!$F$10:$F$82</c:f>
              <c:numCache>
                <c:formatCode>General</c:formatCode>
                <c:ptCount val="73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</c:numCache>
            </c:numRef>
          </c:xVal>
          <c:yVal>
            <c:numRef>
              <c:f>Feuil1!$E$10:$E$82</c:f>
              <c:numCache>
                <c:formatCode>General</c:formatCode>
                <c:ptCount val="73"/>
                <c:pt idx="0">
                  <c:v>0.5</c:v>
                </c:pt>
                <c:pt idx="1">
                  <c:v>0.495</c:v>
                </c:pt>
                <c:pt idx="2">
                  <c:v>0.49</c:v>
                </c:pt>
                <c:pt idx="3">
                  <c:v>0.485</c:v>
                </c:pt>
                <c:pt idx="4">
                  <c:v>0.48</c:v>
                </c:pt>
                <c:pt idx="5">
                  <c:v>0.475</c:v>
                </c:pt>
                <c:pt idx="6">
                  <c:v>0.47</c:v>
                </c:pt>
                <c:pt idx="7">
                  <c:v>0.465</c:v>
                </c:pt>
                <c:pt idx="8">
                  <c:v>0.46</c:v>
                </c:pt>
                <c:pt idx="9">
                  <c:v>0.455</c:v>
                </c:pt>
                <c:pt idx="10">
                  <c:v>0.45</c:v>
                </c:pt>
                <c:pt idx="11">
                  <c:v>0.445</c:v>
                </c:pt>
                <c:pt idx="12">
                  <c:v>0.44</c:v>
                </c:pt>
                <c:pt idx="13">
                  <c:v>0.435</c:v>
                </c:pt>
                <c:pt idx="14">
                  <c:v>0.43</c:v>
                </c:pt>
                <c:pt idx="15">
                  <c:v>0.425</c:v>
                </c:pt>
                <c:pt idx="16">
                  <c:v>0.42</c:v>
                </c:pt>
                <c:pt idx="17">
                  <c:v>0.415</c:v>
                </c:pt>
                <c:pt idx="18">
                  <c:v>0.41</c:v>
                </c:pt>
                <c:pt idx="19">
                  <c:v>0.405</c:v>
                </c:pt>
                <c:pt idx="20">
                  <c:v>0.4</c:v>
                </c:pt>
                <c:pt idx="21">
                  <c:v>0.395</c:v>
                </c:pt>
                <c:pt idx="22">
                  <c:v>0.39</c:v>
                </c:pt>
                <c:pt idx="23">
                  <c:v>0.385</c:v>
                </c:pt>
                <c:pt idx="24">
                  <c:v>0.38</c:v>
                </c:pt>
                <c:pt idx="25">
                  <c:v>0.375</c:v>
                </c:pt>
                <c:pt idx="26">
                  <c:v>0.37</c:v>
                </c:pt>
                <c:pt idx="27">
                  <c:v>0.365</c:v>
                </c:pt>
                <c:pt idx="28">
                  <c:v>0.36</c:v>
                </c:pt>
                <c:pt idx="29">
                  <c:v>0.355</c:v>
                </c:pt>
                <c:pt idx="30">
                  <c:v>0.35</c:v>
                </c:pt>
                <c:pt idx="31">
                  <c:v>0.345</c:v>
                </c:pt>
                <c:pt idx="32">
                  <c:v>0.34</c:v>
                </c:pt>
                <c:pt idx="33">
                  <c:v>0.335</c:v>
                </c:pt>
                <c:pt idx="34">
                  <c:v>0.33</c:v>
                </c:pt>
                <c:pt idx="35">
                  <c:v>0.325</c:v>
                </c:pt>
                <c:pt idx="36">
                  <c:v>0.32</c:v>
                </c:pt>
                <c:pt idx="37">
                  <c:v>0.315</c:v>
                </c:pt>
                <c:pt idx="38">
                  <c:v>0.31</c:v>
                </c:pt>
                <c:pt idx="39">
                  <c:v>0.305</c:v>
                </c:pt>
                <c:pt idx="40">
                  <c:v>0.3</c:v>
                </c:pt>
                <c:pt idx="41">
                  <c:v>0.295</c:v>
                </c:pt>
                <c:pt idx="42">
                  <c:v>0.29</c:v>
                </c:pt>
                <c:pt idx="43">
                  <c:v>0.285</c:v>
                </c:pt>
                <c:pt idx="44">
                  <c:v>0.28</c:v>
                </c:pt>
                <c:pt idx="45">
                  <c:v>0.275</c:v>
                </c:pt>
                <c:pt idx="46">
                  <c:v>0.27</c:v>
                </c:pt>
                <c:pt idx="47">
                  <c:v>0.265</c:v>
                </c:pt>
                <c:pt idx="48">
                  <c:v>0.26</c:v>
                </c:pt>
                <c:pt idx="49">
                  <c:v>0.255</c:v>
                </c:pt>
                <c:pt idx="50">
                  <c:v>0.25</c:v>
                </c:pt>
                <c:pt idx="51">
                  <c:v>0.245</c:v>
                </c:pt>
                <c:pt idx="52">
                  <c:v>0.24</c:v>
                </c:pt>
                <c:pt idx="53">
                  <c:v>0.235</c:v>
                </c:pt>
                <c:pt idx="54">
                  <c:v>0.23</c:v>
                </c:pt>
                <c:pt idx="55">
                  <c:v>0.225</c:v>
                </c:pt>
                <c:pt idx="56">
                  <c:v>0.22</c:v>
                </c:pt>
                <c:pt idx="57">
                  <c:v>0.215</c:v>
                </c:pt>
                <c:pt idx="58">
                  <c:v>0.21</c:v>
                </c:pt>
                <c:pt idx="59">
                  <c:v>0.205</c:v>
                </c:pt>
                <c:pt idx="60">
                  <c:v>0.2</c:v>
                </c:pt>
                <c:pt idx="61">
                  <c:v>0.195</c:v>
                </c:pt>
                <c:pt idx="62">
                  <c:v>0.19</c:v>
                </c:pt>
                <c:pt idx="63">
                  <c:v>0.185</c:v>
                </c:pt>
                <c:pt idx="64">
                  <c:v>0.18</c:v>
                </c:pt>
                <c:pt idx="65">
                  <c:v>0.175</c:v>
                </c:pt>
                <c:pt idx="66">
                  <c:v>0.17</c:v>
                </c:pt>
                <c:pt idx="67">
                  <c:v>0.165</c:v>
                </c:pt>
                <c:pt idx="68">
                  <c:v>0.16</c:v>
                </c:pt>
                <c:pt idx="69">
                  <c:v>0.155</c:v>
                </c:pt>
                <c:pt idx="70">
                  <c:v>0.15</c:v>
                </c:pt>
                <c:pt idx="71">
                  <c:v>0.145</c:v>
                </c:pt>
                <c:pt idx="72">
                  <c:v>0.14</c:v>
                </c:pt>
              </c:numCache>
            </c:numRef>
          </c:yVal>
          <c:smooth val="0"/>
        </c:ser>
        <c:ser>
          <c:idx val="6"/>
          <c:order val="6"/>
          <c:spPr>
            <a:solidFill>
              <a:srgbClr val="7030a0"/>
            </a:solidFill>
            <a:ln w="28440">
              <a:noFill/>
            </a:ln>
          </c:spPr>
          <c:marker>
            <c:symbol val="square"/>
            <c:size val="7"/>
            <c:spPr>
              <a:solidFill>
                <a:srgbClr val="7030a0"/>
              </a:solidFill>
            </c:spPr>
          </c:marker>
          <c:dLbls>
            <c:txPr>
              <a:bodyPr wrap="square"/>
              <a:lstStyle/>
              <a:p>
                <a:pPr>
                  <a:defRPr b="1" sz="1425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Feuil1!$O$53:$O$56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Feuil1!$P$53:$P$56</c:f>
              <c:numCache>
                <c:formatCode>General</c:formatCode>
                <c:ptCount val="4"/>
                <c:pt idx="0">
                  <c:v>0.5988</c:v>
                </c:pt>
                <c:pt idx="1">
                  <c:v>0.5988</c:v>
                </c:pt>
                <c:pt idx="2">
                  <c:v>0.5988</c:v>
                </c:pt>
                <c:pt idx="3">
                  <c:v>0.5988</c:v>
                </c:pt>
              </c:numCache>
            </c:numRef>
          </c:yVal>
          <c:smooth val="0"/>
        </c:ser>
        <c:ser>
          <c:idx val="7"/>
          <c:order val="7"/>
          <c:spPr>
            <a:solidFill>
              <a:srgbClr val="7030a0"/>
            </a:solidFill>
            <a:ln w="22320">
              <a:solidFill>
                <a:srgbClr val="7030a0"/>
              </a:solidFill>
              <a:round/>
            </a:ln>
          </c:spPr>
          <c:dLbls>
            <c:txPr>
              <a:bodyPr wrap="square"/>
              <a:lstStyle/>
              <a:p>
                <a:pPr>
                  <a:defRPr b="1" sz="1425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Feuil1!$H$10:$H$68</c:f>
              <c:numCache>
                <c:formatCode>General</c:formatCode>
                <c:ptCount val="59"/>
                <c:pt idx="0">
                  <c:v>0</c:v>
                </c:pt>
                <c:pt idx="1">
                  <c:v>0.0481695568400771</c:v>
                </c:pt>
                <c:pt idx="2">
                  <c:v>0</c:v>
                </c:pt>
                <c:pt idx="3">
                  <c:v>-0.0533049040511728</c:v>
                </c:pt>
                <c:pt idx="4">
                  <c:v>-0.112612612612613</c:v>
                </c:pt>
                <c:pt idx="5">
                  <c:v>-0.178997613365155</c:v>
                </c:pt>
                <c:pt idx="6">
                  <c:v>-0.253807106598985</c:v>
                </c:pt>
                <c:pt idx="7">
                  <c:v>-0.338753387533876</c:v>
                </c:pt>
                <c:pt idx="8">
                  <c:v>-0.436046511627908</c:v>
                </c:pt>
                <c:pt idx="9">
                  <c:v>-0.548589341692791</c:v>
                </c:pt>
                <c:pt idx="10">
                  <c:v>-0.680272108843538</c:v>
                </c:pt>
                <c:pt idx="11">
                  <c:v>-0.836431226765801</c:v>
                </c:pt>
                <c:pt idx="12">
                  <c:v>-1.02459016393443</c:v>
                </c:pt>
                <c:pt idx="13">
                  <c:v>-1.25570776255708</c:v>
                </c:pt>
                <c:pt idx="14">
                  <c:v>-1.54639175257732</c:v>
                </c:pt>
                <c:pt idx="15">
                  <c:v>-1.92307692307692</c:v>
                </c:pt>
                <c:pt idx="16">
                  <c:v>-2.43055555555555</c:v>
                </c:pt>
                <c:pt idx="17">
                  <c:v>-3.15126050420167</c:v>
                </c:pt>
                <c:pt idx="18">
                  <c:v>-4.25531914893616</c:v>
                </c:pt>
                <c:pt idx="19">
                  <c:v>-6.15942028985505</c:v>
                </c:pt>
                <c:pt idx="20">
                  <c:v>-10.2272727272727</c:v>
                </c:pt>
                <c:pt idx="21">
                  <c:v>-24.9999999999998</c:v>
                </c:pt>
                <c:pt idx="22">
                  <c:v>83.3333333333348</c:v>
                </c:pt>
                <c:pt idx="23">
                  <c:v>16.9354838709678</c:v>
                </c:pt>
                <c:pt idx="24">
                  <c:v>9.82142857142858</c:v>
                </c:pt>
                <c:pt idx="25">
                  <c:v>7.09876543209877</c:v>
                </c:pt>
                <c:pt idx="26">
                  <c:v>5.66037735849057</c:v>
                </c:pt>
                <c:pt idx="27">
                  <c:v>4.77099236641221</c:v>
                </c:pt>
                <c:pt idx="28">
                  <c:v>4.16666666666667</c:v>
                </c:pt>
                <c:pt idx="29">
                  <c:v>3.7292817679558</c:v>
                </c:pt>
                <c:pt idx="30">
                  <c:v>3.39805825242718</c:v>
                </c:pt>
                <c:pt idx="31">
                  <c:v>3.13852813852814</c:v>
                </c:pt>
                <c:pt idx="32">
                  <c:v>2.9296875</c:v>
                </c:pt>
                <c:pt idx="33">
                  <c:v>2.75800711743772</c:v>
                </c:pt>
                <c:pt idx="34">
                  <c:v>2.61437908496732</c:v>
                </c:pt>
                <c:pt idx="35">
                  <c:v>2.49244712990937</c:v>
                </c:pt>
                <c:pt idx="36">
                  <c:v>2.3876404494382</c:v>
                </c:pt>
                <c:pt idx="37">
                  <c:v>2.29658792650919</c:v>
                </c:pt>
                <c:pt idx="38">
                  <c:v>2.21674876847291</c:v>
                </c:pt>
                <c:pt idx="39">
                  <c:v>2.1461716937355</c:v>
                </c:pt>
                <c:pt idx="40">
                  <c:v>2.08333333333333</c:v>
                </c:pt>
                <c:pt idx="41">
                  <c:v>2.02702702702703</c:v>
                </c:pt>
                <c:pt idx="42">
                  <c:v>1.97628458498024</c:v>
                </c:pt>
                <c:pt idx="43">
                  <c:v>1.93032015065913</c:v>
                </c:pt>
                <c:pt idx="44">
                  <c:v>1.88848920863309</c:v>
                </c:pt>
                <c:pt idx="45">
                  <c:v>1.85025817555938</c:v>
                </c:pt>
                <c:pt idx="46">
                  <c:v>1.81518151815182</c:v>
                </c:pt>
                <c:pt idx="47">
                  <c:v>1.78288431061807</c:v>
                </c:pt>
                <c:pt idx="48">
                  <c:v>1.75304878048781</c:v>
                </c:pt>
                <c:pt idx="49">
                  <c:v>1.72540381791483</c:v>
                </c:pt>
                <c:pt idx="50">
                  <c:v>1.69971671388102</c:v>
                </c:pt>
                <c:pt idx="51">
                  <c:v>1.67578659370725</c:v>
                </c:pt>
                <c:pt idx="52">
                  <c:v>1.65343915343915</c:v>
                </c:pt>
                <c:pt idx="53">
                  <c:v>1.63252240717029</c:v>
                </c:pt>
                <c:pt idx="54">
                  <c:v>1.61290322580645</c:v>
                </c:pt>
                <c:pt idx="55">
                  <c:v>1.59446450060168</c:v>
                </c:pt>
                <c:pt idx="56">
                  <c:v>1.57710280373832</c:v>
                </c:pt>
                <c:pt idx="57">
                  <c:v>1.56072644721907</c:v>
                </c:pt>
                <c:pt idx="58">
                  <c:v>1.54525386313466</c:v>
                </c:pt>
              </c:numCache>
            </c:numRef>
          </c:xVal>
          <c:yVal>
            <c:numRef>
              <c:f>Feuil1!$G$10:$G$68</c:f>
              <c:numCache>
                <c:formatCode>General</c:formatCode>
                <c:ptCount val="59"/>
                <c:pt idx="0">
                  <c:v>0.5988</c:v>
                </c:pt>
                <c:pt idx="1">
                  <c:v>0.6038</c:v>
                </c:pt>
                <c:pt idx="2">
                  <c:v>0.5988</c:v>
                </c:pt>
                <c:pt idx="3">
                  <c:v>0.5938</c:v>
                </c:pt>
                <c:pt idx="4">
                  <c:v>0.5888</c:v>
                </c:pt>
                <c:pt idx="5">
                  <c:v>0.5838</c:v>
                </c:pt>
                <c:pt idx="6">
                  <c:v>0.5788</c:v>
                </c:pt>
                <c:pt idx="7">
                  <c:v>0.5738</c:v>
                </c:pt>
                <c:pt idx="8">
                  <c:v>0.5688</c:v>
                </c:pt>
                <c:pt idx="9">
                  <c:v>0.5638</c:v>
                </c:pt>
                <c:pt idx="10">
                  <c:v>0.5588</c:v>
                </c:pt>
                <c:pt idx="11">
                  <c:v>0.5538</c:v>
                </c:pt>
                <c:pt idx="12">
                  <c:v>0.5488</c:v>
                </c:pt>
                <c:pt idx="13">
                  <c:v>0.5438</c:v>
                </c:pt>
                <c:pt idx="14">
                  <c:v>0.5388</c:v>
                </c:pt>
                <c:pt idx="15">
                  <c:v>0.5338</c:v>
                </c:pt>
                <c:pt idx="16">
                  <c:v>0.5288</c:v>
                </c:pt>
                <c:pt idx="17">
                  <c:v>0.5238</c:v>
                </c:pt>
                <c:pt idx="18">
                  <c:v>0.5188</c:v>
                </c:pt>
                <c:pt idx="19">
                  <c:v>0.5138</c:v>
                </c:pt>
                <c:pt idx="20">
                  <c:v>0.5088</c:v>
                </c:pt>
                <c:pt idx="21">
                  <c:v>0.5038</c:v>
                </c:pt>
                <c:pt idx="22">
                  <c:v>0.4988</c:v>
                </c:pt>
                <c:pt idx="23">
                  <c:v>0.4938</c:v>
                </c:pt>
                <c:pt idx="24">
                  <c:v>0.4888</c:v>
                </c:pt>
                <c:pt idx="25">
                  <c:v>0.4838</c:v>
                </c:pt>
                <c:pt idx="26">
                  <c:v>0.4788</c:v>
                </c:pt>
                <c:pt idx="27">
                  <c:v>0.4738</c:v>
                </c:pt>
                <c:pt idx="28">
                  <c:v>0.4688</c:v>
                </c:pt>
                <c:pt idx="29">
                  <c:v>0.4638</c:v>
                </c:pt>
                <c:pt idx="30">
                  <c:v>0.4588</c:v>
                </c:pt>
                <c:pt idx="31">
                  <c:v>0.4538</c:v>
                </c:pt>
                <c:pt idx="32">
                  <c:v>0.4488</c:v>
                </c:pt>
                <c:pt idx="33">
                  <c:v>0.4438</c:v>
                </c:pt>
                <c:pt idx="34">
                  <c:v>0.4388</c:v>
                </c:pt>
                <c:pt idx="35">
                  <c:v>0.4338</c:v>
                </c:pt>
                <c:pt idx="36">
                  <c:v>0.4288</c:v>
                </c:pt>
                <c:pt idx="37">
                  <c:v>0.4238</c:v>
                </c:pt>
                <c:pt idx="38">
                  <c:v>0.4188</c:v>
                </c:pt>
                <c:pt idx="39">
                  <c:v>0.4138</c:v>
                </c:pt>
                <c:pt idx="40">
                  <c:v>0.4088</c:v>
                </c:pt>
                <c:pt idx="41">
                  <c:v>0.4038</c:v>
                </c:pt>
                <c:pt idx="42">
                  <c:v>0.3988</c:v>
                </c:pt>
                <c:pt idx="43">
                  <c:v>0.3938</c:v>
                </c:pt>
                <c:pt idx="44">
                  <c:v>0.3888</c:v>
                </c:pt>
                <c:pt idx="45">
                  <c:v>0.3838</c:v>
                </c:pt>
                <c:pt idx="46">
                  <c:v>0.3788</c:v>
                </c:pt>
                <c:pt idx="47">
                  <c:v>0.3738</c:v>
                </c:pt>
                <c:pt idx="48">
                  <c:v>0.3688</c:v>
                </c:pt>
                <c:pt idx="49">
                  <c:v>0.3638</c:v>
                </c:pt>
                <c:pt idx="50">
                  <c:v>0.3588</c:v>
                </c:pt>
                <c:pt idx="51">
                  <c:v>0.3538</c:v>
                </c:pt>
                <c:pt idx="52">
                  <c:v>0.3488</c:v>
                </c:pt>
                <c:pt idx="53">
                  <c:v>0.3438</c:v>
                </c:pt>
                <c:pt idx="54">
                  <c:v>0.3388</c:v>
                </c:pt>
                <c:pt idx="55">
                  <c:v>0.3338</c:v>
                </c:pt>
                <c:pt idx="56">
                  <c:v>0.3288</c:v>
                </c:pt>
                <c:pt idx="57">
                  <c:v>0.3238</c:v>
                </c:pt>
                <c:pt idx="58">
                  <c:v>0.3188</c:v>
                </c:pt>
              </c:numCache>
            </c:numRef>
          </c:yVal>
          <c:smooth val="0"/>
        </c:ser>
        <c:axId val="88164706"/>
        <c:axId val="5695443"/>
      </c:scatterChart>
      <c:valAx>
        <c:axId val="88164706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fr-FR" sz="135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1" lang="fr-FR" sz="135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Overall molar conversion</a:t>
                </a:r>
              </a:p>
            </c:rich>
          </c:tx>
          <c:layout>
            <c:manualLayout>
              <c:xMode val="edge"/>
              <c:yMode val="edge"/>
              <c:x val="0.338367370287741"/>
              <c:y val="0.899732944889536"/>
            </c:manualLayout>
          </c:layout>
          <c:overlay val="0"/>
          <c:spPr>
            <a:noFill/>
            <a:ln w="2556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1" sz="135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5695443"/>
        <c:crosses val="autoZero"/>
        <c:crossBetween val="midCat"/>
        <c:majorUnit val="0.1"/>
      </c:valAx>
      <c:valAx>
        <c:axId val="5695443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fr-FR" sz="18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1" lang="fr-FR" sz="18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fPOT</a:t>
                </a:r>
              </a:p>
            </c:rich>
          </c:tx>
          <c:layout>
            <c:manualLayout>
              <c:xMode val="edge"/>
              <c:yMode val="edge"/>
              <c:x val="0.0233396258795263"/>
              <c:y val="0.421866148741604"/>
            </c:manualLayout>
          </c:layout>
          <c:overlay val="0"/>
          <c:spPr>
            <a:noFill/>
            <a:ln w="2556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1" sz="135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8164706"/>
        <c:crosses val="autoZero"/>
        <c:crossBetween val="midCat"/>
        <c:majorUnit val="0.1"/>
      </c:valAx>
      <c:spPr>
        <a:noFill/>
        <a:ln w="2232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1260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33120</xdr:colOff>
      <xdr:row>21</xdr:row>
      <xdr:rowOff>151560</xdr:rowOff>
    </xdr:from>
    <xdr:to>
      <xdr:col>10</xdr:col>
      <xdr:colOff>276120</xdr:colOff>
      <xdr:row>49</xdr:row>
      <xdr:rowOff>65880</xdr:rowOff>
    </xdr:to>
    <xdr:graphicFrame>
      <xdr:nvGraphicFramePr>
        <xdr:cNvPr id="0" name="Graphique 2"/>
        <xdr:cNvGraphicFramePr/>
      </xdr:nvGraphicFramePr>
      <xdr:xfrm>
        <a:off x="1544400" y="3621960"/>
        <a:ext cx="6292800" cy="444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5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J5" activeCellId="0" sqref="J5"/>
    </sheetView>
  </sheetViews>
  <sheetFormatPr defaultColWidth="10.72265625" defaultRowHeight="12.75" zeroHeight="false" outlineLevelRow="0" outlineLevelCol="0"/>
  <cols>
    <col collapsed="false" customWidth="true" hidden="false" outlineLevel="0" max="9" min="9" style="1" width="10.77"/>
    <col collapsed="false" customWidth="true" hidden="false" outlineLevel="0" max="15" min="15" style="0" width="18.77"/>
    <col collapsed="false" customWidth="true" hidden="false" outlineLevel="0" max="16" min="16" style="0" width="11.45"/>
    <col collapsed="false" customWidth="true" hidden="false" outlineLevel="0" max="17" min="17" style="2" width="16.11"/>
    <col collapsed="false" customWidth="true" hidden="false" outlineLevel="0" max="18" min="18" style="2" width="15.66"/>
    <col collapsed="false" customWidth="true" hidden="false" outlineLevel="0" max="19" min="19" style="2" width="15.34"/>
    <col collapsed="false" customWidth="true" hidden="false" outlineLevel="0" max="21" min="20" style="0" width="20.98"/>
    <col collapsed="false" customWidth="true" hidden="false" outlineLevel="0" max="23" min="23" style="2" width="12.78"/>
    <col collapsed="false" customWidth="true" hidden="false" outlineLevel="0" max="24" min="24" style="2" width="14.01"/>
    <col collapsed="false" customWidth="true" hidden="false" outlineLevel="0" max="25" min="25" style="2" width="11.77"/>
    <col collapsed="false" customWidth="true" hidden="false" outlineLevel="0" max="31" min="26" style="2" width="8.67"/>
    <col collapsed="false" customWidth="true" hidden="false" outlineLevel="0" max="33" min="32" style="2" width="11.45"/>
  </cols>
  <sheetData>
    <row r="1" customFormat="false" ht="15.75" hidden="false" customHeight="false" outlineLevel="0" collapsed="false">
      <c r="I1" s="3"/>
      <c r="J1" s="4" t="s">
        <v>0</v>
      </c>
      <c r="K1" s="5" t="e">
        <f aca="false">S12+S30+S49+S68+S80</f>
        <v>#DIV/0!</v>
      </c>
      <c r="S1" s="2" t="s">
        <v>1</v>
      </c>
      <c r="U1" s="0" t="s">
        <v>2</v>
      </c>
      <c r="X1" s="6"/>
      <c r="Z1" s="2" t="s">
        <v>3</v>
      </c>
    </row>
    <row r="2" customFormat="false" ht="13.5" hidden="false" customHeight="false" outlineLevel="0" collapsed="false">
      <c r="A2" s="7" t="s">
        <v>4</v>
      </c>
      <c r="B2" s="0" t="s">
        <v>5</v>
      </c>
      <c r="C2" s="0" t="n">
        <f aca="false">(1-E2)/(2-E2-E3)</f>
        <v>0.5</v>
      </c>
      <c r="D2" s="8" t="s">
        <v>6</v>
      </c>
      <c r="E2" s="6"/>
      <c r="F2" s="9" t="s">
        <v>7</v>
      </c>
      <c r="G2" s="10" t="n">
        <f aca="false">E2/(1-E2)</f>
        <v>0</v>
      </c>
      <c r="L2" s="11"/>
      <c r="M2" s="12" t="s">
        <v>8</v>
      </c>
      <c r="N2" s="12" t="s">
        <v>9</v>
      </c>
      <c r="O2" s="13" t="s">
        <v>10</v>
      </c>
      <c r="P2" s="14" t="s">
        <v>11</v>
      </c>
      <c r="Q2" s="15" t="s">
        <v>12</v>
      </c>
      <c r="R2" s="16" t="s">
        <v>13</v>
      </c>
      <c r="S2" s="14" t="s">
        <v>14</v>
      </c>
      <c r="T2" s="17" t="s">
        <v>15</v>
      </c>
      <c r="U2" s="18" t="s">
        <v>16</v>
      </c>
      <c r="X2" s="19" t="s">
        <v>17</v>
      </c>
    </row>
    <row r="3" customFormat="false" ht="13.5" hidden="false" customHeight="false" outlineLevel="0" collapsed="false">
      <c r="A3" s="7" t="s">
        <v>18</v>
      </c>
      <c r="B3" s="20" t="s">
        <v>19</v>
      </c>
      <c r="D3" s="8" t="s">
        <v>20</v>
      </c>
      <c r="E3" s="6"/>
      <c r="F3" s="9" t="s">
        <v>21</v>
      </c>
      <c r="G3" s="10" t="n">
        <f aca="false">E3/(1-E3)</f>
        <v>0</v>
      </c>
      <c r="L3" s="21" t="s">
        <v>22</v>
      </c>
      <c r="O3" s="22"/>
      <c r="P3" s="22"/>
      <c r="Q3" s="23"/>
      <c r="R3" s="24"/>
      <c r="S3" s="25"/>
      <c r="T3" s="2" t="e">
        <f aca="false">1/(O3*O3)</f>
        <v>#DIV/0!</v>
      </c>
      <c r="U3" s="2" t="e">
        <f aca="false">S3*T3</f>
        <v>#DIV/0!</v>
      </c>
      <c r="W3" s="26"/>
      <c r="X3" s="27"/>
      <c r="Y3" s="27" t="n">
        <v>0.72</v>
      </c>
      <c r="Z3" s="27" t="n">
        <v>0.73</v>
      </c>
      <c r="AA3" s="27" t="n">
        <v>0.74</v>
      </c>
      <c r="AB3" s="27" t="n">
        <v>0.75</v>
      </c>
      <c r="AC3" s="28" t="n">
        <v>0.76</v>
      </c>
      <c r="AD3" s="28" t="n">
        <v>0.77</v>
      </c>
      <c r="AE3" s="29"/>
      <c r="AF3" s="28"/>
      <c r="AG3" s="28"/>
      <c r="AH3" s="29"/>
      <c r="AI3" s="30"/>
      <c r="AJ3" s="30"/>
      <c r="AK3" s="30"/>
      <c r="AL3" s="31"/>
    </row>
    <row r="4" customFormat="false" ht="12.75" hidden="false" customHeight="false" outlineLevel="0" collapsed="false">
      <c r="D4" s="32"/>
      <c r="F4" s="9" t="s">
        <v>23</v>
      </c>
      <c r="G4" s="10" t="n">
        <f aca="false">(1-E2*E3)/((1-E2)*(1-E3))</f>
        <v>1</v>
      </c>
      <c r="L4" s="33" t="n">
        <v>0.05</v>
      </c>
      <c r="M4" s="0" t="n">
        <v>0</v>
      </c>
      <c r="N4" s="0" t="n">
        <v>0</v>
      </c>
      <c r="O4" s="22" t="n">
        <f aca="false">M4*(1-$L$4)+N4*$L$4</f>
        <v>0</v>
      </c>
      <c r="P4" s="22" t="n">
        <f aca="false">(1-N4)*$L$4/((1-N4)*$L$4+(1-M4)*(1-$L$4))</f>
        <v>0.05</v>
      </c>
      <c r="Q4" s="23" t="n">
        <f aca="false">1-POWER(P4/$L$4,$G$2)*POWER((1-P4)/(1-$L$4),$G$3)*POWER(($L$4-$G$5)/(P4-$G$5),$G$4)</f>
        <v>0</v>
      </c>
      <c r="R4" s="24" t="e">
        <f aca="false">#REF!*$L$4/(#REF!*$L$4+N4*(1-$L$4))</f>
        <v>#REF!</v>
      </c>
      <c r="S4" s="25" t="n">
        <f aca="false">POWER(Q4-O4,2)</f>
        <v>0</v>
      </c>
      <c r="T4" s="2" t="e">
        <f aca="false">1/(O4*O4)</f>
        <v>#DIV/0!</v>
      </c>
      <c r="U4" s="2" t="e">
        <f aca="false">S4*T4</f>
        <v>#DIV/0!</v>
      </c>
      <c r="V4" s="34" t="s">
        <v>24</v>
      </c>
      <c r="W4" s="35" t="n">
        <v>1.59</v>
      </c>
      <c r="X4" s="36"/>
      <c r="Y4" s="36" t="n">
        <v>0.662</v>
      </c>
      <c r="Z4" s="36" t="n">
        <v>0.6621</v>
      </c>
      <c r="AA4" s="36" t="n">
        <v>0.6639</v>
      </c>
      <c r="AB4" s="36"/>
      <c r="AC4" s="37"/>
      <c r="AD4" s="38"/>
      <c r="AE4" s="39"/>
      <c r="AF4" s="39"/>
      <c r="AG4" s="39"/>
      <c r="AH4" s="39"/>
      <c r="AI4" s="39"/>
      <c r="AJ4" s="40"/>
      <c r="AK4" s="41"/>
      <c r="AL4" s="42"/>
      <c r="AM4" s="2"/>
      <c r="AN4" s="2"/>
    </row>
    <row r="5" customFormat="false" ht="12.75" hidden="false" customHeight="false" outlineLevel="0" collapsed="false">
      <c r="F5" s="9" t="s">
        <v>25</v>
      </c>
      <c r="G5" s="10" t="n">
        <f aca="false">(1-E2)/(2-E2-E3)</f>
        <v>0.5</v>
      </c>
      <c r="L5" s="21"/>
      <c r="M5" s="0" t="n">
        <v>0</v>
      </c>
      <c r="N5" s="0" t="n">
        <v>0</v>
      </c>
      <c r="O5" s="22" t="n">
        <f aca="false">M5*(1-$L$4)+N5*$L$4</f>
        <v>0</v>
      </c>
      <c r="P5" s="22" t="n">
        <f aca="false">(1-N5)*$L$4/((1-N5)*$L$4+(1-M5)*(1-$L$4))</f>
        <v>0.05</v>
      </c>
      <c r="Q5" s="23" t="n">
        <f aca="false">1-POWER(P5/$L$4,$G$2)*POWER((1-P5)/(1-$L$4),$G$3)*POWER(($L$4-$G$5)/(P5-$G$5),$G$4)</f>
        <v>0</v>
      </c>
      <c r="R5" s="24" t="e">
        <f aca="false">#REF!*$L$4/(#REF!*$L$4+N5*(1-$L$4))</f>
        <v>#REF!</v>
      </c>
      <c r="S5" s="25" t="n">
        <f aca="false">POWER(Q5-O5,2)</f>
        <v>0</v>
      </c>
      <c r="T5" s="2" t="e">
        <f aca="false">1/(O5*O5)</f>
        <v>#DIV/0!</v>
      </c>
      <c r="U5" s="2" t="e">
        <f aca="false">S5*T5</f>
        <v>#DIV/0!</v>
      </c>
      <c r="W5" s="35" t="n">
        <v>1.6</v>
      </c>
      <c r="X5" s="36"/>
      <c r="Y5" s="36" t="n">
        <v>0.6622</v>
      </c>
      <c r="Z5" s="43" t="n">
        <v>0.6618</v>
      </c>
      <c r="AA5" s="36" t="n">
        <v>0.6633</v>
      </c>
      <c r="AB5" s="36"/>
      <c r="AC5" s="44"/>
      <c r="AD5" s="45"/>
      <c r="AE5" s="46"/>
      <c r="AF5" s="46"/>
      <c r="AG5" s="46"/>
      <c r="AH5" s="47"/>
      <c r="AI5" s="47"/>
      <c r="AJ5" s="46"/>
      <c r="AK5" s="48"/>
      <c r="AL5" s="49"/>
      <c r="AM5" s="2"/>
      <c r="AN5" s="2"/>
    </row>
    <row r="6" customFormat="false" ht="12.75" hidden="false" customHeight="false" outlineLevel="0" collapsed="false">
      <c r="H6" s="7"/>
      <c r="I6" s="50"/>
      <c r="L6" s="21"/>
      <c r="M6" s="0" t="n">
        <v>0</v>
      </c>
      <c r="N6" s="0" t="n">
        <v>0</v>
      </c>
      <c r="O6" s="22" t="n">
        <f aca="false">M6*(1-$L$4)+N6*$L$4</f>
        <v>0</v>
      </c>
      <c r="P6" s="22" t="n">
        <f aca="false">(1-N6)*$L$4/((1-N6)*$L$4+(1-M6)*(1-$L$4))</f>
        <v>0.05</v>
      </c>
      <c r="Q6" s="23" t="n">
        <f aca="false">1-POWER(P6/$L$4,$G$2)*POWER((1-P6)/(1-$L$4),$G$3)*POWER(($L$4-$G$5)/(P6-$G$5),$G$4)</f>
        <v>0</v>
      </c>
      <c r="R6" s="24" t="e">
        <f aca="false">#REF!*$L$4/(#REF!*$L$4+N6*(1-$L$4))</f>
        <v>#REF!</v>
      </c>
      <c r="S6" s="25" t="n">
        <f aca="false">POWER(Q6-O6,2)</f>
        <v>0</v>
      </c>
      <c r="T6" s="2" t="e">
        <f aca="false">1/(O6*O6)</f>
        <v>#DIV/0!</v>
      </c>
      <c r="U6" s="2" t="e">
        <f aca="false">S6*T6</f>
        <v>#DIV/0!</v>
      </c>
      <c r="W6" s="51" t="n">
        <v>1.61</v>
      </c>
      <c r="X6" s="43"/>
      <c r="Y6" s="52" t="n">
        <v>0.6625</v>
      </c>
      <c r="Z6" s="52" t="n">
        <v>0.6618</v>
      </c>
      <c r="AA6" s="52" t="n">
        <v>0.6628</v>
      </c>
      <c r="AB6" s="43"/>
      <c r="AC6" s="53"/>
      <c r="AD6" s="54"/>
      <c r="AE6" s="45"/>
      <c r="AF6" s="55"/>
      <c r="AG6" s="55"/>
      <c r="AH6" s="56"/>
      <c r="AI6" s="46"/>
      <c r="AJ6" s="46"/>
      <c r="AK6" s="48"/>
      <c r="AL6" s="57"/>
      <c r="AM6" s="2"/>
      <c r="AN6" s="2"/>
    </row>
    <row r="7" customFormat="false" ht="12.8" hidden="false" customHeight="false" outlineLevel="0" collapsed="false">
      <c r="A7" s="58" t="n">
        <f aca="false">(L4)</f>
        <v>0.05</v>
      </c>
      <c r="B7" s="59"/>
      <c r="C7" s="58" t="n">
        <f aca="false">(L15)</f>
        <v>0.3</v>
      </c>
      <c r="D7" s="59"/>
      <c r="E7" s="58" t="n">
        <f aca="false">L33</f>
        <v>0.5</v>
      </c>
      <c r="F7" s="59"/>
      <c r="G7" s="60" t="n">
        <f aca="false">L53</f>
        <v>0.5988</v>
      </c>
      <c r="I7" s="61" t="n">
        <f aca="false">L33</f>
        <v>0.5</v>
      </c>
      <c r="L7" s="21"/>
      <c r="M7" s="0" t="n">
        <v>0</v>
      </c>
      <c r="N7" s="0" t="n">
        <v>0</v>
      </c>
      <c r="O7" s="22" t="n">
        <f aca="false">M7*(1-$L$4)+N7*$L$4</f>
        <v>0</v>
      </c>
      <c r="P7" s="22" t="n">
        <f aca="false">(1-N7)*$L$4/((1-N7)*$L$4+(1-M7)*(1-$L$4))</f>
        <v>0.05</v>
      </c>
      <c r="Q7" s="23" t="n">
        <f aca="false">1-POWER(P7/$L$4,$G$2)*POWER((1-P7)/(1-$L$4),$G$3)*POWER(($L$4-$G$5)/(P7-$G$5),$G$4)</f>
        <v>0</v>
      </c>
      <c r="R7" s="24" t="e">
        <f aca="false">#REF!*$L$4/(#REF!*$L$4+N7*(1-$L$4))</f>
        <v>#REF!</v>
      </c>
      <c r="S7" s="25" t="n">
        <f aca="false">POWER(Q7-O7,2)</f>
        <v>0</v>
      </c>
      <c r="T7" s="2" t="e">
        <f aca="false">1/(O7*O7)</f>
        <v>#DIV/0!</v>
      </c>
      <c r="U7" s="2" t="e">
        <f aca="false">S7*T7</f>
        <v>#DIV/0!</v>
      </c>
      <c r="W7" s="51" t="n">
        <v>1.62</v>
      </c>
      <c r="X7" s="52"/>
      <c r="Y7" s="52" t="n">
        <v>0.6631</v>
      </c>
      <c r="Z7" s="52" t="n">
        <v>0.662</v>
      </c>
      <c r="AA7" s="52" t="n">
        <v>0.6626</v>
      </c>
      <c r="AB7" s="52"/>
      <c r="AC7" s="62" t="n">
        <v>0.6693</v>
      </c>
      <c r="AD7" s="63"/>
      <c r="AE7" s="63"/>
      <c r="AF7" s="55"/>
      <c r="AG7" s="55"/>
      <c r="AH7" s="55"/>
      <c r="AI7" s="63"/>
      <c r="AJ7" s="64"/>
      <c r="AK7" s="65"/>
      <c r="AL7" s="66"/>
      <c r="AM7" s="2"/>
      <c r="AN7" s="2"/>
    </row>
    <row r="8" customFormat="false" ht="12.8" hidden="false" customHeight="false" outlineLevel="0" collapsed="false">
      <c r="A8" s="59"/>
      <c r="B8" s="59"/>
      <c r="C8" s="59"/>
      <c r="D8" s="59"/>
      <c r="E8" s="59"/>
      <c r="F8" s="59"/>
      <c r="L8" s="21"/>
      <c r="M8" s="67" t="n">
        <v>0</v>
      </c>
      <c r="N8" s="67" t="n">
        <v>0</v>
      </c>
      <c r="O8" s="22" t="n">
        <f aca="false">M8*(1-$L$4)+N8*$L$4</f>
        <v>0</v>
      </c>
      <c r="P8" s="22" t="n">
        <f aca="false">(1-N8)*$L$4/((1-N8)*$L$4+(1-M8)*(1-$L$4))</f>
        <v>0.05</v>
      </c>
      <c r="Q8" s="23" t="n">
        <f aca="false">1-POWER(P8/$L$4,$G$2)*POWER((1-P8)/(1-$L$4),$G$3)*POWER(($L$4-$G$5)/(P8-$G$5),$G$4)</f>
        <v>0</v>
      </c>
      <c r="R8" s="24" t="e">
        <f aca="false">#REF!*$L$4/(#REF!*$L$4+N8*(1-$L$4))</f>
        <v>#REF!</v>
      </c>
      <c r="S8" s="25"/>
      <c r="T8" s="2" t="e">
        <f aca="false">1/(O8*O8)</f>
        <v>#DIV/0!</v>
      </c>
      <c r="U8" s="2" t="e">
        <f aca="false">S8*T8</f>
        <v>#DIV/0!</v>
      </c>
      <c r="W8" s="51" t="n">
        <v>1.63</v>
      </c>
      <c r="X8" s="52"/>
      <c r="Y8" s="52" t="n">
        <v>0.6638</v>
      </c>
      <c r="Z8" s="52" t="n">
        <v>0.6623</v>
      </c>
      <c r="AA8" s="52" t="n">
        <v>0.6625</v>
      </c>
      <c r="AB8" s="52" t="n">
        <v>0.6645</v>
      </c>
      <c r="AC8" s="68" t="n">
        <v>0.6684</v>
      </c>
      <c r="AD8" s="69"/>
      <c r="AE8" s="69"/>
      <c r="AF8" s="70"/>
      <c r="AG8" s="70"/>
      <c r="AH8" s="70"/>
      <c r="AI8" s="45"/>
      <c r="AJ8" s="71"/>
      <c r="AK8" s="72"/>
      <c r="AL8" s="49"/>
      <c r="AM8" s="2"/>
      <c r="AN8" s="2"/>
    </row>
    <row r="9" customFormat="false" ht="12.8" hidden="false" customHeight="false" outlineLevel="0" collapsed="false">
      <c r="A9" s="73" t="s">
        <v>26</v>
      </c>
      <c r="B9" s="73" t="s">
        <v>27</v>
      </c>
      <c r="C9" s="73" t="s">
        <v>26</v>
      </c>
      <c r="D9" s="73" t="s">
        <v>27</v>
      </c>
      <c r="E9" s="73" t="s">
        <v>26</v>
      </c>
      <c r="F9" s="73" t="s">
        <v>27</v>
      </c>
      <c r="G9" s="74" t="s">
        <v>26</v>
      </c>
      <c r="H9" s="74" t="s">
        <v>27</v>
      </c>
      <c r="I9" s="75" t="s">
        <v>26</v>
      </c>
      <c r="J9" s="74" t="s">
        <v>27</v>
      </c>
      <c r="L9" s="76"/>
      <c r="M9" s="67" t="n">
        <v>0</v>
      </c>
      <c r="N9" s="67" t="n">
        <v>0</v>
      </c>
      <c r="O9" s="22" t="n">
        <f aca="false">M9*(1-$L$4)+N9*$L$4</f>
        <v>0</v>
      </c>
      <c r="P9" s="22" t="n">
        <f aca="false">(1-N9)*$L$4/((1-N9)*$L$4+(1-M9)*(1-$L$4))</f>
        <v>0.05</v>
      </c>
      <c r="Q9" s="23" t="n">
        <f aca="false">1-POWER(P9/$L$4,$G$2)*POWER((1-P9)/(1-$L$4),$G$3)*POWER(($L$4-$G$5)/(P9-$G$5),$G$4)</f>
        <v>0</v>
      </c>
      <c r="R9" s="24"/>
      <c r="S9" s="25"/>
      <c r="T9" s="2" t="e">
        <f aca="false">1/(O9*O9)</f>
        <v>#DIV/0!</v>
      </c>
      <c r="U9" s="2" t="e">
        <f aca="false">S9*T9</f>
        <v>#DIV/0!</v>
      </c>
      <c r="W9" s="77" t="n">
        <v>1.64</v>
      </c>
      <c r="X9" s="78"/>
      <c r="Y9" s="78"/>
      <c r="Z9" s="78" t="n">
        <v>0.6629</v>
      </c>
      <c r="AA9" s="78" t="n">
        <v>0.6627</v>
      </c>
      <c r="AB9" s="78"/>
      <c r="AC9" s="79" t="n">
        <v>0.6677</v>
      </c>
      <c r="AD9" s="80"/>
      <c r="AE9" s="80"/>
      <c r="AF9" s="80"/>
      <c r="AG9" s="80"/>
      <c r="AH9" s="81"/>
      <c r="AI9" s="81"/>
      <c r="AJ9" s="82"/>
      <c r="AK9" s="83"/>
      <c r="AL9" s="84"/>
      <c r="AM9" s="2"/>
      <c r="AN9" s="2"/>
    </row>
    <row r="10" customFormat="false" ht="12.8" hidden="false" customHeight="false" outlineLevel="0" collapsed="false">
      <c r="A10" s="85" t="n">
        <f aca="false">A7</f>
        <v>0.05</v>
      </c>
      <c r="B10" s="86" t="n">
        <f aca="false">1-POWER(A10/$A$7,$G$2)*POWER((1-A10)/(1-$A$7),$G$3)*POWER(($A$7-$G$5)/(A10-$G$5),$G$4)</f>
        <v>0</v>
      </c>
      <c r="C10" s="85" t="n">
        <f aca="false">C7</f>
        <v>0.3</v>
      </c>
      <c r="D10" s="86" t="n">
        <f aca="false">1-POWER(C10/$C$7,$G$2)*POWER((1-C10)/(1-$C$7),$G$3)*POWER(($C$7-$G$5)/(C10-$G$5),$G$4)</f>
        <v>0</v>
      </c>
      <c r="E10" s="85" t="n">
        <f aca="false">E7</f>
        <v>0.5</v>
      </c>
      <c r="F10" s="86" t="e">
        <f aca="false" t="array" ref="F10:F10">F10:F100=1-POWER(E10/$E$7,$G$2)*POWER((1-E10)/(1-$E$7),$G$3)*POWER(($E$7-$G$5)/(E10-$G$5),$G$4)</f>
        <v>#DIV/0!</v>
      </c>
      <c r="G10" s="87" t="n">
        <f aca="false">G7</f>
        <v>0.5988</v>
      </c>
      <c r="H10" s="2" t="n">
        <f aca="false">1-POWER(G10/$G$7,$G$2)*POWER((1-G10)/(1-$G$7),$G$3)*POWER(($G$7-$G$5)/(G10-$G$5),$G$4)</f>
        <v>0</v>
      </c>
      <c r="I10" s="88" t="n">
        <f aca="false">I7</f>
        <v>0.5</v>
      </c>
      <c r="J10" s="2" t="e">
        <f aca="false">1-POWER(I10/$I$7,$G$2)*POWER((1-I10)/(1-$I$7),$G$3)*POWER(($I$7-$G$5)/(I10-$G$5),$G$4)</f>
        <v>#DIV/0!</v>
      </c>
      <c r="L10" s="21"/>
      <c r="M10" s="67" t="n">
        <v>0</v>
      </c>
      <c r="N10" s="67" t="n">
        <v>0</v>
      </c>
      <c r="O10" s="22" t="n">
        <f aca="false">M10*(1-$L$4)+N10*$L$4</f>
        <v>0</v>
      </c>
      <c r="P10" s="22" t="n">
        <f aca="false">(1-N10)*$L$4/((1-N10)*$L$4+(1-M10)*(1-$L$4))</f>
        <v>0.05</v>
      </c>
      <c r="Q10" s="23" t="n">
        <f aca="false">1-POWER(P10/$L$4,$G$2)*POWER((1-P10)/(1-$L$4),$G$3)*POWER(($L$4-$G$5)/(P10-$G$5),$G$4)</f>
        <v>0</v>
      </c>
      <c r="R10" s="24"/>
      <c r="S10" s="25"/>
      <c r="T10" s="2"/>
      <c r="U10" s="2"/>
      <c r="W10" s="51" t="n">
        <v>1.65</v>
      </c>
      <c r="X10" s="56"/>
      <c r="Y10" s="56"/>
      <c r="Z10" s="56"/>
      <c r="AA10" s="56" t="n">
        <v>0.6631</v>
      </c>
      <c r="AB10" s="56"/>
      <c r="AC10" s="56" t="n">
        <v>0.6673</v>
      </c>
      <c r="AD10" s="55"/>
      <c r="AE10" s="70"/>
      <c r="AF10" s="70"/>
      <c r="AG10" s="70"/>
      <c r="AH10" s="89"/>
      <c r="AI10" s="90"/>
      <c r="AJ10" s="2"/>
      <c r="AK10" s="2"/>
    </row>
    <row r="11" customFormat="false" ht="12.8" hidden="false" customHeight="false" outlineLevel="0" collapsed="false">
      <c r="A11" s="85" t="n">
        <f aca="false">A10+0.005</f>
        <v>0.055</v>
      </c>
      <c r="B11" s="86" t="n">
        <f aca="false">1-POWER(A11/$A$7,$G$2)*POWER((1-A11)/(1-$A$7),$G$3)*POWER(($A$7-$G$5)/(A11-$G$5),$G$4)</f>
        <v>-0.0112359550561798</v>
      </c>
      <c r="C11" s="85" t="n">
        <f aca="false">C10+0.005</f>
        <v>0.305</v>
      </c>
      <c r="D11" s="86" t="n">
        <f aca="false">1-POWER(C11/$C$7,$G$2)*POWER((1-C11)/(1-$C$7),$G$3)*POWER(($C$7-$G$5)/(C11-$G$5),$G$4)</f>
        <v>-0.0256410256410258</v>
      </c>
      <c r="E11" s="86" t="n">
        <f aca="false">E10-0.005</f>
        <v>0.495</v>
      </c>
      <c r="F11" s="86" t="n">
        <f aca="false">1-POWER(E11/$E$7,$G$2)*POWER((1-E11)/(1-$E$7),$G$3)*POWER(($E$7-$G$5)/(E11-$G$5),$G$4)</f>
        <v>1</v>
      </c>
      <c r="G11" s="91" t="n">
        <f aca="false">G10+0.005</f>
        <v>0.6038</v>
      </c>
      <c r="H11" s="2" t="n">
        <f aca="false">1-POWER(G11/$G$7,$G$2)*POWER((1-G11)/(1-$G$7),$G$3)*POWER(($G$7-$G$5)/(G11-$G$5),$G$4)</f>
        <v>0.0481695568400771</v>
      </c>
      <c r="I11" s="1" t="n">
        <f aca="false">I10-0.005</f>
        <v>0.495</v>
      </c>
      <c r="J11" s="2" t="n">
        <f aca="false">1-POWER(I11/$I$7,$G$2)*POWER((1-I11)/(1-$I$7),$G$3)*POWER(($I$7-$G$5)/(I11-$G$5),$G$4)</f>
        <v>1</v>
      </c>
      <c r="L11" s="21"/>
      <c r="M11" s="67" t="n">
        <v>0</v>
      </c>
      <c r="N11" s="67" t="n">
        <v>0</v>
      </c>
      <c r="O11" s="22" t="n">
        <f aca="false">M11*(1-$L$4)+N11*$L$4</f>
        <v>0</v>
      </c>
      <c r="P11" s="22" t="n">
        <f aca="false">(1-N11)*$L$4/((1-N11)*$L$4+(1-M11)*(1-$L$4))</f>
        <v>0.05</v>
      </c>
      <c r="Q11" s="23" t="n">
        <f aca="false">1-POWER(P11/$L$4,$G$2)*POWER((1-P11)/(1-$L$4),$G$3)*POWER(($L$4-$G$5)/(P11-$G$5),$G$4)</f>
        <v>0</v>
      </c>
      <c r="R11" s="24"/>
      <c r="S11" s="25"/>
      <c r="T11" s="2"/>
      <c r="U11" s="2"/>
      <c r="W11" s="51" t="n">
        <v>1.66</v>
      </c>
      <c r="X11" s="56"/>
      <c r="Y11" s="56"/>
      <c r="Z11" s="56"/>
      <c r="AA11" s="56" t="n">
        <v>0.6636</v>
      </c>
      <c r="AB11" s="56"/>
      <c r="AC11" s="56" t="n">
        <v>0.667</v>
      </c>
      <c r="AD11" s="56"/>
      <c r="AE11" s="55"/>
      <c r="AF11" s="55"/>
      <c r="AG11" s="55"/>
      <c r="AH11" s="89"/>
      <c r="AI11" s="89"/>
      <c r="AJ11" s="2"/>
      <c r="AK11" s="2"/>
    </row>
    <row r="12" customFormat="false" ht="12.75" hidden="false" customHeight="false" outlineLevel="0" collapsed="false">
      <c r="A12" s="85" t="n">
        <f aca="false">A11-0.005</f>
        <v>0.05</v>
      </c>
      <c r="B12" s="86" t="n">
        <f aca="false">1-POWER(A12/$A$7,$G$2)*POWER((1-A12)/(1-$A$7),$G$3)*POWER(($A$7-$G$5)/(A12-$G$5),$G$4)</f>
        <v>0</v>
      </c>
      <c r="C12" s="85" t="n">
        <f aca="false">C11-0.005</f>
        <v>0.3</v>
      </c>
      <c r="D12" s="86" t="n">
        <f aca="false">1-POWER(C12/$C$7,$G$2)*POWER((1-C12)/(1-$C$7),$G$3)*POWER(($C$7-$G$5)/(C12-$G$5),$G$4)</f>
        <v>0</v>
      </c>
      <c r="E12" s="86" t="n">
        <f aca="false">E11-0.005</f>
        <v>0.49</v>
      </c>
      <c r="F12" s="86" t="n">
        <f aca="false">1-POWER(E12/$E$7,$G$2)*POWER((1-E12)/(1-$E$7),$G$3)*POWER(($E$7-$G$5)/(E12-$G$5),$G$4)</f>
        <v>1</v>
      </c>
      <c r="G12" s="91" t="n">
        <f aca="false">G11-0.005</f>
        <v>0.5988</v>
      </c>
      <c r="H12" s="2" t="n">
        <f aca="false">1-POWER(G12/$G$7,$G$2)*POWER((1-G12)/(1-$G$7),$G$3)*POWER(($G$7-$G$5)/(G12-$G$5),$G$4)</f>
        <v>0</v>
      </c>
      <c r="I12" s="1" t="n">
        <f aca="false">I11-0.005</f>
        <v>0.49</v>
      </c>
      <c r="J12" s="2" t="n">
        <f aca="false">1-POWER(I12/$I$7,$G$2)*POWER((1-I12)/(1-$I$7),$G$3)*POWER(($I$7-$G$5)/(I12-$G$5),$G$4)</f>
        <v>1</v>
      </c>
      <c r="L12" s="21"/>
      <c r="M12" s="67"/>
      <c r="N12" s="67"/>
      <c r="O12" s="22"/>
      <c r="P12" s="22"/>
      <c r="Q12" s="25"/>
      <c r="R12" s="24"/>
      <c r="S12" s="92" t="n">
        <f aca="false">SUM(S3:S11)</f>
        <v>0</v>
      </c>
      <c r="T12" s="2"/>
      <c r="U12" s="93" t="e">
        <f aca="false">SUM(U3:U9)</f>
        <v>#DIV/0!</v>
      </c>
      <c r="W12" s="51" t="n">
        <v>1.67</v>
      </c>
      <c r="X12" s="56"/>
      <c r="Y12" s="56"/>
      <c r="Z12" s="56" t="n">
        <v>0.6655</v>
      </c>
      <c r="AA12" s="56" t="n">
        <v>0.6643</v>
      </c>
      <c r="AB12" s="56" t="n">
        <v>0.6647</v>
      </c>
      <c r="AC12" s="56" t="n">
        <v>0.6669</v>
      </c>
      <c r="AD12" s="56" t="n">
        <v>0.671</v>
      </c>
      <c r="AE12" s="56"/>
      <c r="AF12" s="56"/>
      <c r="AG12" s="56"/>
      <c r="AH12" s="89"/>
      <c r="AI12" s="89"/>
      <c r="AJ12" s="2"/>
      <c r="AK12" s="2"/>
    </row>
    <row r="13" customFormat="false" ht="13.5" hidden="false" customHeight="false" outlineLevel="0" collapsed="false">
      <c r="A13" s="85" t="n">
        <f aca="false">A12-0.005</f>
        <v>0.045</v>
      </c>
      <c r="B13" s="86" t="n">
        <f aca="false">1-POWER(A13/$A$7,$G$2)*POWER((1-A13)/(1-$A$7),$G$3)*POWER(($A$7-$G$5)/(A13-$G$5),$G$4)</f>
        <v>0.010989010989011</v>
      </c>
      <c r="C13" s="85" t="n">
        <f aca="false">C12-0.005</f>
        <v>0.295</v>
      </c>
      <c r="D13" s="86" t="n">
        <f aca="false">1-POWER(C13/$C$7,$G$2)*POWER((1-C13)/(1-$C$7),$G$3)*POWER(($C$7-$G$5)/(C13-$G$5),$G$4)</f>
        <v>0.024390243902439</v>
      </c>
      <c r="E13" s="86" t="n">
        <f aca="false">E12-0.005</f>
        <v>0.485</v>
      </c>
      <c r="F13" s="86" t="n">
        <f aca="false">1-POWER(E13/$E$7,$G$2)*POWER((1-E13)/(1-$E$7),$G$3)*POWER(($E$7-$G$5)/(E13-$G$5),$G$4)</f>
        <v>1</v>
      </c>
      <c r="G13" s="91" t="n">
        <f aca="false">G12-0.005</f>
        <v>0.5938</v>
      </c>
      <c r="H13" s="2" t="n">
        <f aca="false">1-POWER(G13/$G$7,$G$2)*POWER((1-G13)/(1-$G$7),$G$3)*POWER(($G$7-$G$5)/(G13-$G$5),$G$4)</f>
        <v>-0.0533049040511728</v>
      </c>
      <c r="I13" s="1" t="n">
        <f aca="false">I12-0.005</f>
        <v>0.485</v>
      </c>
      <c r="J13" s="2" t="n">
        <f aca="false">1-POWER(I13/$I$7,$G$2)*POWER((1-I13)/(1-$I$7),$G$3)*POWER(($I$7-$G$5)/(I13-$G$5),$G$4)</f>
        <v>1</v>
      </c>
      <c r="L13" s="11"/>
      <c r="M13" s="94"/>
      <c r="N13" s="94"/>
      <c r="O13" s="95"/>
      <c r="P13" s="95"/>
      <c r="Q13" s="96"/>
      <c r="R13" s="97"/>
      <c r="S13" s="96"/>
      <c r="T13" s="98"/>
      <c r="U13" s="98"/>
      <c r="W13" s="52" t="n">
        <v>1.68</v>
      </c>
      <c r="X13" s="56"/>
      <c r="Y13" s="56"/>
      <c r="Z13" s="56"/>
      <c r="AA13" s="56" t="n">
        <v>0.6652</v>
      </c>
      <c r="AB13" s="56"/>
      <c r="AC13" s="56" t="n">
        <v>0.6671</v>
      </c>
      <c r="AD13" s="56"/>
      <c r="AE13" s="56"/>
      <c r="AF13" s="56"/>
      <c r="AG13" s="56"/>
      <c r="AH13" s="90"/>
      <c r="AI13" s="90"/>
      <c r="AJ13" s="2"/>
      <c r="AK13" s="2"/>
    </row>
    <row r="14" customFormat="false" ht="12.75" hidden="false" customHeight="false" outlineLevel="0" collapsed="false">
      <c r="A14" s="85" t="n">
        <f aca="false">A13-0.005</f>
        <v>0.04</v>
      </c>
      <c r="B14" s="86" t="n">
        <f aca="false">1-POWER(A14/$A$7,$G$2)*POWER((1-A14)/(1-$A$7),$G$3)*POWER(($A$7-$G$5)/(A14-$G$5),$G$4)</f>
        <v>0.0217391304347826</v>
      </c>
      <c r="C14" s="85" t="n">
        <f aca="false">C13-0.005</f>
        <v>0.29</v>
      </c>
      <c r="D14" s="86" t="n">
        <f aca="false">1-POWER(C14/$C$7,$G$2)*POWER((1-C14)/(1-$C$7),$G$3)*POWER(($C$7-$G$5)/(C14-$G$5),$G$4)</f>
        <v>0.0476190476190477</v>
      </c>
      <c r="E14" s="86" t="n">
        <f aca="false">E13-0.005</f>
        <v>0.48</v>
      </c>
      <c r="F14" s="86" t="n">
        <f aca="false">1-POWER(E14/$E$7,$G$2)*POWER((1-E14)/(1-$E$7),$G$3)*POWER(($E$7-$G$5)/(E14-$G$5),$G$4)</f>
        <v>1</v>
      </c>
      <c r="G14" s="91" t="n">
        <f aca="false">G13-0.005</f>
        <v>0.5888</v>
      </c>
      <c r="H14" s="2" t="n">
        <f aca="false">1-POWER(G14/$G$7,$G$2)*POWER((1-G14)/(1-$G$7),$G$3)*POWER(($G$7-$G$5)/(G14-$G$5),$G$4)</f>
        <v>-0.112612612612613</v>
      </c>
      <c r="I14" s="1" t="n">
        <f aca="false">I13-0.005</f>
        <v>0.48</v>
      </c>
      <c r="J14" s="2" t="n">
        <f aca="false">1-POWER(I14/$I$7,$G$2)*POWER((1-I14)/(1-$I$7),$G$3)*POWER(($I$7-$G$5)/(I14-$G$5),$G$4)</f>
        <v>1</v>
      </c>
      <c r="L14" s="21" t="s">
        <v>22</v>
      </c>
      <c r="O14" s="22"/>
      <c r="P14" s="22"/>
      <c r="Q14" s="23" t="n">
        <f aca="false">1-POWER(P14/$L$15,$G$2)*POWER((1-P14)/(1-$L$15),$G$3)*POWER(($L$15-$G$5)/(P14-$G$5),$G$4)</f>
        <v>0.6</v>
      </c>
      <c r="R14" s="99"/>
      <c r="S14" s="25"/>
      <c r="T14" s="2"/>
      <c r="U14" s="2"/>
      <c r="W14" s="52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90"/>
      <c r="AI14" s="90"/>
      <c r="AJ14" s="2"/>
      <c r="AK14" s="2"/>
    </row>
    <row r="15" customFormat="false" ht="12.75" hidden="false" customHeight="false" outlineLevel="0" collapsed="false">
      <c r="A15" s="85" t="n">
        <f aca="false">A14-0.005</f>
        <v>0.035</v>
      </c>
      <c r="B15" s="86" t="n">
        <f aca="false">1-POWER(A15/$A$7,$G$2)*POWER((1-A15)/(1-$A$7),$G$3)*POWER(($A$7-$G$5)/(A15-$G$5),$G$4)</f>
        <v>0.0322580645161289</v>
      </c>
      <c r="C15" s="85" t="n">
        <f aca="false">C14-0.005</f>
        <v>0.285</v>
      </c>
      <c r="D15" s="86" t="n">
        <f aca="false">1-POWER(C15/$C$7,$G$2)*POWER((1-C15)/(1-$C$7),$G$3)*POWER(($C$7-$G$5)/(C15-$G$5),$G$4)</f>
        <v>0.0697674418604651</v>
      </c>
      <c r="E15" s="86" t="n">
        <f aca="false">E14-0.005</f>
        <v>0.475</v>
      </c>
      <c r="F15" s="86" t="n">
        <f aca="false">1-POWER(E15/$E$7,$G$2)*POWER((1-E15)/(1-$E$7),$G$3)*POWER(($E$7-$G$5)/(E15-$G$5),$G$4)</f>
        <v>1</v>
      </c>
      <c r="G15" s="91" t="n">
        <f aca="false">G14-0.005</f>
        <v>0.5838</v>
      </c>
      <c r="H15" s="2" t="n">
        <f aca="false">1-POWER(G15/$G$7,$G$2)*POWER((1-G15)/(1-$G$7),$G$3)*POWER(($G$7-$G$5)/(G15-$G$5),$G$4)</f>
        <v>-0.178997613365155</v>
      </c>
      <c r="I15" s="1" t="n">
        <f aca="false">I14-0.005</f>
        <v>0.475</v>
      </c>
      <c r="J15" s="2" t="n">
        <f aca="false">1-POWER(I15/$I$7,$G$2)*POWER((1-I15)/(1-$I$7),$G$3)*POWER(($I$7-$G$5)/(I15-$G$5),$G$4)</f>
        <v>1</v>
      </c>
      <c r="L15" s="33" t="n">
        <v>0.3</v>
      </c>
      <c r="M15" s="0" t="n">
        <v>0</v>
      </c>
      <c r="N15" s="0" t="n">
        <v>0</v>
      </c>
      <c r="O15" s="22" t="n">
        <f aca="false">M15*(1-$L$15)+N15*$L$15</f>
        <v>0</v>
      </c>
      <c r="P15" s="22" t="n">
        <f aca="false">(1-N15)*$L$15/((1-N15)*$L$15+(1-M15)*(1-$L$15))</f>
        <v>0.3</v>
      </c>
      <c r="Q15" s="23" t="n">
        <f aca="false">1-POWER(P15/$L$15,$G$2)*POWER((1-P15)/(1-$L$15),$G$3)*POWER(($L$15-$G$5)/(P15-$G$5),$G$4)</f>
        <v>0</v>
      </c>
      <c r="R15" s="99" t="e">
        <f aca="false">N15*$L$15/(N15*$L$15+M15*(1-$L$15))</f>
        <v>#DIV/0!</v>
      </c>
      <c r="S15" s="25" t="n">
        <f aca="false">POWER(Q15-O15,2)</f>
        <v>0</v>
      </c>
      <c r="T15" s="2"/>
      <c r="U15" s="2"/>
      <c r="W15" s="100"/>
      <c r="AH15" s="2"/>
      <c r="AI15" s="2"/>
      <c r="AJ15" s="2"/>
      <c r="AK15" s="2"/>
    </row>
    <row r="16" customFormat="false" ht="12.75" hidden="false" customHeight="false" outlineLevel="0" collapsed="false">
      <c r="A16" s="85" t="n">
        <f aca="false">A15-0.005</f>
        <v>0.03</v>
      </c>
      <c r="B16" s="86" t="n">
        <f aca="false">1-POWER(A16/$A$7,$G$2)*POWER((1-A16)/(1-$A$7),$G$3)*POWER(($A$7-$G$5)/(A16-$G$5),$G$4)</f>
        <v>0.0425531914893617</v>
      </c>
      <c r="C16" s="85" t="n">
        <f aca="false">C15-0.005</f>
        <v>0.28</v>
      </c>
      <c r="D16" s="86" t="n">
        <f aca="false">1-POWER(C16/$C$7,$G$2)*POWER((1-C16)/(1-$C$7),$G$3)*POWER(($C$7-$G$5)/(C16-$G$5),$G$4)</f>
        <v>0.0909090909090907</v>
      </c>
      <c r="E16" s="86" t="n">
        <f aca="false">E15-0.005</f>
        <v>0.47</v>
      </c>
      <c r="F16" s="86" t="n">
        <f aca="false">1-POWER(E16/$E$7,$G$2)*POWER((1-E16)/(1-$E$7),$G$3)*POWER(($E$7-$G$5)/(E16-$G$5),$G$4)</f>
        <v>1</v>
      </c>
      <c r="G16" s="91" t="n">
        <f aca="false">G15-0.005</f>
        <v>0.5788</v>
      </c>
      <c r="H16" s="2" t="n">
        <f aca="false">1-POWER(G16/$G$7,$G$2)*POWER((1-G16)/(1-$G$7),$G$3)*POWER(($G$7-$G$5)/(G16-$G$5),$G$4)</f>
        <v>-0.253807106598985</v>
      </c>
      <c r="I16" s="1" t="n">
        <f aca="false">I15-0.005</f>
        <v>0.47</v>
      </c>
      <c r="J16" s="2" t="n">
        <f aca="false">1-POWER(I16/$I$7,$G$2)*POWER((1-I16)/(1-$I$7),$G$3)*POWER(($I$7-$G$5)/(I16-$G$5),$G$4)</f>
        <v>1</v>
      </c>
      <c r="L16" s="21"/>
      <c r="M16" s="0" t="n">
        <v>0</v>
      </c>
      <c r="N16" s="0" t="n">
        <v>0</v>
      </c>
      <c r="O16" s="22" t="n">
        <f aca="false">M16*(1-$L$15)+N16*$L$15</f>
        <v>0</v>
      </c>
      <c r="P16" s="22" t="n">
        <f aca="false">(1-N16)*$L$15/((1-N16)*$L$15+(1-M16)*(1-$L$15))</f>
        <v>0.3</v>
      </c>
      <c r="Q16" s="23" t="n">
        <f aca="false">1-POWER(P16/$L$15,$G$2)*POWER((1-P16)/(1-$L$15),$G$3)*POWER(($L$15-$G$5)/(P16-$G$5),$G$4)</f>
        <v>0</v>
      </c>
      <c r="R16" s="99" t="e">
        <f aca="false">N16*$L$15/(N16*$L$15+M16*(1-$L$15))</f>
        <v>#DIV/0!</v>
      </c>
      <c r="S16" s="25" t="n">
        <f aca="false">POWER(Q16-O16,2)</f>
        <v>0</v>
      </c>
      <c r="T16" s="2" t="e">
        <f aca="false">1/(O16*O16)</f>
        <v>#DIV/0!</v>
      </c>
      <c r="U16" s="2" t="e">
        <f aca="false">T16*S16</f>
        <v>#DIV/0!</v>
      </c>
      <c r="W16" s="100"/>
      <c r="AH16" s="2"/>
      <c r="AI16" s="2"/>
      <c r="AJ16" s="2"/>
      <c r="AK16" s="2"/>
    </row>
    <row r="17" customFormat="false" ht="12.75" hidden="false" customHeight="false" outlineLevel="0" collapsed="false">
      <c r="A17" s="85" t="n">
        <f aca="false">A16-0.005</f>
        <v>0.025</v>
      </c>
      <c r="B17" s="86" t="n">
        <f aca="false">1-POWER(A17/$A$7,$G$2)*POWER((1-A17)/(1-$A$7),$G$3)*POWER(($A$7-$G$5)/(A17-$G$5),$G$4)</f>
        <v>0.0526315789473684</v>
      </c>
      <c r="C17" s="85" t="n">
        <f aca="false">C16-0.005</f>
        <v>0.275</v>
      </c>
      <c r="D17" s="86" t="n">
        <f aca="false">1-POWER(C17/$C$7,$G$2)*POWER((1-C17)/(1-$C$7),$G$3)*POWER(($C$7-$G$5)/(C17-$G$5),$G$4)</f>
        <v>0.111111111111111</v>
      </c>
      <c r="E17" s="86" t="n">
        <f aca="false">E16-0.005</f>
        <v>0.465</v>
      </c>
      <c r="F17" s="86" t="n">
        <f aca="false">1-POWER(E17/$E$7,$G$2)*POWER((1-E17)/(1-$E$7),$G$3)*POWER(($E$7-$G$5)/(E17-$G$5),$G$4)</f>
        <v>1</v>
      </c>
      <c r="G17" s="91" t="n">
        <f aca="false">G16-0.005</f>
        <v>0.5738</v>
      </c>
      <c r="H17" s="2" t="n">
        <f aca="false">1-POWER(G17/$G$7,$G$2)*POWER((1-G17)/(1-$G$7),$G$3)*POWER(($G$7-$G$5)/(G17-$G$5),$G$4)</f>
        <v>-0.338753387533876</v>
      </c>
      <c r="I17" s="1" t="n">
        <f aca="false">I16-0.005</f>
        <v>0.465</v>
      </c>
      <c r="J17" s="2" t="n">
        <f aca="false">1-POWER(I17/$I$7,$G$2)*POWER((1-I17)/(1-$I$7),$G$3)*POWER(($I$7-$G$5)/(I17-$G$5),$G$4)</f>
        <v>1</v>
      </c>
      <c r="L17" s="21"/>
      <c r="M17" s="0" t="n">
        <v>0</v>
      </c>
      <c r="N17" s="0" t="n">
        <v>0</v>
      </c>
      <c r="O17" s="22" t="n">
        <f aca="false">M17*(1-$L$15)+N17*$L$15</f>
        <v>0</v>
      </c>
      <c r="P17" s="22" t="n">
        <f aca="false">(1-N17)*$L$15/((1-N17)*$L$15+(1-M17)*(1-$L$15))</f>
        <v>0.3</v>
      </c>
      <c r="Q17" s="23" t="n">
        <f aca="false">1-POWER(P17/$L$15,$G$2)*POWER((1-P17)/(1-$L$15),$G$3)*POWER(($L$15-$G$5)/(P17-$G$5),$G$4)</f>
        <v>0</v>
      </c>
      <c r="R17" s="99" t="e">
        <f aca="false">N17*$L$15/(N17*$L$15+M17*(1-$L$15))</f>
        <v>#DIV/0!</v>
      </c>
      <c r="S17" s="25" t="n">
        <f aca="false">POWER(Q17-O17,2)</f>
        <v>0</v>
      </c>
      <c r="T17" s="2" t="e">
        <f aca="false">1/(O17*O17)</f>
        <v>#DIV/0!</v>
      </c>
      <c r="U17" s="2" t="e">
        <f aca="false">T17*S17</f>
        <v>#DIV/0!</v>
      </c>
      <c r="W17" s="100"/>
      <c r="AH17" s="2"/>
      <c r="AI17" s="2"/>
      <c r="AJ17" s="2"/>
      <c r="AK17" s="2"/>
    </row>
    <row r="18" customFormat="false" ht="12.75" hidden="false" customHeight="false" outlineLevel="0" collapsed="false">
      <c r="A18" s="85" t="n">
        <f aca="false">A17-0.005</f>
        <v>0.02</v>
      </c>
      <c r="B18" s="86" t="n">
        <f aca="false">1-POWER(A18/$A$7,$G$2)*POWER((1-A18)/(1-$A$7),$G$3)*POWER(($A$7-$G$5)/(A18-$G$5),$G$4)</f>
        <v>0.0624999999999999</v>
      </c>
      <c r="C18" s="85" t="n">
        <f aca="false">C17-0.005</f>
        <v>0.27</v>
      </c>
      <c r="D18" s="86" t="n">
        <f aca="false">1-POWER(C18/$C$7,$G$2)*POWER((1-C18)/(1-$C$7),$G$3)*POWER(($C$7-$G$5)/(C18-$G$5),$G$4)</f>
        <v>0.130434782608696</v>
      </c>
      <c r="E18" s="86" t="n">
        <f aca="false">E17-0.005</f>
        <v>0.46</v>
      </c>
      <c r="F18" s="86" t="n">
        <f aca="false">1-POWER(E18/$E$7,$G$2)*POWER((1-E18)/(1-$E$7),$G$3)*POWER(($E$7-$G$5)/(E18-$G$5),$G$4)</f>
        <v>1</v>
      </c>
      <c r="G18" s="91" t="n">
        <f aca="false">G17-0.005</f>
        <v>0.5688</v>
      </c>
      <c r="H18" s="2" t="n">
        <f aca="false">1-POWER(G18/$G$7,$G$2)*POWER((1-G18)/(1-$G$7),$G$3)*POWER(($G$7-$G$5)/(G18-$G$5),$G$4)</f>
        <v>-0.436046511627908</v>
      </c>
      <c r="I18" s="1" t="n">
        <f aca="false">I17-0.005</f>
        <v>0.46</v>
      </c>
      <c r="J18" s="2" t="n">
        <f aca="false">1-POWER(I18/$I$7,$G$2)*POWER((1-I18)/(1-$I$7),$G$3)*POWER(($I$7-$G$5)/(I18-$G$5),$G$4)</f>
        <v>1</v>
      </c>
      <c r="L18" s="21"/>
      <c r="M18" s="0" t="n">
        <v>0</v>
      </c>
      <c r="N18" s="0" t="n">
        <v>0</v>
      </c>
      <c r="O18" s="22" t="n">
        <f aca="false">M18*(1-$L$15)+N18*$L$15</f>
        <v>0</v>
      </c>
      <c r="P18" s="22" t="n">
        <f aca="false">(1-N18)*$L$15/((1-N18)*$L$15+(1-M18)*(1-$L$15))</f>
        <v>0.3</v>
      </c>
      <c r="Q18" s="23" t="n">
        <f aca="false">1-POWER(P18/$L$15,$G$2)*POWER((1-P18)/(1-$L$15),$G$3)*POWER(($L$15-$G$5)/(P18-$G$5),$G$4)</f>
        <v>0</v>
      </c>
      <c r="R18" s="99" t="e">
        <f aca="false">N18*$L$15/(N18*$L$15+M18*(1-$L$15))</f>
        <v>#DIV/0!</v>
      </c>
      <c r="S18" s="25" t="n">
        <f aca="false">POWER(Q18-O18,2)</f>
        <v>0</v>
      </c>
      <c r="T18" s="2" t="e">
        <f aca="false">1/(O18*O18)</f>
        <v>#DIV/0!</v>
      </c>
      <c r="U18" s="2" t="e">
        <f aca="false">T18*S18</f>
        <v>#DIV/0!</v>
      </c>
      <c r="W18" s="100"/>
      <c r="AH18" s="2"/>
      <c r="AI18" s="2"/>
      <c r="AJ18" s="2"/>
      <c r="AK18" s="2"/>
    </row>
    <row r="19" customFormat="false" ht="12.75" hidden="false" customHeight="false" outlineLevel="0" collapsed="false">
      <c r="A19" s="85" t="n">
        <f aca="false">A18-0.005</f>
        <v>0.015</v>
      </c>
      <c r="B19" s="86" t="n">
        <f aca="false">1-POWER(A19/$A$7,$G$2)*POWER((1-A19)/(1-$A$7),$G$3)*POWER(($A$7-$G$5)/(A19-$G$5),$G$4)</f>
        <v>0.0721649484536082</v>
      </c>
      <c r="C19" s="85" t="n">
        <f aca="false">C18-0.005</f>
        <v>0.265</v>
      </c>
      <c r="D19" s="86" t="n">
        <f aca="false">1-POWER(C19/$C$7,$G$2)*POWER((1-C19)/(1-$C$7),$G$3)*POWER(($C$7-$G$5)/(C19-$G$5),$G$4)</f>
        <v>0.148936170212766</v>
      </c>
      <c r="E19" s="86" t="n">
        <f aca="false">E18-0.005</f>
        <v>0.455</v>
      </c>
      <c r="F19" s="86" t="n">
        <f aca="false">1-POWER(E19/$E$7,$G$2)*POWER((1-E19)/(1-$E$7),$G$3)*POWER(($E$7-$G$5)/(E19-$G$5),$G$4)</f>
        <v>1</v>
      </c>
      <c r="G19" s="91" t="n">
        <f aca="false">G18-0.005</f>
        <v>0.5638</v>
      </c>
      <c r="H19" s="2" t="n">
        <f aca="false">1-POWER(G19/$G$7,$G$2)*POWER((1-G19)/(1-$G$7),$G$3)*POWER(($G$7-$G$5)/(G19-$G$5),$G$4)</f>
        <v>-0.548589341692791</v>
      </c>
      <c r="I19" s="1" t="n">
        <f aca="false">I18-0.005</f>
        <v>0.455</v>
      </c>
      <c r="J19" s="2" t="n">
        <f aca="false">1-POWER(I19/$I$7,$G$2)*POWER((1-I19)/(1-$I$7),$G$3)*POWER(($I$7-$G$5)/(I19-$G$5),$G$4)</f>
        <v>1</v>
      </c>
      <c r="L19" s="21"/>
      <c r="M19" s="67" t="n">
        <v>0</v>
      </c>
      <c r="N19" s="67" t="n">
        <v>0</v>
      </c>
      <c r="O19" s="22" t="n">
        <f aca="false">M19*(1-$L$15)+N19*$L$15</f>
        <v>0</v>
      </c>
      <c r="P19" s="22" t="n">
        <f aca="false">(1-N19)*$L$15/((1-N19)*$L$15+(1-M19)*(1-$L$15))</f>
        <v>0.3</v>
      </c>
      <c r="Q19" s="23" t="n">
        <f aca="false">1-POWER(P19/$L$15,$G$2)*POWER((1-P19)/(1-$L$15),$G$3)*POWER(($L$15-$G$5)/(P19-$G$5),$G$4)</f>
        <v>0</v>
      </c>
      <c r="R19" s="99" t="e">
        <f aca="false">N19*$L$15/(N19*$L$15+M19*(1-$L$15))</f>
        <v>#DIV/0!</v>
      </c>
      <c r="S19" s="25" t="n">
        <f aca="false">POWER(Q19-O19,2)</f>
        <v>0</v>
      </c>
      <c r="T19" s="2" t="e">
        <f aca="false">1/(O19*O19)</f>
        <v>#DIV/0!</v>
      </c>
      <c r="U19" s="2" t="e">
        <f aca="false">T19*S19</f>
        <v>#DIV/0!</v>
      </c>
      <c r="W19" s="100"/>
      <c r="AH19" s="2"/>
      <c r="AI19" s="2"/>
      <c r="AJ19" s="2"/>
      <c r="AK19" s="2"/>
    </row>
    <row r="20" customFormat="false" ht="12.75" hidden="false" customHeight="false" outlineLevel="0" collapsed="false">
      <c r="A20" s="85" t="n">
        <f aca="false">A19-0.005</f>
        <v>0.01</v>
      </c>
      <c r="B20" s="86" t="n">
        <f aca="false">1-POWER(A20/$A$7,$G$2)*POWER((1-A20)/(1-$A$7),$G$3)*POWER(($A$7-$G$5)/(A20-$G$5),$G$4)</f>
        <v>0.0816326530612245</v>
      </c>
      <c r="C20" s="85" t="n">
        <f aca="false">C19-0.005</f>
        <v>0.26</v>
      </c>
      <c r="D20" s="86" t="n">
        <f aca="false">1-POWER(C20/$C$7,$G$2)*POWER((1-C20)/(1-$C$7),$G$3)*POWER(($C$7-$G$5)/(C20-$G$5),$G$4)</f>
        <v>0.166666666666667</v>
      </c>
      <c r="E20" s="86" t="n">
        <f aca="false">E19-0.005</f>
        <v>0.45</v>
      </c>
      <c r="F20" s="86" t="n">
        <f aca="false">1-POWER(E20/$E$7,$G$2)*POWER((1-E20)/(1-$E$7),$G$3)*POWER(($E$7-$G$5)/(E20-$G$5),$G$4)</f>
        <v>1</v>
      </c>
      <c r="G20" s="91" t="n">
        <f aca="false">G19-0.005</f>
        <v>0.5588</v>
      </c>
      <c r="H20" s="2" t="n">
        <f aca="false">1-POWER(G20/$G$7,$G$2)*POWER((1-G20)/(1-$G$7),$G$3)*POWER(($G$7-$G$5)/(G20-$G$5),$G$4)</f>
        <v>-0.680272108843538</v>
      </c>
      <c r="I20" s="1" t="n">
        <f aca="false">I19-0.005</f>
        <v>0.45</v>
      </c>
      <c r="J20" s="2" t="n">
        <f aca="false">1-POWER(I20/$I$7,$G$2)*POWER((1-I20)/(1-$I$7),$G$3)*POWER(($I$7-$G$5)/(I20-$G$5),$G$4)</f>
        <v>1</v>
      </c>
      <c r="L20" s="101"/>
      <c r="M20" s="67" t="n">
        <v>0</v>
      </c>
      <c r="N20" s="67" t="n">
        <v>0</v>
      </c>
      <c r="O20" s="22" t="n">
        <f aca="false">M20*(1-$L$15)+N20*$L$15</f>
        <v>0</v>
      </c>
      <c r="P20" s="22" t="n">
        <f aca="false">(1-N20)*$L$15/((1-N20)*$L$15+(1-M20)*(1-$L$15))</f>
        <v>0.3</v>
      </c>
      <c r="Q20" s="23" t="n">
        <f aca="false">1-POWER(P20/$L$15,$G$2)*POWER((1-P20)/(1-$L$15),$G$3)*POWER(($L$15-$G$5)/(P20-$G$5),$G$4)</f>
        <v>0</v>
      </c>
      <c r="R20" s="99" t="e">
        <f aca="false">N20*$L$15/(N20*$L$15+M20*(1-$L$15))</f>
        <v>#DIV/0!</v>
      </c>
      <c r="S20" s="25" t="n">
        <f aca="false">POWER(Q20-O20,2)</f>
        <v>0</v>
      </c>
      <c r="T20" s="2" t="e">
        <f aca="false">1/(O20*O20)</f>
        <v>#DIV/0!</v>
      </c>
      <c r="U20" s="2" t="e">
        <f aca="false">T20*S20</f>
        <v>#DIV/0!</v>
      </c>
      <c r="W20" s="100"/>
      <c r="Y20" s="52"/>
      <c r="Z20" s="102"/>
      <c r="AE20" s="52"/>
      <c r="AH20" s="2"/>
      <c r="AI20" s="2"/>
      <c r="AJ20" s="2"/>
      <c r="AK20" s="2"/>
    </row>
    <row r="21" customFormat="false" ht="12.75" hidden="false" customHeight="false" outlineLevel="0" collapsed="false">
      <c r="A21" s="85" t="n">
        <f aca="false">A20-0.005</f>
        <v>0.00500000000000001</v>
      </c>
      <c r="B21" s="86" t="n">
        <f aca="false">1-POWER(A21/$A$7,$G$2)*POWER((1-A21)/(1-$A$7),$G$3)*POWER(($A$7-$G$5)/(A21-$G$5),$G$4)</f>
        <v>0.0909090909090908</v>
      </c>
      <c r="C21" s="85" t="n">
        <f aca="false">C20-0.005</f>
        <v>0.255</v>
      </c>
      <c r="D21" s="86" t="n">
        <f aca="false">1-POWER(C21/$C$7,$G$2)*POWER((1-C21)/(1-$C$7),$G$3)*POWER(($C$7-$G$5)/(C21-$G$5),$G$4)</f>
        <v>0.183673469387755</v>
      </c>
      <c r="E21" s="86" t="n">
        <f aca="false">E20-0.005</f>
        <v>0.445</v>
      </c>
      <c r="F21" s="86" t="n">
        <f aca="false">1-POWER(E21/$E$7,$G$2)*POWER((1-E21)/(1-$E$7),$G$3)*POWER(($E$7-$G$5)/(E21-$G$5),$G$4)</f>
        <v>1</v>
      </c>
      <c r="G21" s="91" t="n">
        <f aca="false">G20-0.005</f>
        <v>0.5538</v>
      </c>
      <c r="H21" s="2" t="n">
        <f aca="false">1-POWER(G21/$G$7,$G$2)*POWER((1-G21)/(1-$G$7),$G$3)*POWER(($G$7-$G$5)/(G21-$G$5),$G$4)</f>
        <v>-0.836431226765801</v>
      </c>
      <c r="I21" s="1" t="n">
        <f aca="false">I20-0.005</f>
        <v>0.445</v>
      </c>
      <c r="J21" s="2" t="n">
        <f aca="false">1-POWER(I21/$I$7,$G$2)*POWER((1-I21)/(1-$I$7),$G$3)*POWER(($I$7-$G$5)/(I21-$G$5),$G$4)</f>
        <v>1</v>
      </c>
      <c r="L21" s="21"/>
      <c r="M21" s="67" t="n">
        <v>0</v>
      </c>
      <c r="N21" s="67" t="n">
        <v>0</v>
      </c>
      <c r="O21" s="22" t="n">
        <f aca="false">M21*(1-$L$15)+N21*$L$15</f>
        <v>0</v>
      </c>
      <c r="P21" s="22" t="n">
        <f aca="false">(1-N21)*$L$15/((1-N21)*$L$15+(1-M21)*(1-$L$15))</f>
        <v>0.3</v>
      </c>
      <c r="Q21" s="23" t="n">
        <f aca="false">1-POWER(P21/$L$15,$G$2)*POWER((1-P21)/(1-$L$15),$G$3)*POWER(($L$15-$G$5)/(P21-$G$5),$G$4)</f>
        <v>0</v>
      </c>
      <c r="R21" s="99"/>
      <c r="S21" s="25"/>
      <c r="T21" s="2"/>
      <c r="U21" s="2"/>
      <c r="W21" s="100"/>
      <c r="AH21" s="2"/>
      <c r="AI21" s="2"/>
      <c r="AJ21" s="2"/>
      <c r="AK21" s="2"/>
    </row>
    <row r="22" customFormat="false" ht="12.75" hidden="false" customHeight="false" outlineLevel="0" collapsed="false">
      <c r="A22" s="85" t="n">
        <f aca="false">A21-0.005</f>
        <v>0</v>
      </c>
      <c r="B22" s="86" t="n">
        <f aca="false">1-POWER(A22/$A$7,$G$2)*POWER((1-A22)/(1-$A$7),$G$3)*POWER(($A$7-$G$5)/(A22-$G$5),$G$4)</f>
        <v>0.1</v>
      </c>
      <c r="C22" s="85" t="n">
        <f aca="false">C21-0.005</f>
        <v>0.25</v>
      </c>
      <c r="D22" s="86" t="n">
        <f aca="false">1-POWER(C22/$C$7,$G$2)*POWER((1-C22)/(1-$C$7),$G$3)*POWER(($C$7-$G$5)/(C22-$G$5),$G$4)</f>
        <v>0.2</v>
      </c>
      <c r="E22" s="86" t="n">
        <f aca="false">E21-0.005</f>
        <v>0.44</v>
      </c>
      <c r="F22" s="86" t="n">
        <f aca="false">1-POWER(E22/$E$7,$G$2)*POWER((1-E22)/(1-$E$7),$G$3)*POWER(($E$7-$G$5)/(E22-$G$5),$G$4)</f>
        <v>1</v>
      </c>
      <c r="G22" s="91" t="n">
        <f aca="false">G21-0.005</f>
        <v>0.5488</v>
      </c>
      <c r="H22" s="2" t="n">
        <f aca="false">1-POWER(G22/$G$7,$G$2)*POWER((1-G22)/(1-$G$7),$G$3)*POWER(($G$7-$G$5)/(G22-$G$5),$G$4)</f>
        <v>-1.02459016393443</v>
      </c>
      <c r="I22" s="1" t="n">
        <f aca="false">I21-0.005</f>
        <v>0.44</v>
      </c>
      <c r="J22" s="2" t="n">
        <f aca="false">1-POWER(I22/$I$7,$G$2)*POWER((1-I22)/(1-$I$7),$G$3)*POWER(($I$7-$G$5)/(I22-$G$5),$G$4)</f>
        <v>1</v>
      </c>
      <c r="L22" s="21"/>
      <c r="M22" s="67" t="n">
        <v>0</v>
      </c>
      <c r="N22" s="67" t="n">
        <v>0</v>
      </c>
      <c r="O22" s="22" t="n">
        <f aca="false">M22*(1-$L$15)+N22*$L$15</f>
        <v>0</v>
      </c>
      <c r="P22" s="22" t="n">
        <f aca="false">(1-N22)*$L$15/((1-N22)*$L$15+(1-M22)*(1-$L$15))</f>
        <v>0.3</v>
      </c>
      <c r="Q22" s="23" t="n">
        <f aca="false">1-POWER(P22/$L$15,$G$2)*POWER((1-P22)/(1-$L$15),$G$3)*POWER(($L$15-$G$5)/(P22-$G$5),$G$4)</f>
        <v>0</v>
      </c>
      <c r="R22" s="99"/>
      <c r="S22" s="25"/>
      <c r="T22" s="2"/>
      <c r="U22" s="2"/>
      <c r="W22" s="100"/>
      <c r="AH22" s="2"/>
      <c r="AI22" s="2"/>
      <c r="AJ22" s="2"/>
      <c r="AK22" s="2"/>
    </row>
    <row r="23" customFormat="false" ht="12.75" hidden="false" customHeight="false" outlineLevel="0" collapsed="false">
      <c r="A23" s="85" t="n">
        <f aca="false">A22-0.005</f>
        <v>-0.005</v>
      </c>
      <c r="B23" s="86" t="n">
        <f aca="false">1-POWER(A23/$A$7,$G$2)*POWER((1-A23)/(1-$A$7),$G$3)*POWER(($A$7-$G$5)/(A23-$G$5),$G$4)</f>
        <v>0.108910891089109</v>
      </c>
      <c r="C23" s="85" t="n">
        <f aca="false">C22-0.005</f>
        <v>0.245</v>
      </c>
      <c r="D23" s="86" t="n">
        <f aca="false">1-POWER(C23/$C$7,$G$2)*POWER((1-C23)/(1-$C$7),$G$3)*POWER(($C$7-$G$5)/(C23-$G$5),$G$4)</f>
        <v>0.215686274509804</v>
      </c>
      <c r="E23" s="86" t="n">
        <f aca="false">E22-0.005</f>
        <v>0.435</v>
      </c>
      <c r="F23" s="86" t="n">
        <f aca="false">1-POWER(E23/$E$7,$G$2)*POWER((1-E23)/(1-$E$7),$G$3)*POWER(($E$7-$G$5)/(E23-$G$5),$G$4)</f>
        <v>1</v>
      </c>
      <c r="G23" s="91" t="n">
        <f aca="false">G22-0.005</f>
        <v>0.5438</v>
      </c>
      <c r="H23" s="2" t="n">
        <f aca="false">1-POWER(G23/$G$7,$G$2)*POWER((1-G23)/(1-$G$7),$G$3)*POWER(($G$7-$G$5)/(G23-$G$5),$G$4)</f>
        <v>-1.25570776255708</v>
      </c>
      <c r="I23" s="1" t="n">
        <f aca="false">I22-0.005</f>
        <v>0.435</v>
      </c>
      <c r="J23" s="2" t="n">
        <f aca="false">1-POWER(I23/$I$7,$G$2)*POWER((1-I23)/(1-$I$7),$G$3)*POWER(($I$7-$G$5)/(I23-$G$5),$G$4)</f>
        <v>1</v>
      </c>
      <c r="L23" s="21"/>
      <c r="M23" s="103"/>
      <c r="N23" s="103"/>
      <c r="O23" s="22"/>
      <c r="P23" s="104"/>
      <c r="Q23" s="0"/>
      <c r="R23" s="99"/>
      <c r="S23" s="25"/>
      <c r="T23" s="2"/>
      <c r="U23" s="2"/>
      <c r="W23" s="100"/>
    </row>
    <row r="24" customFormat="false" ht="12.75" hidden="false" customHeight="false" outlineLevel="0" collapsed="false">
      <c r="A24" s="85" t="n">
        <f aca="false">A23-0.005</f>
        <v>-0.01</v>
      </c>
      <c r="B24" s="86" t="n">
        <f aca="false">1-POWER(A24/$A$7,$G$2)*POWER((1-A24)/(1-$A$7),$G$3)*POWER(($A$7-$G$5)/(A24-$G$5),$G$4)</f>
        <v>0.117647058823529</v>
      </c>
      <c r="C24" s="85" t="n">
        <f aca="false">C23-0.005</f>
        <v>0.24</v>
      </c>
      <c r="D24" s="86" t="n">
        <f aca="false">1-POWER(C24/$C$7,$G$2)*POWER((1-C24)/(1-$C$7),$G$3)*POWER(($C$7-$G$5)/(C24-$G$5),$G$4)</f>
        <v>0.230769230769231</v>
      </c>
      <c r="E24" s="86" t="n">
        <f aca="false">E23-0.005</f>
        <v>0.43</v>
      </c>
      <c r="F24" s="86" t="n">
        <f aca="false">1-POWER(E24/$E$7,$G$2)*POWER((1-E24)/(1-$E$7),$G$3)*POWER(($E$7-$G$5)/(E24-$G$5),$G$4)</f>
        <v>1</v>
      </c>
      <c r="G24" s="91" t="n">
        <f aca="false">G23-0.005</f>
        <v>0.5388</v>
      </c>
      <c r="H24" s="2" t="n">
        <f aca="false">1-POWER(G24/$G$7,$G$2)*POWER((1-G24)/(1-$G$7),$G$3)*POWER(($G$7-$G$5)/(G24-$G$5),$G$4)</f>
        <v>-1.54639175257732</v>
      </c>
      <c r="I24" s="1" t="n">
        <f aca="false">I23-0.005</f>
        <v>0.43</v>
      </c>
      <c r="J24" s="2" t="n">
        <f aca="false">1-POWER(I24/$I$7,$G$2)*POWER((1-I24)/(1-$I$7),$G$3)*POWER(($I$7-$G$5)/(I24-$G$5),$G$4)</f>
        <v>1</v>
      </c>
      <c r="L24" s="21"/>
      <c r="M24" s="103"/>
      <c r="N24" s="103"/>
      <c r="O24" s="104"/>
      <c r="P24" s="104"/>
      <c r="Q24" s="0"/>
      <c r="R24" s="99"/>
      <c r="S24" s="25"/>
      <c r="T24" s="2"/>
      <c r="U24" s="2"/>
      <c r="W24" s="100"/>
    </row>
    <row r="25" customFormat="false" ht="12.75" hidden="false" customHeight="false" outlineLevel="0" collapsed="false">
      <c r="A25" s="85" t="n">
        <f aca="false">A24-0.005</f>
        <v>-0.015</v>
      </c>
      <c r="B25" s="86" t="n">
        <f aca="false">1-POWER(A25/$A$7,$G$2)*POWER((1-A25)/(1-$A$7),$G$3)*POWER(($A$7-$G$5)/(A25-$G$5),$G$4)</f>
        <v>0.12621359223301</v>
      </c>
      <c r="C25" s="85" t="n">
        <f aca="false">C24-0.005</f>
        <v>0.235</v>
      </c>
      <c r="D25" s="86" t="n">
        <f aca="false">1-POWER(C25/$C$7,$G$2)*POWER((1-C25)/(1-$C$7),$G$3)*POWER(($C$7-$G$5)/(C25-$G$5),$G$4)</f>
        <v>0.245283018867924</v>
      </c>
      <c r="E25" s="86" t="n">
        <f aca="false">E24-0.005</f>
        <v>0.425</v>
      </c>
      <c r="F25" s="86" t="n">
        <f aca="false">1-POWER(E25/$E$7,$G$2)*POWER((1-E25)/(1-$E$7),$G$3)*POWER(($E$7-$G$5)/(E25-$G$5),$G$4)</f>
        <v>1</v>
      </c>
      <c r="G25" s="91" t="n">
        <f aca="false">G24-0.005</f>
        <v>0.5338</v>
      </c>
      <c r="H25" s="2" t="n">
        <f aca="false">1-POWER(G25/$G$7,$G$2)*POWER((1-G25)/(1-$G$7),$G$3)*POWER(($G$7-$G$5)/(G25-$G$5),$G$4)</f>
        <v>-1.92307692307692</v>
      </c>
      <c r="I25" s="1" t="n">
        <f aca="false">I24-0.005</f>
        <v>0.425</v>
      </c>
      <c r="J25" s="2" t="n">
        <f aca="false">1-POWER(I25/$I$7,$G$2)*POWER((1-I25)/(1-$I$7),$G$3)*POWER(($I$7-$G$5)/(I25-$G$5),$G$4)</f>
        <v>1</v>
      </c>
      <c r="L25" s="21"/>
      <c r="M25" s="103"/>
      <c r="N25" s="103"/>
      <c r="O25" s="104"/>
      <c r="P25" s="104"/>
      <c r="Q25" s="0"/>
      <c r="R25" s="99"/>
      <c r="S25" s="25"/>
      <c r="T25" s="2"/>
      <c r="U25" s="2"/>
      <c r="W25" s="100"/>
    </row>
    <row r="26" customFormat="false" ht="12.75" hidden="false" customHeight="false" outlineLevel="0" collapsed="false">
      <c r="A26" s="85" t="n">
        <f aca="false">A25-0.005</f>
        <v>-0.02</v>
      </c>
      <c r="B26" s="86" t="n">
        <f aca="false">1-POWER(A26/$A$7,$G$2)*POWER((1-A26)/(1-$A$7),$G$3)*POWER(($A$7-$G$5)/(A26-$G$5),$G$4)</f>
        <v>0.134615384615385</v>
      </c>
      <c r="C26" s="85" t="n">
        <f aca="false">C25-0.005</f>
        <v>0.23</v>
      </c>
      <c r="D26" s="86" t="n">
        <f aca="false">1-POWER(C26/$C$7,$G$2)*POWER((1-C26)/(1-$C$7),$G$3)*POWER(($C$7-$G$5)/(C26-$G$5),$G$4)</f>
        <v>0.259259259259259</v>
      </c>
      <c r="E26" s="86" t="n">
        <f aca="false">E25-0.005</f>
        <v>0.42</v>
      </c>
      <c r="F26" s="86" t="n">
        <f aca="false">1-POWER(E26/$E$7,$G$2)*POWER((1-E26)/(1-$E$7),$G$3)*POWER(($E$7-$G$5)/(E26-$G$5),$G$4)</f>
        <v>1</v>
      </c>
      <c r="G26" s="91" t="n">
        <f aca="false">G25-0.005</f>
        <v>0.5288</v>
      </c>
      <c r="H26" s="2" t="n">
        <f aca="false">1-POWER(G26/$G$7,$G$2)*POWER((1-G26)/(1-$G$7),$G$3)*POWER(($G$7-$G$5)/(G26-$G$5),$G$4)</f>
        <v>-2.43055555555555</v>
      </c>
      <c r="I26" s="1" t="n">
        <f aca="false">I25-0.005</f>
        <v>0.42</v>
      </c>
      <c r="J26" s="2" t="n">
        <f aca="false">1-POWER(I26/$I$7,$G$2)*POWER((1-I26)/(1-$I$7),$G$3)*POWER(($I$7-$G$5)/(I26-$G$5),$G$4)</f>
        <v>1</v>
      </c>
      <c r="L26" s="21"/>
      <c r="M26" s="103"/>
      <c r="N26" s="103"/>
      <c r="O26" s="104"/>
      <c r="P26" s="104"/>
      <c r="Q26" s="0"/>
      <c r="R26" s="99"/>
      <c r="S26" s="25"/>
      <c r="T26" s="2"/>
      <c r="U26" s="2"/>
      <c r="W26" s="100"/>
    </row>
    <row r="27" customFormat="false" ht="12.75" hidden="false" customHeight="false" outlineLevel="0" collapsed="false">
      <c r="A27" s="85" t="n">
        <f aca="false">A26-0.005</f>
        <v>-0.025</v>
      </c>
      <c r="B27" s="86" t="n">
        <f aca="false">1-POWER(A27/$A$7,$G$2)*POWER((1-A27)/(1-$A$7),$G$3)*POWER(($A$7-$G$5)/(A27-$G$5),$G$4)</f>
        <v>0.142857142857143</v>
      </c>
      <c r="C27" s="85" t="n">
        <f aca="false">C26-0.005</f>
        <v>0.225</v>
      </c>
      <c r="D27" s="86" t="n">
        <f aca="false">1-POWER(C27/$C$7,$G$2)*POWER((1-C27)/(1-$C$7),$G$3)*POWER(($C$7-$G$5)/(C27-$G$5),$G$4)</f>
        <v>0.272727272727273</v>
      </c>
      <c r="E27" s="86" t="n">
        <f aca="false">E26-0.005</f>
        <v>0.415</v>
      </c>
      <c r="F27" s="86" t="n">
        <f aca="false">1-POWER(E27/$E$7,$G$2)*POWER((1-E27)/(1-$E$7),$G$3)*POWER(($E$7-$G$5)/(E27-$G$5),$G$4)</f>
        <v>1</v>
      </c>
      <c r="G27" s="91" t="n">
        <f aca="false">G26-0.005</f>
        <v>0.5238</v>
      </c>
      <c r="H27" s="2" t="n">
        <f aca="false">1-POWER(G27/$G$7,$G$2)*POWER((1-G27)/(1-$G$7),$G$3)*POWER(($G$7-$G$5)/(G27-$G$5),$G$4)</f>
        <v>-3.15126050420167</v>
      </c>
      <c r="I27" s="1" t="n">
        <f aca="false">I26-0.005</f>
        <v>0.415</v>
      </c>
      <c r="J27" s="2" t="n">
        <f aca="false">1-POWER(I27/$I$7,$G$2)*POWER((1-I27)/(1-$I$7),$G$3)*POWER(($I$7-$G$5)/(I27-$G$5),$G$4)</f>
        <v>1</v>
      </c>
      <c r="L27" s="21"/>
      <c r="M27" s="103"/>
      <c r="N27" s="103"/>
      <c r="O27" s="104"/>
      <c r="P27" s="104"/>
      <c r="Q27" s="0"/>
      <c r="R27" s="99"/>
      <c r="S27" s="25"/>
      <c r="T27" s="2"/>
      <c r="U27" s="2"/>
      <c r="W27" s="100"/>
    </row>
    <row r="28" customFormat="false" ht="12.75" hidden="false" customHeight="false" outlineLevel="0" collapsed="false">
      <c r="A28" s="85" t="n">
        <f aca="false">A27-0.005</f>
        <v>-0.03</v>
      </c>
      <c r="B28" s="86" t="n">
        <f aca="false">1-POWER(A28/$A$7,$G$2)*POWER((1-A28)/(1-$A$7),$G$3)*POWER(($A$7-$G$5)/(A28-$G$5),$G$4)</f>
        <v>0.150943396226415</v>
      </c>
      <c r="C28" s="85" t="n">
        <f aca="false">C27-0.005</f>
        <v>0.22</v>
      </c>
      <c r="D28" s="86" t="n">
        <f aca="false">1-POWER(C28/$C$7,$G$2)*POWER((1-C28)/(1-$C$7),$G$3)*POWER(($C$7-$G$5)/(C28-$G$5),$G$4)</f>
        <v>0.285714285714286</v>
      </c>
      <c r="E28" s="86" t="n">
        <f aca="false">E27-0.005</f>
        <v>0.41</v>
      </c>
      <c r="F28" s="86" t="n">
        <f aca="false">1-POWER(E28/$E$7,$G$2)*POWER((1-E28)/(1-$E$7),$G$3)*POWER(($E$7-$G$5)/(E28-$G$5),$G$4)</f>
        <v>1</v>
      </c>
      <c r="G28" s="91" t="n">
        <f aca="false">G27-0.005</f>
        <v>0.5188</v>
      </c>
      <c r="H28" s="2" t="n">
        <f aca="false">1-POWER(G28/$G$7,$G$2)*POWER((1-G28)/(1-$G$7),$G$3)*POWER(($G$7-$G$5)/(G28-$G$5),$G$4)</f>
        <v>-4.25531914893616</v>
      </c>
      <c r="I28" s="1" t="n">
        <f aca="false">I27-0.005</f>
        <v>0.41</v>
      </c>
      <c r="J28" s="2" t="n">
        <f aca="false">1-POWER(I28/$I$7,$G$2)*POWER((1-I28)/(1-$I$7),$G$3)*POWER(($I$7-$G$5)/(I28-$G$5),$G$4)</f>
        <v>1</v>
      </c>
      <c r="L28" s="21"/>
      <c r="M28" s="103"/>
      <c r="N28" s="103"/>
      <c r="O28" s="104"/>
      <c r="P28" s="104"/>
      <c r="Q28" s="0"/>
      <c r="R28" s="99"/>
      <c r="S28" s="25"/>
      <c r="T28" s="2"/>
      <c r="U28" s="2"/>
      <c r="W28" s="100"/>
    </row>
    <row r="29" customFormat="false" ht="12.75" hidden="false" customHeight="false" outlineLevel="0" collapsed="false">
      <c r="A29" s="85" t="n">
        <f aca="false">A28-0.005</f>
        <v>-0.035</v>
      </c>
      <c r="B29" s="86" t="n">
        <f aca="false">1-POWER(A29/$A$7,$G$2)*POWER((1-A29)/(1-$A$7),$G$3)*POWER(($A$7-$G$5)/(A29-$G$5),$G$4)</f>
        <v>0.158878504672897</v>
      </c>
      <c r="C29" s="85" t="n">
        <f aca="false">C28-0.005</f>
        <v>0.215</v>
      </c>
      <c r="D29" s="86" t="n">
        <f aca="false">1-POWER(C29/$C$7,$G$2)*POWER((1-C29)/(1-$C$7),$G$3)*POWER(($C$7-$G$5)/(C29-$G$5),$G$4)</f>
        <v>0.298245614035088</v>
      </c>
      <c r="E29" s="86" t="n">
        <f aca="false">E28-0.005</f>
        <v>0.405</v>
      </c>
      <c r="F29" s="86" t="n">
        <f aca="false">1-POWER(E29/$E$7,$G$2)*POWER((1-E29)/(1-$E$7),$G$3)*POWER(($E$7-$G$5)/(E29-$G$5),$G$4)</f>
        <v>1</v>
      </c>
      <c r="G29" s="91" t="n">
        <f aca="false">G28-0.005</f>
        <v>0.5138</v>
      </c>
      <c r="H29" s="2" t="n">
        <f aca="false">1-POWER(G29/$G$7,$G$2)*POWER((1-G29)/(1-$G$7),$G$3)*POWER(($G$7-$G$5)/(G29-$G$5),$G$4)</f>
        <v>-6.15942028985505</v>
      </c>
      <c r="I29" s="1" t="n">
        <f aca="false">I28-0.005</f>
        <v>0.405</v>
      </c>
      <c r="J29" s="2" t="n">
        <f aca="false">1-POWER(I29/$I$7,$G$2)*POWER((1-I29)/(1-$I$7),$G$3)*POWER(($I$7-$G$5)/(I29-$G$5),$G$4)</f>
        <v>1</v>
      </c>
      <c r="L29" s="21"/>
      <c r="M29" s="67"/>
      <c r="N29" s="67"/>
      <c r="O29" s="22"/>
      <c r="P29" s="22"/>
      <c r="Q29" s="0"/>
      <c r="R29" s="99"/>
      <c r="S29" s="25"/>
      <c r="T29" s="2"/>
      <c r="U29" s="2"/>
      <c r="W29" s="105"/>
      <c r="AE29" s="43"/>
    </row>
    <row r="30" customFormat="false" ht="12.75" hidden="false" customHeight="false" outlineLevel="0" collapsed="false">
      <c r="A30" s="85" t="n">
        <f aca="false">A29-0.005</f>
        <v>-0.04</v>
      </c>
      <c r="B30" s="86" t="n">
        <f aca="false">1-POWER(A30/$A$7,$G$2)*POWER((1-A30)/(1-$A$7),$G$3)*POWER(($A$7-$G$5)/(A30-$G$5),$G$4)</f>
        <v>0.166666666666667</v>
      </c>
      <c r="C30" s="85" t="n">
        <f aca="false">C29-0.005</f>
        <v>0.21</v>
      </c>
      <c r="D30" s="86" t="n">
        <f aca="false">1-POWER(C30/$C$7,$G$2)*POWER((1-C30)/(1-$C$7),$G$3)*POWER(($C$7-$G$5)/(C30-$G$5),$G$4)</f>
        <v>0.310344827586207</v>
      </c>
      <c r="E30" s="86" t="n">
        <f aca="false">E29-0.005</f>
        <v>0.4</v>
      </c>
      <c r="F30" s="86" t="n">
        <f aca="false">1-POWER(E30/$E$7,$G$2)*POWER((1-E30)/(1-$E$7),$G$3)*POWER(($E$7-$G$5)/(E30-$G$5),$G$4)</f>
        <v>1</v>
      </c>
      <c r="G30" s="91" t="n">
        <f aca="false">G29-0.005</f>
        <v>0.5088</v>
      </c>
      <c r="H30" s="2" t="n">
        <f aca="false">1-POWER(G30/$G$7,$G$2)*POWER((1-G30)/(1-$G$7),$G$3)*POWER(($G$7-$G$5)/(G30-$G$5),$G$4)</f>
        <v>-10.2272727272727</v>
      </c>
      <c r="I30" s="1" t="n">
        <f aca="false">I29-0.005</f>
        <v>0.4</v>
      </c>
      <c r="J30" s="2" t="n">
        <f aca="false">1-POWER(I30/$I$7,$G$2)*POWER((1-I30)/(1-$I$7),$G$3)*POWER(($I$7-$G$5)/(I30-$G$5),$G$4)</f>
        <v>1</v>
      </c>
      <c r="L30" s="21"/>
      <c r="M30" s="67"/>
      <c r="N30" s="67"/>
      <c r="O30" s="22"/>
      <c r="P30" s="22"/>
      <c r="Q30" s="0"/>
      <c r="R30" s="99"/>
      <c r="S30" s="92" t="n">
        <f aca="false">SUM(S14:S28)</f>
        <v>0</v>
      </c>
      <c r="T30" s="2"/>
      <c r="U30" s="93" t="e">
        <f aca="false">SUM(U14:U28)</f>
        <v>#DIV/0!</v>
      </c>
      <c r="W30" s="100"/>
    </row>
    <row r="31" customFormat="false" ht="12.75" hidden="false" customHeight="false" outlineLevel="0" collapsed="false">
      <c r="A31" s="85" t="n">
        <f aca="false">A30-0.005</f>
        <v>-0.045</v>
      </c>
      <c r="B31" s="86" t="n">
        <f aca="false">1-POWER(A31/$A$7,$G$2)*POWER((1-A31)/(1-$A$7),$G$3)*POWER(($A$7-$G$5)/(A31-$G$5),$G$4)</f>
        <v>0.174311926605505</v>
      </c>
      <c r="C31" s="85" t="n">
        <f aca="false">C30-0.005</f>
        <v>0.205</v>
      </c>
      <c r="D31" s="86" t="n">
        <f aca="false">1-POWER(C31/$C$7,$G$2)*POWER((1-C31)/(1-$C$7),$G$3)*POWER(($C$7-$G$5)/(C31-$G$5),$G$4)</f>
        <v>0.322033898305085</v>
      </c>
      <c r="E31" s="86" t="n">
        <f aca="false">E30-0.005</f>
        <v>0.395</v>
      </c>
      <c r="F31" s="86" t="n">
        <f aca="false">1-POWER(E31/$E$7,$G$2)*POWER((1-E31)/(1-$E$7),$G$3)*POWER(($E$7-$G$5)/(E31-$G$5),$G$4)</f>
        <v>1</v>
      </c>
      <c r="G31" s="91" t="n">
        <f aca="false">G30-0.005</f>
        <v>0.5038</v>
      </c>
      <c r="H31" s="2" t="n">
        <f aca="false">1-POWER(G31/$G$7,$G$2)*POWER((1-G31)/(1-$G$7),$G$3)*POWER(($G$7-$G$5)/(G31-$G$5),$G$4)</f>
        <v>-24.9999999999998</v>
      </c>
      <c r="I31" s="1" t="n">
        <f aca="false">I30-0.005</f>
        <v>0.395</v>
      </c>
      <c r="J31" s="2" t="n">
        <f aca="false">1-POWER(I31/$I$7,$G$2)*POWER((1-I31)/(1-$I$7),$G$3)*POWER(($I$7-$G$5)/(I31-$G$5),$G$4)</f>
        <v>1</v>
      </c>
      <c r="L31" s="21"/>
      <c r="M31" s="67"/>
      <c r="N31" s="67"/>
      <c r="O31" s="22"/>
      <c r="P31" s="22"/>
      <c r="Q31" s="0"/>
      <c r="R31" s="99"/>
      <c r="S31" s="25"/>
      <c r="T31" s="2"/>
      <c r="U31" s="2"/>
      <c r="W31" s="100"/>
    </row>
    <row r="32" customFormat="false" ht="12.75" hidden="false" customHeight="false" outlineLevel="0" collapsed="false">
      <c r="A32" s="85" t="n">
        <f aca="false">A31-0.005</f>
        <v>-0.05</v>
      </c>
      <c r="B32" s="86" t="n">
        <f aca="false">1-POWER(A32/$A$7,$G$2)*POWER((1-A32)/(1-$A$7),$G$3)*POWER(($A$7-$G$5)/(A32-$G$5),$G$4)</f>
        <v>0.181818181818182</v>
      </c>
      <c r="C32" s="85" t="n">
        <f aca="false">C31-0.005</f>
        <v>0.2</v>
      </c>
      <c r="D32" s="86" t="n">
        <f aca="false">1-POWER(C32/$C$7,$G$2)*POWER((1-C32)/(1-$C$7),$G$3)*POWER(($C$7-$G$5)/(C32-$G$5),$G$4)</f>
        <v>0.333333333333333</v>
      </c>
      <c r="E32" s="86" t="n">
        <f aca="false">E31-0.005</f>
        <v>0.39</v>
      </c>
      <c r="F32" s="86" t="n">
        <f aca="false">1-POWER(E32/$E$7,$G$2)*POWER((1-E32)/(1-$E$7),$G$3)*POWER(($E$7-$G$5)/(E32-$G$5),$G$4)</f>
        <v>1</v>
      </c>
      <c r="G32" s="91" t="n">
        <f aca="false">G31-0.005</f>
        <v>0.4988</v>
      </c>
      <c r="H32" s="2" t="n">
        <f aca="false">1-POWER(G32/$G$7,$G$2)*POWER((1-G32)/(1-$G$7),$G$3)*POWER(($G$7-$G$5)/(G32-$G$5),$G$4)</f>
        <v>83.3333333333348</v>
      </c>
      <c r="I32" s="1" t="n">
        <f aca="false">I31-0.005</f>
        <v>0.39</v>
      </c>
      <c r="J32" s="2" t="n">
        <f aca="false">1-POWER(I32/$I$7,$G$2)*POWER((1-I32)/(1-$I$7),$G$3)*POWER(($I$7-$G$5)/(I32-$G$5),$G$4)</f>
        <v>1</v>
      </c>
      <c r="L32" s="106" t="s">
        <v>22</v>
      </c>
      <c r="M32" s="107"/>
      <c r="N32" s="107"/>
      <c r="O32" s="108"/>
      <c r="P32" s="108"/>
      <c r="Q32" s="109"/>
      <c r="R32" s="110"/>
      <c r="S32" s="111"/>
      <c r="T32" s="112"/>
      <c r="U32" s="112"/>
    </row>
    <row r="33" customFormat="false" ht="12.75" hidden="false" customHeight="false" outlineLevel="0" collapsed="false">
      <c r="A33" s="85" t="n">
        <f aca="false">A32-0.005</f>
        <v>-0.055</v>
      </c>
      <c r="B33" s="86" t="n">
        <f aca="false">1-POWER(A33/$A$7,$G$2)*POWER((1-A33)/(1-$A$7),$G$3)*POWER(($A$7-$G$5)/(A33-$G$5),$G$4)</f>
        <v>0.189189189189189</v>
      </c>
      <c r="C33" s="85" t="n">
        <f aca="false">C32-0.005</f>
        <v>0.195</v>
      </c>
      <c r="D33" s="86" t="n">
        <f aca="false">1-POWER(C33/$C$7,$G$2)*POWER((1-C33)/(1-$C$7),$G$3)*POWER(($C$7-$G$5)/(C33-$G$5),$G$4)</f>
        <v>0.344262295081967</v>
      </c>
      <c r="E33" s="86" t="n">
        <f aca="false">E32-0.005</f>
        <v>0.385</v>
      </c>
      <c r="F33" s="86" t="n">
        <f aca="false">1-POWER(E33/$E$7,$G$2)*POWER((1-E33)/(1-$E$7),$G$3)*POWER(($E$7-$G$5)/(E33-$G$5),$G$4)</f>
        <v>1</v>
      </c>
      <c r="G33" s="91" t="n">
        <f aca="false">G32-0.005</f>
        <v>0.4938</v>
      </c>
      <c r="H33" s="2" t="n">
        <f aca="false">1-POWER(G33/$G$7,$G$2)*POWER((1-G33)/(1-$G$7),$G$3)*POWER(($G$7-$G$5)/(G33-$G$5),$G$4)</f>
        <v>16.9354838709678</v>
      </c>
      <c r="I33" s="1" t="n">
        <f aca="false">I32-0.005</f>
        <v>0.385</v>
      </c>
      <c r="J33" s="2" t="n">
        <f aca="false">1-POWER(I33/$I$7,$G$2)*POWER((1-I33)/(1-$I$7),$G$3)*POWER(($I$7-$G$5)/(I33-$G$5),$G$4)</f>
        <v>1</v>
      </c>
      <c r="L33" s="33" t="n">
        <v>0.5</v>
      </c>
      <c r="M33" s="0" t="n">
        <v>0</v>
      </c>
      <c r="N33" s="0" t="n">
        <v>0</v>
      </c>
      <c r="O33" s="22" t="n">
        <f aca="false">M33*(1-$L$33)+N33*$L$33</f>
        <v>0</v>
      </c>
      <c r="P33" s="22" t="n">
        <f aca="false">(1-N33)*$L$33/((1-N33)*$L$33+(1-M33)*(1-$L$33))</f>
        <v>0.5</v>
      </c>
      <c r="Q33" s="23" t="e">
        <f aca="false">1-POWER(P33/$L$33,$G$2)*POWER((1-P33)/(1-$L$33),$G$3)*POWER(($L$33-$G$5)/(P33-$G$5),$G$4)</f>
        <v>#DIV/0!</v>
      </c>
      <c r="R33" s="99"/>
      <c r="S33" s="25" t="e">
        <f aca="false">POWER(Q33-O33,2)</f>
        <v>#DIV/0!</v>
      </c>
      <c r="T33" s="2" t="e">
        <f aca="false">1/(O33*O33)</f>
        <v>#DIV/0!</v>
      </c>
      <c r="U33" s="2" t="e">
        <f aca="false">S33*T33</f>
        <v>#DIV/0!</v>
      </c>
    </row>
    <row r="34" customFormat="false" ht="12.75" hidden="false" customHeight="false" outlineLevel="0" collapsed="false">
      <c r="A34" s="85" t="n">
        <f aca="false">A33-0.005</f>
        <v>-0.06</v>
      </c>
      <c r="B34" s="86" t="n">
        <f aca="false">1-POWER(A34/$A$7,$G$2)*POWER((1-A34)/(1-$A$7),$G$3)*POWER(($A$7-$G$5)/(A34-$G$5),$G$4)</f>
        <v>0.196428571428572</v>
      </c>
      <c r="C34" s="85" t="n">
        <f aca="false">C33-0.005</f>
        <v>0.19</v>
      </c>
      <c r="D34" s="86" t="n">
        <f aca="false">1-POWER(C34/$C$7,$G$2)*POWER((1-C34)/(1-$C$7),$G$3)*POWER(($C$7-$G$5)/(C34-$G$5),$G$4)</f>
        <v>0.354838709677419</v>
      </c>
      <c r="E34" s="86" t="n">
        <f aca="false">E33-0.005</f>
        <v>0.38</v>
      </c>
      <c r="F34" s="86" t="n">
        <f aca="false">1-POWER(E34/$E$7,$G$2)*POWER((1-E34)/(1-$E$7),$G$3)*POWER(($E$7-$G$5)/(E34-$G$5),$G$4)</f>
        <v>1</v>
      </c>
      <c r="G34" s="91" t="n">
        <f aca="false">G33-0.005</f>
        <v>0.4888</v>
      </c>
      <c r="H34" s="2" t="n">
        <f aca="false">1-POWER(G34/$G$7,$G$2)*POWER((1-G34)/(1-$G$7),$G$3)*POWER(($G$7-$G$5)/(G34-$G$5),$G$4)</f>
        <v>9.82142857142858</v>
      </c>
      <c r="I34" s="1" t="n">
        <f aca="false">I33-0.005</f>
        <v>0.38</v>
      </c>
      <c r="J34" s="2" t="n">
        <f aca="false">1-POWER(I34/$I$7,$G$2)*POWER((1-I34)/(1-$I$7),$G$3)*POWER(($I$7-$G$5)/(I34-$G$5),$G$4)</f>
        <v>1</v>
      </c>
      <c r="L34" s="21"/>
      <c r="M34" s="0" t="n">
        <v>0</v>
      </c>
      <c r="N34" s="0" t="n">
        <v>0</v>
      </c>
      <c r="O34" s="22" t="n">
        <f aca="false">M34*(1-$L$33)+N34*$L$33</f>
        <v>0</v>
      </c>
      <c r="P34" s="22" t="n">
        <f aca="false">(1-N34)*$L$33/((1-N34)*$L$33+(1-M34)*(1-$L$33))</f>
        <v>0.5</v>
      </c>
      <c r="Q34" s="23" t="e">
        <f aca="false">1-POWER(P34/$L$33,$G$2)*POWER((1-P34)/(1-$L$33),$G$3)*POWER(($L$33-$G$5)/(P34-$G$5),$G$4)</f>
        <v>#DIV/0!</v>
      </c>
      <c r="R34" s="99" t="e">
        <f aca="false">N34*$L$15/(N34*$L$15+M34*(1-$L$15))</f>
        <v>#DIV/0!</v>
      </c>
      <c r="S34" s="25" t="e">
        <f aca="false">POWER(Q34-O34,2)</f>
        <v>#DIV/0!</v>
      </c>
      <c r="T34" s="2" t="e">
        <f aca="false">1/(O34*O34)</f>
        <v>#DIV/0!</v>
      </c>
      <c r="U34" s="2" t="e">
        <f aca="false">S34*T34</f>
        <v>#DIV/0!</v>
      </c>
    </row>
    <row r="35" customFormat="false" ht="12.75" hidden="false" customHeight="false" outlineLevel="0" collapsed="false">
      <c r="A35" s="85" t="n">
        <f aca="false">A34-0.005</f>
        <v>-0.065</v>
      </c>
      <c r="B35" s="86" t="n">
        <f aca="false">1-POWER(A35/$A$7,$G$2)*POWER((1-A35)/(1-$A$7),$G$3)*POWER(($A$7-$G$5)/(A35-$G$5),$G$4)</f>
        <v>0.203539823008849</v>
      </c>
      <c r="C35" s="85" t="n">
        <f aca="false">C34-0.005</f>
        <v>0.185</v>
      </c>
      <c r="D35" s="86" t="n">
        <f aca="false">1-POWER(C35/$C$7,$G$2)*POWER((1-C35)/(1-$C$7),$G$3)*POWER(($C$7-$G$5)/(C35-$G$5),$G$4)</f>
        <v>0.365079365079365</v>
      </c>
      <c r="E35" s="86" t="n">
        <f aca="false">E34-0.005</f>
        <v>0.375</v>
      </c>
      <c r="F35" s="86" t="n">
        <f aca="false">1-POWER(E35/$E$7,$G$2)*POWER((1-E35)/(1-$E$7),$G$3)*POWER(($E$7-$G$5)/(E35-$G$5),$G$4)</f>
        <v>1</v>
      </c>
      <c r="G35" s="91" t="n">
        <f aca="false">G34-0.005</f>
        <v>0.4838</v>
      </c>
      <c r="H35" s="2" t="n">
        <f aca="false">1-POWER(G35/$G$7,$G$2)*POWER((1-G35)/(1-$G$7),$G$3)*POWER(($G$7-$G$5)/(G35-$G$5),$G$4)</f>
        <v>7.09876543209877</v>
      </c>
      <c r="I35" s="1" t="n">
        <f aca="false">I34-0.005</f>
        <v>0.375</v>
      </c>
      <c r="J35" s="2" t="n">
        <f aca="false">1-POWER(I35/$I$7,$G$2)*POWER((1-I35)/(1-$I$7),$G$3)*POWER(($I$7-$G$5)/(I35-$G$5),$G$4)</f>
        <v>1</v>
      </c>
      <c r="L35" s="21"/>
      <c r="M35" s="0" t="n">
        <v>0</v>
      </c>
      <c r="N35" s="0" t="n">
        <v>0</v>
      </c>
      <c r="O35" s="22" t="n">
        <f aca="false">M35*(1-$L$33)+N35*$L$33</f>
        <v>0</v>
      </c>
      <c r="P35" s="22" t="n">
        <f aca="false">(1-N35)*$L$33/((1-N35)*$L$33+(1-M35)*(1-$L$33))</f>
        <v>0.5</v>
      </c>
      <c r="Q35" s="23" t="e">
        <f aca="false">1-POWER(P35/$L$33,$G$2)*POWER((1-P35)/(1-$L$33),$G$3)*POWER(($L$33-$G$5)/(P35-$G$5),$G$4)</f>
        <v>#DIV/0!</v>
      </c>
      <c r="R35" s="99" t="e">
        <f aca="false">N35*$L$15/(N35*$L$15+M35*(1-$L$15))</f>
        <v>#DIV/0!</v>
      </c>
      <c r="S35" s="25" t="e">
        <f aca="false">POWER(Q35-O35,2)</f>
        <v>#DIV/0!</v>
      </c>
      <c r="T35" s="2" t="e">
        <f aca="false">1/(O35*O35)</f>
        <v>#DIV/0!</v>
      </c>
      <c r="U35" s="2" t="e">
        <f aca="false">S35*T35</f>
        <v>#DIV/0!</v>
      </c>
    </row>
    <row r="36" customFormat="false" ht="12.75" hidden="false" customHeight="false" outlineLevel="0" collapsed="false">
      <c r="A36" s="85" t="n">
        <f aca="false">A35-0.005</f>
        <v>-0.07</v>
      </c>
      <c r="B36" s="86" t="n">
        <f aca="false">1-POWER(A36/$A$7,$G$2)*POWER((1-A36)/(1-$A$7),$G$3)*POWER(($A$7-$G$5)/(A36-$G$5),$G$4)</f>
        <v>0.210526315789474</v>
      </c>
      <c r="C36" s="85" t="n">
        <f aca="false">C35-0.005</f>
        <v>0.18</v>
      </c>
      <c r="D36" s="86" t="n">
        <f aca="false">1-POWER(C36/$C$7,$G$2)*POWER((1-C36)/(1-$C$7),$G$3)*POWER(($C$7-$G$5)/(C36-$G$5),$G$4)</f>
        <v>0.375</v>
      </c>
      <c r="E36" s="86" t="n">
        <f aca="false">E35-0.005</f>
        <v>0.37</v>
      </c>
      <c r="F36" s="86" t="n">
        <f aca="false">1-POWER(E36/$E$7,$G$2)*POWER((1-E36)/(1-$E$7),$G$3)*POWER(($E$7-$G$5)/(E36-$G$5),$G$4)</f>
        <v>1</v>
      </c>
      <c r="G36" s="91" t="n">
        <f aca="false">G35-0.005</f>
        <v>0.4788</v>
      </c>
      <c r="H36" s="2" t="n">
        <f aca="false">1-POWER(G36/$G$7,$G$2)*POWER((1-G36)/(1-$G$7),$G$3)*POWER(($G$7-$G$5)/(G36-$G$5),$G$4)</f>
        <v>5.66037735849057</v>
      </c>
      <c r="I36" s="1" t="n">
        <f aca="false">I35-0.005</f>
        <v>0.37</v>
      </c>
      <c r="J36" s="2" t="n">
        <f aca="false">1-POWER(I36/$I$7,$G$2)*POWER((1-I36)/(1-$I$7),$G$3)*POWER(($I$7-$G$5)/(I36-$G$5),$G$4)</f>
        <v>1</v>
      </c>
      <c r="L36" s="21"/>
      <c r="M36" s="0" t="n">
        <v>0</v>
      </c>
      <c r="N36" s="0" t="n">
        <v>0</v>
      </c>
      <c r="O36" s="22" t="n">
        <f aca="false">M36*(1-$L$33)+N36*$L$33</f>
        <v>0</v>
      </c>
      <c r="P36" s="22" t="n">
        <f aca="false">(1-N36)*$L$33/((1-N36)*$L$33+(1-M36)*(1-$L$33))</f>
        <v>0.5</v>
      </c>
      <c r="Q36" s="23" t="e">
        <f aca="false">1-POWER(P36/$L$33,$G$2)*POWER((1-P36)/(1-$L$33),$G$3)*POWER(($L$33-$G$5)/(P36-$G$5),$G$4)</f>
        <v>#DIV/0!</v>
      </c>
      <c r="R36" s="99"/>
      <c r="S36" s="25" t="e">
        <f aca="false">POWER(Q36-O36,2)</f>
        <v>#DIV/0!</v>
      </c>
      <c r="T36" s="2"/>
      <c r="U36" s="2"/>
      <c r="W36" s="2" t="s">
        <v>28</v>
      </c>
      <c r="Y36" s="43" t="s">
        <v>29</v>
      </c>
      <c r="Z36" s="2" t="s">
        <v>30</v>
      </c>
      <c r="AA36" s="113" t="n">
        <f aca="false">0.6618*(1+(X38/(X39-X38))*X45)</f>
        <v>0.826024444444445</v>
      </c>
    </row>
    <row r="37" customFormat="false" ht="12.75" hidden="false" customHeight="false" outlineLevel="0" collapsed="false">
      <c r="A37" s="85" t="n">
        <f aca="false">A36-0.005</f>
        <v>-0.075</v>
      </c>
      <c r="B37" s="86" t="n">
        <f aca="false">1-POWER(A37/$A$7,$G$2)*POWER((1-A37)/(1-$A$7),$G$3)*POWER(($A$7-$G$5)/(A37-$G$5),$G$4)</f>
        <v>0.217391304347826</v>
      </c>
      <c r="C37" s="85" t="n">
        <f aca="false">C36-0.005</f>
        <v>0.175</v>
      </c>
      <c r="D37" s="86" t="n">
        <f aca="false">1-POWER(C37/$C$7,$G$2)*POWER((1-C37)/(1-$C$7),$G$3)*POWER(($C$7-$G$5)/(C37-$G$5),$G$4)</f>
        <v>0.384615384615385</v>
      </c>
      <c r="E37" s="86" t="n">
        <f aca="false">E36-0.005</f>
        <v>0.365</v>
      </c>
      <c r="F37" s="86" t="n">
        <f aca="false">1-POWER(E37/$E$7,$G$2)*POWER((1-E37)/(1-$E$7),$G$3)*POWER(($E$7-$G$5)/(E37-$G$5),$G$4)</f>
        <v>1</v>
      </c>
      <c r="G37" s="91" t="n">
        <f aca="false">G36-0.005</f>
        <v>0.4738</v>
      </c>
      <c r="H37" s="2" t="n">
        <f aca="false">1-POWER(G37/$G$7,$G$2)*POWER((1-G37)/(1-$G$7),$G$3)*POWER(($G$7-$G$5)/(G37-$G$5),$G$4)</f>
        <v>4.77099236641221</v>
      </c>
      <c r="I37" s="1" t="n">
        <f aca="false">I36-0.005</f>
        <v>0.365</v>
      </c>
      <c r="J37" s="2" t="n">
        <f aca="false">1-POWER(I37/$I$7,$G$2)*POWER((1-I37)/(1-$I$7),$G$3)*POWER(($I$7-$G$5)/(I37-$G$5),$G$4)</f>
        <v>1</v>
      </c>
      <c r="L37" s="21"/>
      <c r="M37" s="67" t="n">
        <v>0</v>
      </c>
      <c r="N37" s="67" t="n">
        <v>0</v>
      </c>
      <c r="O37" s="22" t="n">
        <f aca="false">M37*(1-$L$33)+N37*$L$33</f>
        <v>0</v>
      </c>
      <c r="P37" s="22" t="n">
        <f aca="false">(1-N37)*$L$33/((1-N37)*$L$33+(1-M37)*(1-$L$33))</f>
        <v>0.5</v>
      </c>
      <c r="Q37" s="23" t="e">
        <f aca="false">1-POWER(P37/$L$33,$G$2)*POWER((1-P37)/(1-$L$33),$G$3)*POWER(($L$33-$G$5)/(P37-$G$5),$G$4)</f>
        <v>#DIV/0!</v>
      </c>
      <c r="R37" s="99"/>
      <c r="S37" s="25" t="e">
        <f aca="false">POWER(Q37-O37,2)</f>
        <v>#DIV/0!</v>
      </c>
      <c r="T37" s="2"/>
      <c r="U37" s="2"/>
    </row>
    <row r="38" customFormat="false" ht="12.75" hidden="false" customHeight="false" outlineLevel="0" collapsed="false">
      <c r="A38" s="85" t="n">
        <f aca="false">A37-0.005</f>
        <v>-0.08</v>
      </c>
      <c r="B38" s="86" t="n">
        <f aca="false">1-POWER(A38/$A$7,$G$2)*POWER((1-A38)/(1-$A$7),$G$3)*POWER(($A$7-$G$5)/(A38-$G$5),$G$4)</f>
        <v>0.224137931034483</v>
      </c>
      <c r="C38" s="85" t="n">
        <f aca="false">C37-0.005</f>
        <v>0.17</v>
      </c>
      <c r="D38" s="86" t="n">
        <f aca="false">1-POWER(C38/$C$7,$G$2)*POWER((1-C38)/(1-$C$7),$G$3)*POWER(($C$7-$G$5)/(C38-$G$5),$G$4)</f>
        <v>0.393939393939394</v>
      </c>
      <c r="E38" s="86" t="n">
        <f aca="false">E37-0.005</f>
        <v>0.36</v>
      </c>
      <c r="F38" s="86" t="n">
        <f aca="false">1-POWER(E38/$E$7,$G$2)*POWER((1-E38)/(1-$E$7),$G$3)*POWER(($E$7-$G$5)/(E38-$G$5),$G$4)</f>
        <v>1</v>
      </c>
      <c r="G38" s="91" t="n">
        <f aca="false">G37-0.005</f>
        <v>0.4688</v>
      </c>
      <c r="H38" s="2" t="n">
        <f aca="false">1-POWER(G38/$G$7,$G$2)*POWER((1-G38)/(1-$G$7),$G$3)*POWER(($G$7-$G$5)/(G38-$G$5),$G$4)</f>
        <v>4.16666666666667</v>
      </c>
      <c r="I38" s="1" t="n">
        <f aca="false">I37-0.005</f>
        <v>0.36</v>
      </c>
      <c r="J38" s="2" t="n">
        <f aca="false">1-POWER(I38/$I$7,$G$2)*POWER((1-I38)/(1-$I$7),$G$3)*POWER(($I$7-$G$5)/(I38-$G$5),$G$4)</f>
        <v>1</v>
      </c>
      <c r="L38" s="21"/>
      <c r="M38" s="67" t="n">
        <v>0</v>
      </c>
      <c r="N38" s="67" t="n">
        <v>0</v>
      </c>
      <c r="O38" s="22" t="n">
        <f aca="false">M38*(1-$L$33)+N38*$L$33</f>
        <v>0</v>
      </c>
      <c r="P38" s="22" t="n">
        <f aca="false">(1-N38)*$L$33/((1-N38)*$L$33+(1-M38)*(1-$L$33))</f>
        <v>0.5</v>
      </c>
      <c r="Q38" s="23" t="e">
        <f aca="false">1-POWER(P38/$L$33,$G$2)*POWER((1-P38)/(1-$L$33),$G$3)*POWER(($L$33-$G$5)/(P38-$G$5),$G$4)</f>
        <v>#DIV/0!</v>
      </c>
      <c r="R38" s="99"/>
      <c r="S38" s="25"/>
      <c r="T38" s="2"/>
      <c r="U38" s="2"/>
      <c r="W38" s="2" t="s">
        <v>31</v>
      </c>
      <c r="X38" s="2" t="n">
        <v>2</v>
      </c>
    </row>
    <row r="39" customFormat="false" ht="12.75" hidden="false" customHeight="false" outlineLevel="0" collapsed="false">
      <c r="A39" s="85" t="n">
        <f aca="false">A38-0.005</f>
        <v>-0.085</v>
      </c>
      <c r="B39" s="86" t="n">
        <f aca="false">1-POWER(A39/$A$7,$G$2)*POWER((1-A39)/(1-$A$7),$G$3)*POWER(($A$7-$G$5)/(A39-$G$5),$G$4)</f>
        <v>0.230769230769231</v>
      </c>
      <c r="C39" s="85" t="n">
        <f aca="false">C38-0.005</f>
        <v>0.165</v>
      </c>
      <c r="D39" s="86" t="n">
        <f aca="false">1-POWER(C39/$C$7,$G$2)*POWER((1-C39)/(1-$C$7),$G$3)*POWER(($C$7-$G$5)/(C39-$G$5),$G$4)</f>
        <v>0.402985074626866</v>
      </c>
      <c r="E39" s="86" t="n">
        <f aca="false">E38-0.005</f>
        <v>0.355</v>
      </c>
      <c r="F39" s="86" t="n">
        <f aca="false">1-POWER(E39/$E$7,$G$2)*POWER((1-E39)/(1-$E$7),$G$3)*POWER(($E$7-$G$5)/(E39-$G$5),$G$4)</f>
        <v>1</v>
      </c>
      <c r="G39" s="91" t="n">
        <f aca="false">G38-0.005</f>
        <v>0.4638</v>
      </c>
      <c r="H39" s="2" t="n">
        <f aca="false">1-POWER(G39/$G$7,$G$2)*POWER((1-G39)/(1-$G$7),$G$3)*POWER(($G$7-$G$5)/(G39-$G$5),$G$4)</f>
        <v>3.7292817679558</v>
      </c>
      <c r="I39" s="1" t="n">
        <f aca="false">I38-0.005</f>
        <v>0.355</v>
      </c>
      <c r="J39" s="2" t="n">
        <f aca="false">1-POWER(I39/$I$7,$G$2)*POWER((1-I39)/(1-$I$7),$G$3)*POWER(($I$7-$G$5)/(I39-$G$5),$G$4)</f>
        <v>1</v>
      </c>
      <c r="L39" s="101"/>
      <c r="M39" s="67" t="n">
        <v>0</v>
      </c>
      <c r="N39" s="67" t="n">
        <v>0</v>
      </c>
      <c r="O39" s="22" t="n">
        <f aca="false">M39*(1-$L$33)+N39*$L$33</f>
        <v>0</v>
      </c>
      <c r="P39" s="22" t="n">
        <f aca="false">(1-N39)*$L$33/((1-N39)*$L$33+(1-M39)*(1-$L$33))</f>
        <v>0.5</v>
      </c>
      <c r="Q39" s="23" t="e">
        <f aca="false">1-POWER(P39/$L$33,$G$2)*POWER((1-P39)/(1-$L$33),$G$3)*POWER(($L$33-$G$5)/(P39-$G$5),$G$4)</f>
        <v>#DIV/0!</v>
      </c>
      <c r="R39" s="99"/>
      <c r="S39" s="25"/>
      <c r="T39" s="2"/>
      <c r="U39" s="2"/>
      <c r="W39" s="2" t="s">
        <v>32</v>
      </c>
      <c r="X39" s="2" t="n">
        <v>29</v>
      </c>
    </row>
    <row r="40" customFormat="false" ht="12.75" hidden="false" customHeight="false" outlineLevel="0" collapsed="false">
      <c r="A40" s="85" t="n">
        <f aca="false">A39-0.005</f>
        <v>-0.09</v>
      </c>
      <c r="B40" s="86" t="n">
        <f aca="false">1-POWER(A40/$A$7,$G$2)*POWER((1-A40)/(1-$A$7),$G$3)*POWER(($A$7-$G$5)/(A40-$G$5),$G$4)</f>
        <v>0.23728813559322</v>
      </c>
      <c r="C40" s="85" t="n">
        <f aca="false">C39-0.005</f>
        <v>0.16</v>
      </c>
      <c r="D40" s="86" t="n">
        <f aca="false">1-POWER(C40/$C$7,$G$2)*POWER((1-C40)/(1-$C$7),$G$3)*POWER(($C$7-$G$5)/(C40-$G$5),$G$4)</f>
        <v>0.411764705882353</v>
      </c>
      <c r="E40" s="86" t="n">
        <f aca="false">E39-0.005</f>
        <v>0.35</v>
      </c>
      <c r="F40" s="86" t="n">
        <f aca="false">1-POWER(E40/$E$7,$G$2)*POWER((1-E40)/(1-$E$7),$G$3)*POWER(($E$7-$G$5)/(E40-$G$5),$G$4)</f>
        <v>1</v>
      </c>
      <c r="G40" s="91" t="n">
        <f aca="false">G39-0.005</f>
        <v>0.4588</v>
      </c>
      <c r="H40" s="2" t="n">
        <f aca="false">1-POWER(G40/$G$7,$G$2)*POWER((1-G40)/(1-$G$7),$G$3)*POWER(($G$7-$G$5)/(G40-$G$5),$G$4)</f>
        <v>3.39805825242718</v>
      </c>
      <c r="I40" s="1" t="n">
        <f aca="false">I39-0.005</f>
        <v>0.35</v>
      </c>
      <c r="J40" s="2" t="n">
        <f aca="false">1-POWER(I40/$I$7,$G$2)*POWER((1-I40)/(1-$I$7),$G$3)*POWER(($I$7-$G$5)/(I40-$G$5),$G$4)</f>
        <v>1</v>
      </c>
      <c r="L40" s="21"/>
      <c r="M40" s="67" t="n">
        <v>0</v>
      </c>
      <c r="N40" s="67" t="n">
        <v>0</v>
      </c>
      <c r="O40" s="22" t="n">
        <f aca="false">M40*(1-$L$33)+N40*$L$33</f>
        <v>0</v>
      </c>
      <c r="P40" s="22" t="n">
        <f aca="false">(1-N40)*$L$33/((1-N40)*$L$33+(1-M40)*(1-$L$33))</f>
        <v>0.5</v>
      </c>
      <c r="Q40" s="23" t="e">
        <f aca="false">1-POWER(P40/$L$33,$G$2)*POWER((1-P40)/(1-$L$33),$G$3)*POWER(($L$33-$G$5)/(P40-$G$5),$G$4)</f>
        <v>#DIV/0!</v>
      </c>
      <c r="R40" s="99"/>
      <c r="S40" s="25"/>
      <c r="T40" s="2"/>
      <c r="U40" s="2"/>
      <c r="W40" s="2" t="s">
        <v>33</v>
      </c>
      <c r="X40" s="2" t="n">
        <v>0.05</v>
      </c>
    </row>
    <row r="41" customFormat="false" ht="12.75" hidden="false" customHeight="false" outlineLevel="0" collapsed="false">
      <c r="A41" s="85" t="n">
        <f aca="false">A40-0.005</f>
        <v>-0.095</v>
      </c>
      <c r="B41" s="86" t="n">
        <f aca="false">1-POWER(A41/$A$7,$G$2)*POWER((1-A41)/(1-$A$7),$G$3)*POWER(($A$7-$G$5)/(A41-$G$5),$G$4)</f>
        <v>0.243697478991597</v>
      </c>
      <c r="C41" s="85" t="n">
        <f aca="false">C40-0.005</f>
        <v>0.155</v>
      </c>
      <c r="D41" s="86" t="n">
        <f aca="false">1-POWER(C41/$C$7,$G$2)*POWER((1-C41)/(1-$C$7),$G$3)*POWER(($C$7-$G$5)/(C41-$G$5),$G$4)</f>
        <v>0.420289855072464</v>
      </c>
      <c r="E41" s="86" t="n">
        <f aca="false">E40-0.005</f>
        <v>0.345</v>
      </c>
      <c r="F41" s="86" t="n">
        <f aca="false">1-POWER(E41/$E$7,$G$2)*POWER((1-E41)/(1-$E$7),$G$3)*POWER(($E$7-$G$5)/(E41-$G$5),$G$4)</f>
        <v>1</v>
      </c>
      <c r="G41" s="91" t="n">
        <f aca="false">G40-0.005</f>
        <v>0.4538</v>
      </c>
      <c r="H41" s="2" t="n">
        <f aca="false">1-POWER(G41/$G$7,$G$2)*POWER((1-G41)/(1-$G$7),$G$3)*POWER(($G$7-$G$5)/(G41-$G$5),$G$4)</f>
        <v>3.13852813852814</v>
      </c>
      <c r="I41" s="1" t="n">
        <f aca="false">I40-0.005</f>
        <v>0.345</v>
      </c>
      <c r="J41" s="2" t="n">
        <f aca="false">1-POWER(I41/$I$7,$G$2)*POWER((1-I41)/(1-$I$7),$G$3)*POWER(($I$7-$G$5)/(I41-$G$5),$G$4)</f>
        <v>1</v>
      </c>
      <c r="L41" s="21"/>
      <c r="O41" s="114"/>
      <c r="P41" s="115"/>
      <c r="Q41" s="0"/>
      <c r="R41" s="24"/>
      <c r="S41" s="25"/>
      <c r="T41" s="2"/>
      <c r="U41" s="2"/>
    </row>
    <row r="42" customFormat="false" ht="12.75" hidden="false" customHeight="false" outlineLevel="0" collapsed="false">
      <c r="A42" s="85" t="n">
        <f aca="false">A41-0.005</f>
        <v>-0.1</v>
      </c>
      <c r="B42" s="86" t="n">
        <f aca="false">1-POWER(A42/$A$7,$G$2)*POWER((1-A42)/(1-$A$7),$G$3)*POWER(($A$7-$G$5)/(A42-$G$5),$G$4)</f>
        <v>0.25</v>
      </c>
      <c r="C42" s="85" t="n">
        <f aca="false">C41-0.005</f>
        <v>0.15</v>
      </c>
      <c r="D42" s="86" t="n">
        <f aca="false">1-POWER(C42/$C$7,$G$2)*POWER((1-C42)/(1-$C$7),$G$3)*POWER(($C$7-$G$5)/(C42-$G$5),$G$4)</f>
        <v>0.428571428571429</v>
      </c>
      <c r="E42" s="86" t="n">
        <f aca="false">E41-0.005</f>
        <v>0.34</v>
      </c>
      <c r="F42" s="86" t="n">
        <f aca="false">1-POWER(E42/$E$7,$G$2)*POWER((1-E42)/(1-$E$7),$G$3)*POWER(($E$7-$G$5)/(E42-$G$5),$G$4)</f>
        <v>1</v>
      </c>
      <c r="G42" s="91" t="n">
        <f aca="false">G41-0.005</f>
        <v>0.4488</v>
      </c>
      <c r="H42" s="2" t="n">
        <f aca="false">1-POWER(G42/$G$7,$G$2)*POWER((1-G42)/(1-$G$7),$G$3)*POWER(($G$7-$G$5)/(G42-$G$5),$G$4)</f>
        <v>2.9296875</v>
      </c>
      <c r="I42" s="1" t="n">
        <f aca="false">I41-0.005</f>
        <v>0.34</v>
      </c>
      <c r="J42" s="2" t="n">
        <f aca="false">1-POWER(I42/$I$7,$G$2)*POWER((1-I42)/(1-$I$7),$G$3)*POWER(($I$7-$G$5)/(I42-$G$5),$G$4)</f>
        <v>1</v>
      </c>
      <c r="L42" s="21"/>
      <c r="M42" s="103"/>
      <c r="N42" s="103"/>
      <c r="O42" s="114"/>
      <c r="P42" s="115"/>
      <c r="Q42" s="0"/>
      <c r="R42" s="24"/>
      <c r="S42" s="25"/>
      <c r="T42" s="2"/>
      <c r="U42" s="2"/>
      <c r="W42" s="2" t="s">
        <v>34</v>
      </c>
      <c r="X42" s="116" t="s">
        <v>35</v>
      </c>
    </row>
    <row r="43" customFormat="false" ht="12.75" hidden="false" customHeight="false" outlineLevel="0" collapsed="false">
      <c r="A43" s="85" t="n">
        <f aca="false">A42-0.005</f>
        <v>-0.105</v>
      </c>
      <c r="B43" s="86" t="n">
        <f aca="false">1-POWER(A43/$A$7,$G$2)*POWER((1-A43)/(1-$A$7),$G$3)*POWER(($A$7-$G$5)/(A43-$G$5),$G$4)</f>
        <v>0.256198347107438</v>
      </c>
      <c r="C43" s="85" t="n">
        <f aca="false">C42-0.005</f>
        <v>0.145</v>
      </c>
      <c r="D43" s="86" t="n">
        <f aca="false">1-POWER(C43/$C$7,$G$2)*POWER((1-C43)/(1-$C$7),$G$3)*POWER(($C$7-$G$5)/(C43-$G$5),$G$4)</f>
        <v>0.436619718309859</v>
      </c>
      <c r="E43" s="86" t="n">
        <f aca="false">E42-0.005</f>
        <v>0.335</v>
      </c>
      <c r="F43" s="86" t="n">
        <f aca="false">1-POWER(E43/$E$7,$G$2)*POWER((1-E43)/(1-$E$7),$G$3)*POWER(($E$7-$G$5)/(E43-$G$5),$G$4)</f>
        <v>1</v>
      </c>
      <c r="G43" s="91" t="n">
        <f aca="false">G42-0.005</f>
        <v>0.4438</v>
      </c>
      <c r="H43" s="2" t="n">
        <f aca="false">1-POWER(G43/$G$7,$G$2)*POWER((1-G43)/(1-$G$7),$G$3)*POWER(($G$7-$G$5)/(G43-$G$5),$G$4)</f>
        <v>2.75800711743772</v>
      </c>
      <c r="I43" s="1" t="n">
        <f aca="false">I42-0.005</f>
        <v>0.335</v>
      </c>
      <c r="J43" s="2" t="n">
        <f aca="false">1-POWER(I43/$I$7,$G$2)*POWER((1-I43)/(1-$I$7),$G$3)*POWER(($I$7-$G$5)/(I43-$G$5),$G$4)</f>
        <v>1</v>
      </c>
      <c r="L43" s="21"/>
      <c r="M43" s="103"/>
      <c r="N43" s="103"/>
      <c r="O43" s="114"/>
      <c r="P43" s="115"/>
      <c r="Q43" s="0"/>
      <c r="R43" s="24"/>
      <c r="S43" s="25"/>
      <c r="T43" s="2"/>
      <c r="U43" s="2"/>
    </row>
    <row r="44" customFormat="false" ht="12.75" hidden="false" customHeight="false" outlineLevel="0" collapsed="false">
      <c r="A44" s="85" t="n">
        <f aca="false">A43-0.005</f>
        <v>-0.11</v>
      </c>
      <c r="B44" s="86" t="n">
        <f aca="false">1-POWER(A44/$A$7,$G$2)*POWER((1-A44)/(1-$A$7),$G$3)*POWER(($A$7-$G$5)/(A44-$G$5),$G$4)</f>
        <v>0.262295081967213</v>
      </c>
      <c r="C44" s="85" t="n">
        <f aca="false">C43-0.005</f>
        <v>0.14</v>
      </c>
      <c r="D44" s="86" t="n">
        <f aca="false">1-POWER(C44/$C$7,$G$2)*POWER((1-C44)/(1-$C$7),$G$3)*POWER(($C$7-$G$5)/(C44-$G$5),$G$4)</f>
        <v>0.444444444444444</v>
      </c>
      <c r="E44" s="86" t="n">
        <f aca="false">E43-0.005</f>
        <v>0.33</v>
      </c>
      <c r="F44" s="86" t="n">
        <f aca="false">1-POWER(E44/$E$7,$G$2)*POWER((1-E44)/(1-$E$7),$G$3)*POWER(($E$7-$G$5)/(E44-$G$5),$G$4)</f>
        <v>1</v>
      </c>
      <c r="G44" s="91" t="n">
        <f aca="false">G43-0.005</f>
        <v>0.4388</v>
      </c>
      <c r="H44" s="2" t="n">
        <f aca="false">1-POWER(G44/$G$7,$G$2)*POWER((1-G44)/(1-$G$7),$G$3)*POWER(($G$7-$G$5)/(G44-$G$5),$G$4)</f>
        <v>2.61437908496732</v>
      </c>
      <c r="I44" s="1" t="n">
        <f aca="false">I43-0.005</f>
        <v>0.33</v>
      </c>
      <c r="J44" s="2" t="n">
        <f aca="false">1-POWER(I44/$I$7,$G$2)*POWER((1-I44)/(1-$I$7),$G$3)*POWER(($I$7-$G$5)/(I44-$G$5),$G$4)</f>
        <v>1</v>
      </c>
      <c r="L44" s="21"/>
      <c r="M44" s="103"/>
      <c r="N44" s="103"/>
      <c r="O44" s="114"/>
      <c r="P44" s="115"/>
      <c r="Q44" s="0"/>
      <c r="R44" s="24"/>
      <c r="S44" s="25"/>
      <c r="T44" s="2"/>
      <c r="U44" s="2"/>
      <c r="W44" s="2" t="s">
        <v>36</v>
      </c>
    </row>
    <row r="45" customFormat="false" ht="12.75" hidden="false" customHeight="false" outlineLevel="0" collapsed="false">
      <c r="A45" s="85" t="n">
        <f aca="false">A44-0.005</f>
        <v>-0.115</v>
      </c>
      <c r="B45" s="86" t="n">
        <f aca="false">1-POWER(A45/$A$7,$G$2)*POWER((1-A45)/(1-$A$7),$G$3)*POWER(($A$7-$G$5)/(A45-$G$5),$G$4)</f>
        <v>0.268292682926829</v>
      </c>
      <c r="C45" s="85" t="n">
        <f aca="false">C44-0.005</f>
        <v>0.135</v>
      </c>
      <c r="D45" s="86" t="n">
        <f aca="false">1-POWER(C45/$C$7,$G$2)*POWER((1-C45)/(1-$C$7),$G$3)*POWER(($C$7-$G$5)/(C45-$G$5),$G$4)</f>
        <v>0.452054794520548</v>
      </c>
      <c r="E45" s="86" t="n">
        <f aca="false">E44-0.005</f>
        <v>0.325</v>
      </c>
      <c r="F45" s="86" t="n">
        <f aca="false">1-POWER(E45/$E$7,$G$2)*POWER((1-E45)/(1-$E$7),$G$3)*POWER(($E$7-$G$5)/(E45-$G$5),$G$4)</f>
        <v>1</v>
      </c>
      <c r="G45" s="91" t="n">
        <f aca="false">G44-0.005</f>
        <v>0.4338</v>
      </c>
      <c r="H45" s="2" t="n">
        <f aca="false">1-POWER(G45/$G$7,$G$2)*POWER((1-G45)/(1-$G$7),$G$3)*POWER(($G$7-$G$5)/(G45-$G$5),$G$4)</f>
        <v>2.49244712990937</v>
      </c>
      <c r="I45" s="1" t="n">
        <f aca="false">I44-0.005</f>
        <v>0.325</v>
      </c>
      <c r="J45" s="2" t="n">
        <f aca="false">1-POWER(I45/$I$7,$G$2)*POWER((1-I45)/(1-$I$7),$G$3)*POWER(($I$7-$G$5)/(I45-$G$5),$G$4)</f>
        <v>1</v>
      </c>
      <c r="L45" s="21"/>
      <c r="M45" s="103"/>
      <c r="N45" s="103"/>
      <c r="O45" s="114"/>
      <c r="P45" s="115"/>
      <c r="Q45" s="0"/>
      <c r="R45" s="24"/>
      <c r="S45" s="25"/>
      <c r="T45" s="2"/>
      <c r="U45" s="2"/>
      <c r="W45" s="102" t="s">
        <v>37</v>
      </c>
      <c r="X45" s="102" t="n">
        <v>3.35</v>
      </c>
    </row>
    <row r="46" customFormat="false" ht="12.75" hidden="false" customHeight="false" outlineLevel="0" collapsed="false">
      <c r="A46" s="85" t="n">
        <f aca="false">A45-0.005</f>
        <v>-0.12</v>
      </c>
      <c r="B46" s="86" t="n">
        <f aca="false">1-POWER(A46/$A$7,$G$2)*POWER((1-A46)/(1-$A$7),$G$3)*POWER(($A$7-$G$5)/(A46-$G$5),$G$4)</f>
        <v>0.274193548387097</v>
      </c>
      <c r="C46" s="85" t="n">
        <f aca="false">C45-0.005</f>
        <v>0.13</v>
      </c>
      <c r="D46" s="86" t="n">
        <f aca="false">1-POWER(C46/$C$7,$G$2)*POWER((1-C46)/(1-$C$7),$G$3)*POWER(($C$7-$G$5)/(C46-$G$5),$G$4)</f>
        <v>0.459459459459459</v>
      </c>
      <c r="E46" s="86" t="n">
        <f aca="false">E45-0.005</f>
        <v>0.32</v>
      </c>
      <c r="F46" s="86" t="n">
        <f aca="false">1-POWER(E46/$E$7,$G$2)*POWER((1-E46)/(1-$E$7),$G$3)*POWER(($E$7-$G$5)/(E46-$G$5),$G$4)</f>
        <v>1</v>
      </c>
      <c r="G46" s="91" t="n">
        <f aca="false">G45-0.005</f>
        <v>0.4288</v>
      </c>
      <c r="H46" s="2" t="n">
        <f aca="false">1-POWER(G46/$G$7,$G$2)*POWER((1-G46)/(1-$G$7),$G$3)*POWER(($G$7-$G$5)/(G46-$G$5),$G$4)</f>
        <v>2.3876404494382</v>
      </c>
      <c r="I46" s="1" t="n">
        <f aca="false">I45-0.005</f>
        <v>0.32</v>
      </c>
      <c r="J46" s="2" t="n">
        <f aca="false">1-POWER(I46/$I$7,$G$2)*POWER((1-I46)/(1-$I$7),$G$3)*POWER(($I$7-$G$5)/(I46-$G$5),$G$4)</f>
        <v>1</v>
      </c>
      <c r="L46" s="21"/>
      <c r="M46" s="103"/>
      <c r="N46" s="103"/>
      <c r="O46" s="114"/>
      <c r="P46" s="115"/>
      <c r="Q46" s="0"/>
      <c r="R46" s="24"/>
      <c r="S46" s="25"/>
      <c r="T46" s="2"/>
      <c r="U46" s="2"/>
      <c r="W46" s="2" t="s">
        <v>38</v>
      </c>
      <c r="X46" s="2" t="n">
        <v>3.34</v>
      </c>
    </row>
    <row r="47" customFormat="false" ht="12.75" hidden="false" customHeight="false" outlineLevel="0" collapsed="false">
      <c r="A47" s="85" t="n">
        <f aca="false">A46-0.005</f>
        <v>-0.125</v>
      </c>
      <c r="B47" s="86" t="n">
        <f aca="false">1-POWER(A47/$A$7,$G$2)*POWER((1-A47)/(1-$A$7),$G$3)*POWER(($A$7-$G$5)/(A47-$G$5),$G$4)</f>
        <v>0.28</v>
      </c>
      <c r="C47" s="85" t="n">
        <f aca="false">C46-0.005</f>
        <v>0.125</v>
      </c>
      <c r="D47" s="86" t="n">
        <f aca="false">1-POWER(C47/$C$7,$G$2)*POWER((1-C47)/(1-$C$7),$G$3)*POWER(($C$7-$G$5)/(C47-$G$5),$G$4)</f>
        <v>0.466666666666667</v>
      </c>
      <c r="E47" s="86" t="n">
        <f aca="false">E46-0.005</f>
        <v>0.315</v>
      </c>
      <c r="F47" s="86" t="n">
        <f aca="false">1-POWER(E47/$E$7,$G$2)*POWER((1-E47)/(1-$E$7),$G$3)*POWER(($E$7-$G$5)/(E47-$G$5),$G$4)</f>
        <v>1</v>
      </c>
      <c r="G47" s="91" t="n">
        <f aca="false">G46-0.005</f>
        <v>0.4238</v>
      </c>
      <c r="H47" s="2" t="n">
        <f aca="false">1-POWER(G47/$G$7,$G$2)*POWER((1-G47)/(1-$G$7),$G$3)*POWER(($G$7-$G$5)/(G47-$G$5),$G$4)</f>
        <v>2.29658792650919</v>
      </c>
      <c r="I47" s="1" t="n">
        <f aca="false">I46-0.005</f>
        <v>0.315</v>
      </c>
      <c r="J47" s="2" t="n">
        <f aca="false">1-POWER(I47/$I$7,$G$2)*POWER((1-I47)/(1-$I$7),$G$3)*POWER(($I$7-$G$5)/(I47-$G$5),$G$4)</f>
        <v>1</v>
      </c>
      <c r="L47" s="21"/>
      <c r="M47" s="103"/>
      <c r="N47" s="103"/>
      <c r="O47" s="114"/>
      <c r="P47" s="115"/>
      <c r="Q47" s="0"/>
      <c r="R47" s="24"/>
      <c r="S47" s="25"/>
      <c r="T47" s="2"/>
      <c r="U47" s="2"/>
      <c r="W47" s="2" t="s">
        <v>39</v>
      </c>
      <c r="X47" s="2" t="n">
        <v>3.33</v>
      </c>
    </row>
    <row r="48" customFormat="false" ht="12.75" hidden="false" customHeight="false" outlineLevel="0" collapsed="false">
      <c r="A48" s="85" t="n">
        <f aca="false">A47-0.005</f>
        <v>-0.13</v>
      </c>
      <c r="B48" s="86" t="n">
        <f aca="false">1-POWER(A48/$A$7,$G$2)*POWER((1-A48)/(1-$A$7),$G$3)*POWER(($A$7-$G$5)/(A48-$G$5),$G$4)</f>
        <v>0.285714285714286</v>
      </c>
      <c r="C48" s="85" t="n">
        <f aca="false">C47-0.005</f>
        <v>0.12</v>
      </c>
      <c r="D48" s="86" t="n">
        <f aca="false">1-POWER(C48/$C$7,$G$2)*POWER((1-C48)/(1-$C$7),$G$3)*POWER(($C$7-$G$5)/(C48-$G$5),$G$4)</f>
        <v>0.473684210526316</v>
      </c>
      <c r="E48" s="86" t="n">
        <f aca="false">E47-0.005</f>
        <v>0.31</v>
      </c>
      <c r="F48" s="86" t="n">
        <f aca="false">1-POWER(E48/$E$7,$G$2)*POWER((1-E48)/(1-$E$7),$G$3)*POWER(($E$7-$G$5)/(E48-$G$5),$G$4)</f>
        <v>1</v>
      </c>
      <c r="G48" s="91" t="n">
        <f aca="false">G47-0.005</f>
        <v>0.4188</v>
      </c>
      <c r="H48" s="2" t="n">
        <f aca="false">1-POWER(G48/$G$7,$G$2)*POWER((1-G48)/(1-$G$7),$G$3)*POWER(($G$7-$G$5)/(G48-$G$5),$G$4)</f>
        <v>2.21674876847291</v>
      </c>
      <c r="I48" s="1" t="n">
        <f aca="false">I47-0.005</f>
        <v>0.31</v>
      </c>
      <c r="J48" s="2" t="n">
        <f aca="false">1-POWER(I48/$I$7,$G$2)*POWER((1-I48)/(1-$I$7),$G$3)*POWER(($I$7-$G$5)/(I48-$G$5),$G$4)</f>
        <v>1</v>
      </c>
      <c r="L48" s="21"/>
      <c r="M48" s="67"/>
      <c r="N48" s="67"/>
      <c r="O48" s="22"/>
      <c r="P48" s="22"/>
      <c r="Q48" s="25"/>
      <c r="R48" s="24"/>
      <c r="S48" s="25"/>
      <c r="T48" s="2"/>
      <c r="U48" s="2"/>
    </row>
    <row r="49" customFormat="false" ht="12.75" hidden="false" customHeight="false" outlineLevel="0" collapsed="false">
      <c r="A49" s="85" t="n">
        <f aca="false">A48-0.005</f>
        <v>-0.135</v>
      </c>
      <c r="B49" s="86" t="n">
        <f aca="false">1-POWER(A49/$A$7,$G$2)*POWER((1-A49)/(1-$A$7),$G$3)*POWER(($A$7-$G$5)/(A49-$G$5),$G$4)</f>
        <v>0.291338582677165</v>
      </c>
      <c r="C49" s="85" t="n">
        <f aca="false">C48-0.005</f>
        <v>0.115</v>
      </c>
      <c r="D49" s="86" t="n">
        <f aca="false">1-POWER(C49/$C$7,$G$2)*POWER((1-C49)/(1-$C$7),$G$3)*POWER(($C$7-$G$5)/(C49-$G$5),$G$4)</f>
        <v>0.48051948051948</v>
      </c>
      <c r="E49" s="86" t="n">
        <f aca="false">E48-0.005</f>
        <v>0.305</v>
      </c>
      <c r="F49" s="86" t="n">
        <f aca="false">1-POWER(E49/$E$7,$G$2)*POWER((1-E49)/(1-$E$7),$G$3)*POWER(($E$7-$G$5)/(E49-$G$5),$G$4)</f>
        <v>1</v>
      </c>
      <c r="G49" s="91" t="n">
        <f aca="false">G48-0.005</f>
        <v>0.4138</v>
      </c>
      <c r="H49" s="2" t="n">
        <f aca="false">1-POWER(G49/$G$7,$G$2)*POWER((1-G49)/(1-$G$7),$G$3)*POWER(($G$7-$G$5)/(G49-$G$5),$G$4)</f>
        <v>2.1461716937355</v>
      </c>
      <c r="I49" s="1" t="n">
        <f aca="false">I48-0.005</f>
        <v>0.305</v>
      </c>
      <c r="J49" s="2" t="n">
        <f aca="false">1-POWER(I49/$I$7,$G$2)*POWER((1-I49)/(1-$I$7),$G$3)*POWER(($I$7-$G$5)/(I49-$G$5),$G$4)</f>
        <v>1</v>
      </c>
      <c r="L49" s="21"/>
      <c r="M49" s="67"/>
      <c r="N49" s="67"/>
      <c r="O49" s="22"/>
      <c r="P49" s="22"/>
      <c r="Q49" s="25"/>
      <c r="R49" s="24"/>
      <c r="S49" s="92" t="e">
        <f aca="false">SUM(S33:S47)</f>
        <v>#DIV/0!</v>
      </c>
      <c r="T49" s="2"/>
      <c r="U49" s="93" t="e">
        <f aca="false">SUM(U34:U47)</f>
        <v>#DIV/0!</v>
      </c>
      <c r="W49" s="2" t="s">
        <v>40</v>
      </c>
      <c r="X49" s="2" t="n">
        <v>0.3904</v>
      </c>
      <c r="Y49" s="2" t="s">
        <v>41</v>
      </c>
    </row>
    <row r="50" customFormat="false" ht="12.75" hidden="false" customHeight="false" outlineLevel="0" collapsed="false">
      <c r="A50" s="85" t="n">
        <f aca="false">A49-0.005</f>
        <v>-0.14</v>
      </c>
      <c r="B50" s="86" t="n">
        <f aca="false">1-POWER(A50/$A$7,$G$2)*POWER((1-A50)/(1-$A$7),$G$3)*POWER(($A$7-$G$5)/(A50-$G$5),$G$4)</f>
        <v>0.296875</v>
      </c>
      <c r="C50" s="85" t="n">
        <f aca="false">C49-0.005</f>
        <v>0.11</v>
      </c>
      <c r="D50" s="86" t="n">
        <f aca="false">1-POWER(C50/$C$7,$G$2)*POWER((1-C50)/(1-$C$7),$G$3)*POWER(($C$7-$G$5)/(C50-$G$5),$G$4)</f>
        <v>0.487179487179487</v>
      </c>
      <c r="E50" s="86" t="n">
        <f aca="false">E49-0.005</f>
        <v>0.3</v>
      </c>
      <c r="F50" s="86" t="n">
        <f aca="false">1-POWER(E50/$E$7,$G$2)*POWER((1-E50)/(1-$E$7),$G$3)*POWER(($E$7-$G$5)/(E50-$G$5),$G$4)</f>
        <v>1</v>
      </c>
      <c r="G50" s="91" t="n">
        <f aca="false">G49-0.005</f>
        <v>0.4088</v>
      </c>
      <c r="H50" s="2" t="n">
        <f aca="false">1-POWER(G50/$G$7,$G$2)*POWER((1-G50)/(1-$G$7),$G$3)*POWER(($G$7-$G$5)/(G50-$G$5),$G$4)</f>
        <v>2.08333333333333</v>
      </c>
      <c r="I50" s="1" t="n">
        <f aca="false">I49-0.005</f>
        <v>0.3</v>
      </c>
      <c r="J50" s="2" t="n">
        <f aca="false">1-POWER(I50/$I$7,$G$2)*POWER((1-I50)/(1-$I$7),$G$3)*POWER(($I$7-$G$5)/(I50-$G$5),$G$4)</f>
        <v>1</v>
      </c>
      <c r="L50" s="21"/>
      <c r="M50" s="67"/>
      <c r="N50" s="67"/>
      <c r="O50" s="22"/>
      <c r="P50" s="22"/>
      <c r="Q50" s="25"/>
      <c r="R50" s="24"/>
      <c r="S50" s="115"/>
      <c r="T50" s="2"/>
      <c r="U50" s="2"/>
    </row>
    <row r="51" customFormat="false" ht="13.5" hidden="false" customHeight="false" outlineLevel="0" collapsed="false">
      <c r="A51" s="85" t="n">
        <f aca="false">A50-0.005</f>
        <v>-0.145</v>
      </c>
      <c r="B51" s="86" t="n">
        <f aca="false">1-POWER(A51/$A$7,$G$2)*POWER((1-A51)/(1-$A$7),$G$3)*POWER(($A$7-$G$5)/(A51-$G$5),$G$4)</f>
        <v>0.302325581395349</v>
      </c>
      <c r="C51" s="85" t="n">
        <f aca="false">C50-0.005</f>
        <v>0.105</v>
      </c>
      <c r="D51" s="86" t="n">
        <f aca="false">1-POWER(C51/$C$7,$G$2)*POWER((1-C51)/(1-$C$7),$G$3)*POWER(($C$7-$G$5)/(C51-$G$5),$G$4)</f>
        <v>0.493670886075949</v>
      </c>
      <c r="E51" s="86" t="n">
        <f aca="false">E50-0.005</f>
        <v>0.295</v>
      </c>
      <c r="F51" s="86" t="n">
        <f aca="false">1-POWER(E51/$E$7,$G$2)*POWER((1-E51)/(1-$E$7),$G$3)*POWER(($E$7-$G$5)/(E51-$G$5),$G$4)</f>
        <v>1</v>
      </c>
      <c r="G51" s="91" t="n">
        <f aca="false">G50-0.005</f>
        <v>0.4038</v>
      </c>
      <c r="H51" s="2" t="n">
        <f aca="false">1-POWER(G51/$G$7,$G$2)*POWER((1-G51)/(1-$G$7),$G$3)*POWER(($G$7-$G$5)/(G51-$G$5),$G$4)</f>
        <v>2.02702702702703</v>
      </c>
      <c r="I51" s="1" t="n">
        <f aca="false">I50-0.005</f>
        <v>0.295</v>
      </c>
      <c r="J51" s="2" t="n">
        <f aca="false">1-POWER(I51/$I$7,$G$2)*POWER((1-I51)/(1-$I$7),$G$3)*POWER(($I$7-$G$5)/(I51-$G$5),$G$4)</f>
        <v>1</v>
      </c>
      <c r="L51" s="11"/>
      <c r="M51" s="94"/>
      <c r="N51" s="94"/>
      <c r="O51" s="95"/>
      <c r="P51" s="95"/>
      <c r="Q51" s="96"/>
      <c r="R51" s="97"/>
      <c r="S51" s="96"/>
      <c r="T51" s="98"/>
      <c r="U51" s="98"/>
    </row>
    <row r="52" customFormat="false" ht="12.75" hidden="false" customHeight="false" outlineLevel="0" collapsed="false">
      <c r="A52" s="85" t="n">
        <f aca="false">A51-0.005</f>
        <v>-0.15</v>
      </c>
      <c r="B52" s="86" t="n">
        <f aca="false">1-POWER(A52/$A$7,$G$2)*POWER((1-A52)/(1-$A$7),$G$3)*POWER(($A$7-$G$5)/(A52-$G$5),$G$4)</f>
        <v>0.307692307692308</v>
      </c>
      <c r="C52" s="85" t="n">
        <f aca="false">C51-0.005</f>
        <v>0.0999999999999998</v>
      </c>
      <c r="D52" s="86" t="n">
        <f aca="false">1-POWER(C52/$C$7,$G$2)*POWER((1-C52)/(1-$C$7),$G$3)*POWER(($C$7-$G$5)/(C52-$G$5),$G$4)</f>
        <v>0.5</v>
      </c>
      <c r="E52" s="86" t="n">
        <f aca="false">E51-0.005</f>
        <v>0.29</v>
      </c>
      <c r="F52" s="86" t="n">
        <f aca="false">1-POWER(E52/$E$7,$G$2)*POWER((1-E52)/(1-$E$7),$G$3)*POWER(($E$7-$G$5)/(E52-$G$5),$G$4)</f>
        <v>1</v>
      </c>
      <c r="G52" s="91" t="n">
        <f aca="false">G51-0.005</f>
        <v>0.3988</v>
      </c>
      <c r="H52" s="2" t="n">
        <f aca="false">1-POWER(G52/$G$7,$G$2)*POWER((1-G52)/(1-$G$7),$G$3)*POWER(($G$7-$G$5)/(G52-$G$5),$G$4)</f>
        <v>1.97628458498024</v>
      </c>
      <c r="I52" s="1" t="n">
        <f aca="false">I51-0.005</f>
        <v>0.29</v>
      </c>
      <c r="J52" s="2" t="n">
        <f aca="false">1-POWER(I52/$I$7,$G$2)*POWER((1-I52)/(1-$I$7),$G$3)*POWER(($I$7-$G$5)/(I52-$G$5),$G$4)</f>
        <v>1</v>
      </c>
      <c r="L52" s="21" t="s">
        <v>22</v>
      </c>
      <c r="M52" s="67"/>
      <c r="N52" s="67"/>
      <c r="O52" s="22"/>
      <c r="P52" s="22"/>
      <c r="Q52" s="23"/>
      <c r="R52" s="24"/>
      <c r="S52" s="25"/>
      <c r="T52" s="2"/>
      <c r="U52" s="2"/>
    </row>
    <row r="53" customFormat="false" ht="12.75" hidden="false" customHeight="false" outlineLevel="0" collapsed="false">
      <c r="A53" s="85" t="n">
        <f aca="false">A52-0.005</f>
        <v>-0.155</v>
      </c>
      <c r="B53" s="86" t="n">
        <f aca="false">1-POWER(A53/$A$7,$G$2)*POWER((1-A53)/(1-$A$7),$G$3)*POWER(($A$7-$G$5)/(A53-$G$5),$G$4)</f>
        <v>0.312977099236641</v>
      </c>
      <c r="C53" s="85" t="n">
        <f aca="false">C52-0.005</f>
        <v>0.0949999999999998</v>
      </c>
      <c r="D53" s="86" t="n">
        <f aca="false">1-POWER(C53/$C$7,$G$2)*POWER((1-C53)/(1-$C$7),$G$3)*POWER(($C$7-$G$5)/(C53-$G$5),$G$4)</f>
        <v>0.506172839506173</v>
      </c>
      <c r="E53" s="86" t="n">
        <f aca="false">E52-0.005</f>
        <v>0.285</v>
      </c>
      <c r="F53" s="86" t="n">
        <f aca="false">1-POWER(E53/$E$7,$G$2)*POWER((1-E53)/(1-$E$7),$G$3)*POWER(($E$7-$G$5)/(E53-$G$5),$G$4)</f>
        <v>1</v>
      </c>
      <c r="G53" s="91" t="n">
        <f aca="false">G52-0.005</f>
        <v>0.3938</v>
      </c>
      <c r="H53" s="2" t="n">
        <f aca="false">1-POWER(G53/$G$7,$G$2)*POWER((1-G53)/(1-$G$7),$G$3)*POWER(($G$7-$G$5)/(G53-$G$5),$G$4)</f>
        <v>1.93032015065913</v>
      </c>
      <c r="I53" s="1" t="n">
        <f aca="false">I52-0.005</f>
        <v>0.285</v>
      </c>
      <c r="J53" s="2" t="n">
        <f aca="false">1-POWER(I53/$I$7,$G$2)*POWER((1-I53)/(1-$I$7),$G$3)*POWER(($I$7-$G$5)/(I53-$G$5),$G$4)</f>
        <v>1</v>
      </c>
      <c r="L53" s="33" t="n">
        <v>0.5988</v>
      </c>
      <c r="M53" s="0" t="n">
        <v>0</v>
      </c>
      <c r="N53" s="0" t="n">
        <v>0</v>
      </c>
      <c r="O53" s="22" t="n">
        <f aca="false">M53*(1-$L$53)+N53*$L$53</f>
        <v>0</v>
      </c>
      <c r="P53" s="22" t="n">
        <f aca="false">(1-N53)*$L$53/((1-N53)*$L$53+(1-M53)*(1-$L$53))</f>
        <v>0.5988</v>
      </c>
      <c r="Q53" s="23" t="n">
        <f aca="false">1-POWER(P53/$L$53,$G$2)*POWER((1-P53)/(1-$L$53),$G$3)*POWER(($L$53-$G$5)/(P53-$G$5),$G$4)</f>
        <v>0</v>
      </c>
      <c r="R53" s="24" t="e">
        <f aca="false">N53*$L$53/(N53*$L$53+M53*(1-$L$53))</f>
        <v>#DIV/0!</v>
      </c>
      <c r="S53" s="25" t="n">
        <f aca="false">POWER(Q53-O53,2)</f>
        <v>0</v>
      </c>
      <c r="T53" s="2"/>
      <c r="U53" s="2"/>
    </row>
    <row r="54" customFormat="false" ht="12.75" hidden="false" customHeight="false" outlineLevel="0" collapsed="false">
      <c r="A54" s="85" t="n">
        <f aca="false">A53-0.005</f>
        <v>-0.16</v>
      </c>
      <c r="B54" s="86" t="n">
        <f aca="false">1-POWER(A54/$A$7,$G$2)*POWER((1-A54)/(1-$A$7),$G$3)*POWER(($A$7-$G$5)/(A54-$G$5),$G$4)</f>
        <v>0.318181818181818</v>
      </c>
      <c r="C54" s="85" t="n">
        <f aca="false">C53-0.005</f>
        <v>0.0899999999999998</v>
      </c>
      <c r="D54" s="86" t="n">
        <f aca="false">1-POWER(C54/$C$7,$G$2)*POWER((1-C54)/(1-$C$7),$G$3)*POWER(($C$7-$G$5)/(C54-$G$5),$G$4)</f>
        <v>0.51219512195122</v>
      </c>
      <c r="E54" s="86" t="n">
        <f aca="false">E53-0.005</f>
        <v>0.28</v>
      </c>
      <c r="F54" s="86" t="n">
        <f aca="false">1-POWER(E54/$E$7,$G$2)*POWER((1-E54)/(1-$E$7),$G$3)*POWER(($E$7-$G$5)/(E54-$G$5),$G$4)</f>
        <v>1</v>
      </c>
      <c r="G54" s="91" t="n">
        <f aca="false">G53-0.005</f>
        <v>0.3888</v>
      </c>
      <c r="H54" s="2" t="n">
        <f aca="false">1-POWER(G54/$G$7,$G$2)*POWER((1-G54)/(1-$G$7),$G$3)*POWER(($G$7-$G$5)/(G54-$G$5),$G$4)</f>
        <v>1.88848920863309</v>
      </c>
      <c r="I54" s="1" t="n">
        <f aca="false">I53-0.005</f>
        <v>0.28</v>
      </c>
      <c r="J54" s="2" t="n">
        <f aca="false">1-POWER(I54/$I$7,$G$2)*POWER((1-I54)/(1-$I$7),$G$3)*POWER(($I$7-$G$5)/(I54-$G$5),$G$4)</f>
        <v>1</v>
      </c>
      <c r="L54" s="21"/>
      <c r="M54" s="0" t="n">
        <v>0</v>
      </c>
      <c r="N54" s="0" t="n">
        <v>0</v>
      </c>
      <c r="O54" s="22" t="n">
        <f aca="false">M54*(1-$L$53)+N54*$L$53</f>
        <v>0</v>
      </c>
      <c r="P54" s="22" t="n">
        <f aca="false">(1-N54)*$L$53/((1-N54)*$L$53+(1-M54)*(1-$L$53))</f>
        <v>0.5988</v>
      </c>
      <c r="Q54" s="23" t="n">
        <f aca="false">1-POWER(P54/$L$53,$G$2)*POWER((1-P54)/(1-$L$53),$G$3)*POWER(($L$53-$G$5)/(P54-$G$5),$G$4)</f>
        <v>0</v>
      </c>
      <c r="R54" s="24" t="e">
        <f aca="false">N54*$L$53/(N54*$L$53+M54*(1-$L$53))</f>
        <v>#DIV/0!</v>
      </c>
      <c r="S54" s="25" t="n">
        <f aca="false">POWER(Q54-O54,2)</f>
        <v>0</v>
      </c>
      <c r="T54" s="2" t="e">
        <f aca="false">1/(O54*O54)</f>
        <v>#DIV/0!</v>
      </c>
      <c r="U54" s="2" t="e">
        <f aca="false">S54*T54</f>
        <v>#DIV/0!</v>
      </c>
    </row>
    <row r="55" customFormat="false" ht="12.75" hidden="false" customHeight="false" outlineLevel="0" collapsed="false">
      <c r="A55" s="85" t="n">
        <f aca="false">A54-0.005</f>
        <v>-0.165</v>
      </c>
      <c r="B55" s="86" t="n">
        <f aca="false">1-POWER(A55/$A$7,$G$2)*POWER((1-A55)/(1-$A$7),$G$3)*POWER(($A$7-$G$5)/(A55-$G$5),$G$4)</f>
        <v>0.323308270676692</v>
      </c>
      <c r="C55" s="85" t="n">
        <f aca="false">C54-0.005</f>
        <v>0.0849999999999998</v>
      </c>
      <c r="D55" s="86" t="n">
        <f aca="false">1-POWER(C55/$C$7,$G$2)*POWER((1-C55)/(1-$C$7),$G$3)*POWER(($C$7-$G$5)/(C55-$G$5),$G$4)</f>
        <v>0.518072289156627</v>
      </c>
      <c r="E55" s="86" t="n">
        <f aca="false">E54-0.005</f>
        <v>0.275</v>
      </c>
      <c r="F55" s="86" t="n">
        <f aca="false">1-POWER(E55/$E$7,$G$2)*POWER((1-E55)/(1-$E$7),$G$3)*POWER(($E$7-$G$5)/(E55-$G$5),$G$4)</f>
        <v>1</v>
      </c>
      <c r="G55" s="91" t="n">
        <f aca="false">G54-0.005</f>
        <v>0.3838</v>
      </c>
      <c r="H55" s="2" t="n">
        <f aca="false">1-POWER(G55/$G$7,$G$2)*POWER((1-G55)/(1-$G$7),$G$3)*POWER(($G$7-$G$5)/(G55-$G$5),$G$4)</f>
        <v>1.85025817555938</v>
      </c>
      <c r="I55" s="1" t="n">
        <f aca="false">I54-0.005</f>
        <v>0.275</v>
      </c>
      <c r="J55" s="2" t="n">
        <f aca="false">1-POWER(I55/$I$7,$G$2)*POWER((1-I55)/(1-$I$7),$G$3)*POWER(($I$7-$G$5)/(I55-$G$5),$G$4)</f>
        <v>1</v>
      </c>
      <c r="M55" s="0" t="n">
        <v>0</v>
      </c>
      <c r="N55" s="0" t="n">
        <v>0</v>
      </c>
      <c r="O55" s="22" t="n">
        <f aca="false">M55*(1-$L$53)+N55*$L$53</f>
        <v>0</v>
      </c>
      <c r="P55" s="22" t="n">
        <f aca="false">(1-N55)*$L$53/((1-N55)*$L$53+(1-M55)*(1-$L$53))</f>
        <v>0.5988</v>
      </c>
      <c r="Q55" s="23" t="n">
        <f aca="false">1-POWER(P55/$L$53,$G$2)*POWER((1-P55)/(1-$L$53),$G$3)*POWER(($L$53-$G$5)/(P55-$G$5),$G$4)</f>
        <v>0</v>
      </c>
      <c r="R55" s="24" t="e">
        <f aca="false">N55*$L$53/(N55*$L$53+M55*(1-$L$53))</f>
        <v>#DIV/0!</v>
      </c>
      <c r="S55" s="25" t="n">
        <f aca="false">POWER(Q55-O55,2)</f>
        <v>0</v>
      </c>
      <c r="T55" s="2" t="e">
        <f aca="false">1/(O55*O55)</f>
        <v>#DIV/0!</v>
      </c>
      <c r="U55" s="2" t="e">
        <f aca="false">S55*T55</f>
        <v>#DIV/0!</v>
      </c>
      <c r="V55" s="0" t="n">
        <v>0.1148</v>
      </c>
      <c r="W55" s="2" t="n">
        <v>0.0866</v>
      </c>
      <c r="X55" s="2" t="n">
        <v>0.0973</v>
      </c>
      <c r="Y55" s="2" t="n">
        <f aca="false">(W55-X55)^2</f>
        <v>0.00011449</v>
      </c>
    </row>
    <row r="56" customFormat="false" ht="12.75" hidden="false" customHeight="false" outlineLevel="0" collapsed="false">
      <c r="A56" s="85" t="n">
        <f aca="false">A55-0.005</f>
        <v>-0.17</v>
      </c>
      <c r="B56" s="86" t="n">
        <f aca="false">1-POWER(A56/$A$7,$G$2)*POWER((1-A56)/(1-$A$7),$G$3)*POWER(($A$7-$G$5)/(A56-$G$5),$G$4)</f>
        <v>0.328358208955224</v>
      </c>
      <c r="C56" s="85" t="n">
        <f aca="false">C55-0.005</f>
        <v>0.0799999999999998</v>
      </c>
      <c r="D56" s="86" t="n">
        <f aca="false">1-POWER(C56/$C$7,$G$2)*POWER((1-C56)/(1-$C$7),$G$3)*POWER(($C$7-$G$5)/(C56-$G$5),$G$4)</f>
        <v>0.523809523809524</v>
      </c>
      <c r="E56" s="86" t="n">
        <f aca="false">E55-0.005</f>
        <v>0.27</v>
      </c>
      <c r="F56" s="86" t="n">
        <f aca="false">1-POWER(E56/$E$7,$G$2)*POWER((1-E56)/(1-$E$7),$G$3)*POWER(($E$7-$G$5)/(E56-$G$5),$G$4)</f>
        <v>1</v>
      </c>
      <c r="G56" s="91" t="n">
        <f aca="false">G55-0.005</f>
        <v>0.3788</v>
      </c>
      <c r="H56" s="2" t="n">
        <f aca="false">1-POWER(G56/$G$7,$G$2)*POWER((1-G56)/(1-$G$7),$G$3)*POWER(($G$7-$G$5)/(G56-$G$5),$G$4)</f>
        <v>1.81518151815182</v>
      </c>
      <c r="I56" s="1" t="n">
        <f aca="false">I55-0.005</f>
        <v>0.27</v>
      </c>
      <c r="J56" s="2" t="n">
        <f aca="false">1-POWER(I56/$I$7,$G$2)*POWER((1-I56)/(1-$I$7),$G$3)*POWER(($I$7-$G$5)/(I56-$G$5),$G$4)</f>
        <v>1</v>
      </c>
      <c r="L56" s="21"/>
      <c r="M56" s="0" t="n">
        <v>0</v>
      </c>
      <c r="N56" s="0" t="n">
        <v>0</v>
      </c>
      <c r="O56" s="22" t="n">
        <f aca="false">M56*(1-$L$53)+N56*$L$53</f>
        <v>0</v>
      </c>
      <c r="P56" s="22" t="n">
        <f aca="false">(1-N56)*$L$53/((1-N56)*$L$53+(1-M56)*(1-$L$53))</f>
        <v>0.5988</v>
      </c>
      <c r="Q56" s="23" t="n">
        <f aca="false">1-POWER(P56/$L$53,$G$2)*POWER((1-P56)/(1-$L$53),$G$3)*POWER(($L$53-$G$5)/(P56-$G$5),$G$4)</f>
        <v>0</v>
      </c>
      <c r="R56" s="24" t="e">
        <f aca="false">N56*$L$53/(N56*$L$53+M56*(1-$L$53))</f>
        <v>#DIV/0!</v>
      </c>
      <c r="S56" s="25" t="n">
        <f aca="false">POWER(Q56-O56,2)</f>
        <v>0</v>
      </c>
      <c r="T56" s="2" t="e">
        <f aca="false">1/(O56*O56)</f>
        <v>#DIV/0!</v>
      </c>
      <c r="U56" s="2" t="e">
        <f aca="false">S56*T56</f>
        <v>#DIV/0!</v>
      </c>
      <c r="Y56" s="2" t="n">
        <f aca="false">Y55/(V55^2)</f>
        <v>0.00868727919484272</v>
      </c>
    </row>
    <row r="57" customFormat="false" ht="12.75" hidden="false" customHeight="false" outlineLevel="0" collapsed="false">
      <c r="A57" s="85" t="n">
        <f aca="false">A56-0.005</f>
        <v>-0.175</v>
      </c>
      <c r="B57" s="86" t="n">
        <f aca="false">1-POWER(A57/$A$7,$G$2)*POWER((1-A57)/(1-$A$7),$G$3)*POWER(($A$7-$G$5)/(A57-$G$5),$G$4)</f>
        <v>0.333333333333333</v>
      </c>
      <c r="C57" s="85" t="n">
        <f aca="false">C56-0.005</f>
        <v>0.0749999999999998</v>
      </c>
      <c r="D57" s="86" t="n">
        <f aca="false">1-POWER(C57/$C$7,$G$2)*POWER((1-C57)/(1-$C$7),$G$3)*POWER(($C$7-$G$5)/(C57-$G$5),$G$4)</f>
        <v>0.529411764705883</v>
      </c>
      <c r="E57" s="86" t="n">
        <f aca="false">E56-0.005</f>
        <v>0.265</v>
      </c>
      <c r="F57" s="86" t="n">
        <f aca="false">1-POWER(E57/$E$7,$G$2)*POWER((1-E57)/(1-$E$7),$G$3)*POWER(($E$7-$G$5)/(E57-$G$5),$G$4)</f>
        <v>1</v>
      </c>
      <c r="G57" s="91" t="n">
        <f aca="false">G56-0.005</f>
        <v>0.3738</v>
      </c>
      <c r="H57" s="2" t="n">
        <f aca="false">1-POWER(G57/$G$7,$G$2)*POWER((1-G57)/(1-$G$7),$G$3)*POWER(($G$7-$G$5)/(G57-$G$5),$G$4)</f>
        <v>1.78288431061807</v>
      </c>
      <c r="I57" s="1" t="n">
        <f aca="false">I56-0.005</f>
        <v>0.265</v>
      </c>
      <c r="J57" s="2" t="n">
        <f aca="false">1-POWER(I57/$I$7,$G$2)*POWER((1-I57)/(1-$I$7),$G$3)*POWER(($I$7-$G$5)/(I57-$G$5),$G$4)</f>
        <v>1</v>
      </c>
      <c r="L57" s="21"/>
      <c r="M57" s="67" t="n">
        <v>0</v>
      </c>
      <c r="N57" s="67" t="n">
        <v>0</v>
      </c>
      <c r="O57" s="22" t="n">
        <f aca="false">M57*(1-$L$53)+N57*$L$53</f>
        <v>0</v>
      </c>
      <c r="P57" s="22" t="n">
        <f aca="false">(1-N57)*$L$53/((1-N57)*$L$53+(1-M57)*(1-$L$53))</f>
        <v>0.5988</v>
      </c>
      <c r="Q57" s="23" t="n">
        <f aca="false">1-POWER(P57/$L$53,$G$2)*POWER((1-P57)/(1-$L$53),$G$3)*POWER(($L$53-$G$5)/(P57-$G$5),$G$4)</f>
        <v>0</v>
      </c>
      <c r="R57" s="24"/>
      <c r="S57" s="25"/>
      <c r="T57" s="2"/>
      <c r="U57" s="2"/>
    </row>
    <row r="58" customFormat="false" ht="12.75" hidden="false" customHeight="false" outlineLevel="0" collapsed="false">
      <c r="A58" s="85" t="n">
        <f aca="false">A57-0.005</f>
        <v>-0.18</v>
      </c>
      <c r="B58" s="86" t="n">
        <f aca="false">1-POWER(A58/$A$7,$G$2)*POWER((1-A58)/(1-$A$7),$G$3)*POWER(($A$7-$G$5)/(A58-$G$5),$G$4)</f>
        <v>0.338235294117647</v>
      </c>
      <c r="C58" s="85" t="n">
        <f aca="false">C57-0.005</f>
        <v>0.0699999999999998</v>
      </c>
      <c r="D58" s="86" t="n">
        <f aca="false">1-POWER(C58/$C$7,$G$2)*POWER((1-C58)/(1-$C$7),$G$3)*POWER(($C$7-$G$5)/(C58-$G$5),$G$4)</f>
        <v>0.534883720930233</v>
      </c>
      <c r="E58" s="86" t="n">
        <f aca="false">E57-0.005</f>
        <v>0.26</v>
      </c>
      <c r="F58" s="86" t="n">
        <f aca="false">1-POWER(E58/$E$7,$G$2)*POWER((1-E58)/(1-$E$7),$G$3)*POWER(($E$7-$G$5)/(E58-$G$5),$G$4)</f>
        <v>1</v>
      </c>
      <c r="G58" s="91" t="n">
        <f aca="false">G57-0.005</f>
        <v>0.3688</v>
      </c>
      <c r="H58" s="2" t="n">
        <f aca="false">1-POWER(G58/$G$7,$G$2)*POWER((1-G58)/(1-$G$7),$G$3)*POWER(($G$7-$G$5)/(G58-$G$5),$G$4)</f>
        <v>1.75304878048781</v>
      </c>
      <c r="I58" s="1" t="n">
        <f aca="false">I57-0.005</f>
        <v>0.26</v>
      </c>
      <c r="J58" s="2" t="n">
        <f aca="false">1-POWER(I58/$I$7,$G$2)*POWER((1-I58)/(1-$I$7),$G$3)*POWER(($I$7-$G$5)/(I58-$G$5),$G$4)</f>
        <v>1</v>
      </c>
      <c r="L58" s="101"/>
      <c r="M58" s="67" t="n">
        <v>0</v>
      </c>
      <c r="N58" s="67" t="n">
        <v>0</v>
      </c>
      <c r="O58" s="22" t="n">
        <f aca="false">M58*(1-$L$53)+N58*$L$53</f>
        <v>0</v>
      </c>
      <c r="P58" s="22" t="n">
        <f aca="false">(1-N58)*$L$53/((1-N58)*$L$53+(1-M58)*(1-$L$53))</f>
        <v>0.5988</v>
      </c>
      <c r="Q58" s="23" t="n">
        <f aca="false">1-POWER(P58/$L$53,$G$2)*POWER((1-P58)/(1-$L$53),$G$3)*POWER(($L$53-$G$5)/(P58-$G$5),$G$4)</f>
        <v>0</v>
      </c>
      <c r="R58" s="24"/>
      <c r="S58" s="25"/>
      <c r="T58" s="2"/>
      <c r="U58" s="2"/>
    </row>
    <row r="59" customFormat="false" ht="12.75" hidden="false" customHeight="false" outlineLevel="0" collapsed="false">
      <c r="A59" s="85" t="n">
        <f aca="false">A58-0.005</f>
        <v>-0.185</v>
      </c>
      <c r="B59" s="86" t="n">
        <f aca="false">1-POWER(A59/$A$7,$G$2)*POWER((1-A59)/(1-$A$7),$G$3)*POWER(($A$7-$G$5)/(A59-$G$5),$G$4)</f>
        <v>0.343065693430657</v>
      </c>
      <c r="C59" s="85" t="n">
        <f aca="false">C58-0.005</f>
        <v>0.0649999999999998</v>
      </c>
      <c r="D59" s="86" t="n">
        <f aca="false">1-POWER(C59/$C$7,$G$2)*POWER((1-C59)/(1-$C$7),$G$3)*POWER(($C$7-$G$5)/(C59-$G$5),$G$4)</f>
        <v>0.540229885057472</v>
      </c>
      <c r="E59" s="86" t="n">
        <f aca="false">E58-0.005</f>
        <v>0.255</v>
      </c>
      <c r="F59" s="86" t="n">
        <f aca="false">1-POWER(E59/$E$7,$G$2)*POWER((1-E59)/(1-$E$7),$G$3)*POWER(($E$7-$G$5)/(E59-$G$5),$G$4)</f>
        <v>1</v>
      </c>
      <c r="G59" s="91" t="n">
        <f aca="false">G58-0.005</f>
        <v>0.3638</v>
      </c>
      <c r="H59" s="2" t="n">
        <f aca="false">1-POWER(G59/$G$7,$G$2)*POWER((1-G59)/(1-$G$7),$G$3)*POWER(($G$7-$G$5)/(G59-$G$5),$G$4)</f>
        <v>1.72540381791483</v>
      </c>
      <c r="I59" s="1" t="n">
        <f aca="false">I58-0.005</f>
        <v>0.255</v>
      </c>
      <c r="J59" s="2" t="n">
        <f aca="false">1-POWER(I59/$I$7,$G$2)*POWER((1-I59)/(1-$I$7),$G$3)*POWER(($I$7-$G$5)/(I59-$G$5),$G$4)</f>
        <v>1</v>
      </c>
      <c r="L59" s="21"/>
      <c r="M59" s="67" t="n">
        <v>0</v>
      </c>
      <c r="N59" s="67" t="n">
        <v>0</v>
      </c>
      <c r="O59" s="22" t="n">
        <f aca="false">M59*(1-$L$53)+N59*$L$53</f>
        <v>0</v>
      </c>
      <c r="P59" s="22" t="n">
        <f aca="false">(1-N59)*$L$53/((1-N59)*$L$53+(1-M59)*(1-$L$53))</f>
        <v>0.5988</v>
      </c>
      <c r="Q59" s="23" t="n">
        <f aca="false">1-POWER(P59/$L$53,$G$2)*POWER((1-P59)/(1-$L$53),$G$3)*POWER(($L$53-$G$5)/(P59-$G$5),$G$4)</f>
        <v>0</v>
      </c>
      <c r="R59" s="24"/>
      <c r="S59" s="25"/>
      <c r="T59" s="2"/>
      <c r="U59" s="2"/>
    </row>
    <row r="60" customFormat="false" ht="12.75" hidden="false" customHeight="false" outlineLevel="0" collapsed="false">
      <c r="A60" s="85" t="n">
        <f aca="false">A59-0.005</f>
        <v>-0.19</v>
      </c>
      <c r="B60" s="86" t="n">
        <f aca="false">1-POWER(A60/$A$7,$G$2)*POWER((1-A60)/(1-$A$7),$G$3)*POWER(($A$7-$G$5)/(A60-$G$5),$G$4)</f>
        <v>0.347826086956522</v>
      </c>
      <c r="C60" s="85" t="n">
        <f aca="false">C59-0.005</f>
        <v>0.0599999999999998</v>
      </c>
      <c r="D60" s="86" t="n">
        <f aca="false">1-POWER(C60/$C$7,$G$2)*POWER((1-C60)/(1-$C$7),$G$3)*POWER(($C$7-$G$5)/(C60-$G$5),$G$4)</f>
        <v>0.545454545454546</v>
      </c>
      <c r="E60" s="86" t="n">
        <f aca="false">E59-0.005</f>
        <v>0.25</v>
      </c>
      <c r="F60" s="86" t="n">
        <f aca="false">1-POWER(E60/$E$7,$G$2)*POWER((1-E60)/(1-$E$7),$G$3)*POWER(($E$7-$G$5)/(E60-$G$5),$G$4)</f>
        <v>1</v>
      </c>
      <c r="G60" s="91" t="n">
        <f aca="false">G59-0.005</f>
        <v>0.3588</v>
      </c>
      <c r="H60" s="2" t="n">
        <f aca="false">1-POWER(G60/$G$7,$G$2)*POWER((1-G60)/(1-$G$7),$G$3)*POWER(($G$7-$G$5)/(G60-$G$5),$G$4)</f>
        <v>1.69971671388102</v>
      </c>
      <c r="I60" s="1" t="n">
        <f aca="false">I59-0.005</f>
        <v>0.25</v>
      </c>
      <c r="J60" s="2" t="n">
        <f aca="false">1-POWER(I60/$I$7,$G$2)*POWER((1-I60)/(1-$I$7),$G$3)*POWER(($I$7-$G$5)/(I60-$G$5),$G$4)</f>
        <v>1</v>
      </c>
      <c r="L60" s="21"/>
      <c r="M60" s="67" t="n">
        <v>0</v>
      </c>
      <c r="N60" s="67" t="n">
        <v>0</v>
      </c>
      <c r="O60" s="22" t="n">
        <f aca="false">M60*(1-$L$53)+N60*$L$53</f>
        <v>0</v>
      </c>
      <c r="P60" s="22" t="n">
        <f aca="false">(1-N60)*$L$53/((1-N60)*$L$53+(1-M60)*(1-$L$53))</f>
        <v>0.5988</v>
      </c>
      <c r="Q60" s="23" t="n">
        <f aca="false">1-POWER(P60/$L$53,$G$2)*POWER((1-P60)/(1-$L$53),$G$3)*POWER(($L$53-$G$5)/(P60-$G$5),$G$4)</f>
        <v>0</v>
      </c>
      <c r="R60" s="24"/>
      <c r="S60" s="25"/>
      <c r="T60" s="2"/>
      <c r="U60" s="2"/>
    </row>
    <row r="61" customFormat="false" ht="12.75" hidden="false" customHeight="false" outlineLevel="0" collapsed="false">
      <c r="A61" s="85" t="n">
        <f aca="false">A60-0.005</f>
        <v>-0.195</v>
      </c>
      <c r="B61" s="86" t="n">
        <f aca="false">1-POWER(A61/$A$7,$G$2)*POWER((1-A61)/(1-$A$7),$G$3)*POWER(($A$7-$G$5)/(A61-$G$5),$G$4)</f>
        <v>0.352517985611511</v>
      </c>
      <c r="C61" s="85" t="n">
        <f aca="false">C60-0.005</f>
        <v>0.0549999999999998</v>
      </c>
      <c r="D61" s="86" t="n">
        <f aca="false">1-POWER(C61/$C$7,$G$2)*POWER((1-C61)/(1-$C$7),$G$3)*POWER(($C$7-$G$5)/(C61-$G$5),$G$4)</f>
        <v>0.550561797752809</v>
      </c>
      <c r="E61" s="86" t="n">
        <f aca="false">E60-0.005</f>
        <v>0.245</v>
      </c>
      <c r="F61" s="86" t="n">
        <f aca="false">1-POWER(E61/$E$7,$G$2)*POWER((1-E61)/(1-$E$7),$G$3)*POWER(($E$7-$G$5)/(E61-$G$5),$G$4)</f>
        <v>1</v>
      </c>
      <c r="G61" s="91" t="n">
        <f aca="false">G60-0.005</f>
        <v>0.3538</v>
      </c>
      <c r="H61" s="2" t="n">
        <f aca="false">1-POWER(G61/$G$7,$G$2)*POWER((1-G61)/(1-$G$7),$G$3)*POWER(($G$7-$G$5)/(G61-$G$5),$G$4)</f>
        <v>1.67578659370725</v>
      </c>
      <c r="I61" s="1" t="n">
        <f aca="false">I60-0.005</f>
        <v>0.245</v>
      </c>
      <c r="J61" s="2" t="n">
        <f aca="false">1-POWER(I61/$I$7,$G$2)*POWER((1-I61)/(1-$I$7),$G$3)*POWER(($I$7-$G$5)/(I61-$G$5),$G$4)</f>
        <v>1</v>
      </c>
      <c r="L61" s="21"/>
      <c r="M61" s="103"/>
      <c r="N61" s="103"/>
      <c r="O61" s="22"/>
      <c r="P61" s="22"/>
      <c r="Q61" s="0"/>
      <c r="R61" s="25"/>
      <c r="S61" s="117"/>
      <c r="T61" s="2"/>
      <c r="U61" s="2"/>
    </row>
    <row r="62" customFormat="false" ht="12.75" hidden="false" customHeight="false" outlineLevel="0" collapsed="false">
      <c r="A62" s="85" t="n">
        <f aca="false">A61-0.005</f>
        <v>-0.2</v>
      </c>
      <c r="B62" s="86" t="n">
        <f aca="false">1-POWER(A62/$A$7,$G$2)*POWER((1-A62)/(1-$A$7),$G$3)*POWER(($A$7-$G$5)/(A62-$G$5),$G$4)</f>
        <v>0.357142857142857</v>
      </c>
      <c r="C62" s="85" t="n">
        <f aca="false">C61-0.005</f>
        <v>0.0499999999999998</v>
      </c>
      <c r="D62" s="86" t="n">
        <f aca="false">1-POWER(C62/$C$7,$G$2)*POWER((1-C62)/(1-$C$7),$G$3)*POWER(($C$7-$G$5)/(C62-$G$5),$G$4)</f>
        <v>0.555555555555556</v>
      </c>
      <c r="E62" s="86" t="n">
        <f aca="false">E61-0.005</f>
        <v>0.24</v>
      </c>
      <c r="F62" s="86" t="n">
        <f aca="false">1-POWER(E62/$E$7,$G$2)*POWER((1-E62)/(1-$E$7),$G$3)*POWER(($E$7-$G$5)/(E62-$G$5),$G$4)</f>
        <v>1</v>
      </c>
      <c r="G62" s="91" t="n">
        <f aca="false">G61-0.005</f>
        <v>0.3488</v>
      </c>
      <c r="H62" s="2" t="n">
        <f aca="false">1-POWER(G62/$G$7,$G$2)*POWER((1-G62)/(1-$G$7),$G$3)*POWER(($G$7-$G$5)/(G62-$G$5),$G$4)</f>
        <v>1.65343915343915</v>
      </c>
      <c r="I62" s="1" t="n">
        <f aca="false">I61-0.005</f>
        <v>0.24</v>
      </c>
      <c r="J62" s="2" t="n">
        <f aca="false">1-POWER(I62/$I$7,$G$2)*POWER((1-I62)/(1-$I$7),$G$3)*POWER(($I$7-$G$5)/(I62-$G$5),$G$4)</f>
        <v>1</v>
      </c>
      <c r="L62" s="21"/>
      <c r="M62" s="103"/>
      <c r="N62" s="103"/>
      <c r="O62" s="22"/>
      <c r="P62" s="22"/>
      <c r="Q62" s="0"/>
      <c r="R62" s="25"/>
      <c r="S62" s="117"/>
      <c r="T62" s="2"/>
      <c r="U62" s="2"/>
    </row>
    <row r="63" customFormat="false" ht="12.75" hidden="false" customHeight="false" outlineLevel="0" collapsed="false">
      <c r="A63" s="85" t="n">
        <f aca="false">A62-0.005</f>
        <v>-0.205</v>
      </c>
      <c r="B63" s="86" t="n">
        <f aca="false">1-POWER(A63/$A$7,$G$2)*POWER((1-A63)/(1-$A$7),$G$3)*POWER(($A$7-$G$5)/(A63-$G$5),$G$4)</f>
        <v>0.361702127659574</v>
      </c>
      <c r="C63" s="85" t="n">
        <f aca="false">C62-0.005</f>
        <v>0.0449999999999998</v>
      </c>
      <c r="D63" s="86" t="n">
        <f aca="false">1-POWER(C63/$C$7,$G$2)*POWER((1-C63)/(1-$C$7),$G$3)*POWER(($C$7-$G$5)/(C63-$G$5),$G$4)</f>
        <v>0.560439560439561</v>
      </c>
      <c r="E63" s="86" t="n">
        <f aca="false">E62-0.005</f>
        <v>0.235</v>
      </c>
      <c r="F63" s="86" t="n">
        <f aca="false">1-POWER(E63/$E$7,$G$2)*POWER((1-E63)/(1-$E$7),$G$3)*POWER(($E$7-$G$5)/(E63-$G$5),$G$4)</f>
        <v>1</v>
      </c>
      <c r="G63" s="91" t="n">
        <f aca="false">G62-0.005</f>
        <v>0.3438</v>
      </c>
      <c r="H63" s="2" t="n">
        <f aca="false">1-POWER(G63/$G$7,$G$2)*POWER((1-G63)/(1-$G$7),$G$3)*POWER(($G$7-$G$5)/(G63-$G$5),$G$4)</f>
        <v>1.63252240717029</v>
      </c>
      <c r="I63" s="1" t="n">
        <f aca="false">I62-0.005</f>
        <v>0.235</v>
      </c>
      <c r="J63" s="2" t="n">
        <f aca="false">1-POWER(I63/$I$7,$G$2)*POWER((1-I63)/(1-$I$7),$G$3)*POWER(($I$7-$G$5)/(I63-$G$5),$G$4)</f>
        <v>1</v>
      </c>
      <c r="L63" s="21"/>
      <c r="M63" s="103"/>
      <c r="N63" s="103"/>
      <c r="O63" s="22"/>
      <c r="P63" s="22"/>
      <c r="Q63" s="0"/>
      <c r="R63" s="25"/>
      <c r="S63" s="117"/>
      <c r="T63" s="2"/>
      <c r="U63" s="2"/>
    </row>
    <row r="64" customFormat="false" ht="12.75" hidden="false" customHeight="false" outlineLevel="0" collapsed="false">
      <c r="A64" s="85" t="n">
        <f aca="false">A63-0.005</f>
        <v>-0.21</v>
      </c>
      <c r="B64" s="86" t="n">
        <f aca="false">1-POWER(A64/$A$7,$G$2)*POWER((1-A64)/(1-$A$7),$G$3)*POWER(($A$7-$G$5)/(A64-$G$5),$G$4)</f>
        <v>0.366197183098591</v>
      </c>
      <c r="C64" s="85" t="n">
        <f aca="false">C63-0.005</f>
        <v>0.0399999999999998</v>
      </c>
      <c r="D64" s="86" t="n">
        <f aca="false">1-POWER(C64/$C$7,$G$2)*POWER((1-C64)/(1-$C$7),$G$3)*POWER(($C$7-$G$5)/(C64-$G$5),$G$4)</f>
        <v>0.565217391304348</v>
      </c>
      <c r="E64" s="86" t="n">
        <f aca="false">E63-0.005</f>
        <v>0.23</v>
      </c>
      <c r="F64" s="86" t="n">
        <f aca="false">1-POWER(E64/$E$7,$G$2)*POWER((1-E64)/(1-$E$7),$G$3)*POWER(($E$7-$G$5)/(E64-$G$5),$G$4)</f>
        <v>1</v>
      </c>
      <c r="G64" s="91" t="n">
        <f aca="false">G63-0.005</f>
        <v>0.3388</v>
      </c>
      <c r="H64" s="2" t="n">
        <f aca="false">1-POWER(G64/$G$7,$G$2)*POWER((1-G64)/(1-$G$7),$G$3)*POWER(($G$7-$G$5)/(G64-$G$5),$G$4)</f>
        <v>1.61290322580645</v>
      </c>
      <c r="I64" s="1" t="n">
        <f aca="false">I63-0.005</f>
        <v>0.23</v>
      </c>
      <c r="J64" s="2" t="n">
        <f aca="false">1-POWER(I64/$I$7,$G$2)*POWER((1-I64)/(1-$I$7),$G$3)*POWER(($I$7-$G$5)/(I64-$G$5),$G$4)</f>
        <v>1</v>
      </c>
      <c r="L64" s="21"/>
      <c r="M64" s="103"/>
      <c r="N64" s="103"/>
      <c r="O64" s="22"/>
      <c r="P64" s="22"/>
      <c r="Q64" s="0"/>
      <c r="R64" s="25"/>
      <c r="S64" s="117"/>
      <c r="T64" s="2"/>
      <c r="U64" s="2"/>
    </row>
    <row r="65" customFormat="false" ht="12.75" hidden="false" customHeight="false" outlineLevel="0" collapsed="false">
      <c r="A65" s="85" t="n">
        <f aca="false">A64-0.005</f>
        <v>-0.215</v>
      </c>
      <c r="B65" s="86" t="n">
        <f aca="false">1-POWER(A65/$A$7,$G$2)*POWER((1-A65)/(1-$A$7),$G$3)*POWER(($A$7-$G$5)/(A65-$G$5),$G$4)</f>
        <v>0.370629370629371</v>
      </c>
      <c r="C65" s="85" t="n">
        <f aca="false">C64-0.005</f>
        <v>0.0349999999999998</v>
      </c>
      <c r="D65" s="86" t="n">
        <f aca="false">1-POWER(C65/$C$7,$G$2)*POWER((1-C65)/(1-$C$7),$G$3)*POWER(($C$7-$G$5)/(C65-$G$5),$G$4)</f>
        <v>0.56989247311828</v>
      </c>
      <c r="E65" s="86" t="n">
        <f aca="false">E64-0.005</f>
        <v>0.225</v>
      </c>
      <c r="F65" s="86" t="n">
        <f aca="false">1-POWER(E65/$E$7,$G$2)*POWER((1-E65)/(1-$E$7),$G$3)*POWER(($E$7-$G$5)/(E65-$G$5),$G$4)</f>
        <v>1</v>
      </c>
      <c r="G65" s="91" t="n">
        <f aca="false">G64-0.005</f>
        <v>0.3338</v>
      </c>
      <c r="H65" s="2" t="n">
        <f aca="false">1-POWER(G65/$G$7,$G$2)*POWER((1-G65)/(1-$G$7),$G$3)*POWER(($G$7-$G$5)/(G65-$G$5),$G$4)</f>
        <v>1.59446450060168</v>
      </c>
      <c r="I65" s="1" t="n">
        <f aca="false">I64-0.005</f>
        <v>0.225</v>
      </c>
      <c r="J65" s="2" t="n">
        <f aca="false">1-POWER(I65/$I$7,$G$2)*POWER((1-I65)/(1-$I$7),$G$3)*POWER(($I$7-$G$5)/(I65-$G$5),$G$4)</f>
        <v>1</v>
      </c>
      <c r="L65" s="21"/>
      <c r="M65" s="103"/>
      <c r="N65" s="103"/>
      <c r="O65" s="22"/>
      <c r="P65" s="22"/>
      <c r="Q65" s="0"/>
      <c r="R65" s="25"/>
      <c r="S65" s="117"/>
      <c r="T65" s="2"/>
      <c r="U65" s="2"/>
    </row>
    <row r="66" customFormat="false" ht="12.75" hidden="false" customHeight="false" outlineLevel="0" collapsed="false">
      <c r="A66" s="85" t="n">
        <f aca="false">A65-0.005</f>
        <v>-0.22</v>
      </c>
      <c r="B66" s="86" t="n">
        <f aca="false">1-POWER(A66/$A$7,$G$2)*POWER((1-A66)/(1-$A$7),$G$3)*POWER(($A$7-$G$5)/(A66-$G$5),$G$4)</f>
        <v>0.375</v>
      </c>
      <c r="C66" s="85" t="n">
        <f aca="false">C65-0.005</f>
        <v>0.0299999999999998</v>
      </c>
      <c r="D66" s="86" t="n">
        <f aca="false">1-POWER(C66/$C$7,$G$2)*POWER((1-C66)/(1-$C$7),$G$3)*POWER(($C$7-$G$5)/(C66-$G$5),$G$4)</f>
        <v>0.574468085106383</v>
      </c>
      <c r="E66" s="86" t="n">
        <f aca="false">E65-0.005</f>
        <v>0.22</v>
      </c>
      <c r="F66" s="86" t="n">
        <f aca="false">1-POWER(E66/$E$7,$G$2)*POWER((1-E66)/(1-$E$7),$G$3)*POWER(($E$7-$G$5)/(E66-$G$5),$G$4)</f>
        <v>1</v>
      </c>
      <c r="G66" s="91" t="n">
        <f aca="false">G65-0.005</f>
        <v>0.3288</v>
      </c>
      <c r="H66" s="2" t="n">
        <f aca="false">1-POWER(G66/$G$7,$G$2)*POWER((1-G66)/(1-$G$7),$G$3)*POWER(($G$7-$G$5)/(G66-$G$5),$G$4)</f>
        <v>1.57710280373832</v>
      </c>
      <c r="I66" s="1" t="n">
        <f aca="false">I65-0.005</f>
        <v>0.22</v>
      </c>
      <c r="J66" s="2" t="n">
        <f aca="false">1-POWER(I66/$I$7,$G$2)*POWER((1-I66)/(1-$I$7),$G$3)*POWER(($I$7-$G$5)/(I66-$G$5),$G$4)</f>
        <v>1</v>
      </c>
      <c r="L66" s="21"/>
      <c r="M66" s="103"/>
      <c r="N66" s="103"/>
      <c r="O66" s="22"/>
      <c r="P66" s="22"/>
      <c r="Q66" s="0"/>
      <c r="R66" s="25"/>
      <c r="S66" s="117"/>
      <c r="T66" s="2"/>
      <c r="U66" s="2"/>
    </row>
    <row r="67" customFormat="false" ht="12.75" hidden="false" customHeight="false" outlineLevel="0" collapsed="false">
      <c r="A67" s="85" t="n">
        <f aca="false">A66-0.005</f>
        <v>-0.225</v>
      </c>
      <c r="B67" s="86" t="n">
        <f aca="false">1-POWER(A67/$A$7,$G$2)*POWER((1-A67)/(1-$A$7),$G$3)*POWER(($A$7-$G$5)/(A67-$G$5),$G$4)</f>
        <v>0.379310344827586</v>
      </c>
      <c r="C67" s="85" t="n">
        <f aca="false">C66-0.005</f>
        <v>0.0249999999999998</v>
      </c>
      <c r="D67" s="86" t="n">
        <f aca="false">1-POWER(C67/$C$7,$G$2)*POWER((1-C67)/(1-$C$7),$G$3)*POWER(($C$7-$G$5)/(C67-$G$5),$G$4)</f>
        <v>0.578947368421053</v>
      </c>
      <c r="E67" s="86" t="n">
        <f aca="false">E66-0.005</f>
        <v>0.215</v>
      </c>
      <c r="F67" s="86" t="n">
        <f aca="false">1-POWER(E67/$E$7,$G$2)*POWER((1-E67)/(1-$E$7),$G$3)*POWER(($E$7-$G$5)/(E67-$G$5),$G$4)</f>
        <v>1</v>
      </c>
      <c r="G67" s="91" t="n">
        <f aca="false">G66-0.005</f>
        <v>0.3238</v>
      </c>
      <c r="H67" s="2" t="n">
        <f aca="false">1-POWER(G67/$G$7,$G$2)*POWER((1-G67)/(1-$G$7),$G$3)*POWER(($G$7-$G$5)/(G67-$G$5),$G$4)</f>
        <v>1.56072644721907</v>
      </c>
      <c r="I67" s="1" t="n">
        <f aca="false">I66-0.005</f>
        <v>0.215</v>
      </c>
      <c r="J67" s="2" t="n">
        <f aca="false">1-POWER(I67/$I$7,$G$2)*POWER((1-I67)/(1-$I$7),$G$3)*POWER(($I$7-$G$5)/(I67-$G$5),$G$4)</f>
        <v>1</v>
      </c>
      <c r="L67" s="21"/>
      <c r="M67" s="103"/>
      <c r="N67" s="103"/>
      <c r="O67" s="118"/>
      <c r="P67" s="118"/>
      <c r="Q67" s="0"/>
      <c r="R67" s="25"/>
      <c r="S67" s="117"/>
      <c r="T67" s="2"/>
      <c r="U67" s="2"/>
    </row>
    <row r="68" customFormat="false" ht="12.75" hidden="false" customHeight="false" outlineLevel="0" collapsed="false">
      <c r="A68" s="85" t="n">
        <f aca="false">A67-0.005</f>
        <v>-0.23</v>
      </c>
      <c r="B68" s="86" t="n">
        <f aca="false">1-POWER(A68/$A$7,$G$2)*POWER((1-A68)/(1-$A$7),$G$3)*POWER(($A$7-$G$5)/(A68-$G$5),$G$4)</f>
        <v>0.383561643835616</v>
      </c>
      <c r="C68" s="85" t="n">
        <f aca="false">C67-0.005</f>
        <v>0.0199999999999998</v>
      </c>
      <c r="D68" s="86" t="n">
        <f aca="false">1-POWER(C68/$C$7,$G$2)*POWER((1-C68)/(1-$C$7),$G$3)*POWER(($C$7-$G$5)/(C68-$G$5),$G$4)</f>
        <v>0.583333333333334</v>
      </c>
      <c r="E68" s="86" t="n">
        <f aca="false">E67-0.005</f>
        <v>0.21</v>
      </c>
      <c r="F68" s="86" t="n">
        <f aca="false">1-POWER(E68/$E$7,$G$2)*POWER((1-E68)/(1-$E$7),$G$3)*POWER(($E$7-$G$5)/(E68-$G$5),$G$4)</f>
        <v>1</v>
      </c>
      <c r="G68" s="91" t="n">
        <f aca="false">G67-0.005</f>
        <v>0.3188</v>
      </c>
      <c r="H68" s="2" t="n">
        <f aca="false">1-POWER(G68/$G$7,$G$2)*POWER((1-G68)/(1-$G$7),$G$3)*POWER(($G$7-$G$5)/(G68-$G$5),$G$4)</f>
        <v>1.54525386313466</v>
      </c>
      <c r="I68" s="1" t="n">
        <f aca="false">I67-0.005</f>
        <v>0.21</v>
      </c>
      <c r="J68" s="2" t="n">
        <f aca="false">1-POWER(I68/$I$7,$G$2)*POWER((1-I68)/(1-$I$7),$G$3)*POWER(($I$7-$G$5)/(I68-$G$5),$G$4)</f>
        <v>1</v>
      </c>
      <c r="L68" s="21"/>
      <c r="M68" s="103"/>
      <c r="N68" s="103"/>
      <c r="O68" s="118"/>
      <c r="P68" s="118"/>
      <c r="Q68" s="0"/>
      <c r="R68" s="25"/>
      <c r="S68" s="92" t="n">
        <f aca="false">SUM(S52:S66)</f>
        <v>0</v>
      </c>
      <c r="T68" s="2"/>
      <c r="U68" s="93" t="e">
        <f aca="false">SUM(U53:U66)</f>
        <v>#DIV/0!</v>
      </c>
    </row>
    <row r="69" customFormat="false" ht="12.75" hidden="false" customHeight="false" outlineLevel="0" collapsed="false">
      <c r="A69" s="85" t="n">
        <f aca="false">A68-0.005</f>
        <v>-0.235</v>
      </c>
      <c r="B69" s="86" t="n">
        <f aca="false">1-POWER(A69/$A$7,$G$2)*POWER((1-A69)/(1-$A$7),$G$3)*POWER(($A$7-$G$5)/(A69-$G$5),$G$4)</f>
        <v>0.387755102040816</v>
      </c>
      <c r="C69" s="85" t="n">
        <f aca="false">C68-0.005</f>
        <v>0.0149999999999998</v>
      </c>
      <c r="D69" s="86" t="n">
        <f aca="false">1-POWER(C69/$C$7,$G$2)*POWER((1-C69)/(1-$C$7),$G$3)*POWER(($C$7-$G$5)/(C69-$G$5),$G$4)</f>
        <v>0.587628865979382</v>
      </c>
      <c r="E69" s="86" t="n">
        <f aca="false">E68-0.005</f>
        <v>0.205</v>
      </c>
      <c r="F69" s="86" t="n">
        <f aca="false">1-POWER(E69/$E$7,$G$2)*POWER((1-E69)/(1-$E$7),$G$3)*POWER(($E$7-$G$5)/(E69-$G$5),$G$4)</f>
        <v>1</v>
      </c>
      <c r="G69" s="91" t="n">
        <f aca="false">G68-0.005</f>
        <v>0.3138</v>
      </c>
      <c r="H69" s="2" t="n">
        <f aca="false">1-POWER(G69/$G$7,$G$2)*POWER((1-G69)/(1-$G$7),$G$3)*POWER(($G$7-$G$5)/(G69-$G$5),$G$4)</f>
        <v>1.53061224489796</v>
      </c>
      <c r="I69" s="1" t="n">
        <f aca="false">I68-0.005</f>
        <v>0.205</v>
      </c>
      <c r="J69" s="2" t="n">
        <f aca="false">1-POWER(I69/$I$7,$G$2)*POWER((1-I69)/(1-$I$7),$G$3)*POWER(($I$7-$G$5)/(I69-$G$5),$G$4)</f>
        <v>1</v>
      </c>
      <c r="L69" s="21"/>
      <c r="M69" s="67"/>
      <c r="N69" s="67"/>
      <c r="O69" s="22"/>
      <c r="P69" s="22"/>
      <c r="Q69" s="25"/>
      <c r="R69" s="25"/>
      <c r="S69" s="117"/>
      <c r="T69" s="2"/>
      <c r="U69" s="2"/>
    </row>
    <row r="70" customFormat="false" ht="13.5" hidden="false" customHeight="false" outlineLevel="0" collapsed="false">
      <c r="A70" s="85" t="n">
        <f aca="false">A69-0.005</f>
        <v>-0.24</v>
      </c>
      <c r="B70" s="86" t="n">
        <f aca="false">1-POWER(A70/$A$7,$G$2)*POWER((1-A70)/(1-$A$7),$G$3)*POWER(($A$7-$G$5)/(A70-$G$5),$G$4)</f>
        <v>0.391891891891892</v>
      </c>
      <c r="C70" s="85" t="n">
        <f aca="false">C69-0.005</f>
        <v>0.00999999999999979</v>
      </c>
      <c r="D70" s="86" t="n">
        <f aca="false">1-POWER(C70/$C$7,$G$2)*POWER((1-C70)/(1-$C$7),$G$3)*POWER(($C$7-$G$5)/(C70-$G$5),$G$4)</f>
        <v>0.591836734693878</v>
      </c>
      <c r="E70" s="86" t="n">
        <f aca="false">E69-0.005</f>
        <v>0.2</v>
      </c>
      <c r="F70" s="86" t="n">
        <f aca="false">1-POWER(E70/$E$7,$G$2)*POWER((1-E70)/(1-$E$7),$G$3)*POWER(($E$7-$G$5)/(E70-$G$5),$G$4)</f>
        <v>1</v>
      </c>
      <c r="G70" s="91" t="n">
        <f aca="false">G69-0.005</f>
        <v>0.3088</v>
      </c>
      <c r="H70" s="2" t="n">
        <f aca="false">1-POWER(G70/$G$7,$G$2)*POWER((1-G70)/(1-$G$7),$G$3)*POWER(($G$7-$G$5)/(G70-$G$5),$G$4)</f>
        <v>1.51673640167364</v>
      </c>
      <c r="I70" s="1" t="n">
        <f aca="false">I69-0.005</f>
        <v>0.2</v>
      </c>
      <c r="J70" s="2" t="n">
        <f aca="false">1-POWER(I70/$I$7,$G$2)*POWER((1-I70)/(1-$I$7),$G$3)*POWER(($I$7-$G$5)/(I70-$G$5),$G$4)</f>
        <v>1</v>
      </c>
      <c r="L70" s="11"/>
      <c r="M70" s="94"/>
      <c r="N70" s="94"/>
      <c r="O70" s="95"/>
      <c r="P70" s="95"/>
      <c r="Q70" s="96"/>
      <c r="R70" s="96"/>
      <c r="S70" s="96"/>
      <c r="T70" s="98"/>
      <c r="U70" s="98"/>
    </row>
    <row r="71" customFormat="false" ht="12.75" hidden="false" customHeight="false" outlineLevel="0" collapsed="false">
      <c r="A71" s="85" t="n">
        <f aca="false">A70-0.005</f>
        <v>-0.245</v>
      </c>
      <c r="B71" s="86" t="n">
        <f aca="false">1-POWER(A71/$A$7,$G$2)*POWER((1-A71)/(1-$A$7),$G$3)*POWER(($A$7-$G$5)/(A71-$G$5),$G$4)</f>
        <v>0.395973154362416</v>
      </c>
      <c r="C71" s="85" t="n">
        <f aca="false">C70-0.005</f>
        <v>0.00499999999999979</v>
      </c>
      <c r="D71" s="86" t="n">
        <f aca="false">1-POWER(C71/$C$7,$G$2)*POWER((1-C71)/(1-$C$7),$G$3)*POWER(($C$7-$G$5)/(C71-$G$5),$G$4)</f>
        <v>0.595959595959596</v>
      </c>
      <c r="E71" s="86" t="n">
        <f aca="false">E70-0.005</f>
        <v>0.195</v>
      </c>
      <c r="F71" s="86" t="n">
        <f aca="false">1-POWER(E71/$E$7,$G$2)*POWER((1-E71)/(1-$E$7),$G$3)*POWER(($E$7-$G$5)/(E71-$G$5),$G$4)</f>
        <v>1</v>
      </c>
      <c r="G71" s="91" t="n">
        <f aca="false">G70-0.005</f>
        <v>0.3038</v>
      </c>
      <c r="H71" s="2" t="n">
        <f aca="false">1-POWER(G71/$G$7,$G$2)*POWER((1-G71)/(1-$G$7),$G$3)*POWER(($G$7-$G$5)/(G71-$G$5),$G$4)</f>
        <v>1.50356778797146</v>
      </c>
      <c r="I71" s="1" t="n">
        <f aca="false">I70-0.005</f>
        <v>0.195</v>
      </c>
      <c r="J71" s="2" t="n">
        <f aca="false">1-POWER(I71/$I$7,$G$2)*POWER((1-I71)/(1-$I$7),$G$3)*POWER(($I$7-$G$5)/(I71-$G$5),$G$4)</f>
        <v>1</v>
      </c>
      <c r="L71" s="21" t="s">
        <v>22</v>
      </c>
      <c r="M71" s="67"/>
      <c r="N71" s="67"/>
      <c r="O71" s="22" t="n">
        <f aca="false">M71*(1-$L$72)+N71*$L$72</f>
        <v>0</v>
      </c>
      <c r="P71" s="56" t="n">
        <f aca="false">(1-N71)*$L$72/((1-N71)*$L$72+(1-M71)*(1-$L$72))</f>
        <v>0.94</v>
      </c>
      <c r="Q71" s="119" t="n">
        <f aca="false">1-POWER(P71/$L$72,$G$2)*POWER((1-P71)/(1-$L$72),$G$3)*POWER(($L$72-$G$5)/(P71-$G$5),$G$4)</f>
        <v>0</v>
      </c>
      <c r="R71" s="56"/>
      <c r="S71" s="56" t="n">
        <f aca="false">POWER(Q71-O71,2)</f>
        <v>0</v>
      </c>
      <c r="T71" s="2" t="e">
        <f aca="false">1/(O71*O71)</f>
        <v>#DIV/0!</v>
      </c>
      <c r="U71" s="2" t="e">
        <f aca="false">S71*T71</f>
        <v>#DIV/0!</v>
      </c>
    </row>
    <row r="72" customFormat="false" ht="12.75" hidden="false" customHeight="false" outlineLevel="0" collapsed="false">
      <c r="A72" s="85" t="n">
        <f aca="false">A71-0.005</f>
        <v>-0.25</v>
      </c>
      <c r="B72" s="86" t="n">
        <f aca="false">1-POWER(A72/$A$7,$G$2)*POWER((1-A72)/(1-$A$7),$G$3)*POWER(($A$7-$G$5)/(A72-$G$5),$G$4)</f>
        <v>0.4</v>
      </c>
      <c r="C72" s="85" t="n">
        <f aca="false">C71-0.005</f>
        <v>-2.09901540593194E-016</v>
      </c>
      <c r="D72" s="86" t="n">
        <f aca="false">1-POWER(C72/$C$7,$G$2)*POWER((1-C72)/(1-$C$7),$G$3)*POWER(($C$7-$G$5)/(C72-$G$5),$G$4)</f>
        <v>0.6</v>
      </c>
      <c r="E72" s="86" t="n">
        <f aca="false">E71-0.005</f>
        <v>0.19</v>
      </c>
      <c r="F72" s="86" t="n">
        <f aca="false">1-POWER(E72/$E$7,$G$2)*POWER((1-E72)/(1-$E$7),$G$3)*POWER(($E$7-$G$5)/(E72-$G$5),$G$4)</f>
        <v>1</v>
      </c>
      <c r="G72" s="91" t="n">
        <f aca="false">G71-0.005</f>
        <v>0.2988</v>
      </c>
      <c r="H72" s="2" t="n">
        <f aca="false">1-POWER(G72/$G$7,$G$2)*POWER((1-G72)/(1-$G$7),$G$3)*POWER(($G$7-$G$5)/(G72-$G$5),$G$4)</f>
        <v>1.49105367793241</v>
      </c>
      <c r="I72" s="1" t="n">
        <f aca="false">I71-0.005</f>
        <v>0.19</v>
      </c>
      <c r="J72" s="2" t="n">
        <f aca="false">1-POWER(I72/$I$7,$G$2)*POWER((1-I72)/(1-$I$7),$G$3)*POWER(($I$7-$G$5)/(I72-$G$5),$G$4)</f>
        <v>1</v>
      </c>
      <c r="L72" s="33" t="n">
        <v>0.94</v>
      </c>
      <c r="M72" s="67" t="n">
        <v>0</v>
      </c>
      <c r="N72" s="67" t="n">
        <v>0</v>
      </c>
      <c r="O72" s="22" t="n">
        <f aca="false">M72*(1-$L$72)+N72*$L$72</f>
        <v>0</v>
      </c>
      <c r="P72" s="56" t="n">
        <f aca="false">(1-N72)*$L$72/((1-N72)*$L$72+(1-M72)*(1-$L$72))</f>
        <v>0.94</v>
      </c>
      <c r="Q72" s="119" t="n">
        <f aca="false">1-POWER(P72/$L$72,$G$2)*POWER((1-P72)/(1-$L$72),$G$3)*POWER(($L$72-$G$5)/(P72-$G$5),$G$4)</f>
        <v>0</v>
      </c>
      <c r="R72" s="56" t="e">
        <f aca="false">N72*$L$72/(N72*$L$72+M72*(1-$L$72))</f>
        <v>#DIV/0!</v>
      </c>
      <c r="S72" s="56" t="n">
        <f aca="false">POWER(Q72-O72,2)</f>
        <v>0</v>
      </c>
      <c r="T72" s="2" t="e">
        <f aca="false">1/(O72*O72)</f>
        <v>#DIV/0!</v>
      </c>
      <c r="U72" s="2" t="e">
        <f aca="false">S72*T72</f>
        <v>#DIV/0!</v>
      </c>
    </row>
    <row r="73" customFormat="false" ht="12.75" hidden="false" customHeight="false" outlineLevel="0" collapsed="false">
      <c r="A73" s="85" t="n">
        <f aca="false">A72-0.005</f>
        <v>-0.255</v>
      </c>
      <c r="B73" s="86" t="n">
        <f aca="false">1-POWER(A73/$A$7,$G$2)*POWER((1-A73)/(1-$A$7),$G$3)*POWER(($A$7-$G$5)/(A73-$G$5),$G$4)</f>
        <v>0.403973509933775</v>
      </c>
      <c r="C73" s="85" t="n">
        <f aca="false">C72-0.005</f>
        <v>-0.00500000000000021</v>
      </c>
      <c r="D73" s="86" t="n">
        <f aca="false">1-POWER(C73/$C$7,$G$2)*POWER((1-C73)/(1-$C$7),$G$3)*POWER(($C$7-$G$5)/(C73-$G$5),$G$4)</f>
        <v>0.603960396039604</v>
      </c>
      <c r="E73" s="86" t="n">
        <f aca="false">E72-0.005</f>
        <v>0.185</v>
      </c>
      <c r="F73" s="86" t="n">
        <f aca="false">1-POWER(E73/$E$7,$G$2)*POWER((1-E73)/(1-$E$7),$G$3)*POWER(($E$7-$G$5)/(E73-$G$5),$G$4)</f>
        <v>1</v>
      </c>
      <c r="G73" s="91" t="n">
        <f aca="false">G72-0.005</f>
        <v>0.2938</v>
      </c>
      <c r="H73" s="2" t="n">
        <f aca="false">1-POWER(G73/$G$7,$G$2)*POWER((1-G73)/(1-$G$7),$G$3)*POWER(($G$7-$G$5)/(G73-$G$5),$G$4)</f>
        <v>1.47914645974782</v>
      </c>
      <c r="I73" s="1" t="n">
        <f aca="false">I72-0.005</f>
        <v>0.185</v>
      </c>
      <c r="J73" s="2" t="n">
        <f aca="false">1-POWER(I73/$I$7,$G$2)*POWER((1-I73)/(1-$I$7),$G$3)*POWER(($I$7-$G$5)/(I73-$G$5),$G$4)</f>
        <v>1</v>
      </c>
      <c r="L73" s="21"/>
      <c r="M73" s="67" t="n">
        <v>0</v>
      </c>
      <c r="N73" s="67" t="n">
        <v>0</v>
      </c>
      <c r="O73" s="22" t="n">
        <f aca="false">M73*(1-$L$72)+N73*$L$72</f>
        <v>0</v>
      </c>
      <c r="P73" s="56" t="n">
        <f aca="false">(1-N73)*$L$72/((1-N73)*$L$72+(1-M73)*(1-$L$72))</f>
        <v>0.94</v>
      </c>
      <c r="Q73" s="119" t="n">
        <f aca="false">1-POWER(P73/$L$72,$G$2)*POWER((1-P73)/(1-$L$72),$G$3)*POWER(($L$72-$G$5)/(P73-$G$5),$G$4)</f>
        <v>0</v>
      </c>
      <c r="R73" s="56" t="e">
        <f aca="false">N73*$L$72/(N73*$L$72+M73*(1-$L$72))</f>
        <v>#DIV/0!</v>
      </c>
      <c r="S73" s="56" t="n">
        <f aca="false">POWER(Q73-O73,2)</f>
        <v>0</v>
      </c>
      <c r="T73" s="2" t="e">
        <f aca="false">1/(O73*O73)</f>
        <v>#DIV/0!</v>
      </c>
      <c r="U73" s="2" t="e">
        <f aca="false">S73*T73</f>
        <v>#DIV/0!</v>
      </c>
    </row>
    <row r="74" customFormat="false" ht="12.75" hidden="false" customHeight="false" outlineLevel="0" collapsed="false">
      <c r="A74" s="85" t="n">
        <f aca="false">A73-0.005</f>
        <v>-0.26</v>
      </c>
      <c r="B74" s="86" t="n">
        <f aca="false">1-POWER(A74/$A$7,$G$2)*POWER((1-A74)/(1-$A$7),$G$3)*POWER(($A$7-$G$5)/(A74-$G$5),$G$4)</f>
        <v>0.407894736842105</v>
      </c>
      <c r="C74" s="85" t="n">
        <f aca="false">C73-0.005</f>
        <v>-0.0100000000000002</v>
      </c>
      <c r="D74" s="86" t="n">
        <f aca="false">1-POWER(C74/$C$7,$G$2)*POWER((1-C74)/(1-$C$7),$G$3)*POWER(($C$7-$G$5)/(C74-$G$5),$G$4)</f>
        <v>0.607843137254902</v>
      </c>
      <c r="E74" s="86" t="n">
        <f aca="false">E73-0.005</f>
        <v>0.18</v>
      </c>
      <c r="F74" s="86" t="n">
        <f aca="false">1-POWER(E74/$E$7,$G$2)*POWER((1-E74)/(1-$E$7),$G$3)*POWER(($E$7-$G$5)/(E74-$G$5),$G$4)</f>
        <v>1</v>
      </c>
      <c r="G74" s="91" t="n">
        <f aca="false">G73-0.005</f>
        <v>0.2888</v>
      </c>
      <c r="H74" s="2" t="n">
        <f aca="false">1-POWER(G74/$G$7,$G$2)*POWER((1-G74)/(1-$G$7),$G$3)*POWER(($G$7-$G$5)/(G74-$G$5),$G$4)</f>
        <v>1.46780303030303</v>
      </c>
      <c r="I74" s="1" t="n">
        <f aca="false">I73-0.005</f>
        <v>0.18</v>
      </c>
      <c r="J74" s="2" t="n">
        <f aca="false">1-POWER(I74/$I$7,$G$2)*POWER((1-I74)/(1-$I$7),$G$3)*POWER(($I$7-$G$5)/(I74-$G$5),$G$4)</f>
        <v>1</v>
      </c>
      <c r="L74" s="21"/>
      <c r="M74" s="67" t="n">
        <v>0</v>
      </c>
      <c r="N74" s="67" t="n">
        <v>0</v>
      </c>
      <c r="O74" s="22" t="n">
        <f aca="false">M74*(1-$L$72)+N74*$L$72</f>
        <v>0</v>
      </c>
      <c r="P74" s="56" t="n">
        <f aca="false">(1-N74)*$L$72/((1-N74)*$L$72+(1-M74)*(1-$L$72))</f>
        <v>0.94</v>
      </c>
      <c r="Q74" s="119" t="n">
        <f aca="false">1-POWER(P74/$L$72,$G$2)*POWER((1-P74)/(1-$L$72),$G$3)*POWER(($L$72-$G$5)/(P74-$G$5),$G$4)</f>
        <v>0</v>
      </c>
      <c r="R74" s="56" t="e">
        <f aca="false">N74*$L$72/(N74*$L$72+M74*(1-$L$72))</f>
        <v>#DIV/0!</v>
      </c>
      <c r="S74" s="56" t="n">
        <f aca="false">POWER(Q74-O74,2)</f>
        <v>0</v>
      </c>
      <c r="T74" s="2" t="e">
        <f aca="false">1/(O74*O74)</f>
        <v>#DIV/0!</v>
      </c>
      <c r="U74" s="2" t="e">
        <f aca="false">S74*T74</f>
        <v>#DIV/0!</v>
      </c>
    </row>
    <row r="75" customFormat="false" ht="12.75" hidden="false" customHeight="false" outlineLevel="0" collapsed="false">
      <c r="A75" s="85" t="n">
        <f aca="false">A74-0.005</f>
        <v>-0.265</v>
      </c>
      <c r="B75" s="86" t="n">
        <f aca="false">1-POWER(A75/$A$7,$G$2)*POWER((1-A75)/(1-$A$7),$G$3)*POWER(($A$7-$G$5)/(A75-$G$5),$G$4)</f>
        <v>0.411764705882353</v>
      </c>
      <c r="C75" s="85" t="n">
        <f aca="false">C74-0.005</f>
        <v>-0.0150000000000002</v>
      </c>
      <c r="D75" s="86" t="n">
        <f aca="false">1-POWER(C75/$C$7,$G$2)*POWER((1-C75)/(1-$C$7),$G$3)*POWER(($C$7-$G$5)/(C75-$G$5),$G$4)</f>
        <v>0.611650485436893</v>
      </c>
      <c r="E75" s="86" t="n">
        <f aca="false">E74-0.005</f>
        <v>0.175</v>
      </c>
      <c r="F75" s="86" t="n">
        <f aca="false">1-POWER(E75/$E$7,$G$2)*POWER((1-E75)/(1-$E$7),$G$3)*POWER(($E$7-$G$5)/(E75-$G$5),$G$4)</f>
        <v>1</v>
      </c>
      <c r="G75" s="91" t="n">
        <f aca="false">G74-0.005</f>
        <v>0.2838</v>
      </c>
      <c r="H75" s="2" t="n">
        <f aca="false">1-POWER(G75/$G$7,$G$2)*POWER((1-G75)/(1-$G$7),$G$3)*POWER(($G$7-$G$5)/(G75-$G$5),$G$4)</f>
        <v>1.45698427382054</v>
      </c>
      <c r="I75" s="1" t="n">
        <f aca="false">I74-0.005</f>
        <v>0.175</v>
      </c>
      <c r="J75" s="2" t="n">
        <f aca="false">1-POWER(I75/$I$7,$G$2)*POWER((1-I75)/(1-$I$7),$G$3)*POWER(($I$7-$G$5)/(I75-$G$5),$G$4)</f>
        <v>1</v>
      </c>
      <c r="L75" s="21"/>
      <c r="M75" s="67" t="n">
        <v>0</v>
      </c>
      <c r="N75" s="67" t="n">
        <v>0</v>
      </c>
      <c r="O75" s="22" t="n">
        <f aca="false">M75*(1-$L$72)+N75*$L$72</f>
        <v>0</v>
      </c>
      <c r="P75" s="56" t="n">
        <f aca="false">(1-N75)*$L$72/((1-N75)*$L$72+(1-M75)*(1-$L$72))</f>
        <v>0.94</v>
      </c>
      <c r="Q75" s="119" t="n">
        <f aca="false">1-POWER(P75/$L$72,$G$2)*POWER((1-P75)/(1-$L$72),$G$3)*POWER(($L$72-$G$5)/(P75-$G$5),$G$4)</f>
        <v>0</v>
      </c>
      <c r="R75" s="56" t="e">
        <f aca="false">N75*$L$72/(N75*$L$72+M75*(1-$L$72))</f>
        <v>#DIV/0!</v>
      </c>
      <c r="S75" s="56" t="n">
        <f aca="false">POWER(Q75-O75,2)</f>
        <v>0</v>
      </c>
      <c r="T75" s="2" t="e">
        <f aca="false">1/(O75*O75)</f>
        <v>#DIV/0!</v>
      </c>
      <c r="U75" s="2" t="e">
        <f aca="false">S75*T75</f>
        <v>#DIV/0!</v>
      </c>
    </row>
    <row r="76" customFormat="false" ht="12.75" hidden="false" customHeight="false" outlineLevel="0" collapsed="false">
      <c r="A76" s="85" t="n">
        <f aca="false">A75-0.005</f>
        <v>-0.27</v>
      </c>
      <c r="B76" s="86" t="n">
        <f aca="false">1-POWER(A76/$A$7,$G$2)*POWER((1-A76)/(1-$A$7),$G$3)*POWER(($A$7-$G$5)/(A76-$G$5),$G$4)</f>
        <v>0.415584415584416</v>
      </c>
      <c r="C76" s="85" t="n">
        <f aca="false">C75-0.005</f>
        <v>-0.0200000000000002</v>
      </c>
      <c r="D76" s="86" t="n">
        <f aca="false">1-POWER(C76/$C$7,$G$2)*POWER((1-C76)/(1-$C$7),$G$3)*POWER(($C$7-$G$5)/(C76-$G$5),$G$4)</f>
        <v>0.615384615384616</v>
      </c>
      <c r="E76" s="86" t="n">
        <f aca="false">E75-0.005</f>
        <v>0.17</v>
      </c>
      <c r="F76" s="86" t="n">
        <f aca="false">1-POWER(E76/$E$7,$G$2)*POWER((1-E76)/(1-$E$7),$G$3)*POWER(($E$7-$G$5)/(E76-$G$5),$G$4)</f>
        <v>1</v>
      </c>
      <c r="G76" s="91" t="n">
        <f aca="false">G75-0.005</f>
        <v>0.2788</v>
      </c>
      <c r="H76" s="2" t="n">
        <f aca="false">1-POWER(G76/$G$7,$G$2)*POWER((1-G76)/(1-$G$7),$G$3)*POWER(($G$7-$G$5)/(G76-$G$5),$G$4)</f>
        <v>1.44665461121157</v>
      </c>
      <c r="I76" s="1" t="n">
        <f aca="false">I75-0.005</f>
        <v>0.17</v>
      </c>
      <c r="J76" s="2" t="n">
        <f aca="false">1-POWER(I76/$I$7,$G$2)*POWER((1-I76)/(1-$I$7),$G$3)*POWER(($I$7-$G$5)/(I76-$G$5),$G$4)</f>
        <v>1</v>
      </c>
      <c r="L76" s="21"/>
      <c r="M76" s="67" t="n">
        <v>0</v>
      </c>
      <c r="N76" s="67" t="n">
        <v>0</v>
      </c>
      <c r="O76" s="22" t="n">
        <f aca="false">M76*(1-$L$72)+N76*$L$72</f>
        <v>0</v>
      </c>
      <c r="P76" s="56" t="n">
        <f aca="false">(1-N76)*$L$72/((1-N76)*$L$72+(1-M76)*(1-$L$72))</f>
        <v>0.94</v>
      </c>
      <c r="Q76" s="119" t="n">
        <f aca="false">1-POWER(P76/$L$72,$G$2)*POWER((1-P76)/(1-$L$72),$G$3)*POWER(($L$72-$G$5)/(P76-$G$5),$G$4)</f>
        <v>0</v>
      </c>
      <c r="R76" s="56" t="e">
        <f aca="false">N76*$L$72/(N76*$L$72+M76*(1-$L$72))</f>
        <v>#DIV/0!</v>
      </c>
      <c r="S76" s="56" t="n">
        <f aca="false">POWER(Q76-O76,2)</f>
        <v>0</v>
      </c>
      <c r="T76" s="2" t="e">
        <f aca="false">1/(O76*O76)</f>
        <v>#DIV/0!</v>
      </c>
      <c r="U76" s="2" t="e">
        <f aca="false">S76*T76</f>
        <v>#DIV/0!</v>
      </c>
    </row>
    <row r="77" customFormat="false" ht="12.75" hidden="false" customHeight="false" outlineLevel="0" collapsed="false">
      <c r="A77" s="85" t="n">
        <f aca="false">A76-0.005</f>
        <v>-0.275</v>
      </c>
      <c r="B77" s="86" t="n">
        <f aca="false">1-POWER(A77/$A$7,$G$2)*POWER((1-A77)/(1-$A$7),$G$3)*POWER(($A$7-$G$5)/(A77-$G$5),$G$4)</f>
        <v>0.419354838709677</v>
      </c>
      <c r="C77" s="85" t="n">
        <f aca="false">C76-0.005</f>
        <v>-0.0250000000000002</v>
      </c>
      <c r="D77" s="86" t="n">
        <f aca="false">1-POWER(C77/$C$7,$G$2)*POWER((1-C77)/(1-$C$7),$G$3)*POWER(($C$7-$G$5)/(C77-$G$5),$G$4)</f>
        <v>0.619047619047619</v>
      </c>
      <c r="E77" s="86" t="n">
        <f aca="false">E76-0.005</f>
        <v>0.165</v>
      </c>
      <c r="F77" s="86" t="n">
        <f aca="false">1-POWER(E77/$E$7,$G$2)*POWER((1-E77)/(1-$E$7),$G$3)*POWER(($E$7-$G$5)/(E77-$G$5),$G$4)</f>
        <v>1</v>
      </c>
      <c r="G77" s="91" t="n">
        <f aca="false">G76-0.005</f>
        <v>0.2738</v>
      </c>
      <c r="H77" s="2" t="n">
        <f aca="false">1-POWER(G77/$G$7,$G$2)*POWER((1-G77)/(1-$G$7),$G$3)*POWER(($G$7-$G$5)/(G77-$G$5),$G$4)</f>
        <v>1.4367816091954</v>
      </c>
      <c r="I77" s="1" t="n">
        <f aca="false">I76-0.005</f>
        <v>0.165</v>
      </c>
      <c r="J77" s="2" t="n">
        <f aca="false">1-POWER(I77/$I$7,$G$2)*POWER((1-I77)/(1-$I$7),$G$3)*POWER(($I$7-$G$5)/(I77-$G$5),$G$4)</f>
        <v>1</v>
      </c>
      <c r="L77" s="21"/>
      <c r="M77" s="67" t="n">
        <v>0</v>
      </c>
      <c r="N77" s="67" t="n">
        <v>0</v>
      </c>
      <c r="O77" s="120" t="n">
        <f aca="false">M77*(1-$L$72)+N77*$L$72</f>
        <v>0</v>
      </c>
      <c r="P77" s="56" t="n">
        <f aca="false">(1-N77)*$L$72/((1-N77)*$L$72+(1-M77)*(1-$L$72))</f>
        <v>0.94</v>
      </c>
      <c r="Q77" s="119" t="n">
        <f aca="false">1-POWER(P77/$L$72,$G$2)*POWER((1-P77)/(1-$L$72),$G$3)*POWER(($L$72-$G$5)/(P77-$G$5),$G$4)</f>
        <v>0</v>
      </c>
      <c r="R77" s="2" t="e">
        <f aca="false">N77*$L$72/(N77*$L$72+M77*(1-$L$72))</f>
        <v>#DIV/0!</v>
      </c>
      <c r="S77" s="56" t="n">
        <f aca="false">POWER(Q77-O77,2)</f>
        <v>0</v>
      </c>
      <c r="T77" s="2" t="e">
        <f aca="false">1/(O77*O77)</f>
        <v>#DIV/0!</v>
      </c>
      <c r="U77" s="2" t="e">
        <f aca="false">S77*T77</f>
        <v>#DIV/0!</v>
      </c>
      <c r="AH77" s="2"/>
    </row>
    <row r="78" customFormat="false" ht="12.75" hidden="false" customHeight="false" outlineLevel="0" collapsed="false">
      <c r="A78" s="85" t="n">
        <f aca="false">A77-0.005</f>
        <v>-0.28</v>
      </c>
      <c r="B78" s="86" t="n">
        <f aca="false">1-POWER(A78/$A$7,$G$2)*POWER((1-A78)/(1-$A$7),$G$3)*POWER(($A$7-$G$5)/(A78-$G$5),$G$4)</f>
        <v>0.423076923076923</v>
      </c>
      <c r="C78" s="85" t="n">
        <f aca="false">C77-0.005</f>
        <v>-0.0300000000000002</v>
      </c>
      <c r="D78" s="86" t="n">
        <f aca="false">1-POWER(C78/$C$7,$G$2)*POWER((1-C78)/(1-$C$7),$G$3)*POWER(($C$7-$G$5)/(C78-$G$5),$G$4)</f>
        <v>0.622641509433962</v>
      </c>
      <c r="E78" s="86" t="n">
        <f aca="false">E77-0.005</f>
        <v>0.16</v>
      </c>
      <c r="F78" s="86" t="n">
        <f aca="false">1-POWER(E78/$E$7,$G$2)*POWER((1-E78)/(1-$E$7),$G$3)*POWER(($E$7-$G$5)/(E78-$G$5),$G$4)</f>
        <v>1</v>
      </c>
      <c r="G78" s="91" t="n">
        <f aca="false">G77-0.005</f>
        <v>0.2688</v>
      </c>
      <c r="H78" s="2" t="n">
        <f aca="false">1-POWER(G78/$G$7,$G$2)*POWER((1-G78)/(1-$G$7),$G$3)*POWER(($G$7-$G$5)/(G78-$G$5),$G$4)</f>
        <v>1.42733564013841</v>
      </c>
      <c r="I78" s="1" t="n">
        <f aca="false">I77-0.005</f>
        <v>0.16</v>
      </c>
      <c r="J78" s="2" t="n">
        <f aca="false">1-POWER(I78/$I$7,$G$2)*POWER((1-I78)/(1-$I$7),$G$3)*POWER(($I$7-$G$5)/(I78-$G$5),$G$4)</f>
        <v>1</v>
      </c>
      <c r="L78" s="21"/>
      <c r="M78" s="67" t="n">
        <v>0</v>
      </c>
      <c r="N78" s="67" t="n">
        <v>0</v>
      </c>
      <c r="O78" s="120" t="n">
        <f aca="false">M78*(1-$L$72)+N78*$L$72</f>
        <v>0</v>
      </c>
      <c r="P78" s="56" t="n">
        <f aca="false">(1-N78)*$L$72/((1-N78)*$L$72+(1-M78)*(1-$L$72))</f>
        <v>0.94</v>
      </c>
      <c r="Q78" s="119" t="n">
        <f aca="false">1-POWER(P78/$L$72,$G$2)*POWER((1-P78)/(1-$L$72),$G$3)*POWER(($L$72-$G$5)/(P78-$G$5),$G$4)</f>
        <v>0</v>
      </c>
      <c r="R78" s="2" t="e">
        <f aca="false">N78*$L$72/(N78*$L$72+M78*(1-$L$72))</f>
        <v>#DIV/0!</v>
      </c>
      <c r="S78" s="56" t="n">
        <f aca="false">POWER(Q78-O78,2)</f>
        <v>0</v>
      </c>
      <c r="T78" s="2" t="e">
        <f aca="false">1/(O78*O78)</f>
        <v>#DIV/0!</v>
      </c>
      <c r="U78" s="2" t="e">
        <f aca="false">S78*T78</f>
        <v>#DIV/0!</v>
      </c>
      <c r="AH78" s="2"/>
    </row>
    <row r="79" customFormat="false" ht="12.75" hidden="false" customHeight="false" outlineLevel="0" collapsed="false">
      <c r="A79" s="85" t="n">
        <f aca="false">A78-0.005</f>
        <v>-0.285</v>
      </c>
      <c r="B79" s="86" t="n">
        <f aca="false">1-POWER(A79/$A$7,$G$2)*POWER((1-A79)/(1-$A$7),$G$3)*POWER(($A$7-$G$5)/(A79-$G$5),$G$4)</f>
        <v>0.426751592356688</v>
      </c>
      <c r="C79" s="85" t="n">
        <f aca="false">C78-0.005</f>
        <v>-0.0350000000000002</v>
      </c>
      <c r="D79" s="86" t="n">
        <f aca="false">1-POWER(C79/$C$7,$G$2)*POWER((1-C79)/(1-$C$7),$G$3)*POWER(($C$7-$G$5)/(C79-$G$5),$G$4)</f>
        <v>0.626168224299066</v>
      </c>
      <c r="E79" s="86" t="n">
        <f aca="false">E78-0.005</f>
        <v>0.155</v>
      </c>
      <c r="F79" s="86" t="n">
        <f aca="false">1-POWER(E79/$E$7,$G$2)*POWER((1-E79)/(1-$E$7),$G$3)*POWER(($E$7-$G$5)/(E79-$G$5),$G$4)</f>
        <v>1</v>
      </c>
      <c r="G79" s="91" t="n">
        <f aca="false">G78-0.005</f>
        <v>0.2638</v>
      </c>
      <c r="H79" s="2" t="n">
        <f aca="false">1-POWER(G79/$G$7,$G$2)*POWER((1-G79)/(1-$G$7),$G$3)*POWER(($G$7-$G$5)/(G79-$G$5),$G$4)</f>
        <v>1.41828958509738</v>
      </c>
      <c r="I79" s="1" t="n">
        <f aca="false">I78-0.005</f>
        <v>0.155</v>
      </c>
      <c r="J79" s="2" t="n">
        <f aca="false">1-POWER(I79/$I$7,$G$2)*POWER((1-I79)/(1-$I$7),$G$3)*POWER(($I$7-$G$5)/(I79-$G$5),$G$4)</f>
        <v>1</v>
      </c>
      <c r="L79" s="21"/>
      <c r="M79" s="67" t="n">
        <v>0</v>
      </c>
      <c r="N79" s="67" t="n">
        <v>0</v>
      </c>
      <c r="O79" s="120" t="n">
        <f aca="false">M79*(1-$L$72)+N79*$L$72</f>
        <v>0</v>
      </c>
      <c r="P79" s="56" t="n">
        <f aca="false">(1-N79)*$L$72/((1-N79)*$L$72+(1-M79)*(1-$L$72))</f>
        <v>0.94</v>
      </c>
      <c r="Q79" s="119" t="n">
        <f aca="false">1-POWER(P79/$L$72,$G$2)*POWER((1-P79)/(1-$L$72),$G$3)*POWER(($L$72-$G$5)/(P79-$G$5),$G$4)</f>
        <v>0</v>
      </c>
      <c r="T79" s="2"/>
      <c r="U79" s="2"/>
      <c r="AH79" s="2"/>
    </row>
    <row r="80" customFormat="false" ht="12.75" hidden="false" customHeight="false" outlineLevel="0" collapsed="false">
      <c r="A80" s="85" t="n">
        <f aca="false">A79-0.005</f>
        <v>-0.29</v>
      </c>
      <c r="B80" s="86" t="n">
        <f aca="false">1-POWER(A80/$A$7,$G$2)*POWER((1-A80)/(1-$A$7),$G$3)*POWER(($A$7-$G$5)/(A80-$G$5),$G$4)</f>
        <v>0.430379746835443</v>
      </c>
      <c r="C80" s="85" t="n">
        <f aca="false">C79-0.005</f>
        <v>-0.0400000000000002</v>
      </c>
      <c r="D80" s="86" t="n">
        <f aca="false">1-POWER(C80/$C$7,$G$2)*POWER((1-C80)/(1-$C$7),$G$3)*POWER(($C$7-$G$5)/(C80-$G$5),$G$4)</f>
        <v>0.62962962962963</v>
      </c>
      <c r="E80" s="86" t="n">
        <f aca="false">E79-0.005</f>
        <v>0.15</v>
      </c>
      <c r="F80" s="86" t="n">
        <f aca="false">1-POWER(E80/$E$7,$G$2)*POWER((1-E80)/(1-$E$7),$G$3)*POWER(($E$7-$G$5)/(E80-$G$5),$G$4)</f>
        <v>1</v>
      </c>
      <c r="G80" s="91" t="n">
        <f aca="false">G79-0.005</f>
        <v>0.2588</v>
      </c>
      <c r="H80" s="2" t="n">
        <f aca="false">1-POWER(G80/$G$7,$G$2)*POWER((1-G80)/(1-$G$7),$G$3)*POWER(($G$7-$G$5)/(G80-$G$5),$G$4)</f>
        <v>1.40961857379768</v>
      </c>
      <c r="I80" s="1" t="n">
        <f aca="false">I79-0.005</f>
        <v>0.15</v>
      </c>
      <c r="J80" s="2" t="n">
        <f aca="false">1-POWER(I80/$I$7,$G$2)*POWER((1-I80)/(1-$I$7),$G$3)*POWER(($I$7-$G$5)/(I80-$G$5),$G$4)</f>
        <v>1</v>
      </c>
      <c r="L80" s="21"/>
      <c r="M80" s="67"/>
      <c r="N80" s="67"/>
      <c r="O80" s="120"/>
      <c r="P80" s="121"/>
      <c r="S80" s="122" t="n">
        <f aca="false">SUM(S71:S78)</f>
        <v>0</v>
      </c>
      <c r="T80" s="2"/>
      <c r="U80" s="93" t="e">
        <f aca="false">SUM(U71:U78)</f>
        <v>#DIV/0!</v>
      </c>
      <c r="AH80" s="2"/>
    </row>
    <row r="81" customFormat="false" ht="12.75" hidden="false" customHeight="false" outlineLevel="0" collapsed="false">
      <c r="A81" s="85" t="n">
        <f aca="false">A80-0.005</f>
        <v>-0.295</v>
      </c>
      <c r="B81" s="86" t="n">
        <f aca="false">1-POWER(A81/$A$7,$G$2)*POWER((1-A81)/(1-$A$7),$G$3)*POWER(($A$7-$G$5)/(A81-$G$5),$G$4)</f>
        <v>0.433962264150943</v>
      </c>
      <c r="C81" s="85" t="n">
        <f aca="false">C80-0.005</f>
        <v>-0.0450000000000002</v>
      </c>
      <c r="D81" s="86" t="n">
        <f aca="false">1-POWER(C81/$C$7,$G$2)*POWER((1-C81)/(1-$C$7),$G$3)*POWER(($C$7-$G$5)/(C81-$G$5),$G$4)</f>
        <v>0.63302752293578</v>
      </c>
      <c r="E81" s="86" t="n">
        <f aca="false">E80-0.005</f>
        <v>0.145</v>
      </c>
      <c r="F81" s="86" t="n">
        <f aca="false">1-POWER(E81/$E$7,$G$2)*POWER((1-E81)/(1-$E$7),$G$3)*POWER(($E$7-$G$5)/(E81-$G$5),$G$4)</f>
        <v>1</v>
      </c>
      <c r="G81" s="91" t="n">
        <f aca="false">G80-0.005</f>
        <v>0.2538</v>
      </c>
      <c r="H81" s="2" t="n">
        <f aca="false">1-POWER(G81/$G$7,$G$2)*POWER((1-G81)/(1-$G$7),$G$3)*POWER(($G$7-$G$5)/(G81-$G$5),$G$4)</f>
        <v>1.40129975629569</v>
      </c>
      <c r="I81" s="1" t="n">
        <f aca="false">I80-0.005</f>
        <v>0.145</v>
      </c>
      <c r="J81" s="2" t="n">
        <f aca="false">1-POWER(I81/$I$7,$G$2)*POWER((1-I81)/(1-$I$7),$G$3)*POWER(($I$7-$G$5)/(I81-$G$5),$G$4)</f>
        <v>1</v>
      </c>
      <c r="L81" s="21"/>
      <c r="M81" s="67"/>
      <c r="N81" s="67"/>
      <c r="O81" s="120"/>
      <c r="P81" s="121"/>
      <c r="T81" s="2"/>
      <c r="U81" s="2"/>
      <c r="AH81" s="2"/>
    </row>
    <row r="82" customFormat="false" ht="13.5" hidden="false" customHeight="false" outlineLevel="0" collapsed="false">
      <c r="A82" s="85" t="n">
        <f aca="false">A81-0.005</f>
        <v>-0.3</v>
      </c>
      <c r="B82" s="86" t="n">
        <f aca="false">1-POWER(A82/$A$7,$G$2)*POWER((1-A82)/(1-$A$7),$G$3)*POWER(($A$7-$G$5)/(A82-$G$5),$G$4)</f>
        <v>0.4375</v>
      </c>
      <c r="C82" s="85" t="n">
        <f aca="false">C81-0.005</f>
        <v>-0.0500000000000002</v>
      </c>
      <c r="D82" s="86" t="n">
        <f aca="false">1-POWER(C82/$C$7,$G$2)*POWER((1-C82)/(1-$C$7),$G$3)*POWER(($C$7-$G$5)/(C82-$G$5),$G$4)</f>
        <v>0.636363636363636</v>
      </c>
      <c r="E82" s="86" t="n">
        <f aca="false">E81-0.005</f>
        <v>0.14</v>
      </c>
      <c r="F82" s="86" t="n">
        <f aca="false">1-POWER(E82/$E$7,$G$2)*POWER((1-E82)/(1-$E$7),$G$3)*POWER(($E$7-$G$5)/(E82-$G$5),$G$4)</f>
        <v>1</v>
      </c>
      <c r="G82" s="91" t="n">
        <f aca="false">G81-0.005</f>
        <v>0.2488</v>
      </c>
      <c r="H82" s="2" t="n">
        <f aca="false">1-POWER(G82/$G$7,$G$2)*POWER((1-G82)/(1-$G$7),$G$3)*POWER(($G$7-$G$5)/(G82-$G$5),$G$4)</f>
        <v>1.39331210191083</v>
      </c>
      <c r="I82" s="1" t="n">
        <f aca="false">I81-0.005</f>
        <v>0.14</v>
      </c>
      <c r="J82" s="2" t="n">
        <f aca="false">1-POWER(I82/$I$7,$G$2)*POWER((1-I82)/(1-$I$7),$G$3)*POWER(($I$7-$G$5)/(I82-$G$5),$G$4)</f>
        <v>1</v>
      </c>
      <c r="L82" s="11"/>
      <c r="M82" s="94"/>
      <c r="N82" s="94"/>
      <c r="O82" s="123"/>
      <c r="P82" s="124"/>
      <c r="Q82" s="98"/>
      <c r="S82" s="125"/>
      <c r="T82" s="2"/>
      <c r="U82" s="2"/>
      <c r="AH82" s="2"/>
    </row>
    <row r="83" customFormat="false" ht="12.75" hidden="false" customHeight="false" outlineLevel="0" collapsed="false">
      <c r="A83" s="85" t="n">
        <f aca="false">A82-0.005</f>
        <v>-0.305</v>
      </c>
      <c r="B83" s="86" t="n">
        <f aca="false">1-POWER(A83/$A$7,$G$2)*POWER((1-A83)/(1-$A$7),$G$3)*POWER(($A$7-$G$5)/(A83-$G$5),$G$4)</f>
        <v>0.440993788819876</v>
      </c>
      <c r="C83" s="85" t="n">
        <f aca="false">C82-0.005</f>
        <v>-0.0550000000000002</v>
      </c>
      <c r="D83" s="86" t="n">
        <f aca="false">1-POWER(C83/$C$7,$G$2)*POWER((1-C83)/(1-$C$7),$G$3)*POWER(($C$7-$G$5)/(C83-$G$5),$G$4)</f>
        <v>0.63963963963964</v>
      </c>
      <c r="E83" s="86" t="n">
        <f aca="false">E82-0.005</f>
        <v>0.135</v>
      </c>
      <c r="F83" s="86" t="n">
        <f aca="false">1-POWER(E83/$E$7,$G$2)*POWER((1-E83)/(1-$E$7),$G$3)*POWER(($E$7-$G$5)/(E83-$G$5),$G$4)</f>
        <v>1</v>
      </c>
      <c r="G83" s="91" t="n">
        <f aca="false">G82-0.005</f>
        <v>0.2438</v>
      </c>
      <c r="H83" s="2" t="n">
        <f aca="false">1-POWER(G83/$G$7,$G$2)*POWER((1-G83)/(1-$G$7),$G$3)*POWER(($G$7-$G$5)/(G83-$G$5),$G$4)</f>
        <v>1.3856362217018</v>
      </c>
      <c r="I83" s="1" t="n">
        <f aca="false">I82-0.005</f>
        <v>0.135</v>
      </c>
      <c r="J83" s="2" t="n">
        <f aca="false">1-POWER(I83/$I$7,$G$2)*POWER((1-I83)/(1-$I$7),$G$3)*POWER(($I$7-$G$5)/(I83-$G$5),$G$4)</f>
        <v>1</v>
      </c>
      <c r="L83" s="21"/>
      <c r="M83" s="67"/>
      <c r="N83" s="67"/>
      <c r="O83" s="120" t="n">
        <f aca="false">M83*(1-$L$84)+N83*$L$84</f>
        <v>0</v>
      </c>
      <c r="P83" s="126" t="n">
        <f aca="false">(1-N83)*$L$84/((1-N83)*$L$84+(1-M83)*(1-$L$84))</f>
        <v>0</v>
      </c>
      <c r="Q83" s="2" t="n">
        <f aca="false">1-POWER(P83/$I$7,$G$2)*POWER((1-P83)/(1-$I$7),$G$3)*POWER(($I$7-$G$5)/(P83-$G$5),$G$4)</f>
        <v>1</v>
      </c>
      <c r="R83" s="2" t="e">
        <f aca="false">N83*$L$84/(N83*$L$84+M83*(1-$L$84))</f>
        <v>#DIV/0!</v>
      </c>
      <c r="S83" s="2" t="n">
        <f aca="false">POWER(Q83-O83,2)</f>
        <v>1</v>
      </c>
      <c r="T83" s="2" t="n">
        <f aca="false">POWER(Q83-O83,2)</f>
        <v>1</v>
      </c>
      <c r="U83" s="2"/>
      <c r="AH83" s="2"/>
    </row>
    <row r="84" customFormat="false" ht="12.75" hidden="false" customHeight="false" outlineLevel="0" collapsed="false">
      <c r="A84" s="85" t="n">
        <f aca="false">A83-0.005</f>
        <v>-0.31</v>
      </c>
      <c r="B84" s="86" t="n">
        <f aca="false">1-POWER(A84/$A$7,$G$2)*POWER((1-A84)/(1-$A$7),$G$3)*POWER(($A$7-$G$5)/(A84-$G$5),$G$4)</f>
        <v>0.444444444444444</v>
      </c>
      <c r="C84" s="85" t="n">
        <f aca="false">C83-0.005</f>
        <v>-0.0600000000000002</v>
      </c>
      <c r="D84" s="86" t="n">
        <f aca="false">1-POWER(C84/$C$7,$G$2)*POWER((1-C84)/(1-$C$7),$G$3)*POWER(($C$7-$G$5)/(C84-$G$5),$G$4)</f>
        <v>0.642857142857143</v>
      </c>
      <c r="E84" s="86" t="n">
        <f aca="false">E83-0.005</f>
        <v>0.13</v>
      </c>
      <c r="F84" s="86" t="n">
        <f aca="false">1-POWER(E84/$E$7,$G$2)*POWER((1-E84)/(1-$E$7),$G$3)*POWER(($E$7-$G$5)/(E84-$G$5),$G$4)</f>
        <v>1</v>
      </c>
      <c r="G84" s="91" t="n">
        <f aca="false">G83-0.005</f>
        <v>0.2388</v>
      </c>
      <c r="H84" s="2" t="n">
        <f aca="false">1-POWER(G84/$G$7,$G$2)*POWER((1-G84)/(1-$G$7),$G$3)*POWER(($G$7-$G$5)/(G84-$G$5),$G$4)</f>
        <v>1.37825421133231</v>
      </c>
      <c r="I84" s="1" t="n">
        <f aca="false">I83-0.005</f>
        <v>0.13</v>
      </c>
      <c r="J84" s="2" t="n">
        <f aca="false">1-POWER(I84/$I$7,$G$2)*POWER((1-I84)/(1-$I$7),$G$3)*POWER(($I$7-$G$5)/(I84-$G$5),$G$4)</f>
        <v>1</v>
      </c>
      <c r="L84" s="21"/>
      <c r="M84" s="67"/>
      <c r="N84" s="67"/>
      <c r="O84" s="120" t="n">
        <f aca="false">M84*(1-$L$84)+N84*$L$84</f>
        <v>0</v>
      </c>
      <c r="P84" s="126" t="n">
        <f aca="false">(1-N84)*$L$84/((1-N84)*$L$84+(1-M84)*(1-$L$84))</f>
        <v>0</v>
      </c>
      <c r="Q84" s="2" t="n">
        <f aca="false">1-POWER(P84/$I$7,$G$2)*POWER((1-P84)/(1-$I$7),$G$3)*POWER(($I$7-$G$5)/(P84-$G$5),$G$4)</f>
        <v>1</v>
      </c>
      <c r="R84" s="2" t="e">
        <f aca="false">N84*$L$84/(N84*$L$84+M84*(1-$L$84))</f>
        <v>#DIV/0!</v>
      </c>
      <c r="S84" s="2" t="n">
        <f aca="false">POWER(Q84-O84,2)</f>
        <v>1</v>
      </c>
      <c r="T84" s="2" t="n">
        <f aca="false">POWER(Q84-O84,2)</f>
        <v>1</v>
      </c>
      <c r="U84" s="2"/>
      <c r="AH84" s="2"/>
    </row>
    <row r="85" customFormat="false" ht="12.75" hidden="false" customHeight="false" outlineLevel="0" collapsed="false">
      <c r="A85" s="85" t="n">
        <f aca="false">A84-0.005</f>
        <v>-0.315</v>
      </c>
      <c r="B85" s="86" t="n">
        <f aca="false">1-POWER(A85/$A$7,$G$2)*POWER((1-A85)/(1-$A$7),$G$3)*POWER(($A$7-$G$5)/(A85-$G$5),$G$4)</f>
        <v>0.447852760736196</v>
      </c>
      <c r="C85" s="85" t="n">
        <f aca="false">C84-0.005</f>
        <v>-0.0650000000000002</v>
      </c>
      <c r="D85" s="86" t="n">
        <f aca="false">1-POWER(C85/$C$7,$G$2)*POWER((1-C85)/(1-$C$7),$G$3)*POWER(($C$7-$G$5)/(C85-$G$5),$G$4)</f>
        <v>0.646017699115044</v>
      </c>
      <c r="E85" s="86" t="n">
        <f aca="false">E84-0.005</f>
        <v>0.125</v>
      </c>
      <c r="F85" s="86" t="n">
        <f aca="false">1-POWER(E85/$E$7,$G$2)*POWER((1-E85)/(1-$E$7),$G$3)*POWER(($E$7-$G$5)/(E85-$G$5),$G$4)</f>
        <v>1</v>
      </c>
      <c r="G85" s="91" t="n">
        <f aca="false">G84-0.005</f>
        <v>0.2338</v>
      </c>
      <c r="H85" s="2" t="n">
        <f aca="false">1-POWER(G85/$G$7,$G$2)*POWER((1-G85)/(1-$G$7),$G$3)*POWER(($G$7-$G$5)/(G85-$G$5),$G$4)</f>
        <v>1.37114951164538</v>
      </c>
      <c r="I85" s="1" t="n">
        <f aca="false">I84-0.005</f>
        <v>0.125</v>
      </c>
      <c r="J85" s="2" t="n">
        <f aca="false">1-POWER(I85/$I$7,$G$2)*POWER((1-I85)/(1-$I$7),$G$3)*POWER(($I$7-$G$5)/(I85-$G$5),$G$4)</f>
        <v>1</v>
      </c>
      <c r="L85" s="21"/>
      <c r="M85" s="67"/>
      <c r="N85" s="67"/>
      <c r="O85" s="120" t="n">
        <f aca="false">M85*(1-$L$84)+N85*$L$84</f>
        <v>0</v>
      </c>
      <c r="P85" s="126" t="n">
        <f aca="false">(1-N85)*$L$84/((1-N85)*$L$84+(1-M85)*(1-$L$84))</f>
        <v>0</v>
      </c>
      <c r="Q85" s="2" t="n">
        <f aca="false">1-POWER(P85/$I$7,$G$2)*POWER((1-P85)/(1-$I$7),$G$3)*POWER(($I$7-$G$5)/(P85-$G$5),$G$4)</f>
        <v>1</v>
      </c>
      <c r="R85" s="2" t="e">
        <f aca="false">N85*$L$84/(N85*$L$84+M85*(1-$L$84))</f>
        <v>#DIV/0!</v>
      </c>
      <c r="S85" s="2" t="n">
        <f aca="false">POWER(Q85-O85,2)</f>
        <v>1</v>
      </c>
      <c r="T85" s="2" t="n">
        <f aca="false">POWER(Q85-O85,2)</f>
        <v>1</v>
      </c>
      <c r="U85" s="2"/>
      <c r="AH85" s="2"/>
    </row>
    <row r="86" customFormat="false" ht="12.75" hidden="false" customHeight="false" outlineLevel="0" collapsed="false">
      <c r="A86" s="85" t="n">
        <f aca="false">A85-0.005</f>
        <v>-0.32</v>
      </c>
      <c r="B86" s="86" t="n">
        <f aca="false">1-POWER(A86/$A$7,$G$2)*POWER((1-A86)/(1-$A$7),$G$3)*POWER(($A$7-$G$5)/(A86-$G$5),$G$4)</f>
        <v>0.451219512195122</v>
      </c>
      <c r="C86" s="85" t="n">
        <f aca="false">C85-0.005</f>
        <v>-0.0700000000000002</v>
      </c>
      <c r="D86" s="86" t="n">
        <f aca="false">1-POWER(C86/$C$7,$G$2)*POWER((1-C86)/(1-$C$7),$G$3)*POWER(($C$7-$G$5)/(C86-$G$5),$G$4)</f>
        <v>0.649122807017544</v>
      </c>
      <c r="E86" s="86" t="n">
        <f aca="false">E85-0.005</f>
        <v>0.12</v>
      </c>
      <c r="F86" s="86" t="n">
        <f aca="false">1-POWER(E86/$E$7,$G$2)*POWER((1-E86)/(1-$E$7),$G$3)*POWER(($E$7-$G$5)/(E86-$G$5),$G$4)</f>
        <v>1</v>
      </c>
      <c r="G86" s="91" t="n">
        <f aca="false">G85-0.005</f>
        <v>0.2288</v>
      </c>
      <c r="H86" s="2" t="n">
        <f aca="false">1-POWER(G86/$G$7,$G$2)*POWER((1-G86)/(1-$G$7),$G$3)*POWER(($G$7-$G$5)/(G86-$G$5),$G$4)</f>
        <v>1.36430678466077</v>
      </c>
      <c r="I86" s="1" t="n">
        <f aca="false">I85-0.005</f>
        <v>0.12</v>
      </c>
      <c r="J86" s="2" t="n">
        <f aca="false">1-POWER(I86/$I$7,$G$2)*POWER((1-I86)/(1-$I$7),$G$3)*POWER(($I$7-$G$5)/(I86-$G$5),$G$4)</f>
        <v>1</v>
      </c>
      <c r="L86" s="21"/>
      <c r="M86" s="67"/>
      <c r="N86" s="67"/>
      <c r="O86" s="120" t="n">
        <f aca="false">M86*(1-$L$84)+N86*$L$84</f>
        <v>0</v>
      </c>
      <c r="P86" s="126" t="n">
        <f aca="false">(1-N86)*$L$84/((1-N86)*$L$84+(1-M86)*(1-$L$84))</f>
        <v>0</v>
      </c>
      <c r="Q86" s="2" t="n">
        <f aca="false">1-POWER(P86/$I$7,$G$2)*POWER((1-P86)/(1-$I$7),$G$3)*POWER(($I$7-$G$5)/(P86-$G$5),$G$4)</f>
        <v>1</v>
      </c>
      <c r="R86" s="2" t="e">
        <f aca="false">N86*$L$84/(N86*$L$84+M86*(1-$L$84))</f>
        <v>#DIV/0!</v>
      </c>
      <c r="S86" s="2" t="n">
        <f aca="false">POWER(Q86-O86,2)</f>
        <v>1</v>
      </c>
      <c r="T86" s="2" t="n">
        <f aca="false">POWER(Q86-O86,2)</f>
        <v>1</v>
      </c>
      <c r="U86" s="2"/>
      <c r="AH86" s="2"/>
    </row>
    <row r="87" customFormat="false" ht="12.75" hidden="false" customHeight="false" outlineLevel="0" collapsed="false">
      <c r="A87" s="85" t="n">
        <f aca="false">A86-0.005</f>
        <v>-0.325</v>
      </c>
      <c r="B87" s="86" t="n">
        <f aca="false">1-POWER(A87/$A$7,$G$2)*POWER((1-A87)/(1-$A$7),$G$3)*POWER(($A$7-$G$5)/(A87-$G$5),$G$4)</f>
        <v>0.454545454545454</v>
      </c>
      <c r="C87" s="85" t="n">
        <f aca="false">C86-0.005</f>
        <v>-0.0750000000000002</v>
      </c>
      <c r="D87" s="86" t="n">
        <f aca="false">1-POWER(C87/$C$7,$G$2)*POWER((1-C87)/(1-$C$7),$G$3)*POWER(($C$7-$G$5)/(C87-$G$5),$G$4)</f>
        <v>0.652173913043478</v>
      </c>
      <c r="E87" s="86" t="n">
        <f aca="false">E86-0.005</f>
        <v>0.115</v>
      </c>
      <c r="F87" s="86" t="n">
        <f aca="false">1-POWER(E87/$E$7,$G$2)*POWER((1-E87)/(1-$E$7),$G$3)*POWER(($E$7-$G$5)/(E87-$G$5),$G$4)</f>
        <v>1</v>
      </c>
      <c r="G87" s="91" t="n">
        <f aca="false">G86-0.005</f>
        <v>0.2238</v>
      </c>
      <c r="H87" s="2" t="n">
        <f aca="false">1-POWER(G87/$G$7,$G$2)*POWER((1-G87)/(1-$G$7),$G$3)*POWER(($G$7-$G$5)/(G87-$G$5),$G$4)</f>
        <v>1.35771180304127</v>
      </c>
      <c r="I87" s="1" t="n">
        <f aca="false">I86-0.005</f>
        <v>0.115</v>
      </c>
      <c r="J87" s="2" t="n">
        <f aca="false">1-POWER(I87/$I$7,$G$2)*POWER((1-I87)/(1-$I$7),$G$3)*POWER(($I$7-$G$5)/(I87-$G$5),$G$4)</f>
        <v>1</v>
      </c>
      <c r="L87" s="21"/>
      <c r="M87" s="67"/>
      <c r="N87" s="67"/>
      <c r="O87" s="120" t="n">
        <f aca="false">M87*(1-$L$84)+N87*$L$84</f>
        <v>0</v>
      </c>
      <c r="P87" s="126" t="n">
        <f aca="false">(1-N87)*$L$84/((1-N87)*$L$84+(1-M87)*(1-$L$84))</f>
        <v>0</v>
      </c>
      <c r="Q87" s="2" t="n">
        <f aca="false">1-POWER(P87/$I$7,$G$2)*POWER((1-P87)/(1-$I$7),$G$3)*POWER(($I$7-$G$5)/(P87-$G$5),$G$4)</f>
        <v>1</v>
      </c>
      <c r="R87" s="2" t="e">
        <f aca="false">N87*$L$84/(N87*$L$84+M87*(1-$L$84))</f>
        <v>#DIV/0!</v>
      </c>
      <c r="S87" s="2" t="n">
        <f aca="false">POWER(Q87-O87,2)</f>
        <v>1</v>
      </c>
      <c r="T87" s="2" t="n">
        <f aca="false">POWER(Q87-O87,2)</f>
        <v>1</v>
      </c>
      <c r="U87" s="127"/>
    </row>
    <row r="88" customFormat="false" ht="12.75" hidden="false" customHeight="false" outlineLevel="0" collapsed="false">
      <c r="A88" s="85" t="n">
        <f aca="false">A87-0.005</f>
        <v>-0.33</v>
      </c>
      <c r="B88" s="86" t="n">
        <f aca="false">1-POWER(A88/$A$7,$G$2)*POWER((1-A88)/(1-$A$7),$G$3)*POWER(($A$7-$G$5)/(A88-$G$5),$G$4)</f>
        <v>0.457831325301205</v>
      </c>
      <c r="C88" s="85" t="n">
        <f aca="false">C87-0.005</f>
        <v>-0.0800000000000002</v>
      </c>
      <c r="D88" s="86" t="n">
        <f aca="false">1-POWER(C88/$C$7,$G$2)*POWER((1-C88)/(1-$C$7),$G$3)*POWER(($C$7-$G$5)/(C88-$G$5),$G$4)</f>
        <v>0.655172413793104</v>
      </c>
      <c r="E88" s="86" t="n">
        <f aca="false">E87-0.005</f>
        <v>0.11</v>
      </c>
      <c r="F88" s="86" t="n">
        <f aca="false">1-POWER(E88/$E$7,$G$2)*POWER((1-E88)/(1-$E$7),$G$3)*POWER(($E$7-$G$5)/(E88-$G$5),$G$4)</f>
        <v>1</v>
      </c>
      <c r="G88" s="91" t="n">
        <f aca="false">G87-0.005</f>
        <v>0.2188</v>
      </c>
      <c r="H88" s="2" t="n">
        <f aca="false">1-POWER(G88/$G$7,$G$2)*POWER((1-G88)/(1-$G$7),$G$3)*POWER(($G$7-$G$5)/(G88-$G$5),$G$4)</f>
        <v>1.35135135135135</v>
      </c>
      <c r="I88" s="1" t="n">
        <f aca="false">I87-0.005</f>
        <v>0.11</v>
      </c>
      <c r="J88" s="2" t="n">
        <f aca="false">1-POWER(I88/$I$7,$G$2)*POWER((1-I88)/(1-$I$7),$G$3)*POWER(($I$7-$G$5)/(I88-$G$5),$G$4)</f>
        <v>1</v>
      </c>
      <c r="L88" s="21"/>
      <c r="M88" s="67"/>
      <c r="N88" s="67"/>
      <c r="O88" s="120" t="n">
        <f aca="false">M88*(1-$L$84)+N88*$L$84</f>
        <v>0</v>
      </c>
      <c r="P88" s="126" t="n">
        <f aca="false">(1-N88)*$L$84/((1-N88)*$L$84+(1-M88)*(1-$L$84))</f>
        <v>0</v>
      </c>
      <c r="Q88" s="2" t="n">
        <f aca="false">1-POWER(P88/$I$7,$G$2)*POWER((1-P88)/(1-$I$7),$G$3)*POWER(($I$7-$G$5)/(P88-$G$5),$G$4)</f>
        <v>1</v>
      </c>
      <c r="R88" s="2" t="e">
        <f aca="false">N88*$L$84/(N88*$L$84+M88*(1-$L$84))</f>
        <v>#DIV/0!</v>
      </c>
      <c r="S88" s="2" t="n">
        <f aca="false">POWER(Q88-O88,2)</f>
        <v>1</v>
      </c>
      <c r="T88" s="2" t="n">
        <f aca="false">POWER(Q88-O88,2)</f>
        <v>1</v>
      </c>
    </row>
    <row r="89" customFormat="false" ht="12.75" hidden="false" customHeight="false" outlineLevel="0" collapsed="false">
      <c r="A89" s="85" t="n">
        <f aca="false">A88-0.005</f>
        <v>-0.335</v>
      </c>
      <c r="B89" s="86" t="n">
        <f aca="false">1-POWER(A89/$A$7,$G$2)*POWER((1-A89)/(1-$A$7),$G$3)*POWER(($A$7-$G$5)/(A89-$G$5),$G$4)</f>
        <v>0.461077844311377</v>
      </c>
      <c r="C89" s="85" t="n">
        <f aca="false">C88-0.005</f>
        <v>-0.0850000000000002</v>
      </c>
      <c r="D89" s="86" t="n">
        <f aca="false">1-POWER(C89/$C$7,$G$2)*POWER((1-C89)/(1-$C$7),$G$3)*POWER(($C$7-$G$5)/(C89-$G$5),$G$4)</f>
        <v>0.658119658119658</v>
      </c>
      <c r="E89" s="86" t="n">
        <f aca="false">E88-0.005</f>
        <v>0.105</v>
      </c>
      <c r="F89" s="86" t="n">
        <f aca="false">1-POWER(E89/$E$7,$G$2)*POWER((1-E89)/(1-$E$7),$G$3)*POWER(($E$7-$G$5)/(E89-$G$5),$G$4)</f>
        <v>1</v>
      </c>
      <c r="G89" s="91" t="n">
        <f aca="false">G88-0.005</f>
        <v>0.2138</v>
      </c>
      <c r="H89" s="2" t="n">
        <f aca="false">1-POWER(G89/$G$7,$G$2)*POWER((1-G89)/(1-$G$7),$G$3)*POWER(($G$7-$G$5)/(G89-$G$5),$G$4)</f>
        <v>1.34521313766597</v>
      </c>
      <c r="I89" s="1" t="n">
        <f aca="false">I88-0.005</f>
        <v>0.105</v>
      </c>
      <c r="J89" s="2" t="n">
        <f aca="false">1-POWER(I89/$I$7,$G$2)*POWER((1-I89)/(1-$I$7),$G$3)*POWER(($I$7-$G$5)/(I89-$G$5),$G$4)</f>
        <v>1</v>
      </c>
      <c r="L89" s="21"/>
      <c r="M89" s="67"/>
      <c r="N89" s="67"/>
      <c r="O89" s="120" t="n">
        <f aca="false">M89*(1-$L$84)+N89*$L$84</f>
        <v>0</v>
      </c>
      <c r="P89" s="126" t="n">
        <f aca="false">(1-N89)*$L$84/((1-N89)*$L$84+(1-M89)*(1-$L$84))</f>
        <v>0</v>
      </c>
      <c r="Q89" s="2" t="n">
        <f aca="false">1-POWER(P89/$I$7,$G$2)*POWER((1-P89)/(1-$I$7),$G$3)*POWER(($I$7-$G$5)/(P89-$G$5),$G$4)</f>
        <v>1</v>
      </c>
      <c r="R89" s="2" t="e">
        <f aca="false">N89*$L$84/(N89*$L$84+M89*(1-$L$84))</f>
        <v>#DIV/0!</v>
      </c>
      <c r="S89" s="2" t="n">
        <f aca="false">POWER(Q89-O89,2)</f>
        <v>1</v>
      </c>
      <c r="T89" s="2" t="n">
        <f aca="false">POWER(Q89-O89,2)</f>
        <v>1</v>
      </c>
    </row>
    <row r="90" customFormat="false" ht="12.75" hidden="false" customHeight="false" outlineLevel="0" collapsed="false">
      <c r="A90" s="85" t="n">
        <f aca="false">A89-0.005</f>
        <v>-0.34</v>
      </c>
      <c r="B90" s="86" t="n">
        <f aca="false">1-POWER(A90/$A$7,$G$2)*POWER((1-A90)/(1-$A$7),$G$3)*POWER(($A$7-$G$5)/(A90-$G$5),$G$4)</f>
        <v>0.464285714285714</v>
      </c>
      <c r="C90" s="85" t="n">
        <f aca="false">C89-0.005</f>
        <v>-0.0900000000000002</v>
      </c>
      <c r="D90" s="86" t="n">
        <f aca="false">1-POWER(C90/$C$7,$G$2)*POWER((1-C90)/(1-$C$7),$G$3)*POWER(($C$7-$G$5)/(C90-$G$5),$G$4)</f>
        <v>0.661016949152542</v>
      </c>
      <c r="E90" s="86" t="n">
        <f aca="false">E89-0.005</f>
        <v>0.0999999999999996</v>
      </c>
      <c r="F90" s="86" t="n">
        <f aca="false">1-POWER(E90/$E$7,$G$2)*POWER((1-E90)/(1-$E$7),$G$3)*POWER(($E$7-$G$5)/(E90-$G$5),$G$4)</f>
        <v>1</v>
      </c>
      <c r="G90" s="91" t="n">
        <f aca="false">G89-0.005</f>
        <v>0.2088</v>
      </c>
      <c r="H90" s="2" t="n">
        <f aca="false">1-POWER(G90/$G$7,$G$2)*POWER((1-G90)/(1-$G$7),$G$3)*POWER(($G$7-$G$5)/(G90-$G$5),$G$4)</f>
        <v>1.33928571428571</v>
      </c>
      <c r="I90" s="1" t="n">
        <f aca="false">I89-0.005</f>
        <v>0.0999999999999996</v>
      </c>
      <c r="J90" s="2" t="n">
        <f aca="false">1-POWER(I90/$I$7,$G$2)*POWER((1-I90)/(1-$I$7),$G$3)*POWER(($I$7-$G$5)/(I90-$G$5),$G$4)</f>
        <v>1</v>
      </c>
      <c r="L90" s="21"/>
      <c r="M90" s="67"/>
      <c r="N90" s="67"/>
      <c r="O90" s="120" t="n">
        <f aca="false">M90*(1-$L$84)+N90*$L$84</f>
        <v>0</v>
      </c>
      <c r="P90" s="126" t="n">
        <f aca="false">(1-N90)*$L$84/((1-N90)*$L$84+(1-M90)*(1-$L$84))</f>
        <v>0</v>
      </c>
      <c r="Q90" s="2" t="n">
        <f aca="false">1-POWER(P90/$I$7,$G$2)*POWER((1-P90)/(1-$I$7),$G$3)*POWER(($I$7-$G$5)/(P90-$G$5),$G$4)</f>
        <v>1</v>
      </c>
      <c r="R90" s="2" t="e">
        <f aca="false">N90*$L$84/(N90*$L$84+M90*(1-$L$84))</f>
        <v>#DIV/0!</v>
      </c>
      <c r="S90" s="2" t="n">
        <f aca="false">POWER(Q90-O90,2)</f>
        <v>1</v>
      </c>
      <c r="T90" s="2" t="n">
        <f aca="false">POWER(Q90-O90,2)</f>
        <v>1</v>
      </c>
    </row>
    <row r="91" customFormat="false" ht="12.75" hidden="false" customHeight="false" outlineLevel="0" collapsed="false">
      <c r="A91" s="85" t="n">
        <f aca="false">A90-0.005</f>
        <v>-0.345</v>
      </c>
      <c r="B91" s="86" t="n">
        <f aca="false">1-POWER(A91/$A$7,$G$2)*POWER((1-A91)/(1-$A$7),$G$3)*POWER(($A$7-$G$5)/(A91-$G$5),$G$4)</f>
        <v>0.467455621301775</v>
      </c>
      <c r="C91" s="85" t="n">
        <f aca="false">C90-0.005</f>
        <v>-0.0950000000000002</v>
      </c>
      <c r="D91" s="86" t="n">
        <f aca="false">1-POWER(C91/$C$7,$G$2)*POWER((1-C91)/(1-$C$7),$G$3)*POWER(($C$7-$G$5)/(C91-$G$5),$G$4)</f>
        <v>0.663865546218487</v>
      </c>
      <c r="E91" s="86" t="n">
        <f aca="false">E90-0.005</f>
        <v>0.0949999999999996</v>
      </c>
      <c r="F91" s="86" t="n">
        <f aca="false">1-POWER(E91/$E$7,$G$2)*POWER((1-E91)/(1-$E$7),$G$3)*POWER(($E$7-$G$5)/(E91-$G$5),$G$4)</f>
        <v>1</v>
      </c>
      <c r="G91" s="91" t="n">
        <f aca="false">G90-0.005</f>
        <v>0.2038</v>
      </c>
      <c r="H91" s="2" t="n">
        <f aca="false">1-POWER(G91/$G$7,$G$2)*POWER((1-G91)/(1-$G$7),$G$3)*POWER(($G$7-$G$5)/(G91-$G$5),$G$4)</f>
        <v>1.33355840648211</v>
      </c>
      <c r="I91" s="1" t="n">
        <f aca="false">I90-0.005</f>
        <v>0.0949999999999996</v>
      </c>
      <c r="J91" s="2" t="n">
        <f aca="false">1-POWER(I91/$I$7,$G$2)*POWER((1-I91)/(1-$I$7),$G$3)*POWER(($I$7-$G$5)/(I91-$G$5),$G$4)</f>
        <v>1</v>
      </c>
      <c r="L91" s="21"/>
      <c r="M91" s="67"/>
      <c r="N91" s="67"/>
      <c r="O91" s="120" t="n">
        <f aca="false">M91*(1-$L$84)+N91*$L$84</f>
        <v>0</v>
      </c>
      <c r="P91" s="126" t="n">
        <f aca="false">(1-N91)*$L$84/((1-N91)*$L$84+(1-M91)*(1-$L$84))</f>
        <v>0</v>
      </c>
      <c r="Q91" s="2" t="n">
        <f aca="false">1-POWER(P91/$I$7,$G$2)*POWER((1-P91)/(1-$I$7),$G$3)*POWER(($I$7-$G$5)/(P91-$G$5),$G$4)</f>
        <v>1</v>
      </c>
      <c r="R91" s="2" t="e">
        <f aca="false">N91*$L$84/(N91*$L$84+M91*(1-$L$84))</f>
        <v>#DIV/0!</v>
      </c>
      <c r="S91" s="2" t="n">
        <f aca="false">POWER(Q91-O91,2)</f>
        <v>1</v>
      </c>
      <c r="T91" s="2" t="n">
        <f aca="false">POWER(Q91-O91,2)</f>
        <v>1</v>
      </c>
    </row>
    <row r="92" customFormat="false" ht="13.5" hidden="false" customHeight="false" outlineLevel="0" collapsed="false">
      <c r="A92" s="85" t="n">
        <f aca="false">A91-0.005</f>
        <v>-0.35</v>
      </c>
      <c r="B92" s="86" t="n">
        <f aca="false">1-POWER(A92/$A$7,$G$2)*POWER((1-A92)/(1-$A$7),$G$3)*POWER(($A$7-$G$5)/(A92-$G$5),$G$4)</f>
        <v>0.470588235294118</v>
      </c>
      <c r="C92" s="85" t="n">
        <f aca="false">C91-0.005</f>
        <v>-0.1</v>
      </c>
      <c r="D92" s="86" t="n">
        <f aca="false">1-POWER(C92/$C$7,$G$2)*POWER((1-C92)/(1-$C$7),$G$3)*POWER(($C$7-$G$5)/(C92-$G$5),$G$4)</f>
        <v>0.666666666666667</v>
      </c>
      <c r="E92" s="86" t="n">
        <f aca="false">E91-0.005</f>
        <v>0.0899999999999996</v>
      </c>
      <c r="F92" s="86" t="n">
        <f aca="false">1-POWER(E92/$E$7,$G$2)*POWER((1-E92)/(1-$E$7),$G$3)*POWER(($E$7-$G$5)/(E92-$G$5),$G$4)</f>
        <v>1</v>
      </c>
      <c r="G92" s="91" t="n">
        <f aca="false">G91-0.005</f>
        <v>0.1988</v>
      </c>
      <c r="H92" s="2" t="n">
        <f aca="false">1-POWER(G92/$G$7,$G$2)*POWER((1-G92)/(1-$G$7),$G$3)*POWER(($G$7-$G$5)/(G92-$G$5),$G$4)</f>
        <v>1.32802124833997</v>
      </c>
      <c r="I92" s="1" t="n">
        <f aca="false">I91-0.005</f>
        <v>0.0899999999999996</v>
      </c>
      <c r="J92" s="2" t="n">
        <f aca="false">1-POWER(I92/$I$7,$G$2)*POWER((1-I92)/(1-$I$7),$G$3)*POWER(($I$7-$G$5)/(I92-$G$5),$G$4)</f>
        <v>1</v>
      </c>
      <c r="L92" s="11"/>
      <c r="M92" s="94"/>
      <c r="N92" s="94"/>
      <c r="O92" s="123" t="n">
        <f aca="false">M92*(1-$L$84)+N92*$L$84</f>
        <v>0</v>
      </c>
      <c r="P92" s="128" t="n">
        <f aca="false">(1-N92)*$L$84/((1-N92)*$L$84+(1-M92)*(1-$L$84))</f>
        <v>0</v>
      </c>
      <c r="Q92" s="98" t="n">
        <f aca="false">1-POWER(P92/$I$7,$G$2)*POWER((1-P92)/(1-$I$7),$G$3)*POWER(($I$7-$G$5)/(P92-$G$5),$G$4)</f>
        <v>1</v>
      </c>
      <c r="R92" s="2" t="e">
        <f aca="false">N92*$L$84/(N92*$L$84+M92*(1-$L$84))</f>
        <v>#DIV/0!</v>
      </c>
      <c r="S92" s="98" t="n">
        <f aca="false">POWER(Q92-O92,2)</f>
        <v>1</v>
      </c>
      <c r="T92" s="2" t="n">
        <f aca="false">POWER(Q92-O92,2)</f>
        <v>1</v>
      </c>
    </row>
    <row r="93" customFormat="false" ht="12.75" hidden="false" customHeight="false" outlineLevel="0" collapsed="false">
      <c r="A93" s="85" t="n">
        <f aca="false">A92-0.005</f>
        <v>-0.355</v>
      </c>
      <c r="B93" s="86" t="n">
        <f aca="false">1-POWER(A93/$A$7,$G$2)*POWER((1-A93)/(1-$A$7),$G$3)*POWER(($A$7-$G$5)/(A93-$G$5),$G$4)</f>
        <v>0.473684210526316</v>
      </c>
      <c r="C93" s="85" t="n">
        <f aca="false">C92-0.005</f>
        <v>-0.105</v>
      </c>
      <c r="D93" s="86" t="n">
        <f aca="false">1-POWER(C93/$C$7,$G$2)*POWER((1-C93)/(1-$C$7),$G$3)*POWER(($C$7-$G$5)/(C93-$G$5),$G$4)</f>
        <v>0.669421487603306</v>
      </c>
      <c r="E93" s="86" t="n">
        <f aca="false">E92-0.005</f>
        <v>0.0849999999999996</v>
      </c>
      <c r="F93" s="86" t="n">
        <f aca="false">1-POWER(E93/$E$7,$G$2)*POWER((1-E93)/(1-$E$7),$G$3)*POWER(($E$7-$G$5)/(E93-$G$5),$G$4)</f>
        <v>1</v>
      </c>
      <c r="G93" s="91" t="n">
        <f aca="false">G92-0.005</f>
        <v>0.1938</v>
      </c>
      <c r="H93" s="2" t="n">
        <f aca="false">1-POWER(G93/$G$7,$G$2)*POWER((1-G93)/(1-$G$7),$G$3)*POWER(($G$7-$G$5)/(G93-$G$5),$G$4)</f>
        <v>1.3226649248857</v>
      </c>
      <c r="I93" s="1" t="n">
        <f aca="false">I92-0.005</f>
        <v>0.0849999999999996</v>
      </c>
      <c r="J93" s="2" t="n">
        <f aca="false">1-POWER(I93/$I$7,$G$2)*POWER((1-I93)/(1-$I$7),$G$3)*POWER(($I$7-$G$5)/(I93-$G$5),$G$4)</f>
        <v>1</v>
      </c>
      <c r="L93" s="21"/>
      <c r="M93" s="21"/>
      <c r="N93" s="21"/>
      <c r="O93" s="56"/>
      <c r="P93" s="2"/>
      <c r="Q93" s="100"/>
      <c r="S93" s="127"/>
      <c r="T93" s="127"/>
    </row>
    <row r="94" customFormat="false" ht="12.75" hidden="false" customHeight="false" outlineLevel="0" collapsed="false">
      <c r="A94" s="85" t="n">
        <f aca="false">A93-0.005</f>
        <v>-0.36</v>
      </c>
      <c r="B94" s="86" t="n">
        <f aca="false">1-POWER(A94/$A$7,$G$2)*POWER((1-A94)/(1-$A$7),$G$3)*POWER(($A$7-$G$5)/(A94-$G$5),$G$4)</f>
        <v>0.476744186046512</v>
      </c>
      <c r="C94" s="85" t="n">
        <f aca="false">C93-0.005</f>
        <v>-0.11</v>
      </c>
      <c r="D94" s="86" t="n">
        <f aca="false">1-POWER(C94/$C$7,$G$2)*POWER((1-C94)/(1-$C$7),$G$3)*POWER(($C$7-$G$5)/(C94-$G$5),$G$4)</f>
        <v>0.672131147540984</v>
      </c>
      <c r="E94" s="86" t="n">
        <f aca="false">E93-0.005</f>
        <v>0.0799999999999996</v>
      </c>
      <c r="F94" s="86" t="n">
        <f aca="false">1-POWER(E94/$E$7,$G$2)*POWER((1-E94)/(1-$E$7),$G$3)*POWER(($E$7-$G$5)/(E94-$G$5),$G$4)</f>
        <v>1</v>
      </c>
      <c r="G94" s="91" t="n">
        <f aca="false">G93-0.005</f>
        <v>0.1888</v>
      </c>
      <c r="H94" s="2" t="n">
        <f aca="false">1-POWER(G94/$G$7,$G$2)*POWER((1-G94)/(1-$G$7),$G$3)*POWER(($G$7-$G$5)/(G94-$G$5),$G$4)</f>
        <v>1.31748071979434</v>
      </c>
      <c r="I94" s="1" t="n">
        <f aca="false">I93-0.005</f>
        <v>0.0799999999999996</v>
      </c>
      <c r="J94" s="2" t="n">
        <f aca="false">1-POWER(I94/$I$7,$G$2)*POWER((1-I94)/(1-$I$7),$G$3)*POWER(($I$7-$G$5)/(I94-$G$5),$G$4)</f>
        <v>1</v>
      </c>
      <c r="L94" s="21"/>
      <c r="M94" s="21"/>
      <c r="N94" s="21"/>
      <c r="O94" s="56"/>
      <c r="P94" s="2"/>
      <c r="Q94" s="100"/>
    </row>
    <row r="95" customFormat="false" ht="12.75" hidden="false" customHeight="false" outlineLevel="0" collapsed="false">
      <c r="A95" s="85" t="n">
        <f aca="false">A94-0.005</f>
        <v>-0.365</v>
      </c>
      <c r="B95" s="86" t="n">
        <f aca="false">1-POWER(A95/$A$7,$G$2)*POWER((1-A95)/(1-$A$7),$G$3)*POWER(($A$7-$G$5)/(A95-$G$5),$G$4)</f>
        <v>0.479768786127168</v>
      </c>
      <c r="C95" s="85" t="n">
        <f aca="false">C94-0.005</f>
        <v>-0.115</v>
      </c>
      <c r="D95" s="86" t="n">
        <f aca="false">1-POWER(C95/$C$7,$G$2)*POWER((1-C95)/(1-$C$7),$G$3)*POWER(($C$7-$G$5)/(C95-$G$5),$G$4)</f>
        <v>0.67479674796748</v>
      </c>
      <c r="E95" s="86" t="n">
        <f aca="false">E94-0.005</f>
        <v>0.0749999999999996</v>
      </c>
      <c r="F95" s="86" t="n">
        <f aca="false">1-POWER(E95/$E$7,$G$2)*POWER((1-E95)/(1-$E$7),$G$3)*POWER(($E$7-$G$5)/(E95-$G$5),$G$4)</f>
        <v>1</v>
      </c>
      <c r="G95" s="91" t="n">
        <f aca="false">G94-0.005</f>
        <v>0.1838</v>
      </c>
      <c r="H95" s="2" t="n">
        <f aca="false">1-POWER(G95/$G$7,$G$2)*POWER((1-G95)/(1-$G$7),$G$3)*POWER(($G$7-$G$5)/(G95-$G$5),$G$4)</f>
        <v>1.31246046805819</v>
      </c>
      <c r="I95" s="1" t="n">
        <f aca="false">I94-0.005</f>
        <v>0.0749999999999996</v>
      </c>
      <c r="J95" s="2" t="n">
        <f aca="false">1-POWER(I95/$I$7,$G$2)*POWER((1-I95)/(1-$I$7),$G$3)*POWER(($I$7-$G$5)/(I95-$G$5),$G$4)</f>
        <v>1</v>
      </c>
      <c r="L95" s="21"/>
      <c r="M95" s="21"/>
      <c r="N95" s="21"/>
      <c r="O95" s="56"/>
      <c r="P95" s="2"/>
      <c r="Q95" s="100"/>
    </row>
    <row r="96" customFormat="false" ht="12.75" hidden="false" customHeight="false" outlineLevel="0" collapsed="false">
      <c r="A96" s="85" t="n">
        <f aca="false">A95-0.005</f>
        <v>-0.37</v>
      </c>
      <c r="B96" s="86" t="n">
        <f aca="false">1-POWER(A96/$A$7,$G$2)*POWER((1-A96)/(1-$A$7),$G$3)*POWER(($A$7-$G$5)/(A96-$G$5),$G$4)</f>
        <v>0.482758620689655</v>
      </c>
      <c r="C96" s="85" t="n">
        <f aca="false">C95-0.005</f>
        <v>-0.12</v>
      </c>
      <c r="D96" s="86" t="n">
        <f aca="false">1-POWER(C96/$C$7,$G$2)*POWER((1-C96)/(1-$C$7),$G$3)*POWER(($C$7-$G$5)/(C96-$G$5),$G$4)</f>
        <v>0.67741935483871</v>
      </c>
      <c r="E96" s="86" t="n">
        <f aca="false">E95-0.005</f>
        <v>0.0699999999999996</v>
      </c>
      <c r="F96" s="86" t="n">
        <f aca="false">1-POWER(E96/$E$7,$G$2)*POWER((1-E96)/(1-$E$7),$G$3)*POWER(($E$7-$G$5)/(E96-$G$5),$G$4)</f>
        <v>1</v>
      </c>
      <c r="G96" s="91" t="n">
        <f aca="false">G95-0.005</f>
        <v>0.1788</v>
      </c>
      <c r="H96" s="2" t="n">
        <f aca="false">1-POWER(G96/$G$7,$G$2)*POWER((1-G96)/(1-$G$7),$G$3)*POWER(($G$7-$G$5)/(G96-$G$5),$G$4)</f>
        <v>1.30759651307597</v>
      </c>
      <c r="I96" s="1" t="n">
        <f aca="false">I95-0.005</f>
        <v>0.0699999999999996</v>
      </c>
      <c r="J96" s="2" t="n">
        <f aca="false">1-POWER(I96/$I$7,$G$2)*POWER((1-I96)/(1-$I$7),$G$3)*POWER(($I$7-$G$5)/(I96-$G$5),$G$4)</f>
        <v>1</v>
      </c>
      <c r="L96" s="21"/>
      <c r="M96" s="21"/>
      <c r="N96" s="21"/>
      <c r="O96" s="56"/>
      <c r="P96" s="2"/>
      <c r="Q96" s="100"/>
    </row>
    <row r="97" customFormat="false" ht="12.75" hidden="false" customHeight="false" outlineLevel="0" collapsed="false">
      <c r="A97" s="85" t="n">
        <f aca="false">A96-0.005</f>
        <v>-0.375</v>
      </c>
      <c r="B97" s="86" t="n">
        <f aca="false">1-POWER(A97/$A$7,$G$2)*POWER((1-A97)/(1-$A$7),$G$3)*POWER(($A$7-$G$5)/(A97-$G$5),$G$4)</f>
        <v>0.485714285714286</v>
      </c>
      <c r="C97" s="85" t="n">
        <f aca="false">C96-0.005</f>
        <v>-0.125</v>
      </c>
      <c r="D97" s="86" t="n">
        <f aca="false">1-POWER(C97/$C$7,$G$2)*POWER((1-C97)/(1-$C$7),$G$3)*POWER(($C$7-$G$5)/(C97-$G$5),$G$4)</f>
        <v>0.68</v>
      </c>
      <c r="E97" s="86" t="n">
        <f aca="false">E96-0.005</f>
        <v>0.0649999999999996</v>
      </c>
      <c r="F97" s="86" t="n">
        <f aca="false">1-POWER(E97/$E$7,$G$2)*POWER((1-E97)/(1-$E$7),$G$3)*POWER(($E$7-$G$5)/(E97-$G$5),$G$4)</f>
        <v>1</v>
      </c>
      <c r="G97" s="91" t="n">
        <f aca="false">G96-0.005</f>
        <v>0.1738</v>
      </c>
      <c r="H97" s="2" t="n">
        <f aca="false">1-POWER(G97/$G$7,$G$2)*POWER((1-G97)/(1-$G$7),$G$3)*POWER(($G$7-$G$5)/(G97-$G$5),$G$4)</f>
        <v>1.30288166768853</v>
      </c>
      <c r="I97" s="1" t="n">
        <f aca="false">I96-0.005</f>
        <v>0.0649999999999996</v>
      </c>
      <c r="J97" s="2" t="n">
        <f aca="false">1-POWER(I97/$I$7,$G$2)*POWER((1-I97)/(1-$I$7),$G$3)*POWER(($I$7-$G$5)/(I97-$G$5),$G$4)</f>
        <v>1</v>
      </c>
      <c r="L97" s="21"/>
      <c r="M97" s="21"/>
      <c r="N97" s="21"/>
      <c r="O97" s="56"/>
      <c r="P97" s="2"/>
      <c r="Q97" s="100"/>
    </row>
    <row r="98" customFormat="false" ht="12.75" hidden="false" customHeight="false" outlineLevel="0" collapsed="false">
      <c r="A98" s="85" t="n">
        <f aca="false">A97-0.005</f>
        <v>-0.38</v>
      </c>
      <c r="B98" s="86" t="n">
        <f aca="false">1-POWER(A98/$A$7,$G$2)*POWER((1-A98)/(1-$A$7),$G$3)*POWER(($A$7-$G$5)/(A98-$G$5),$G$4)</f>
        <v>0.488636363636364</v>
      </c>
      <c r="C98" s="85" t="n">
        <f aca="false">C97-0.005</f>
        <v>-0.13</v>
      </c>
      <c r="D98" s="86" t="n">
        <f aca="false">1-POWER(C98/$C$7,$G$2)*POWER((1-C98)/(1-$C$7),$G$3)*POWER(($C$7-$G$5)/(C98-$G$5),$G$4)</f>
        <v>0.682539682539683</v>
      </c>
      <c r="E98" s="86" t="n">
        <f aca="false">E97-0.005</f>
        <v>0.0599999999999996</v>
      </c>
      <c r="F98" s="86" t="n">
        <f aca="false">1-POWER(E98/$E$7,$G$2)*POWER((1-E98)/(1-$E$7),$G$3)*POWER(($E$7-$G$5)/(E98-$G$5),$G$4)</f>
        <v>1</v>
      </c>
      <c r="G98" s="91" t="n">
        <f aca="false">G97-0.005</f>
        <v>0.1688</v>
      </c>
      <c r="H98" s="2" t="n">
        <f aca="false">1-POWER(G98/$G$7,$G$2)*POWER((1-G98)/(1-$G$7),$G$3)*POWER(($G$7-$G$5)/(G98-$G$5),$G$4)</f>
        <v>1.29830917874396</v>
      </c>
      <c r="I98" s="1" t="n">
        <f aca="false">I97-0.005</f>
        <v>0.0599999999999996</v>
      </c>
      <c r="J98" s="2" t="n">
        <f aca="false">1-POWER(I98/$I$7,$G$2)*POWER((1-I98)/(1-$I$7),$G$3)*POWER(($I$7-$G$5)/(I98-$G$5),$G$4)</f>
        <v>1</v>
      </c>
      <c r="L98" s="21"/>
      <c r="M98" s="21"/>
      <c r="N98" s="21"/>
      <c r="O98" s="56"/>
      <c r="P98" s="2"/>
    </row>
    <row r="99" customFormat="false" ht="12.75" hidden="false" customHeight="false" outlineLevel="0" collapsed="false">
      <c r="A99" s="85" t="n">
        <f aca="false">A98-0.005</f>
        <v>-0.385</v>
      </c>
      <c r="B99" s="86" t="n">
        <f aca="false">1-POWER(A99/$A$7,$G$2)*POWER((1-A99)/(1-$A$7),$G$3)*POWER(($A$7-$G$5)/(A99-$G$5),$G$4)</f>
        <v>0.491525423728814</v>
      </c>
      <c r="C99" s="85" t="n">
        <f aca="false">C98-0.005</f>
        <v>-0.135</v>
      </c>
      <c r="D99" s="86"/>
      <c r="E99" s="86" t="n">
        <f aca="false">E98-0.005</f>
        <v>0.0549999999999996</v>
      </c>
      <c r="F99" s="86" t="n">
        <f aca="false">1-POWER(E99/$E$7,$G$2)*POWER((1-E99)/(1-$E$7),$G$3)*POWER(($E$7-$G$5)/(E99-$G$5),$G$4)</f>
        <v>1</v>
      </c>
      <c r="G99" s="91" t="n">
        <f aca="false">G98-0.005</f>
        <v>0.1638</v>
      </c>
      <c r="H99" s="2" t="n">
        <f aca="false">1-POWER(G99/$G$7,$G$2)*POWER((1-G99)/(1-$G$7),$G$3)*POWER(($G$7-$G$5)/(G99-$G$5),$G$4)</f>
        <v>1.29387269482451</v>
      </c>
      <c r="I99" s="1" t="n">
        <f aca="false">I98-0.005</f>
        <v>0.0549999999999996</v>
      </c>
      <c r="J99" s="2" t="n">
        <f aca="false">1-POWER(I99/$I$7,$G$2)*POWER((1-I99)/(1-$I$7),$G$3)*POWER(($I$7-$G$5)/(I99-$G$5),$G$4)</f>
        <v>1</v>
      </c>
    </row>
    <row r="100" customFormat="false" ht="12.75" hidden="false" customHeight="false" outlineLevel="0" collapsed="false">
      <c r="A100" s="85" t="n">
        <f aca="false">A99-0.005</f>
        <v>-0.39</v>
      </c>
      <c r="B100" s="86" t="n">
        <f aca="false">1-POWER(A100/$A$7,$G$2)*POWER((1-A100)/(1-$A$7),$G$3)*POWER(($A$7-$G$5)/(A100-$G$5),$G$4)</f>
        <v>0.49438202247191</v>
      </c>
      <c r="C100" s="86"/>
      <c r="D100" s="59"/>
      <c r="E100" s="59"/>
      <c r="F100" s="86" t="n">
        <f aca="false">1-POWER(E100/$E$7,$G$2)*POWER((1-E100)/(1-$E$7),$G$3)*POWER(($E$7-$G$5)/(E100-$G$5),$G$4)</f>
        <v>1</v>
      </c>
      <c r="G100" s="91" t="n">
        <f aca="false">G99-0.005</f>
        <v>0.1588</v>
      </c>
      <c r="H100" s="2" t="n">
        <f aca="false">1-POWER(G100/$G$7,$G$2)*POWER((1-G100)/(1-$G$7),$G$3)*POWER(($G$7-$G$5)/(G100-$G$5),$G$4)</f>
        <v>1.28956623681125</v>
      </c>
      <c r="I100" s="1" t="n">
        <f aca="false">I99-0.005</f>
        <v>0.0499999999999996</v>
      </c>
      <c r="J100" s="2" t="n">
        <f aca="false">1-POWER(I100/$I$7,$G$2)*POWER((1-I100)/(1-$I$7),$G$3)*POWER(($I$7-$G$5)/(I100-$G$5),$G$4)</f>
        <v>1</v>
      </c>
    </row>
    <row r="101" customFormat="false" ht="12.75" hidden="false" customHeight="false" outlineLevel="0" collapsed="false">
      <c r="A101" s="85" t="n">
        <f aca="false">A100-0.005</f>
        <v>-0.395</v>
      </c>
      <c r="B101" s="86" t="n">
        <f aca="false">1-POWER(A101/$A$7,$G$2)*POWER((1-A101)/(1-$A$7),$G$3)*POWER(($A$7-$G$5)/(A101-$G$5),$G$4)</f>
        <v>0.497206703910615</v>
      </c>
      <c r="C101" s="86"/>
      <c r="D101" s="59"/>
      <c r="E101" s="59"/>
      <c r="F101" s="59"/>
      <c r="G101" s="91" t="n">
        <f aca="false">G100-0.005</f>
        <v>0.1538</v>
      </c>
      <c r="H101" s="2" t="n">
        <f aca="false">1-POWER(G101/$G$7,$G$2)*POWER((1-G101)/(1-$G$7),$G$3)*POWER(($G$7-$G$5)/(G101-$G$5),$G$4)</f>
        <v>1.28538417099942</v>
      </c>
      <c r="I101" s="1" t="n">
        <f aca="false">I100-0.005</f>
        <v>0.0449999999999996</v>
      </c>
      <c r="J101" s="2" t="n">
        <f aca="false">1-POWER(I101/$I$7,$G$2)*POWER((1-I101)/(1-$I$7),$G$3)*POWER(($I$7-$G$5)/(I101-$G$5),$G$4)</f>
        <v>1</v>
      </c>
    </row>
    <row r="102" customFormat="false" ht="12.75" hidden="false" customHeight="false" outlineLevel="0" collapsed="false">
      <c r="A102" s="85" t="n">
        <f aca="false">A101-0.005</f>
        <v>-0.4</v>
      </c>
      <c r="B102" s="86" t="n">
        <f aca="false">1-POWER(A102/$A$7,$G$2)*POWER((1-A102)/(1-$A$7),$G$3)*POWER(($A$7-$G$5)/(A102-$G$5),$G$4)</f>
        <v>0.5</v>
      </c>
      <c r="C102" s="86"/>
      <c r="D102" s="59"/>
      <c r="E102" s="59"/>
      <c r="F102" s="59"/>
      <c r="G102" s="91" t="n">
        <f aca="false">G101-0.005</f>
        <v>0.1488</v>
      </c>
      <c r="H102" s="2" t="n">
        <f aca="false">1-POWER(G102/$G$7,$G$2)*POWER((1-G102)/(1-$G$7),$G$3)*POWER(($G$7-$G$5)/(G102-$G$5),$G$4)</f>
        <v>1.28132118451025</v>
      </c>
      <c r="I102" s="1" t="n">
        <f aca="false">I101-0.005</f>
        <v>0.0399999999999996</v>
      </c>
      <c r="J102" s="2" t="n">
        <f aca="false">1-POWER(I102/$I$7,$G$2)*POWER((1-I102)/(1-$I$7),$G$3)*POWER(($I$7-$G$5)/(I102-$G$5),$G$4)</f>
        <v>1</v>
      </c>
    </row>
    <row r="103" customFormat="false" ht="12.75" hidden="false" customHeight="false" outlineLevel="0" collapsed="false">
      <c r="A103" s="85" t="n">
        <f aca="false">A102-0.005</f>
        <v>-0.405</v>
      </c>
      <c r="B103" s="86" t="n">
        <f aca="false">1-POWER(A103/$A$7,$G$2)*POWER((1-A103)/(1-$A$7),$G$3)*POWER(($A$7-$G$5)/(A103-$G$5),$G$4)</f>
        <v>0.502762430939226</v>
      </c>
      <c r="C103" s="86"/>
      <c r="D103" s="59"/>
      <c r="E103" s="59"/>
      <c r="F103" s="59"/>
      <c r="G103" s="91" t="n">
        <f aca="false">G102-0.005</f>
        <v>0.1438</v>
      </c>
      <c r="H103" s="2" t="n">
        <f aca="false">1-POWER(G103/$G$7,$G$2)*POWER((1-G103)/(1-$G$7),$G$3)*POWER(($G$7-$G$5)/(G103-$G$5),$G$4)</f>
        <v>1.27737226277372</v>
      </c>
      <c r="I103" s="1" t="n">
        <f aca="false">I102-0.005</f>
        <v>0.0349999999999996</v>
      </c>
      <c r="J103" s="2" t="n">
        <f aca="false">1-POWER(I103/$I$7,$G$2)*POWER((1-I103)/(1-$I$7),$G$3)*POWER(($I$7-$G$5)/(I103-$G$5),$G$4)</f>
        <v>1</v>
      </c>
    </row>
    <row r="104" customFormat="false" ht="12.75" hidden="false" customHeight="false" outlineLevel="0" collapsed="false">
      <c r="A104" s="85" t="n">
        <f aca="false">A103-0.005</f>
        <v>-0.41</v>
      </c>
      <c r="B104" s="86" t="n">
        <f aca="false">1-POWER(A104/$A$7,$G$2)*POWER((1-A104)/(1-$A$7),$G$3)*POWER(($A$7-$G$5)/(A104-$G$5),$G$4)</f>
        <v>0.505494505494506</v>
      </c>
      <c r="C104" s="86"/>
      <c r="D104" s="59"/>
      <c r="E104" s="59"/>
      <c r="F104" s="59"/>
      <c r="G104" s="91" t="n">
        <f aca="false">G103-0.005</f>
        <v>0.1388</v>
      </c>
      <c r="H104" s="2" t="n">
        <f aca="false">1-POWER(G104/$G$7,$G$2)*POWER((1-G104)/(1-$G$7),$G$3)*POWER(($G$7-$G$5)/(G104-$G$5),$G$4)</f>
        <v>1.27353266888151</v>
      </c>
      <c r="I104" s="1" t="n">
        <f aca="false">I103-0.005</f>
        <v>0.0299999999999996</v>
      </c>
      <c r="J104" s="2" t="n">
        <f aca="false">1-POWER(I104/$I$7,$G$2)*POWER((1-I104)/(1-$I$7),$G$3)*POWER(($I$7-$G$5)/(I104-$G$5),$G$4)</f>
        <v>1</v>
      </c>
    </row>
    <row r="105" customFormat="false" ht="12.75" hidden="false" customHeight="false" outlineLevel="0" collapsed="false">
      <c r="A105" s="85" t="n">
        <f aca="false">A104-0.005</f>
        <v>-0.415</v>
      </c>
      <c r="B105" s="86" t="n">
        <f aca="false">1-POWER(A105/$A$7,$G$2)*POWER((1-A105)/(1-$A$7),$G$3)*POWER(($A$7-$G$5)/(A105-$G$5),$G$4)</f>
        <v>0.508196721311475</v>
      </c>
      <c r="C105" s="86"/>
      <c r="D105" s="59"/>
      <c r="E105" s="59"/>
      <c r="F105" s="59"/>
      <c r="G105" s="91" t="n">
        <f aca="false">G104-0.005</f>
        <v>0.1338</v>
      </c>
      <c r="H105" s="2" t="n">
        <f aca="false">1-POWER(G105/$G$7,$G$2)*POWER((1-G105)/(1-$G$7),$G$3)*POWER(($G$7-$G$5)/(G105-$G$5),$G$4)</f>
        <v>1.26979792463135</v>
      </c>
      <c r="I105" s="1" t="n">
        <f aca="false">I104-0.005</f>
        <v>0.0249999999999996</v>
      </c>
      <c r="J105" s="2" t="n">
        <f aca="false">1-POWER(I105/$I$7,$G$2)*POWER((1-I105)/(1-$I$7),$G$3)*POWER(($I$7-$G$5)/(I105-$G$5),$G$4)</f>
        <v>1</v>
      </c>
    </row>
    <row r="106" customFormat="false" ht="12.75" hidden="false" customHeight="false" outlineLevel="0" collapsed="false">
      <c r="A106" s="85" t="n">
        <f aca="false">A105-0.005</f>
        <v>-0.42</v>
      </c>
      <c r="B106" s="86" t="n">
        <f aca="false">1-POWER(A106/$A$7,$G$2)*POWER((1-A106)/(1-$A$7),$G$3)*POWER(($A$7-$G$5)/(A106-$G$5),$G$4)</f>
        <v>0.510869565217391</v>
      </c>
      <c r="C106" s="86"/>
      <c r="D106" s="59"/>
      <c r="E106" s="59"/>
      <c r="F106" s="59"/>
      <c r="G106" s="91" t="n">
        <f aca="false">G105-0.005</f>
        <v>0.1288</v>
      </c>
      <c r="H106" s="2" t="n">
        <f aca="false">1-POWER(G106/$G$7,$G$2)*POWER((1-G106)/(1-$G$7),$G$3)*POWER(($G$7-$G$5)/(G106-$G$5),$G$4)</f>
        <v>1.26616379310345</v>
      </c>
      <c r="I106" s="1" t="n">
        <f aca="false">I105-0.005</f>
        <v>0.0199999999999996</v>
      </c>
      <c r="J106" s="2" t="n">
        <f aca="false">1-POWER(I106/$I$7,$G$2)*POWER((1-I106)/(1-$I$7),$G$3)*POWER(($I$7-$G$5)/(I106-$G$5),$G$4)</f>
        <v>1</v>
      </c>
    </row>
    <row r="107" customFormat="false" ht="12.75" hidden="false" customHeight="false" outlineLevel="0" collapsed="false">
      <c r="A107" s="85" t="n">
        <f aca="false">A106-0.005</f>
        <v>-0.425</v>
      </c>
      <c r="B107" s="86" t="n">
        <f aca="false">1-POWER(A107/$A$7,$G$2)*POWER((1-A107)/(1-$A$7),$G$3)*POWER(($A$7-$G$5)/(A107-$G$5),$G$4)</f>
        <v>0.513513513513514</v>
      </c>
      <c r="C107" s="86"/>
      <c r="D107" s="59"/>
      <c r="E107" s="59"/>
      <c r="F107" s="59"/>
      <c r="G107" s="91" t="n">
        <f aca="false">G106-0.005</f>
        <v>0.1238</v>
      </c>
      <c r="H107" s="2" t="n">
        <f aca="false">1-POWER(G107/$G$7,$G$2)*POWER((1-G107)/(1-$G$7),$G$3)*POWER(($G$7-$G$5)/(G107-$G$5),$G$4)</f>
        <v>1.26262626262626</v>
      </c>
      <c r="I107" s="1" t="n">
        <f aca="false">I106-0.005</f>
        <v>0.0149999999999996</v>
      </c>
      <c r="J107" s="2" t="n">
        <f aca="false">1-POWER(I107/$I$7,$G$2)*POWER((1-I107)/(1-$I$7),$G$3)*POWER(($I$7-$G$5)/(I107-$G$5),$G$4)</f>
        <v>1</v>
      </c>
    </row>
    <row r="108" customFormat="false" ht="12.75" hidden="false" customHeight="false" outlineLevel="0" collapsed="false">
      <c r="A108" s="85" t="n">
        <f aca="false">A107-0.005</f>
        <v>-0.43</v>
      </c>
      <c r="B108" s="86" t="n">
        <f aca="false">1-POWER(A108/$A$7,$G$2)*POWER((1-A108)/(1-$A$7),$G$3)*POWER(($A$7-$G$5)/(A108-$G$5),$G$4)</f>
        <v>0.516129032258065</v>
      </c>
      <c r="C108" s="86"/>
      <c r="D108" s="59"/>
      <c r="E108" s="59"/>
      <c r="F108" s="59"/>
      <c r="G108" s="91" t="n">
        <f aca="false">G107-0.005</f>
        <v>0.1188</v>
      </c>
      <c r="H108" s="2" t="n">
        <f aca="false">1-POWER(G108/$G$7,$G$2)*POWER((1-G108)/(1-$G$7),$G$3)*POWER(($G$7-$G$5)/(G108-$G$5),$G$4)</f>
        <v>1.2591815320042</v>
      </c>
      <c r="I108" s="1" t="n">
        <f aca="false">I107-0.005</f>
        <v>0.00999999999999962</v>
      </c>
      <c r="J108" s="2" t="n">
        <f aca="false">1-POWER(I108/$I$7,$G$2)*POWER((1-I108)/(1-$I$7),$G$3)*POWER(($I$7-$G$5)/(I108-$G$5),$G$4)</f>
        <v>1</v>
      </c>
    </row>
    <row r="109" customFormat="false" ht="12.75" hidden="false" customHeight="false" outlineLevel="0" collapsed="false">
      <c r="A109" s="85" t="n">
        <f aca="false">A108-0.005</f>
        <v>-0.435</v>
      </c>
      <c r="B109" s="86" t="n">
        <f aca="false">1-POWER(A109/$A$7,$G$2)*POWER((1-A109)/(1-$A$7),$G$3)*POWER(($A$7-$G$5)/(A109-$G$5),$G$4)</f>
        <v>0.518716577540107</v>
      </c>
      <c r="C109" s="86"/>
      <c r="D109" s="59"/>
      <c r="E109" s="59"/>
      <c r="F109" s="59"/>
      <c r="G109" s="91" t="n">
        <f aca="false">G108-0.005</f>
        <v>0.1138</v>
      </c>
      <c r="H109" s="2" t="n">
        <f aca="false">1-POWER(G109/$G$7,$G$2)*POWER((1-G109)/(1-$G$7),$G$3)*POWER(($G$7-$G$5)/(G109-$G$5),$G$4)</f>
        <v>1.2558259968928</v>
      </c>
      <c r="I109" s="1" t="n">
        <f aca="false">I108-0.005</f>
        <v>0.00499999999999962</v>
      </c>
      <c r="J109" s="2" t="n">
        <f aca="false">1-POWER(I109/$I$7,$G$2)*POWER((1-I109)/(1-$I$7),$G$3)*POWER(($I$7-$G$5)/(I109-$G$5),$G$4)</f>
        <v>1</v>
      </c>
    </row>
    <row r="110" customFormat="false" ht="12.75" hidden="false" customHeight="false" outlineLevel="0" collapsed="false">
      <c r="A110" s="85" t="n">
        <f aca="false">A109-0.005</f>
        <v>-0.44</v>
      </c>
      <c r="B110" s="86" t="n">
        <f aca="false">1-POWER(A110/$A$7,$G$2)*POWER((1-A110)/(1-$A$7),$G$3)*POWER(($A$7-$G$5)/(A110-$G$5),$G$4)</f>
        <v>0.521276595744681</v>
      </c>
      <c r="C110" s="86"/>
      <c r="D110" s="59"/>
      <c r="E110" s="59"/>
      <c r="F110" s="59"/>
      <c r="G110" s="91" t="n">
        <f aca="false">G109-0.005</f>
        <v>0.1088</v>
      </c>
      <c r="H110" s="2" t="n">
        <f aca="false">1-POWER(G110/$G$7,$G$2)*POWER((1-G110)/(1-$G$7),$G$3)*POWER(($G$7-$G$5)/(G110-$G$5),$G$4)</f>
        <v>1.25255623721881</v>
      </c>
      <c r="I110" s="1" t="n">
        <f aca="false">I109-0.005</f>
        <v>-3.76434994286967E-016</v>
      </c>
      <c r="J110" s="2" t="n">
        <f aca="false">1-POWER(I110/$I$7,$G$2)*POWER((1-I110)/(1-$I$7),$G$3)*POWER(($I$7-$G$5)/(I110-$G$5),$G$4)</f>
        <v>1</v>
      </c>
    </row>
    <row r="111" customFormat="false" ht="12.75" hidden="false" customHeight="false" outlineLevel="0" collapsed="false">
      <c r="A111" s="85" t="n">
        <f aca="false">A110-0.005</f>
        <v>-0.445</v>
      </c>
      <c r="B111" s="86" t="n">
        <f aca="false">1-POWER(A111/$A$7,$G$2)*POWER((1-A111)/(1-$A$7),$G$3)*POWER(($A$7-$G$5)/(A111-$G$5),$G$4)</f>
        <v>0.523809523809524</v>
      </c>
      <c r="C111" s="86"/>
      <c r="D111" s="59"/>
      <c r="E111" s="59"/>
      <c r="F111" s="59"/>
      <c r="G111" s="91" t="n">
        <f aca="false">G110-0.005</f>
        <v>0.1038</v>
      </c>
      <c r="I111" s="1" t="n">
        <f aca="false">I110-0.005</f>
        <v>-0.00500000000000038</v>
      </c>
    </row>
    <row r="112" customFormat="false" ht="12.75" hidden="false" customHeight="false" outlineLevel="0" collapsed="false">
      <c r="A112" s="85" t="n">
        <f aca="false">A111-0.005</f>
        <v>-0.45</v>
      </c>
      <c r="B112" s="86" t="n">
        <f aca="false">1-POWER(A112/$A$7,$G$2)*POWER((1-A112)/(1-$A$7),$G$3)*POWER(($A$7-$G$5)/(A112-$G$5),$G$4)</f>
        <v>0.526315789473684</v>
      </c>
      <c r="C112" s="86"/>
      <c r="D112" s="59"/>
      <c r="E112" s="59"/>
      <c r="F112" s="59"/>
      <c r="G112" s="91" t="n">
        <f aca="false">G111-0.005</f>
        <v>0.0987999999999995</v>
      </c>
      <c r="I112" s="1" t="n">
        <f aca="false">I111-0.005</f>
        <v>-0.0100000000000004</v>
      </c>
    </row>
    <row r="113" customFormat="false" ht="12.75" hidden="false" customHeight="false" outlineLevel="0" collapsed="false">
      <c r="A113" s="85" t="n">
        <f aca="false">A112-0.005</f>
        <v>-0.455</v>
      </c>
      <c r="B113" s="86" t="n">
        <f aca="false">1-POWER(A113/$A$7,$G$2)*POWER((1-A113)/(1-$A$7),$G$3)*POWER(($A$7-$G$5)/(A113-$G$5),$G$4)</f>
        <v>0.528795811518325</v>
      </c>
      <c r="C113" s="86"/>
      <c r="D113" s="59"/>
      <c r="E113" s="59"/>
      <c r="F113" s="59"/>
      <c r="G113" s="91" t="n">
        <f aca="false">G112-0.005</f>
        <v>0.0937999999999995</v>
      </c>
      <c r="I113" s="1" t="n">
        <f aca="false">I112-0.005</f>
        <v>-0.0150000000000004</v>
      </c>
    </row>
    <row r="114" customFormat="false" ht="12.75" hidden="false" customHeight="false" outlineLevel="0" collapsed="false">
      <c r="A114" s="85" t="n">
        <f aca="false">A113-0.005</f>
        <v>-0.46</v>
      </c>
      <c r="B114" s="86" t="n">
        <f aca="false">1-POWER(A114/$A$7,$G$2)*POWER((1-A114)/(1-$A$7),$G$3)*POWER(($A$7-$G$5)/(A114-$G$5),$G$4)</f>
        <v>0.53125</v>
      </c>
      <c r="C114" s="86"/>
      <c r="D114" s="59"/>
      <c r="E114" s="59"/>
      <c r="F114" s="59"/>
      <c r="G114" s="91" t="n">
        <f aca="false">G113-0.005</f>
        <v>0.0887999999999995</v>
      </c>
      <c r="I114" s="1" t="n">
        <f aca="false">I113-0.005</f>
        <v>-0.0200000000000004</v>
      </c>
    </row>
    <row r="115" customFormat="false" ht="12.75" hidden="false" customHeight="false" outlineLevel="0" collapsed="false">
      <c r="A115" s="85" t="n">
        <f aca="false">A114-0.005</f>
        <v>-0.465</v>
      </c>
      <c r="B115" s="86" t="n">
        <f aca="false">1-POWER(A115/$A$7,$G$2)*POWER((1-A115)/(1-$A$7),$G$3)*POWER(($A$7-$G$5)/(A115-$G$5),$G$4)</f>
        <v>0.533678756476684</v>
      </c>
      <c r="C115" s="86"/>
      <c r="D115" s="59"/>
      <c r="E115" s="59"/>
      <c r="F115" s="59"/>
      <c r="G115" s="91" t="n">
        <f aca="false">G114-0.005</f>
        <v>0.0837999999999995</v>
      </c>
      <c r="I115" s="1" t="n">
        <f aca="false">I114-0.005</f>
        <v>-0.0250000000000004</v>
      </c>
    </row>
    <row r="116" customFormat="false" ht="12.75" hidden="false" customHeight="false" outlineLevel="0" collapsed="false">
      <c r="A116" s="85" t="n">
        <f aca="false">A115-0.005</f>
        <v>-0.47</v>
      </c>
      <c r="B116" s="86" t="n">
        <f aca="false">1-POWER(A116/$A$7,$G$2)*POWER((1-A116)/(1-$A$7),$G$3)*POWER(($A$7-$G$5)/(A116-$G$5),$G$4)</f>
        <v>0.536082474226804</v>
      </c>
      <c r="C116" s="59"/>
      <c r="D116" s="59"/>
      <c r="E116" s="59"/>
      <c r="F116" s="59"/>
      <c r="G116" s="91" t="n">
        <f aca="false">G115-0.005</f>
        <v>0.0787999999999995</v>
      </c>
      <c r="I116" s="1" t="n">
        <f aca="false">I115-0.005</f>
        <v>-0.0300000000000004</v>
      </c>
    </row>
    <row r="117" customFormat="false" ht="12.75" hidden="false" customHeight="false" outlineLevel="0" collapsed="false">
      <c r="A117" s="85" t="n">
        <f aca="false">A116-0.005</f>
        <v>-0.475</v>
      </c>
      <c r="B117" s="86" t="n">
        <f aca="false">1-POWER(A117/$A$7,$G$2)*POWER((1-A117)/(1-$A$7),$G$3)*POWER(($A$7-$G$5)/(A117-$G$5),$G$4)</f>
        <v>0.538461538461538</v>
      </c>
      <c r="C117" s="59"/>
      <c r="D117" s="59"/>
      <c r="E117" s="59"/>
      <c r="F117" s="59"/>
      <c r="G117" s="91" t="n">
        <f aca="false">G116-0.005</f>
        <v>0.0737999999999995</v>
      </c>
      <c r="I117" s="1" t="n">
        <f aca="false">I116-0.005</f>
        <v>-0.0350000000000004</v>
      </c>
    </row>
    <row r="118" customFormat="false" ht="12.75" hidden="false" customHeight="false" outlineLevel="0" collapsed="false">
      <c r="A118" s="85" t="n">
        <f aca="false">A117-0.005</f>
        <v>-0.48</v>
      </c>
      <c r="B118" s="86" t="n">
        <f aca="false">1-POWER(A118/$A$7,$G$2)*POWER((1-A118)/(1-$A$7),$G$3)*POWER(($A$7-$G$5)/(A118-$G$5),$G$4)</f>
        <v>0.540816326530612</v>
      </c>
      <c r="C118" s="59"/>
      <c r="D118" s="59"/>
      <c r="E118" s="59"/>
      <c r="F118" s="59"/>
      <c r="G118" s="91" t="n">
        <f aca="false">G117-0.005</f>
        <v>0.0687999999999995</v>
      </c>
      <c r="I118" s="1" t="n">
        <f aca="false">I117-0.005</f>
        <v>-0.0400000000000004</v>
      </c>
    </row>
    <row r="119" customFormat="false" ht="12.75" hidden="false" customHeight="false" outlineLevel="0" collapsed="false">
      <c r="A119" s="85" t="n">
        <f aca="false">A118-0.005</f>
        <v>-0.485</v>
      </c>
      <c r="B119" s="86" t="n">
        <f aca="false">1-POWER(A119/$A$7,$G$2)*POWER((1-A119)/(1-$A$7),$G$3)*POWER(($A$7-$G$5)/(A119-$G$5),$G$4)</f>
        <v>0.543147208121827</v>
      </c>
      <c r="C119" s="59"/>
      <c r="D119" s="59"/>
      <c r="E119" s="59"/>
      <c r="F119" s="59"/>
      <c r="G119" s="91" t="n">
        <f aca="false">G118-0.005</f>
        <v>0.0637999999999995</v>
      </c>
      <c r="I119" s="1" t="n">
        <f aca="false">I118-0.005</f>
        <v>-0.0450000000000004</v>
      </c>
    </row>
    <row r="120" customFormat="false" ht="12.75" hidden="false" customHeight="false" outlineLevel="0" collapsed="false">
      <c r="A120" s="85" t="n">
        <f aca="false">A119-0.005</f>
        <v>-0.49</v>
      </c>
      <c r="B120" s="86" t="n">
        <f aca="false">1-POWER(A120/$A$7,$G$2)*POWER((1-A120)/(1-$A$7),$G$3)*POWER(($A$7-$G$5)/(A120-$G$5),$G$4)</f>
        <v>0.545454545454545</v>
      </c>
      <c r="C120" s="59"/>
      <c r="D120" s="59"/>
      <c r="E120" s="59"/>
      <c r="F120" s="59"/>
      <c r="G120" s="91" t="n">
        <f aca="false">G119-0.005</f>
        <v>0.0587999999999995</v>
      </c>
      <c r="I120" s="1" t="n">
        <f aca="false">I119-0.005</f>
        <v>-0.0500000000000004</v>
      </c>
    </row>
    <row r="121" customFormat="false" ht="12.75" hidden="false" customHeight="false" outlineLevel="0" collapsed="false">
      <c r="A121" s="85" t="n">
        <f aca="false">A120-0.005</f>
        <v>-0.495</v>
      </c>
      <c r="B121" s="86" t="n">
        <f aca="false">1-POWER(A121/$A$7,$G$2)*POWER((1-A121)/(1-$A$7),$G$3)*POWER(($A$7-$G$5)/(A121-$G$5),$G$4)</f>
        <v>0.547738693467337</v>
      </c>
      <c r="C121" s="59"/>
      <c r="D121" s="59"/>
      <c r="E121" s="59"/>
      <c r="F121" s="59"/>
      <c r="G121" s="91" t="n">
        <f aca="false">G120-0.005</f>
        <v>0.0537999999999995</v>
      </c>
      <c r="I121" s="1" t="n">
        <f aca="false">I120-0.005</f>
        <v>-0.0550000000000004</v>
      </c>
    </row>
    <row r="122" customFormat="false" ht="12.75" hidden="false" customHeight="false" outlineLevel="0" collapsed="false">
      <c r="A122" s="85" t="n">
        <f aca="false">A121-0.005</f>
        <v>-0.5</v>
      </c>
      <c r="B122" s="86" t="n">
        <f aca="false">1-POWER(A122/$A$7,$G$2)*POWER((1-A122)/(1-$A$7),$G$3)*POWER(($A$7-$G$5)/(A122-$G$5),$G$4)</f>
        <v>0.55</v>
      </c>
      <c r="C122" s="59"/>
      <c r="D122" s="59"/>
      <c r="E122" s="59"/>
      <c r="F122" s="59"/>
      <c r="G122" s="91" t="n">
        <f aca="false">G121-0.005</f>
        <v>0.0487999999999995</v>
      </c>
      <c r="I122" s="1" t="n">
        <f aca="false">I121-0.005</f>
        <v>-0.0600000000000004</v>
      </c>
    </row>
    <row r="123" customFormat="false" ht="12.75" hidden="false" customHeight="false" outlineLevel="0" collapsed="false">
      <c r="A123" s="85" t="n">
        <f aca="false">A122-0.005</f>
        <v>-0.505</v>
      </c>
      <c r="B123" s="86" t="n">
        <f aca="false">1-POWER(A123/$A$7,$G$2)*POWER((1-A123)/(1-$A$7),$G$3)*POWER(($A$7-$G$5)/(A123-$G$5),$G$4)</f>
        <v>0.552238805970149</v>
      </c>
      <c r="C123" s="59"/>
      <c r="D123" s="59"/>
      <c r="E123" s="59"/>
      <c r="F123" s="59"/>
      <c r="G123" s="91" t="n">
        <f aca="false">G122-0.005</f>
        <v>0.0437999999999995</v>
      </c>
      <c r="I123" s="1" t="n">
        <f aca="false">I122-0.005</f>
        <v>-0.0650000000000004</v>
      </c>
    </row>
    <row r="124" customFormat="false" ht="12.75" hidden="false" customHeight="false" outlineLevel="0" collapsed="false">
      <c r="A124" s="85" t="n">
        <f aca="false">A123-0.005</f>
        <v>-0.51</v>
      </c>
      <c r="B124" s="86" t="n">
        <f aca="false">1-POWER(A124/$A$7,$G$2)*POWER((1-A124)/(1-$A$7),$G$3)*POWER(($A$7-$G$5)/(A124-$G$5),$G$4)</f>
        <v>0.554455445544555</v>
      </c>
      <c r="C124" s="59"/>
      <c r="D124" s="59"/>
      <c r="E124" s="59"/>
      <c r="F124" s="59"/>
      <c r="G124" s="91" t="n">
        <f aca="false">G123-0.005</f>
        <v>0.0387999999999995</v>
      </c>
      <c r="I124" s="1" t="n">
        <f aca="false">I123-0.005</f>
        <v>-0.0700000000000004</v>
      </c>
    </row>
    <row r="125" customFormat="false" ht="12.75" hidden="false" customHeight="false" outlineLevel="0" collapsed="false">
      <c r="A125" s="85" t="n">
        <f aca="false">A124-0.005</f>
        <v>-0.515</v>
      </c>
      <c r="B125" s="86" t="n">
        <f aca="false">1-POWER(A125/$A$7,$G$2)*POWER((1-A125)/(1-$A$7),$G$3)*POWER(($A$7-$G$5)/(A125-$G$5),$G$4)</f>
        <v>0.556650246305419</v>
      </c>
      <c r="C125" s="59"/>
      <c r="D125" s="59"/>
      <c r="E125" s="59"/>
      <c r="F125" s="59"/>
      <c r="G125" s="91" t="n">
        <f aca="false">G124-0.005</f>
        <v>0.0337999999999995</v>
      </c>
      <c r="I125" s="1" t="n">
        <f aca="false">I124-0.005</f>
        <v>-0.0750000000000004</v>
      </c>
    </row>
    <row r="126" customFormat="false" ht="12.75" hidden="false" customHeight="false" outlineLevel="0" collapsed="false">
      <c r="A126" s="85" t="n">
        <f aca="false">A125-0.005</f>
        <v>-0.52</v>
      </c>
      <c r="B126" s="86" t="n">
        <f aca="false">1-POWER(A126/$A$7,$G$2)*POWER((1-A126)/(1-$A$7),$G$3)*POWER(($A$7-$G$5)/(A126-$G$5),$G$4)</f>
        <v>0.558823529411765</v>
      </c>
      <c r="C126" s="59"/>
      <c r="D126" s="59"/>
      <c r="E126" s="59"/>
      <c r="F126" s="59"/>
      <c r="G126" s="91" t="n">
        <f aca="false">G125-0.005</f>
        <v>0.0287999999999995</v>
      </c>
      <c r="I126" s="1" t="n">
        <f aca="false">I125-0.005</f>
        <v>-0.0800000000000004</v>
      </c>
    </row>
    <row r="127" customFormat="false" ht="12.75" hidden="false" customHeight="false" outlineLevel="0" collapsed="false">
      <c r="A127" s="85" t="n">
        <f aca="false">A126-0.005</f>
        <v>-0.525</v>
      </c>
      <c r="B127" s="86" t="n">
        <f aca="false">1-POWER(A127/$A$7,$G$2)*POWER((1-A127)/(1-$A$7),$G$3)*POWER(($A$7-$G$5)/(A127-$G$5),$G$4)</f>
        <v>0.560975609756097</v>
      </c>
      <c r="C127" s="59"/>
      <c r="D127" s="59"/>
      <c r="E127" s="59"/>
      <c r="F127" s="59"/>
      <c r="G127" s="91" t="n">
        <f aca="false">G126-0.005</f>
        <v>0.0237999999999995</v>
      </c>
      <c r="I127" s="1" t="n">
        <f aca="false">I126-0.005</f>
        <v>-0.0850000000000004</v>
      </c>
    </row>
    <row r="128" customFormat="false" ht="12.75" hidden="false" customHeight="false" outlineLevel="0" collapsed="false">
      <c r="A128" s="85" t="n">
        <f aca="false">A127-0.005</f>
        <v>-0.53</v>
      </c>
      <c r="B128" s="86" t="n">
        <f aca="false">1-POWER(A128/$A$7,$G$2)*POWER((1-A128)/(1-$A$7),$G$3)*POWER(($A$7-$G$5)/(A128-$G$5),$G$4)</f>
        <v>0.563106796116505</v>
      </c>
      <c r="C128" s="59"/>
      <c r="D128" s="59"/>
      <c r="E128" s="59"/>
      <c r="F128" s="59"/>
      <c r="G128" s="91" t="n">
        <f aca="false">G127-0.005</f>
        <v>0.0187999999999995</v>
      </c>
      <c r="I128" s="1" t="n">
        <f aca="false">I127-0.005</f>
        <v>-0.0900000000000004</v>
      </c>
    </row>
    <row r="129" customFormat="false" ht="12.75" hidden="false" customHeight="false" outlineLevel="0" collapsed="false">
      <c r="A129" s="85" t="n">
        <f aca="false">A128-0.005</f>
        <v>-0.535</v>
      </c>
      <c r="B129" s="86" t="n">
        <f aca="false">1-POWER(A129/$A$7,$G$2)*POWER((1-A129)/(1-$A$7),$G$3)*POWER(($A$7-$G$5)/(A129-$G$5),$G$4)</f>
        <v>0.565217391304348</v>
      </c>
      <c r="C129" s="59"/>
      <c r="D129" s="59"/>
      <c r="E129" s="59"/>
      <c r="F129" s="59"/>
      <c r="G129" s="91" t="n">
        <f aca="false">G128-0.005</f>
        <v>0.0137999999999995</v>
      </c>
      <c r="I129" s="1" t="n">
        <f aca="false">I128-0.005</f>
        <v>-0.0950000000000004</v>
      </c>
    </row>
    <row r="130" customFormat="false" ht="12.75" hidden="false" customHeight="false" outlineLevel="0" collapsed="false">
      <c r="A130" s="85" t="n">
        <f aca="false">A129-0.005</f>
        <v>-0.54</v>
      </c>
      <c r="B130" s="86" t="n">
        <f aca="false">1-POWER(A130/$A$7,$G$2)*POWER((1-A130)/(1-$A$7),$G$3)*POWER(($A$7-$G$5)/(A130-$G$5),$G$4)</f>
        <v>0.567307692307692</v>
      </c>
      <c r="C130" s="59"/>
      <c r="D130" s="59"/>
      <c r="E130" s="59"/>
      <c r="F130" s="59"/>
      <c r="G130" s="91" t="n">
        <f aca="false">G129-0.005</f>
        <v>0.00879999999999953</v>
      </c>
      <c r="I130" s="1" t="n">
        <f aca="false">I129-0.005</f>
        <v>-0.1</v>
      </c>
    </row>
    <row r="131" customFormat="false" ht="12.75" hidden="false" customHeight="false" outlineLevel="0" collapsed="false">
      <c r="A131" s="85" t="n">
        <f aca="false">A130-0.005</f>
        <v>-0.545</v>
      </c>
      <c r="B131" s="86" t="n">
        <f aca="false">1-POWER(A131/$A$7,$G$2)*POWER((1-A131)/(1-$A$7),$G$3)*POWER(($A$7-$G$5)/(A131-$G$5),$G$4)</f>
        <v>0.569377990430622</v>
      </c>
      <c r="C131" s="59"/>
      <c r="D131" s="59"/>
      <c r="E131" s="59"/>
      <c r="F131" s="59"/>
      <c r="G131" s="91" t="n">
        <f aca="false">G130-0.005</f>
        <v>0.00379999999999953</v>
      </c>
      <c r="I131" s="1" t="n">
        <f aca="false">I130-0.005</f>
        <v>-0.105</v>
      </c>
    </row>
    <row r="132" customFormat="false" ht="12.75" hidden="false" customHeight="false" outlineLevel="0" collapsed="false">
      <c r="A132" s="85" t="n">
        <f aca="false">A131-0.005</f>
        <v>-0.55</v>
      </c>
      <c r="B132" s="86" t="n">
        <f aca="false">1-POWER(A132/$A$7,$G$2)*POWER((1-A132)/(1-$A$7),$G$3)*POWER(($A$7-$G$5)/(A132-$G$5),$G$4)</f>
        <v>0.571428571428571</v>
      </c>
      <c r="C132" s="59"/>
      <c r="D132" s="59"/>
      <c r="E132" s="59"/>
      <c r="F132" s="59"/>
      <c r="I132" s="1" t="n">
        <f aca="false">I131-0.005</f>
        <v>-0.11</v>
      </c>
    </row>
    <row r="133" customFormat="false" ht="12.75" hidden="false" customHeight="false" outlineLevel="0" collapsed="false">
      <c r="A133" s="85" t="n">
        <f aca="false">A132-0.005</f>
        <v>-0.555</v>
      </c>
      <c r="B133" s="86" t="n">
        <f aca="false">1-POWER(A133/$A$7,$G$2)*POWER((1-A133)/(1-$A$7),$G$3)*POWER(($A$7-$G$5)/(A133-$G$5),$G$4)</f>
        <v>0.57345971563981</v>
      </c>
      <c r="C133" s="59"/>
      <c r="D133" s="59"/>
      <c r="E133" s="59"/>
      <c r="F133" s="59"/>
      <c r="I133" s="1" t="n">
        <f aca="false">I132-0.005</f>
        <v>-0.115</v>
      </c>
    </row>
    <row r="134" customFormat="false" ht="12.75" hidden="false" customHeight="false" outlineLevel="0" collapsed="false">
      <c r="A134" s="85" t="n">
        <f aca="false">A133-0.005</f>
        <v>-0.56</v>
      </c>
      <c r="B134" s="86" t="n">
        <f aca="false">1-POWER(A134/$A$7,$G$2)*POWER((1-A134)/(1-$A$7),$G$3)*POWER(($A$7-$G$5)/(A134-$G$5),$G$4)</f>
        <v>0.575471698113208</v>
      </c>
      <c r="C134" s="59"/>
      <c r="D134" s="59"/>
      <c r="E134" s="59"/>
      <c r="F134" s="59"/>
      <c r="I134" s="1" t="n">
        <f aca="false">I133-0.005</f>
        <v>-0.12</v>
      </c>
    </row>
    <row r="135" customFormat="false" ht="12.75" hidden="false" customHeight="false" outlineLevel="0" collapsed="false">
      <c r="A135" s="85" t="n">
        <f aca="false">A134-0.005</f>
        <v>-0.565</v>
      </c>
      <c r="B135" s="86" t="n">
        <f aca="false">1-POWER(A135/$A$7,$G$2)*POWER((1-A135)/(1-$A$7),$G$3)*POWER(($A$7-$G$5)/(A135-$G$5),$G$4)</f>
        <v>0.577464788732394</v>
      </c>
      <c r="C135" s="59"/>
      <c r="D135" s="59"/>
      <c r="E135" s="59"/>
      <c r="F135" s="59"/>
      <c r="I135" s="1" t="n">
        <f aca="false">I134-0.005</f>
        <v>-0.125</v>
      </c>
    </row>
    <row r="136" customFormat="false" ht="12.75" hidden="false" customHeight="false" outlineLevel="0" collapsed="false">
      <c r="A136" s="85" t="n">
        <f aca="false">A135-0.005</f>
        <v>-0.57</v>
      </c>
      <c r="B136" s="86" t="n">
        <f aca="false">1-POWER(A136/$A$7,$G$2)*POWER((1-A136)/(1-$A$7),$G$3)*POWER(($A$7-$G$5)/(A136-$G$5),$G$4)</f>
        <v>0.579439252336449</v>
      </c>
      <c r="C136" s="59"/>
      <c r="D136" s="59"/>
      <c r="E136" s="59"/>
      <c r="F136" s="59"/>
      <c r="I136" s="1" t="n">
        <f aca="false">I135-0.005</f>
        <v>-0.13</v>
      </c>
    </row>
    <row r="137" customFormat="false" ht="12.75" hidden="false" customHeight="false" outlineLevel="0" collapsed="false">
      <c r="A137" s="85" t="n">
        <f aca="false">A136-0.005</f>
        <v>-0.575</v>
      </c>
      <c r="B137" s="86" t="n">
        <f aca="false">1-POWER(A137/$A$7,$G$2)*POWER((1-A137)/(1-$A$7),$G$3)*POWER(($A$7-$G$5)/(A137-$G$5),$G$4)</f>
        <v>0.581395348837209</v>
      </c>
      <c r="C137" s="59"/>
      <c r="D137" s="59"/>
      <c r="E137" s="59"/>
      <c r="F137" s="59"/>
      <c r="I137" s="1" t="n">
        <f aca="false">I136-0.005</f>
        <v>-0.135</v>
      </c>
    </row>
    <row r="138" customFormat="false" ht="12.75" hidden="false" customHeight="false" outlineLevel="0" collapsed="false">
      <c r="A138" s="85" t="n">
        <f aca="false">A137-0.005</f>
        <v>-0.58</v>
      </c>
      <c r="B138" s="86" t="n">
        <f aca="false">1-POWER(A138/$A$7,$G$2)*POWER((1-A138)/(1-$A$7),$G$3)*POWER(($A$7-$G$5)/(A138-$G$5),$G$4)</f>
        <v>0.583333333333333</v>
      </c>
      <c r="C138" s="59"/>
      <c r="D138" s="59"/>
      <c r="E138" s="59"/>
      <c r="F138" s="59"/>
      <c r="I138" s="1" t="n">
        <f aca="false">I137-0.005</f>
        <v>-0.14</v>
      </c>
    </row>
    <row r="139" customFormat="false" ht="12.75" hidden="false" customHeight="false" outlineLevel="0" collapsed="false">
      <c r="A139" s="85" t="n">
        <f aca="false">A138-0.005</f>
        <v>-0.585</v>
      </c>
      <c r="B139" s="86" t="n">
        <f aca="false">1-POWER(A139/$A$7,$G$2)*POWER((1-A139)/(1-$A$7),$G$3)*POWER(($A$7-$G$5)/(A139-$G$5),$G$4)</f>
        <v>0.585253456221198</v>
      </c>
      <c r="C139" s="59"/>
      <c r="D139" s="59"/>
      <c r="E139" s="59"/>
      <c r="F139" s="59"/>
      <c r="I139" s="1" t="n">
        <f aca="false">I138-0.005</f>
        <v>-0.145</v>
      </c>
    </row>
    <row r="140" customFormat="false" ht="12.75" hidden="false" customHeight="false" outlineLevel="0" collapsed="false">
      <c r="A140" s="85" t="n">
        <f aca="false">A139-0.005</f>
        <v>-0.59</v>
      </c>
      <c r="B140" s="86" t="n">
        <f aca="false">1-POWER(A140/$A$7,$G$2)*POWER((1-A140)/(1-$A$7),$G$3)*POWER(($A$7-$G$5)/(A140-$G$5),$G$4)</f>
        <v>0.587155963302752</v>
      </c>
      <c r="C140" s="59"/>
      <c r="D140" s="59"/>
      <c r="E140" s="59"/>
      <c r="F140" s="59"/>
      <c r="I140" s="1" t="n">
        <f aca="false">I139-0.005</f>
        <v>-0.15</v>
      </c>
    </row>
    <row r="141" customFormat="false" ht="12.75" hidden="false" customHeight="false" outlineLevel="0" collapsed="false">
      <c r="A141" s="85" t="n">
        <f aca="false">A140-0.005</f>
        <v>-0.595</v>
      </c>
      <c r="B141" s="86" t="n">
        <f aca="false">1-POWER(A141/$A$7,$G$2)*POWER((1-A141)/(1-$A$7),$G$3)*POWER(($A$7-$G$5)/(A141-$G$5),$G$4)</f>
        <v>0.589041095890411</v>
      </c>
      <c r="C141" s="59"/>
      <c r="D141" s="59"/>
      <c r="E141" s="59"/>
      <c r="F141" s="59"/>
      <c r="I141" s="1" t="n">
        <f aca="false">I140-0.005</f>
        <v>-0.155</v>
      </c>
    </row>
    <row r="142" customFormat="false" ht="12.75" hidden="false" customHeight="false" outlineLevel="0" collapsed="false">
      <c r="A142" s="85" t="n">
        <f aca="false">A141-0.005</f>
        <v>-0.6</v>
      </c>
      <c r="B142" s="86" t="n">
        <f aca="false">1-POWER(A142/$A$7,$G$2)*POWER((1-A142)/(1-$A$7),$G$3)*POWER(($A$7-$G$5)/(A142-$G$5),$G$4)</f>
        <v>0.590909090909091</v>
      </c>
      <c r="C142" s="59"/>
      <c r="D142" s="59"/>
      <c r="E142" s="59"/>
      <c r="F142" s="59"/>
      <c r="I142" s="1" t="n">
        <f aca="false">I141-0.005</f>
        <v>-0.16</v>
      </c>
    </row>
    <row r="143" customFormat="false" ht="12.75" hidden="false" customHeight="false" outlineLevel="0" collapsed="false">
      <c r="A143" s="85" t="n">
        <f aca="false">A142-0.005</f>
        <v>-0.605</v>
      </c>
      <c r="B143" s="86" t="n">
        <f aca="false">1-POWER(A143/$A$7,$G$2)*POWER((1-A143)/(1-$A$7),$G$3)*POWER(($A$7-$G$5)/(A143-$G$5),$G$4)</f>
        <v>0.592760180995475</v>
      </c>
      <c r="C143" s="59"/>
      <c r="D143" s="59"/>
      <c r="E143" s="59"/>
      <c r="F143" s="59"/>
      <c r="I143" s="1" t="n">
        <f aca="false">I142-0.005</f>
        <v>-0.165</v>
      </c>
    </row>
    <row r="144" customFormat="false" ht="12.75" hidden="false" customHeight="false" outlineLevel="0" collapsed="false">
      <c r="A144" s="85" t="n">
        <f aca="false">A143-0.005</f>
        <v>-0.61</v>
      </c>
      <c r="B144" s="86" t="n">
        <f aca="false">1-POWER(A144/$A$7,$G$2)*POWER((1-A144)/(1-$A$7),$G$3)*POWER(($A$7-$G$5)/(A144-$G$5),$G$4)</f>
        <v>0.594594594594595</v>
      </c>
      <c r="C144" s="59"/>
      <c r="D144" s="59"/>
      <c r="E144" s="59"/>
      <c r="F144" s="59"/>
      <c r="I144" s="1" t="n">
        <f aca="false">I143-0.005</f>
        <v>-0.17</v>
      </c>
    </row>
    <row r="145" customFormat="false" ht="12.75" hidden="false" customHeight="false" outlineLevel="0" collapsed="false">
      <c r="A145" s="85" t="n">
        <f aca="false">A144-0.005</f>
        <v>-0.615</v>
      </c>
      <c r="B145" s="86" t="n">
        <f aca="false">1-POWER(A145/$A$7,$G$2)*POWER((1-A145)/(1-$A$7),$G$3)*POWER(($A$7-$G$5)/(A145-$G$5),$G$4)</f>
        <v>0.596412556053812</v>
      </c>
      <c r="C145" s="59"/>
      <c r="D145" s="59"/>
      <c r="E145" s="59"/>
      <c r="F145" s="59"/>
      <c r="I145" s="1" t="n">
        <f aca="false">I144-0.005</f>
        <v>-0.175</v>
      </c>
    </row>
    <row r="146" customFormat="false" ht="12.75" hidden="false" customHeight="false" outlineLevel="0" collapsed="false">
      <c r="A146" s="85" t="n">
        <f aca="false">A145-0.005</f>
        <v>-0.62</v>
      </c>
      <c r="B146" s="86" t="n">
        <f aca="false">1-POWER(A146/$A$7,$G$2)*POWER((1-A146)/(1-$A$7),$G$3)*POWER(($A$7-$G$5)/(A146-$G$5),$G$4)</f>
        <v>0.598214285714286</v>
      </c>
      <c r="C146" s="59"/>
      <c r="D146" s="59"/>
      <c r="E146" s="59"/>
      <c r="F146" s="59"/>
      <c r="I146" s="1" t="n">
        <f aca="false">I145-0.005</f>
        <v>-0.18</v>
      </c>
    </row>
    <row r="147" customFormat="false" ht="12.75" hidden="false" customHeight="false" outlineLevel="0" collapsed="false">
      <c r="A147" s="85" t="n">
        <f aca="false">A146-0.005</f>
        <v>-0.625</v>
      </c>
      <c r="B147" s="86" t="n">
        <f aca="false">1-POWER(A147/$A$7,$G$2)*POWER((1-A147)/(1-$A$7),$G$3)*POWER(($A$7-$G$5)/(A147-$G$5),$G$4)</f>
        <v>0.6</v>
      </c>
      <c r="C147" s="59"/>
      <c r="D147" s="59"/>
      <c r="E147" s="59"/>
      <c r="F147" s="59"/>
      <c r="I147" s="1" t="n">
        <f aca="false">I146-0.005</f>
        <v>-0.185</v>
      </c>
    </row>
    <row r="148" customFormat="false" ht="12.75" hidden="false" customHeight="false" outlineLevel="0" collapsed="false">
      <c r="A148" s="85" t="n">
        <f aca="false">A147-0.005</f>
        <v>-0.63</v>
      </c>
      <c r="B148" s="86" t="n">
        <f aca="false">1-POWER(A148/$A$7,$G$2)*POWER((1-A148)/(1-$A$7),$G$3)*POWER(($A$7-$G$5)/(A148-$G$5),$G$4)</f>
        <v>0.601769911504425</v>
      </c>
      <c r="C148" s="59"/>
      <c r="D148" s="59"/>
      <c r="E148" s="59"/>
      <c r="F148" s="59"/>
      <c r="I148" s="1" t="n">
        <f aca="false">I147-0.005</f>
        <v>-0.19</v>
      </c>
    </row>
    <row r="149" customFormat="false" ht="12.75" hidden="false" customHeight="false" outlineLevel="0" collapsed="false">
      <c r="A149" s="85" t="n">
        <f aca="false">A148-0.005</f>
        <v>-0.635</v>
      </c>
      <c r="B149" s="86" t="n">
        <f aca="false">1-POWER(A149/$A$7,$G$2)*POWER((1-A149)/(1-$A$7),$G$3)*POWER(($A$7-$G$5)/(A149-$G$5),$G$4)</f>
        <v>0.60352422907489</v>
      </c>
      <c r="C149" s="59"/>
      <c r="D149" s="59"/>
      <c r="E149" s="59"/>
      <c r="F149" s="59"/>
      <c r="I149" s="1" t="n">
        <f aca="false">I148-0.005</f>
        <v>-0.195</v>
      </c>
    </row>
    <row r="150" customFormat="false" ht="12.75" hidden="false" customHeight="false" outlineLevel="0" collapsed="false">
      <c r="A150" s="85" t="n">
        <f aca="false">A149-0.005</f>
        <v>-0.64</v>
      </c>
      <c r="B150" s="86" t="n">
        <f aca="false">1-POWER(A150/$A$7,$G$2)*POWER((1-A150)/(1-$A$7),$G$3)*POWER(($A$7-$G$5)/(A150-$G$5),$G$4)</f>
        <v>0.605263157894737</v>
      </c>
      <c r="C150" s="59"/>
      <c r="D150" s="59"/>
      <c r="E150" s="59"/>
      <c r="F150" s="59"/>
      <c r="I150" s="1" t="n">
        <f aca="false">I149-0.005</f>
        <v>-0.2</v>
      </c>
    </row>
    <row r="151" customFormat="false" ht="12.75" hidden="false" customHeight="false" outlineLevel="0" collapsed="false">
      <c r="A151" s="85" t="n">
        <f aca="false">A150-0.005</f>
        <v>-0.645</v>
      </c>
      <c r="B151" s="86" t="n">
        <f aca="false">1-POWER(A151/$A$7,$G$2)*POWER((1-A151)/(1-$A$7),$G$3)*POWER(($A$7-$G$5)/(A151-$G$5),$G$4)</f>
        <v>0.606986899563319</v>
      </c>
      <c r="C151" s="59"/>
      <c r="D151" s="59"/>
      <c r="E151" s="59"/>
      <c r="F151" s="59"/>
      <c r="I151" s="1" t="n">
        <f aca="false">I150-0.005</f>
        <v>-0.205</v>
      </c>
    </row>
    <row r="152" customFormat="false" ht="12.75" hidden="false" customHeight="false" outlineLevel="0" collapsed="false">
      <c r="A152" s="85" t="n">
        <f aca="false">A151-0.005</f>
        <v>-0.65</v>
      </c>
      <c r="B152" s="86" t="n">
        <f aca="false">1-POWER(A152/$A$7,$G$2)*POWER((1-A152)/(1-$A$7),$G$3)*POWER(($A$7-$G$5)/(A152-$G$5),$G$4)</f>
        <v>0.608695652173913</v>
      </c>
      <c r="C152" s="59"/>
      <c r="D152" s="59"/>
      <c r="E152" s="59"/>
      <c r="F152" s="59"/>
      <c r="I152" s="1" t="n">
        <f aca="false">I151-0.005</f>
        <v>-0.21</v>
      </c>
    </row>
    <row r="153" customFormat="false" ht="12.75" hidden="false" customHeight="false" outlineLevel="0" collapsed="false">
      <c r="A153" s="85" t="n">
        <f aca="false">A152-0.005</f>
        <v>-0.655</v>
      </c>
      <c r="B153" s="86" t="n">
        <f aca="false">1-POWER(A153/$A$7,$G$2)*POWER((1-A153)/(1-$A$7),$G$3)*POWER(($A$7-$G$5)/(A153-$G$5),$G$4)</f>
        <v>0.61038961038961</v>
      </c>
      <c r="C153" s="59"/>
      <c r="D153" s="59"/>
      <c r="E153" s="59"/>
      <c r="F153" s="59"/>
      <c r="I153" s="1" t="n">
        <f aca="false">I152-0.005</f>
        <v>-0.215</v>
      </c>
    </row>
    <row r="154" customFormat="false" ht="12.75" hidden="false" customHeight="false" outlineLevel="0" collapsed="false">
      <c r="A154" s="85" t="n">
        <f aca="false">A153-0.005</f>
        <v>-0.66</v>
      </c>
      <c r="B154" s="86" t="n">
        <f aca="false">1-POWER(A154/$A$7,$G$2)*POWER((1-A154)/(1-$A$7),$G$3)*POWER(($A$7-$G$5)/(A154-$G$5),$G$4)</f>
        <v>0.612068965517241</v>
      </c>
      <c r="C154" s="59"/>
      <c r="D154" s="59"/>
      <c r="E154" s="59"/>
      <c r="F154" s="59"/>
      <c r="I154" s="1" t="n">
        <f aca="false">I153-0.005</f>
        <v>-0.22</v>
      </c>
    </row>
    <row r="155" customFormat="false" ht="12.75" hidden="false" customHeight="false" outlineLevel="0" collapsed="false">
      <c r="A155" s="85" t="n">
        <f aca="false">A154-0.005</f>
        <v>-0.665000000000001</v>
      </c>
      <c r="B155" s="86" t="n">
        <f aca="false">1-POWER(A155/$A$7,$G$2)*POWER((1-A155)/(1-$A$7),$G$3)*POWER(($A$7-$G$5)/(A155-$G$5),$G$4)</f>
        <v>0.613733905579399</v>
      </c>
      <c r="C155" s="59"/>
      <c r="D155" s="59"/>
      <c r="E155" s="59"/>
      <c r="F155" s="59"/>
      <c r="I155" s="1" t="n">
        <f aca="false">I154-0.005</f>
        <v>-0.225</v>
      </c>
    </row>
    <row r="156" customFormat="false" ht="12.75" hidden="false" customHeight="false" outlineLevel="0" collapsed="false">
      <c r="A156" s="85" t="n">
        <f aca="false">A155-0.005</f>
        <v>-0.67</v>
      </c>
      <c r="B156" s="86" t="n">
        <f aca="false">1-POWER(A156/$A$7,$G$2)*POWER((1-A156)/(1-$A$7),$G$3)*POWER(($A$7-$G$5)/(A156-$G$5),$G$4)</f>
        <v>0.615384615384615</v>
      </c>
      <c r="C156" s="59"/>
      <c r="D156" s="59"/>
      <c r="E156" s="59"/>
      <c r="F156" s="59"/>
      <c r="I156" s="1" t="n">
        <f aca="false">I155-0.005</f>
        <v>-0.230000000000001</v>
      </c>
    </row>
    <row r="157" customFormat="false" ht="12.75" hidden="false" customHeight="false" outlineLevel="0" collapsed="false">
      <c r="A157" s="85" t="n">
        <f aca="false">A156-0.005</f>
        <v>-0.675</v>
      </c>
      <c r="B157" s="86" t="n">
        <f aca="false">1-POWER(A157/$A$7,$G$2)*POWER((1-A157)/(1-$A$7),$G$3)*POWER(($A$7-$G$5)/(A157-$G$5),$G$4)</f>
        <v>0.617021276595745</v>
      </c>
      <c r="C157" s="59"/>
      <c r="D157" s="59"/>
      <c r="E157" s="59"/>
      <c r="F157" s="59"/>
      <c r="I157" s="1" t="n">
        <f aca="false">I156-0.005</f>
        <v>-0.235</v>
      </c>
    </row>
    <row r="158" customFormat="false" ht="12.75" hidden="false" customHeight="false" outlineLevel="0" collapsed="false">
      <c r="A158" s="85" t="n">
        <f aca="false">A157-0.005</f>
        <v>-0.68</v>
      </c>
      <c r="B158" s="86" t="n">
        <f aca="false">1-POWER(A158/$A$7,$G$2)*POWER((1-A158)/(1-$A$7),$G$3)*POWER(($A$7-$G$5)/(A158-$G$5),$G$4)</f>
        <v>0.61864406779661</v>
      </c>
      <c r="C158" s="59"/>
      <c r="D158" s="59"/>
      <c r="E158" s="59"/>
      <c r="F158" s="59"/>
      <c r="I158" s="1" t="n">
        <f aca="false">I157-0.005</f>
        <v>-0.240000000000001</v>
      </c>
    </row>
    <row r="159" customFormat="false" ht="12.75" hidden="false" customHeight="false" outlineLevel="0" collapsed="false">
      <c r="A159" s="85" t="n">
        <f aca="false">A158-0.005</f>
        <v>-0.685000000000001</v>
      </c>
      <c r="B159" s="86" t="n">
        <f aca="false">1-POWER(A159/$A$7,$G$2)*POWER((1-A159)/(1-$A$7),$G$3)*POWER(($A$7-$G$5)/(A159-$G$5),$G$4)</f>
        <v>0.620253164556962</v>
      </c>
      <c r="C159" s="59"/>
      <c r="D159" s="59"/>
      <c r="E159" s="59"/>
      <c r="F159" s="59"/>
      <c r="I159" s="1" t="n">
        <f aca="false">I158-0.005</f>
        <v>-0.245</v>
      </c>
    </row>
    <row r="160" customFormat="false" ht="12.75" hidden="false" customHeight="false" outlineLevel="0" collapsed="false">
      <c r="A160" s="85" t="n">
        <f aca="false">A159-0.005</f>
        <v>-0.690000000000001</v>
      </c>
      <c r="B160" s="86" t="n">
        <f aca="false">1-POWER(A160/$A$7,$G$2)*POWER((1-A160)/(1-$A$7),$G$3)*POWER(($A$7-$G$5)/(A160-$G$5),$G$4)</f>
        <v>0.621848739495799</v>
      </c>
      <c r="C160" s="59"/>
      <c r="D160" s="59"/>
      <c r="E160" s="59"/>
      <c r="F160" s="59"/>
      <c r="I160" s="1" t="n">
        <f aca="false">I159-0.005</f>
        <v>-0.25</v>
      </c>
    </row>
    <row r="161" customFormat="false" ht="12.75" hidden="false" customHeight="false" outlineLevel="0" collapsed="false">
      <c r="A161" s="85" t="n">
        <f aca="false">A160-0.005</f>
        <v>-0.695</v>
      </c>
      <c r="B161" s="86" t="n">
        <f aca="false">1-POWER(A161/$A$7,$G$2)*POWER((1-A161)/(1-$A$7),$G$3)*POWER(($A$7-$G$5)/(A161-$G$5),$G$4)</f>
        <v>0.623430962343096</v>
      </c>
      <c r="C161" s="59"/>
      <c r="D161" s="59"/>
      <c r="E161" s="59"/>
      <c r="F161" s="59"/>
      <c r="I161" s="1" t="n">
        <f aca="false">I160-0.005</f>
        <v>-0.255</v>
      </c>
    </row>
    <row r="162" customFormat="false" ht="12.75" hidden="false" customHeight="false" outlineLevel="0" collapsed="false">
      <c r="A162" s="85" t="n">
        <f aca="false">A161-0.005</f>
        <v>-0.7</v>
      </c>
      <c r="B162" s="86" t="n">
        <f aca="false">1-POWER(A162/$A$7,$G$2)*POWER((1-A162)/(1-$A$7),$G$3)*POWER(($A$7-$G$5)/(A162-$G$5),$G$4)</f>
        <v>0.625</v>
      </c>
      <c r="C162" s="59"/>
      <c r="D162" s="59"/>
      <c r="E162" s="59"/>
      <c r="F162" s="59"/>
      <c r="I162" s="1" t="n">
        <f aca="false">I161-0.005</f>
        <v>-0.26</v>
      </c>
    </row>
    <row r="163" customFormat="false" ht="12.75" hidden="false" customHeight="false" outlineLevel="0" collapsed="false">
      <c r="A163" s="85" t="n">
        <f aca="false">A162-0.005</f>
        <v>-0.705000000000001</v>
      </c>
      <c r="B163" s="86" t="n">
        <f aca="false">1-POWER(A163/$A$7,$G$2)*POWER((1-A163)/(1-$A$7),$G$3)*POWER(($A$7-$G$5)/(A163-$G$5),$G$4)</f>
        <v>0.626556016597511</v>
      </c>
      <c r="C163" s="59"/>
      <c r="D163" s="59"/>
      <c r="E163" s="59"/>
      <c r="F163" s="59"/>
      <c r="I163" s="1" t="n">
        <f aca="false">I162-0.005</f>
        <v>-0.265</v>
      </c>
    </row>
    <row r="164" customFormat="false" ht="12.75" hidden="false" customHeight="false" outlineLevel="0" collapsed="false">
      <c r="A164" s="85" t="n">
        <f aca="false">A163-0.005</f>
        <v>-0.710000000000001</v>
      </c>
      <c r="B164" s="86" t="n">
        <f aca="false">1-POWER(A164/$A$7,$G$2)*POWER((1-A164)/(1-$A$7),$G$3)*POWER(($A$7-$G$5)/(A164-$G$5),$G$4)</f>
        <v>0.628099173553719</v>
      </c>
      <c r="C164" s="59"/>
      <c r="D164" s="59"/>
      <c r="E164" s="59"/>
      <c r="F164" s="59"/>
      <c r="I164" s="1" t="n">
        <f aca="false">I163-0.005</f>
        <v>-0.27</v>
      </c>
    </row>
    <row r="165" customFormat="false" ht="12.75" hidden="false" customHeight="false" outlineLevel="0" collapsed="false">
      <c r="A165" s="85" t="n">
        <f aca="false">A164-0.005</f>
        <v>-0.715000000000001</v>
      </c>
      <c r="B165" s="86" t="n">
        <f aca="false">1-POWER(A165/$A$7,$G$2)*POWER((1-A165)/(1-$A$7),$G$3)*POWER(($A$7-$G$5)/(A165-$G$5),$G$4)</f>
        <v>0.62962962962963</v>
      </c>
      <c r="C165" s="59"/>
      <c r="D165" s="59"/>
      <c r="E165" s="59"/>
      <c r="F165" s="59"/>
      <c r="I165" s="1" t="n">
        <f aca="false">I164-0.005</f>
        <v>-0.275</v>
      </c>
    </row>
    <row r="166" customFormat="false" ht="12.75" hidden="false" customHeight="false" outlineLevel="0" collapsed="false">
      <c r="A166" s="85" t="n">
        <f aca="false">A165-0.005</f>
        <v>-0.72</v>
      </c>
      <c r="B166" s="86" t="n">
        <f aca="false">1-POWER(A166/$A$7,$G$2)*POWER((1-A166)/(1-$A$7),$G$3)*POWER(($A$7-$G$5)/(A166-$G$5),$G$4)</f>
        <v>0.631147540983606</v>
      </c>
      <c r="C166" s="59"/>
      <c r="D166" s="59"/>
      <c r="E166" s="59"/>
      <c r="F166" s="59"/>
      <c r="I166" s="1" t="n">
        <f aca="false">I165-0.005</f>
        <v>-0.28</v>
      </c>
    </row>
    <row r="167" customFormat="false" ht="12.75" hidden="false" customHeight="false" outlineLevel="0" collapsed="false">
      <c r="A167" s="85" t="n">
        <f aca="false">A166-0.005</f>
        <v>-0.725000000000001</v>
      </c>
      <c r="B167" s="86"/>
      <c r="C167" s="59"/>
      <c r="D167" s="59"/>
      <c r="E167" s="59"/>
      <c r="F167" s="59"/>
      <c r="I167" s="1" t="n">
        <f aca="false">I166-0.005</f>
        <v>-0.285</v>
      </c>
    </row>
    <row r="168" customFormat="false" ht="12.75" hidden="false" customHeight="false" outlineLevel="0" collapsed="false">
      <c r="A168" s="2"/>
    </row>
    <row r="169" customFormat="false" ht="12.75" hidden="false" customHeight="false" outlineLevel="0" collapsed="false">
      <c r="A169" s="2"/>
    </row>
    <row r="170" customFormat="false" ht="12.75" hidden="false" customHeight="false" outlineLevel="0" collapsed="false">
      <c r="A170" s="2"/>
    </row>
    <row r="171" customFormat="false" ht="12.75" hidden="false" customHeight="false" outlineLevel="0" collapsed="false">
      <c r="A171" s="2"/>
    </row>
    <row r="172" customFormat="false" ht="12.75" hidden="false" customHeight="false" outlineLevel="0" collapsed="false">
      <c r="A172" s="2"/>
    </row>
    <row r="173" customFormat="false" ht="12.75" hidden="false" customHeight="false" outlineLevel="0" collapsed="false">
      <c r="A173" s="2"/>
    </row>
    <row r="174" customFormat="false" ht="12.75" hidden="false" customHeight="false" outlineLevel="0" collapsed="false">
      <c r="A174" s="2"/>
    </row>
    <row r="175" customFormat="false" ht="12.75" hidden="false" customHeight="false" outlineLevel="0" collapsed="false">
      <c r="A175" s="2"/>
    </row>
    <row r="176" customFormat="false" ht="12.75" hidden="false" customHeight="false" outlineLevel="0" collapsed="false">
      <c r="A176" s="2"/>
    </row>
    <row r="177" customFormat="false" ht="12.75" hidden="false" customHeight="false" outlineLevel="0" collapsed="false">
      <c r="A177" s="2"/>
    </row>
    <row r="178" customFormat="false" ht="12.75" hidden="false" customHeight="false" outlineLevel="0" collapsed="false">
      <c r="A178" s="2"/>
    </row>
    <row r="179" customFormat="false" ht="12.75" hidden="false" customHeight="false" outlineLevel="0" collapsed="false">
      <c r="A179" s="2"/>
    </row>
    <row r="180" customFormat="false" ht="12.75" hidden="false" customHeight="false" outlineLevel="0" collapsed="false">
      <c r="A180" s="2"/>
    </row>
    <row r="181" customFormat="false" ht="12.75" hidden="false" customHeight="false" outlineLevel="0" collapsed="false">
      <c r="A181" s="2"/>
    </row>
    <row r="182" customFormat="false" ht="12.75" hidden="false" customHeight="false" outlineLevel="0" collapsed="false">
      <c r="A182" s="2"/>
    </row>
    <row r="183" customFormat="false" ht="12.75" hidden="false" customHeight="false" outlineLevel="0" collapsed="false">
      <c r="A183" s="2"/>
    </row>
    <row r="184" customFormat="false" ht="12.75" hidden="false" customHeight="false" outlineLevel="0" collapsed="false">
      <c r="A184" s="2"/>
    </row>
    <row r="185" customFormat="false" ht="12.75" hidden="false" customHeight="false" outlineLevel="0" collapsed="false">
      <c r="A185" s="2"/>
    </row>
    <row r="186" customFormat="false" ht="12.75" hidden="false" customHeight="false" outlineLevel="0" collapsed="false">
      <c r="A186" s="2"/>
    </row>
    <row r="187" customFormat="false" ht="12.75" hidden="false" customHeight="false" outlineLevel="0" collapsed="false">
      <c r="A187" s="2"/>
    </row>
    <row r="188" customFormat="false" ht="12.75" hidden="false" customHeight="false" outlineLevel="0" collapsed="false">
      <c r="A188" s="2"/>
    </row>
    <row r="189" customFormat="false" ht="12.75" hidden="false" customHeight="false" outlineLevel="0" collapsed="false">
      <c r="A189" s="2"/>
    </row>
    <row r="190" customFormat="false" ht="12.75" hidden="false" customHeight="false" outlineLevel="0" collapsed="false">
      <c r="A190" s="2"/>
    </row>
    <row r="191" customFormat="false" ht="12.75" hidden="false" customHeight="false" outlineLevel="0" collapsed="false">
      <c r="A191" s="2"/>
    </row>
    <row r="192" customFormat="false" ht="12.75" hidden="false" customHeight="false" outlineLevel="0" collapsed="false">
      <c r="A192" s="2"/>
    </row>
    <row r="193" customFormat="false" ht="12.75" hidden="false" customHeight="false" outlineLevel="0" collapsed="false">
      <c r="A193" s="2"/>
    </row>
    <row r="194" customFormat="false" ht="12.75" hidden="false" customHeight="false" outlineLevel="0" collapsed="false">
      <c r="A194" s="2"/>
    </row>
    <row r="195" customFormat="false" ht="12.75" hidden="false" customHeight="false" outlineLevel="0" collapsed="false">
      <c r="A195" s="2"/>
    </row>
    <row r="196" customFormat="false" ht="12.75" hidden="false" customHeight="false" outlineLevel="0" collapsed="false">
      <c r="A196" s="2"/>
    </row>
    <row r="197" customFormat="false" ht="12.75" hidden="false" customHeight="false" outlineLevel="0" collapsed="false">
      <c r="A197" s="2"/>
    </row>
    <row r="198" customFormat="false" ht="12.75" hidden="false" customHeight="false" outlineLevel="0" collapsed="false">
      <c r="A198" s="2"/>
    </row>
    <row r="199" customFormat="false" ht="12.75" hidden="false" customHeight="false" outlineLevel="0" collapsed="false">
      <c r="A199" s="2"/>
    </row>
    <row r="200" customFormat="false" ht="12.75" hidden="false" customHeight="false" outlineLevel="0" collapsed="false">
      <c r="A200" s="2"/>
    </row>
    <row r="201" customFormat="false" ht="12.75" hidden="false" customHeight="false" outlineLevel="0" collapsed="false">
      <c r="A201" s="2"/>
    </row>
    <row r="202" customFormat="false" ht="12.75" hidden="false" customHeight="false" outlineLevel="0" collapsed="false">
      <c r="A202" s="2"/>
    </row>
    <row r="203" customFormat="false" ht="12.75" hidden="false" customHeight="false" outlineLevel="0" collapsed="false">
      <c r="A203" s="2"/>
    </row>
    <row r="204" customFormat="false" ht="12.75" hidden="false" customHeight="false" outlineLevel="0" collapsed="false">
      <c r="A204" s="2"/>
    </row>
    <row r="205" customFormat="false" ht="12.75" hidden="false" customHeight="false" outlineLevel="0" collapsed="false">
      <c r="A205" s="2"/>
    </row>
    <row r="206" customFormat="false" ht="12.75" hidden="false" customHeight="false" outlineLevel="0" collapsed="false">
      <c r="A206" s="2"/>
    </row>
    <row r="207" customFormat="false" ht="12.75" hidden="false" customHeight="false" outlineLevel="0" collapsed="false">
      <c r="A207" s="2"/>
    </row>
    <row r="208" customFormat="false" ht="12.75" hidden="false" customHeight="false" outlineLevel="0" collapsed="false">
      <c r="A208" s="2"/>
    </row>
    <row r="209" customFormat="false" ht="12.75" hidden="false" customHeight="false" outlineLevel="0" collapsed="false">
      <c r="A209" s="2"/>
    </row>
    <row r="210" customFormat="false" ht="12.75" hidden="false" customHeight="false" outlineLevel="0" collapsed="false">
      <c r="A210" s="2"/>
    </row>
    <row r="211" customFormat="false" ht="12.75" hidden="false" customHeight="false" outlineLevel="0" collapsed="false">
      <c r="A211" s="2"/>
    </row>
    <row r="212" customFormat="false" ht="12.75" hidden="false" customHeight="false" outlineLevel="0" collapsed="false">
      <c r="A212" s="2"/>
    </row>
    <row r="213" customFormat="false" ht="12.75" hidden="false" customHeight="false" outlineLevel="0" collapsed="false">
      <c r="A213" s="2"/>
    </row>
    <row r="214" customFormat="false" ht="12.75" hidden="false" customHeight="false" outlineLevel="0" collapsed="false">
      <c r="A214" s="2"/>
    </row>
    <row r="215" customFormat="false" ht="12.75" hidden="false" customHeight="false" outlineLevel="0" collapsed="false">
      <c r="A215" s="2"/>
    </row>
    <row r="216" customFormat="false" ht="12.75" hidden="false" customHeight="false" outlineLevel="0" collapsed="false">
      <c r="A216" s="2"/>
    </row>
    <row r="217" customFormat="false" ht="12.75" hidden="false" customHeight="false" outlineLevel="0" collapsed="false">
      <c r="A217" s="2"/>
    </row>
    <row r="218" customFormat="false" ht="12.75" hidden="false" customHeight="false" outlineLevel="0" collapsed="false">
      <c r="A218" s="2"/>
    </row>
    <row r="219" customFormat="false" ht="12.75" hidden="false" customHeight="false" outlineLevel="0" collapsed="false">
      <c r="A219" s="2"/>
    </row>
    <row r="220" customFormat="false" ht="12.75" hidden="false" customHeight="false" outlineLevel="0" collapsed="false">
      <c r="A220" s="2"/>
    </row>
    <row r="221" customFormat="false" ht="12.75" hidden="false" customHeight="false" outlineLevel="0" collapsed="false">
      <c r="A221" s="2"/>
    </row>
    <row r="222" customFormat="false" ht="12.75" hidden="false" customHeight="false" outlineLevel="0" collapsed="false">
      <c r="A222" s="2"/>
    </row>
    <row r="223" customFormat="false" ht="12.75" hidden="false" customHeight="false" outlineLevel="0" collapsed="false">
      <c r="A223" s="2"/>
    </row>
    <row r="224" customFormat="false" ht="12.75" hidden="false" customHeight="false" outlineLevel="0" collapsed="false">
      <c r="A224" s="2"/>
    </row>
    <row r="225" customFormat="false" ht="12.75" hidden="false" customHeight="false" outlineLevel="0" collapsed="false">
      <c r="A225" s="2"/>
    </row>
    <row r="226" customFormat="false" ht="12.75" hidden="false" customHeight="false" outlineLevel="0" collapsed="false">
      <c r="A226" s="2"/>
    </row>
    <row r="227" customFormat="false" ht="12.75" hidden="false" customHeight="false" outlineLevel="0" collapsed="false">
      <c r="A227" s="2"/>
    </row>
    <row r="228" customFormat="false" ht="12.75" hidden="false" customHeight="false" outlineLevel="0" collapsed="false">
      <c r="A228" s="2"/>
    </row>
    <row r="229" customFormat="false" ht="12.75" hidden="false" customHeight="false" outlineLevel="0" collapsed="false">
      <c r="A229" s="2"/>
    </row>
    <row r="230" customFormat="false" ht="12.75" hidden="false" customHeight="false" outlineLevel="0" collapsed="false">
      <c r="A230" s="2"/>
    </row>
    <row r="231" customFormat="false" ht="12.75" hidden="false" customHeight="false" outlineLevel="0" collapsed="false">
      <c r="A231" s="2"/>
    </row>
    <row r="232" customFormat="false" ht="12.75" hidden="false" customHeight="false" outlineLevel="0" collapsed="false">
      <c r="A232" s="2"/>
    </row>
    <row r="233" customFormat="false" ht="12.75" hidden="false" customHeight="false" outlineLevel="0" collapsed="false">
      <c r="A233" s="2"/>
    </row>
    <row r="234" customFormat="false" ht="12.75" hidden="false" customHeight="false" outlineLevel="0" collapsed="false">
      <c r="A234" s="2"/>
    </row>
    <row r="235" customFormat="false" ht="12.75" hidden="false" customHeight="false" outlineLevel="0" collapsed="false">
      <c r="A235" s="2"/>
    </row>
    <row r="236" customFormat="false" ht="12.75" hidden="false" customHeight="false" outlineLevel="0" collapsed="false">
      <c r="A236" s="2"/>
    </row>
    <row r="237" customFormat="false" ht="12.75" hidden="false" customHeight="false" outlineLevel="0" collapsed="false">
      <c r="A237" s="2"/>
    </row>
    <row r="238" customFormat="false" ht="12.75" hidden="false" customHeight="false" outlineLevel="0" collapsed="false">
      <c r="A238" s="2"/>
    </row>
    <row r="239" customFormat="false" ht="12.75" hidden="false" customHeight="false" outlineLevel="0" collapsed="false">
      <c r="A239" s="2"/>
    </row>
    <row r="240" customFormat="false" ht="12.75" hidden="false" customHeight="false" outlineLevel="0" collapsed="false">
      <c r="A240" s="2"/>
    </row>
    <row r="241" customFormat="false" ht="12.75" hidden="false" customHeight="false" outlineLevel="0" collapsed="false">
      <c r="A241" s="2"/>
    </row>
    <row r="242" customFormat="false" ht="12.75" hidden="false" customHeight="false" outlineLevel="0" collapsed="false">
      <c r="A242" s="2"/>
    </row>
    <row r="243" customFormat="false" ht="12.75" hidden="false" customHeight="false" outlineLevel="0" collapsed="false">
      <c r="A243" s="2"/>
    </row>
    <row r="244" customFormat="false" ht="12.75" hidden="false" customHeight="false" outlineLevel="0" collapsed="false">
      <c r="A244" s="2"/>
    </row>
    <row r="245" customFormat="false" ht="12.75" hidden="false" customHeight="false" outlineLevel="0" collapsed="false">
      <c r="A245" s="2"/>
    </row>
    <row r="246" customFormat="false" ht="12.75" hidden="false" customHeight="false" outlineLevel="0" collapsed="false">
      <c r="A246" s="2"/>
    </row>
    <row r="247" customFormat="false" ht="12.75" hidden="false" customHeight="false" outlineLevel="0" collapsed="false">
      <c r="A247" s="2"/>
    </row>
    <row r="248" customFormat="false" ht="12.75" hidden="false" customHeight="false" outlineLevel="0" collapsed="false">
      <c r="A248" s="2"/>
    </row>
    <row r="249" customFormat="false" ht="12.75" hidden="false" customHeight="false" outlineLevel="0" collapsed="false">
      <c r="A249" s="2"/>
    </row>
    <row r="250" customFormat="false" ht="12.75" hidden="false" customHeight="false" outlineLevel="0" collapsed="false">
      <c r="A250" s="2"/>
    </row>
    <row r="251" customFormat="false" ht="12.75" hidden="false" customHeight="false" outlineLevel="0" collapsed="false">
      <c r="A251" s="2"/>
    </row>
    <row r="252" customFormat="false" ht="12.75" hidden="false" customHeight="false" outlineLevel="0" collapsed="false">
      <c r="A252" s="2"/>
    </row>
    <row r="253" customFormat="false" ht="12.75" hidden="false" customHeight="false" outlineLevel="0" collapsed="false">
      <c r="A253" s="2"/>
    </row>
    <row r="254" customFormat="false" ht="12.75" hidden="false" customHeight="false" outlineLevel="0" collapsed="false">
      <c r="A254" s="2"/>
    </row>
    <row r="255" customFormat="false" ht="12.75" hidden="false" customHeight="false" outlineLevel="0" collapsed="false">
      <c r="A255" s="2"/>
    </row>
    <row r="256" customFormat="false" ht="12.75" hidden="false" customHeight="false" outlineLevel="0" collapsed="false">
      <c r="A256" s="2"/>
    </row>
    <row r="257" customFormat="false" ht="12.75" hidden="false" customHeight="false" outlineLevel="0" collapsed="false">
      <c r="A257" s="2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  <Company>Dell Computer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2003-05-03T19:22:04Z</dcterms:created>
  <dc:creator>bernie</dc:creator>
  <dc:description/>
  <dc:language>fr-FR</dc:language>
  <cp:lastModifiedBy/>
  <dcterms:modified xsi:type="dcterms:W3CDTF">2023-06-11T18:38:10Z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