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athva\Documents\"/>
    </mc:Choice>
  </mc:AlternateContent>
  <xr:revisionPtr revIDLastSave="0" documentId="13_ncr:1_{6D4140B6-E19A-4A60-996A-8CF1673B8DED}" xr6:coauthVersionLast="41" xr6:coauthVersionMax="41" xr10:uidLastSave="{00000000-0000-0000-0000-000000000000}"/>
  <bookViews>
    <workbookView xWindow="-110" yWindow="-110" windowWidth="22780" windowHeight="14660" activeTab="4" xr2:uid="{BED14F21-92FC-4562-8B5A-806700A81F1F}"/>
  </bookViews>
  <sheets>
    <sheet name="Sheet2" sheetId="2" r:id="rId1"/>
    <sheet name="Sheet4" sheetId="4" r:id="rId2"/>
    <sheet name="Sheet6" sheetId="6" r:id="rId3"/>
    <sheet name="Sheet3" sheetId="7" r:id="rId4"/>
    <sheet name="Dashboard" sheetId="8" r:id="rId5"/>
    <sheet name="Sheet1" sheetId="1" r:id="rId6"/>
  </sheets>
  <definedNames>
    <definedName name="Slicer_Area">#N/A</definedName>
    <definedName name="Slicer_Sales_person">#N/A</definedName>
    <definedName name="Slicer_Sales_person1">#N/A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2" i="1" l="1"/>
  <c r="O52" i="1"/>
  <c r="M52" i="1"/>
  <c r="K52" i="1"/>
  <c r="I52" i="1"/>
  <c r="D52" i="1" s="1"/>
  <c r="E52" i="1" s="1"/>
  <c r="F52" i="1" s="1"/>
  <c r="P51" i="1"/>
  <c r="O51" i="1"/>
  <c r="M51" i="1"/>
  <c r="K51" i="1"/>
  <c r="I51" i="1"/>
  <c r="P50" i="1"/>
  <c r="O50" i="1"/>
  <c r="M50" i="1"/>
  <c r="K50" i="1"/>
  <c r="I50" i="1"/>
  <c r="Q50" i="1" s="1"/>
  <c r="P49" i="1"/>
  <c r="O49" i="1"/>
  <c r="M49" i="1"/>
  <c r="K49" i="1"/>
  <c r="I49" i="1"/>
  <c r="P48" i="1"/>
  <c r="O48" i="1"/>
  <c r="M48" i="1"/>
  <c r="K48" i="1"/>
  <c r="I48" i="1"/>
  <c r="Q48" i="1" s="1"/>
  <c r="P47" i="1"/>
  <c r="O47" i="1"/>
  <c r="M47" i="1"/>
  <c r="K47" i="1"/>
  <c r="I47" i="1"/>
  <c r="P46" i="1"/>
  <c r="O46" i="1"/>
  <c r="M46" i="1"/>
  <c r="K46" i="1"/>
  <c r="I46" i="1"/>
  <c r="P45" i="1"/>
  <c r="O45" i="1"/>
  <c r="M45" i="1"/>
  <c r="K45" i="1"/>
  <c r="I45" i="1"/>
  <c r="Q45" i="1" s="1"/>
  <c r="P44" i="1"/>
  <c r="O44" i="1"/>
  <c r="M44" i="1"/>
  <c r="K44" i="1"/>
  <c r="I44" i="1"/>
  <c r="P43" i="1"/>
  <c r="O43" i="1"/>
  <c r="M43" i="1"/>
  <c r="K43" i="1"/>
  <c r="I43" i="1"/>
  <c r="P42" i="1"/>
  <c r="O42" i="1"/>
  <c r="M42" i="1"/>
  <c r="K42" i="1"/>
  <c r="I42" i="1"/>
  <c r="Q42" i="1" s="1"/>
  <c r="P41" i="1"/>
  <c r="O41" i="1"/>
  <c r="M41" i="1"/>
  <c r="K41" i="1"/>
  <c r="I41" i="1"/>
  <c r="P40" i="1"/>
  <c r="O40" i="1"/>
  <c r="M40" i="1"/>
  <c r="K40" i="1"/>
  <c r="I40" i="1"/>
  <c r="Q40" i="1" s="1"/>
  <c r="P39" i="1"/>
  <c r="O39" i="1"/>
  <c r="M39" i="1"/>
  <c r="K39" i="1"/>
  <c r="I39" i="1"/>
  <c r="P38" i="1"/>
  <c r="O38" i="1"/>
  <c r="M38" i="1"/>
  <c r="K38" i="1"/>
  <c r="I38" i="1"/>
  <c r="P37" i="1"/>
  <c r="O37" i="1"/>
  <c r="M37" i="1"/>
  <c r="K37" i="1"/>
  <c r="I37" i="1"/>
  <c r="Q37" i="1" s="1"/>
  <c r="P36" i="1"/>
  <c r="O36" i="1"/>
  <c r="M36" i="1"/>
  <c r="K36" i="1"/>
  <c r="I36" i="1"/>
  <c r="P35" i="1"/>
  <c r="O35" i="1"/>
  <c r="M35" i="1"/>
  <c r="K35" i="1"/>
  <c r="I35" i="1"/>
  <c r="P34" i="1"/>
  <c r="O34" i="1"/>
  <c r="M34" i="1"/>
  <c r="K34" i="1"/>
  <c r="I34" i="1"/>
  <c r="Q34" i="1" s="1"/>
  <c r="P33" i="1"/>
  <c r="O33" i="1"/>
  <c r="M33" i="1"/>
  <c r="K33" i="1"/>
  <c r="I33" i="1"/>
  <c r="P32" i="1"/>
  <c r="O32" i="1"/>
  <c r="M32" i="1"/>
  <c r="K32" i="1"/>
  <c r="I32" i="1"/>
  <c r="Q32" i="1" s="1"/>
  <c r="P31" i="1"/>
  <c r="O31" i="1"/>
  <c r="M31" i="1"/>
  <c r="K31" i="1"/>
  <c r="I31" i="1"/>
  <c r="P30" i="1"/>
  <c r="O30" i="1"/>
  <c r="M30" i="1"/>
  <c r="K30" i="1"/>
  <c r="I30" i="1"/>
  <c r="P29" i="1"/>
  <c r="O29" i="1"/>
  <c r="M29" i="1"/>
  <c r="K29" i="1"/>
  <c r="I29" i="1"/>
  <c r="Q29" i="1" s="1"/>
  <c r="P28" i="1"/>
  <c r="O28" i="1"/>
  <c r="M28" i="1"/>
  <c r="K28" i="1"/>
  <c r="I28" i="1"/>
  <c r="P27" i="1"/>
  <c r="O27" i="1"/>
  <c r="M27" i="1"/>
  <c r="K27" i="1"/>
  <c r="I27" i="1"/>
  <c r="P26" i="1"/>
  <c r="O26" i="1"/>
  <c r="M26" i="1"/>
  <c r="K26" i="1"/>
  <c r="I26" i="1"/>
  <c r="Q26" i="1" s="1"/>
  <c r="P25" i="1"/>
  <c r="O25" i="1"/>
  <c r="M25" i="1"/>
  <c r="K25" i="1"/>
  <c r="I25" i="1"/>
  <c r="P24" i="1"/>
  <c r="O24" i="1"/>
  <c r="M24" i="1"/>
  <c r="K24" i="1"/>
  <c r="I24" i="1"/>
  <c r="Q24" i="1" s="1"/>
  <c r="P23" i="1"/>
  <c r="O23" i="1"/>
  <c r="M23" i="1"/>
  <c r="K23" i="1"/>
  <c r="I23" i="1"/>
  <c r="P22" i="1"/>
  <c r="O22" i="1"/>
  <c r="M22" i="1"/>
  <c r="K22" i="1"/>
  <c r="I22" i="1"/>
  <c r="P21" i="1"/>
  <c r="O21" i="1"/>
  <c r="M21" i="1"/>
  <c r="K21" i="1"/>
  <c r="I21" i="1"/>
  <c r="Q21" i="1" s="1"/>
  <c r="P20" i="1"/>
  <c r="O20" i="1"/>
  <c r="M20" i="1"/>
  <c r="K20" i="1"/>
  <c r="I20" i="1"/>
  <c r="P19" i="1"/>
  <c r="O19" i="1"/>
  <c r="M19" i="1"/>
  <c r="K19" i="1"/>
  <c r="I19" i="1"/>
  <c r="P18" i="1"/>
  <c r="O18" i="1"/>
  <c r="M18" i="1"/>
  <c r="K18" i="1"/>
  <c r="I18" i="1"/>
  <c r="Q18" i="1" s="1"/>
  <c r="P17" i="1"/>
  <c r="O17" i="1"/>
  <c r="M17" i="1"/>
  <c r="K17" i="1"/>
  <c r="I17" i="1"/>
  <c r="P16" i="1"/>
  <c r="O16" i="1"/>
  <c r="M16" i="1"/>
  <c r="K16" i="1"/>
  <c r="I16" i="1"/>
  <c r="Q16" i="1" s="1"/>
  <c r="P15" i="1"/>
  <c r="O15" i="1"/>
  <c r="M15" i="1"/>
  <c r="K15" i="1"/>
  <c r="I15" i="1"/>
  <c r="P14" i="1"/>
  <c r="O14" i="1"/>
  <c r="M14" i="1"/>
  <c r="K14" i="1"/>
  <c r="I14" i="1"/>
  <c r="P13" i="1"/>
  <c r="O13" i="1"/>
  <c r="M13" i="1"/>
  <c r="K13" i="1"/>
  <c r="I13" i="1"/>
  <c r="Q13" i="1" s="1"/>
  <c r="P12" i="1"/>
  <c r="O12" i="1"/>
  <c r="M12" i="1"/>
  <c r="K12" i="1"/>
  <c r="I12" i="1"/>
  <c r="P11" i="1"/>
  <c r="O11" i="1"/>
  <c r="M11" i="1"/>
  <c r="K11" i="1"/>
  <c r="I11" i="1"/>
  <c r="P10" i="1"/>
  <c r="O10" i="1"/>
  <c r="M10" i="1"/>
  <c r="K10" i="1"/>
  <c r="I10" i="1"/>
  <c r="Q10" i="1" s="1"/>
  <c r="P9" i="1"/>
  <c r="O9" i="1"/>
  <c r="M9" i="1"/>
  <c r="K9" i="1"/>
  <c r="I9" i="1"/>
  <c r="P8" i="1"/>
  <c r="O8" i="1"/>
  <c r="M8" i="1"/>
  <c r="K8" i="1"/>
  <c r="I8" i="1"/>
  <c r="Q8" i="1" s="1"/>
  <c r="P7" i="1"/>
  <c r="O7" i="1"/>
  <c r="M7" i="1"/>
  <c r="K7" i="1"/>
  <c r="I7" i="1"/>
  <c r="P6" i="1"/>
  <c r="O6" i="1"/>
  <c r="M6" i="1"/>
  <c r="K6" i="1"/>
  <c r="I6" i="1"/>
  <c r="P5" i="1"/>
  <c r="O5" i="1"/>
  <c r="M5" i="1"/>
  <c r="K5" i="1"/>
  <c r="I5" i="1"/>
  <c r="Q5" i="1" s="1"/>
  <c r="P4" i="1"/>
  <c r="O4" i="1"/>
  <c r="M4" i="1"/>
  <c r="K4" i="1"/>
  <c r="I4" i="1"/>
  <c r="P3" i="1"/>
  <c r="O3" i="1"/>
  <c r="M3" i="1"/>
  <c r="K3" i="1"/>
  <c r="I3" i="1"/>
  <c r="Q7" i="1" l="1"/>
  <c r="Q15" i="1"/>
  <c r="Q23" i="1"/>
  <c r="Q31" i="1"/>
  <c r="Q39" i="1"/>
  <c r="Q47" i="1"/>
  <c r="Q4" i="1"/>
  <c r="Q12" i="1"/>
  <c r="Q20" i="1"/>
  <c r="Q28" i="1"/>
  <c r="Q36" i="1"/>
  <c r="Q44" i="1"/>
  <c r="Q52" i="1"/>
  <c r="Q9" i="1"/>
  <c r="Q17" i="1"/>
  <c r="Q49" i="1"/>
  <c r="Q6" i="1"/>
  <c r="Q14" i="1"/>
  <c r="Q22" i="1"/>
  <c r="Q30" i="1"/>
  <c r="Q38" i="1"/>
  <c r="Q46" i="1"/>
  <c r="Q25" i="1"/>
  <c r="Q33" i="1"/>
  <c r="Q41" i="1"/>
  <c r="Q3" i="1"/>
  <c r="Q11" i="1"/>
  <c r="Q19" i="1"/>
  <c r="Q27" i="1"/>
  <c r="Q35" i="1"/>
  <c r="Q43" i="1"/>
  <c r="Q51" i="1"/>
  <c r="R52" i="1"/>
  <c r="D3" i="1"/>
  <c r="E3" i="1" s="1"/>
  <c r="F3" i="1" s="1"/>
  <c r="R3" i="1" s="1"/>
  <c r="D5" i="1"/>
  <c r="E5" i="1" s="1"/>
  <c r="F5" i="1" s="1"/>
  <c r="R5" i="1" s="1"/>
  <c r="D7" i="1"/>
  <c r="E7" i="1" s="1"/>
  <c r="F7" i="1" s="1"/>
  <c r="D9" i="1"/>
  <c r="E9" i="1" s="1"/>
  <c r="F9" i="1" s="1"/>
  <c r="R9" i="1" s="1"/>
  <c r="D11" i="1"/>
  <c r="E11" i="1" s="1"/>
  <c r="F11" i="1" s="1"/>
  <c r="R11" i="1" s="1"/>
  <c r="D13" i="1"/>
  <c r="E13" i="1" s="1"/>
  <c r="F13" i="1" s="1"/>
  <c r="R13" i="1" s="1"/>
  <c r="D15" i="1"/>
  <c r="E15" i="1" s="1"/>
  <c r="F15" i="1" s="1"/>
  <c r="R15" i="1" s="1"/>
  <c r="D17" i="1"/>
  <c r="E17" i="1" s="1"/>
  <c r="F17" i="1" s="1"/>
  <c r="R17" i="1" s="1"/>
  <c r="D19" i="1"/>
  <c r="E19" i="1" s="1"/>
  <c r="F19" i="1" s="1"/>
  <c r="D21" i="1"/>
  <c r="E21" i="1" s="1"/>
  <c r="F21" i="1" s="1"/>
  <c r="R21" i="1" s="1"/>
  <c r="D23" i="1"/>
  <c r="E23" i="1" s="1"/>
  <c r="F23" i="1" s="1"/>
  <c r="R23" i="1" s="1"/>
  <c r="D25" i="1"/>
  <c r="E25" i="1" s="1"/>
  <c r="F25" i="1" s="1"/>
  <c r="R25" i="1" s="1"/>
  <c r="D27" i="1"/>
  <c r="E27" i="1" s="1"/>
  <c r="F27" i="1" s="1"/>
  <c r="D29" i="1"/>
  <c r="E29" i="1" s="1"/>
  <c r="F29" i="1" s="1"/>
  <c r="R29" i="1" s="1"/>
  <c r="D31" i="1"/>
  <c r="E31" i="1" s="1"/>
  <c r="F31" i="1" s="1"/>
  <c r="R31" i="1" s="1"/>
  <c r="D33" i="1"/>
  <c r="E33" i="1" s="1"/>
  <c r="F33" i="1" s="1"/>
  <c r="R33" i="1" s="1"/>
  <c r="D35" i="1"/>
  <c r="E35" i="1" s="1"/>
  <c r="F35" i="1" s="1"/>
  <c r="D37" i="1"/>
  <c r="E37" i="1" s="1"/>
  <c r="F37" i="1" s="1"/>
  <c r="R37" i="1" s="1"/>
  <c r="D39" i="1"/>
  <c r="E39" i="1" s="1"/>
  <c r="F39" i="1" s="1"/>
  <c r="D41" i="1"/>
  <c r="E41" i="1" s="1"/>
  <c r="F41" i="1" s="1"/>
  <c r="D43" i="1"/>
  <c r="E43" i="1" s="1"/>
  <c r="F43" i="1" s="1"/>
  <c r="R43" i="1" s="1"/>
  <c r="D45" i="1"/>
  <c r="E45" i="1" s="1"/>
  <c r="F45" i="1" s="1"/>
  <c r="R45" i="1" s="1"/>
  <c r="D47" i="1"/>
  <c r="E47" i="1" s="1"/>
  <c r="F47" i="1" s="1"/>
  <c r="R47" i="1" s="1"/>
  <c r="D49" i="1"/>
  <c r="E49" i="1" s="1"/>
  <c r="F49" i="1" s="1"/>
  <c r="R49" i="1" s="1"/>
  <c r="D51" i="1"/>
  <c r="E51" i="1" s="1"/>
  <c r="F51" i="1" s="1"/>
  <c r="D4" i="1"/>
  <c r="E4" i="1" s="1"/>
  <c r="F4" i="1" s="1"/>
  <c r="R4" i="1" s="1"/>
  <c r="D6" i="1"/>
  <c r="E6" i="1" s="1"/>
  <c r="F6" i="1" s="1"/>
  <c r="D8" i="1"/>
  <c r="E8" i="1" s="1"/>
  <c r="F8" i="1" s="1"/>
  <c r="R8" i="1" s="1"/>
  <c r="D10" i="1"/>
  <c r="E10" i="1" s="1"/>
  <c r="F10" i="1" s="1"/>
  <c r="R10" i="1" s="1"/>
  <c r="D12" i="1"/>
  <c r="E12" i="1" s="1"/>
  <c r="F12" i="1" s="1"/>
  <c r="D14" i="1"/>
  <c r="E14" i="1" s="1"/>
  <c r="F14" i="1" s="1"/>
  <c r="R14" i="1" s="1"/>
  <c r="D16" i="1"/>
  <c r="E16" i="1" s="1"/>
  <c r="F16" i="1" s="1"/>
  <c r="R16" i="1" s="1"/>
  <c r="D18" i="1"/>
  <c r="E18" i="1" s="1"/>
  <c r="F18" i="1" s="1"/>
  <c r="R18" i="1" s="1"/>
  <c r="D20" i="1"/>
  <c r="E20" i="1" s="1"/>
  <c r="F20" i="1" s="1"/>
  <c r="D22" i="1"/>
  <c r="E22" i="1" s="1"/>
  <c r="F22" i="1" s="1"/>
  <c r="R22" i="1" s="1"/>
  <c r="D24" i="1"/>
  <c r="E24" i="1" s="1"/>
  <c r="F24" i="1" s="1"/>
  <c r="R24" i="1" s="1"/>
  <c r="D26" i="1"/>
  <c r="E26" i="1" s="1"/>
  <c r="F26" i="1" s="1"/>
  <c r="R26" i="1" s="1"/>
  <c r="D28" i="1"/>
  <c r="E28" i="1" s="1"/>
  <c r="F28" i="1" s="1"/>
  <c r="R28" i="1" s="1"/>
  <c r="D30" i="1"/>
  <c r="E30" i="1" s="1"/>
  <c r="F30" i="1" s="1"/>
  <c r="R30" i="1" s="1"/>
  <c r="D32" i="1"/>
  <c r="E32" i="1" s="1"/>
  <c r="F32" i="1" s="1"/>
  <c r="R32" i="1" s="1"/>
  <c r="D34" i="1"/>
  <c r="E34" i="1" s="1"/>
  <c r="F34" i="1" s="1"/>
  <c r="R34" i="1" s="1"/>
  <c r="D36" i="1"/>
  <c r="E36" i="1" s="1"/>
  <c r="F36" i="1" s="1"/>
  <c r="R36" i="1" s="1"/>
  <c r="D38" i="1"/>
  <c r="E38" i="1" s="1"/>
  <c r="F38" i="1" s="1"/>
  <c r="D40" i="1"/>
  <c r="E40" i="1" s="1"/>
  <c r="F40" i="1" s="1"/>
  <c r="R40" i="1" s="1"/>
  <c r="D42" i="1"/>
  <c r="E42" i="1" s="1"/>
  <c r="F42" i="1" s="1"/>
  <c r="R42" i="1" s="1"/>
  <c r="D44" i="1"/>
  <c r="E44" i="1" s="1"/>
  <c r="F44" i="1" s="1"/>
  <c r="R44" i="1" s="1"/>
  <c r="D46" i="1"/>
  <c r="E46" i="1" s="1"/>
  <c r="F46" i="1" s="1"/>
  <c r="R46" i="1" s="1"/>
  <c r="D48" i="1"/>
  <c r="E48" i="1" s="1"/>
  <c r="F48" i="1" s="1"/>
  <c r="R48" i="1" s="1"/>
  <c r="D50" i="1"/>
  <c r="E50" i="1" s="1"/>
  <c r="F50" i="1" s="1"/>
  <c r="R50" i="1" s="1"/>
  <c r="R12" i="1" l="1"/>
  <c r="R27" i="1"/>
  <c r="R41" i="1"/>
  <c r="R38" i="1"/>
  <c r="R6" i="1"/>
  <c r="R39" i="1"/>
  <c r="R7" i="1"/>
  <c r="R20" i="1"/>
  <c r="R51" i="1"/>
  <c r="R35" i="1"/>
  <c r="R19" i="1"/>
</calcChain>
</file>

<file path=xl/sharedStrings.xml><?xml version="1.0" encoding="utf-8"?>
<sst xmlns="http://schemas.openxmlformats.org/spreadsheetml/2006/main" count="203" uniqueCount="82">
  <si>
    <t>Sales person</t>
  </si>
  <si>
    <t xml:space="preserve">Number </t>
  </si>
  <si>
    <t xml:space="preserve">Area </t>
  </si>
  <si>
    <t>Total sales</t>
  </si>
  <si>
    <t>Comission</t>
  </si>
  <si>
    <t>Total Pay</t>
  </si>
  <si>
    <t xml:space="preserve">Salary </t>
  </si>
  <si>
    <t xml:space="preserve">Tables SOLD </t>
  </si>
  <si>
    <t>Tables REV</t>
  </si>
  <si>
    <t xml:space="preserve">Chairs SOLD </t>
  </si>
  <si>
    <t>Chairs REV</t>
  </si>
  <si>
    <t xml:space="preserve">Cabinets SOLD </t>
  </si>
  <si>
    <t>Cabinet REV</t>
  </si>
  <si>
    <t xml:space="preserve">TV Stands SOLD </t>
  </si>
  <si>
    <t>TV Stands REV</t>
  </si>
  <si>
    <t>Total Items Sold</t>
  </si>
  <si>
    <t>Total Reveue</t>
  </si>
  <si>
    <t>Net Profit</t>
  </si>
  <si>
    <t xml:space="preserve">Michael Wilkins </t>
  </si>
  <si>
    <t>South</t>
  </si>
  <si>
    <t xml:space="preserve">Edgar Shelton </t>
  </si>
  <si>
    <t>East</t>
  </si>
  <si>
    <t>Garrett Simons</t>
  </si>
  <si>
    <t>Bill Young</t>
  </si>
  <si>
    <t>North</t>
  </si>
  <si>
    <t>Mattie Phillips</t>
  </si>
  <si>
    <t>West</t>
  </si>
  <si>
    <t>Molly Stevenson</t>
  </si>
  <si>
    <t>Judith Hayes</t>
  </si>
  <si>
    <t>Aubrey Quinn</t>
  </si>
  <si>
    <t>Natasha Harrington</t>
  </si>
  <si>
    <t>Gail Garza</t>
  </si>
  <si>
    <t>Estelle Santo</t>
  </si>
  <si>
    <t>Tom Delgado</t>
  </si>
  <si>
    <t>Chelsea Beck</t>
  </si>
  <si>
    <t>Irene Berry</t>
  </si>
  <si>
    <t>Bertha Bell</t>
  </si>
  <si>
    <t>Catherine Daniel</t>
  </si>
  <si>
    <t>Bonnie Garner</t>
  </si>
  <si>
    <t>Ralph Hamilton</t>
  </si>
  <si>
    <t>Joyce Wales</t>
  </si>
  <si>
    <t>Latoya West</t>
  </si>
  <si>
    <t>Devin Wheeler</t>
  </si>
  <si>
    <t>Annie Parsons</t>
  </si>
  <si>
    <t>Sherry Gregory</t>
  </si>
  <si>
    <t>Misty Murphy</t>
  </si>
  <si>
    <t>Jo Foster</t>
  </si>
  <si>
    <t>Pat Williams</t>
  </si>
  <si>
    <t>Wilbur Lowe</t>
  </si>
  <si>
    <t>Agnes Perkins</t>
  </si>
  <si>
    <t>Lydia Carpenter</t>
  </si>
  <si>
    <t>Guadalupe Howard</t>
  </si>
  <si>
    <t>Lynda Miller</t>
  </si>
  <si>
    <t>Kari Barrett</t>
  </si>
  <si>
    <t>Laurie Porter</t>
  </si>
  <si>
    <t>Dana Logan</t>
  </si>
  <si>
    <t>Randy Lloyd</t>
  </si>
  <si>
    <t>Earl Reynolds</t>
  </si>
  <si>
    <t>Rosemarie Curtis</t>
  </si>
  <si>
    <t>Jennifer Fench</t>
  </si>
  <si>
    <t>Winston Bishop</t>
  </si>
  <si>
    <t>Derek Carroll</t>
  </si>
  <si>
    <t>Darlene Hill</t>
  </si>
  <si>
    <t>Shawn Fox</t>
  </si>
  <si>
    <t>Elizabeth Maleno</t>
  </si>
  <si>
    <t>Joan Becker</t>
  </si>
  <si>
    <t>Edward Park</t>
  </si>
  <si>
    <t>Tina Hayden</t>
  </si>
  <si>
    <t>Rudolph Little</t>
  </si>
  <si>
    <t>Patricia Wood</t>
  </si>
  <si>
    <t>Arlene Morales</t>
  </si>
  <si>
    <t>Leslie McBride</t>
  </si>
  <si>
    <t>Row Labels</t>
  </si>
  <si>
    <t>Grand Total</t>
  </si>
  <si>
    <t>Sum of Total Pay</t>
  </si>
  <si>
    <t>Sum of Total Items Sold</t>
  </si>
  <si>
    <t>Sum of Net Profit</t>
  </si>
  <si>
    <t>(All)</t>
  </si>
  <si>
    <t xml:space="preserve">Sum of Tables SOLD </t>
  </si>
  <si>
    <t xml:space="preserve">Sum of Chairs SOLD </t>
  </si>
  <si>
    <t xml:space="preserve">Sum of Cabinets SOLD </t>
  </si>
  <si>
    <t xml:space="preserve">Sum of TV Stands SOLD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</si>
</sst>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3" x14ac:knownFonts="1">
    <font>
      <sz val="11"/>
      <color theme="1"/>
      <name val="Calibri"/>
      <family val="2"/>
      <scheme val="minor"/>
    </font>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Pivot-book (2).xlsx]Sheet2!PivotTable1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0"/>
                <c:pt idx="0">
                  <c:v>Shawn Fox</c:v>
                </c:pt>
                <c:pt idx="1">
                  <c:v>Jennifer Fench</c:v>
                </c:pt>
                <c:pt idx="2">
                  <c:v>Pat Williams</c:v>
                </c:pt>
                <c:pt idx="3">
                  <c:v>Leslie McBride</c:v>
                </c:pt>
                <c:pt idx="4">
                  <c:v>Bill Young</c:v>
                </c:pt>
                <c:pt idx="5">
                  <c:v>Wilbur Lowe</c:v>
                </c:pt>
                <c:pt idx="6">
                  <c:v>Garrett Simons</c:v>
                </c:pt>
                <c:pt idx="7">
                  <c:v>Natasha Harrington</c:v>
                </c:pt>
                <c:pt idx="8">
                  <c:v>Bonnie Garner</c:v>
                </c:pt>
                <c:pt idx="9">
                  <c:v>Darlene Hill</c:v>
                </c:pt>
              </c:strCache>
            </c:strRef>
          </c:cat>
          <c:val>
            <c:numRef>
              <c:f>Sheet2!$B$4:$B$14</c:f>
              <c:numCache>
                <c:formatCode>"$"#,##0.00</c:formatCode>
                <c:ptCount val="10"/>
                <c:pt idx="0">
                  <c:v>2611.1750000000002</c:v>
                </c:pt>
                <c:pt idx="1">
                  <c:v>2314.7249999999999</c:v>
                </c:pt>
                <c:pt idx="2">
                  <c:v>2263.9250000000002</c:v>
                </c:pt>
                <c:pt idx="3">
                  <c:v>2231.35</c:v>
                </c:pt>
                <c:pt idx="4">
                  <c:v>2211.35</c:v>
                </c:pt>
                <c:pt idx="5">
                  <c:v>2150.375</c:v>
                </c:pt>
                <c:pt idx="6">
                  <c:v>2127.3999999999996</c:v>
                </c:pt>
                <c:pt idx="7">
                  <c:v>2085.4499999999998</c:v>
                </c:pt>
                <c:pt idx="8">
                  <c:v>2070.8249999999998</c:v>
                </c:pt>
                <c:pt idx="9">
                  <c:v>2036</c:v>
                </c:pt>
              </c:numCache>
            </c:numRef>
          </c:val>
          <c:extLst>
            <c:ext xmlns:c16="http://schemas.microsoft.com/office/drawing/2014/chart" uri="{C3380CC4-5D6E-409C-BE32-E72D297353CC}">
              <c16:uniqueId val="{00000000-30C9-44A2-8990-AF3FE7F7A200}"/>
            </c:ext>
          </c:extLst>
        </c:ser>
        <c:dLbls>
          <c:showLegendKey val="0"/>
          <c:showVal val="0"/>
          <c:showCatName val="0"/>
          <c:showSerName val="0"/>
          <c:showPercent val="0"/>
          <c:showBubbleSize val="0"/>
        </c:dLbls>
        <c:gapWidth val="219"/>
        <c:overlap val="-27"/>
        <c:axId val="310229696"/>
        <c:axId val="310231008"/>
      </c:barChart>
      <c:catAx>
        <c:axId val="31022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31008"/>
        <c:crosses val="autoZero"/>
        <c:auto val="1"/>
        <c:lblAlgn val="ctr"/>
        <c:lblOffset val="100"/>
        <c:noMultiLvlLbl val="0"/>
      </c:catAx>
      <c:valAx>
        <c:axId val="310231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2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Pivot-book (2).xlsx]Sheet4!PivotTable1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FC2-47EA-BF19-F918E4DC41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FC2-47EA-BF19-F918E4DC417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FC2-47EA-BF19-F918E4DC417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FC2-47EA-BF19-F918E4DC41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Sheet4!$A$4:$A$8</c:f>
              <c:strCache>
                <c:ptCount val="4"/>
                <c:pt idx="0">
                  <c:v>East</c:v>
                </c:pt>
                <c:pt idx="1">
                  <c:v>North</c:v>
                </c:pt>
                <c:pt idx="2">
                  <c:v>South</c:v>
                </c:pt>
                <c:pt idx="3">
                  <c:v>West</c:v>
                </c:pt>
              </c:strCache>
            </c:strRef>
          </c:cat>
          <c:val>
            <c:numRef>
              <c:f>Sheet4!$B$4:$B$8</c:f>
              <c:numCache>
                <c:formatCode>General</c:formatCode>
                <c:ptCount val="4"/>
                <c:pt idx="0">
                  <c:v>251</c:v>
                </c:pt>
                <c:pt idx="1">
                  <c:v>249</c:v>
                </c:pt>
                <c:pt idx="2">
                  <c:v>218</c:v>
                </c:pt>
                <c:pt idx="3">
                  <c:v>305</c:v>
                </c:pt>
              </c:numCache>
            </c:numRef>
          </c:val>
          <c:extLst>
            <c:ext xmlns:c16="http://schemas.microsoft.com/office/drawing/2014/chart" uri="{C3380CC4-5D6E-409C-BE32-E72D297353CC}">
              <c16:uniqueId val="{00000000-13D0-413A-83AE-25B20FCAF02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888901946958136"/>
          <c:y val="0.28371888493776987"/>
          <c:w val="0.1761856073960904"/>
          <c:h val="0.467862903225806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Pivot-book (2).xlsx]Sheet6!PivotTable2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Sheet6!$A$4:$A$54</c:f>
              <c:strCache>
                <c:ptCount val="50"/>
                <c:pt idx="0">
                  <c:v>Shawn Fox</c:v>
                </c:pt>
                <c:pt idx="1">
                  <c:v>Jennifer Fench</c:v>
                </c:pt>
                <c:pt idx="2">
                  <c:v>Pat Williams</c:v>
                </c:pt>
                <c:pt idx="3">
                  <c:v>Leslie McBride</c:v>
                </c:pt>
                <c:pt idx="4">
                  <c:v>Bill Young</c:v>
                </c:pt>
                <c:pt idx="5">
                  <c:v>Wilbur Lowe</c:v>
                </c:pt>
                <c:pt idx="6">
                  <c:v>Garrett Simons</c:v>
                </c:pt>
                <c:pt idx="7">
                  <c:v>Natasha Harrington</c:v>
                </c:pt>
                <c:pt idx="8">
                  <c:v>Bonnie Garner</c:v>
                </c:pt>
                <c:pt idx="9">
                  <c:v>Darlene Hill</c:v>
                </c:pt>
                <c:pt idx="10">
                  <c:v>Edward Park</c:v>
                </c:pt>
                <c:pt idx="11">
                  <c:v>Mattie Phillips</c:v>
                </c:pt>
                <c:pt idx="12">
                  <c:v>Guadalupe Howard</c:v>
                </c:pt>
                <c:pt idx="13">
                  <c:v>Ralph Hamilton</c:v>
                </c:pt>
                <c:pt idx="14">
                  <c:v>Molly Stevenson</c:v>
                </c:pt>
                <c:pt idx="15">
                  <c:v>Devin Wheeler</c:v>
                </c:pt>
                <c:pt idx="16">
                  <c:v>Annie Parsons</c:v>
                </c:pt>
                <c:pt idx="17">
                  <c:v>Dana Logan</c:v>
                </c:pt>
                <c:pt idx="18">
                  <c:v>Tina Hayden</c:v>
                </c:pt>
                <c:pt idx="19">
                  <c:v>Jo Foster</c:v>
                </c:pt>
                <c:pt idx="20">
                  <c:v>Elizabeth Maleno</c:v>
                </c:pt>
                <c:pt idx="21">
                  <c:v>Earl Reynolds</c:v>
                </c:pt>
                <c:pt idx="22">
                  <c:v>Gail Garza</c:v>
                </c:pt>
                <c:pt idx="23">
                  <c:v>Bertha Bell</c:v>
                </c:pt>
                <c:pt idx="24">
                  <c:v>Chelsea Beck</c:v>
                </c:pt>
                <c:pt idx="25">
                  <c:v>Misty Murphy</c:v>
                </c:pt>
                <c:pt idx="26">
                  <c:v>Latoya West</c:v>
                </c:pt>
                <c:pt idx="27">
                  <c:v>Catherine Daniel</c:v>
                </c:pt>
                <c:pt idx="28">
                  <c:v>Judith Hayes</c:v>
                </c:pt>
                <c:pt idx="29">
                  <c:v>Sherry Gregory</c:v>
                </c:pt>
                <c:pt idx="30">
                  <c:v>Winston Bishop</c:v>
                </c:pt>
                <c:pt idx="31">
                  <c:v>Kari Barrett</c:v>
                </c:pt>
                <c:pt idx="32">
                  <c:v>Lydia Carpenter</c:v>
                </c:pt>
                <c:pt idx="33">
                  <c:v>Aubrey Quinn</c:v>
                </c:pt>
                <c:pt idx="34">
                  <c:v>Irene Berry</c:v>
                </c:pt>
                <c:pt idx="35">
                  <c:v>Lynda Miller</c:v>
                </c:pt>
                <c:pt idx="36">
                  <c:v>Agnes Perkins</c:v>
                </c:pt>
                <c:pt idx="37">
                  <c:v>Edgar Shelton </c:v>
                </c:pt>
                <c:pt idx="38">
                  <c:v>Arlene Morales</c:v>
                </c:pt>
                <c:pt idx="39">
                  <c:v>Derek Carroll</c:v>
                </c:pt>
                <c:pt idx="40">
                  <c:v>Michael Wilkins </c:v>
                </c:pt>
                <c:pt idx="41">
                  <c:v>Estelle Santo</c:v>
                </c:pt>
                <c:pt idx="42">
                  <c:v>Randy Lloyd</c:v>
                </c:pt>
                <c:pt idx="43">
                  <c:v>Laurie Porter</c:v>
                </c:pt>
                <c:pt idx="44">
                  <c:v>Joan Becker</c:v>
                </c:pt>
                <c:pt idx="45">
                  <c:v>Tom Delgado</c:v>
                </c:pt>
                <c:pt idx="46">
                  <c:v>Rosemarie Curtis</c:v>
                </c:pt>
                <c:pt idx="47">
                  <c:v>Rudolph Little</c:v>
                </c:pt>
                <c:pt idx="48">
                  <c:v>Joyce Wales</c:v>
                </c:pt>
                <c:pt idx="49">
                  <c:v>Patricia Wood</c:v>
                </c:pt>
              </c:strCache>
            </c:strRef>
          </c:cat>
          <c:val>
            <c:numRef>
              <c:f>Sheet6!$B$4:$B$54</c:f>
              <c:numCache>
                <c:formatCode>"$"#,##0.00</c:formatCode>
                <c:ptCount val="50"/>
                <c:pt idx="0">
                  <c:v>1361.1750000000002</c:v>
                </c:pt>
                <c:pt idx="1">
                  <c:v>1064.7249999999999</c:v>
                </c:pt>
                <c:pt idx="2">
                  <c:v>1013.9249999999997</c:v>
                </c:pt>
                <c:pt idx="3">
                  <c:v>981.34999999999991</c:v>
                </c:pt>
                <c:pt idx="4">
                  <c:v>961.34999999999991</c:v>
                </c:pt>
                <c:pt idx="5">
                  <c:v>900.375</c:v>
                </c:pt>
                <c:pt idx="6">
                  <c:v>877.40000000000009</c:v>
                </c:pt>
                <c:pt idx="7">
                  <c:v>835.44999999999982</c:v>
                </c:pt>
                <c:pt idx="8">
                  <c:v>820.82500000000027</c:v>
                </c:pt>
                <c:pt idx="9">
                  <c:v>786</c:v>
                </c:pt>
                <c:pt idx="10">
                  <c:v>748.5</c:v>
                </c:pt>
                <c:pt idx="11">
                  <c:v>728.92499999999995</c:v>
                </c:pt>
                <c:pt idx="12">
                  <c:v>703.5</c:v>
                </c:pt>
                <c:pt idx="13">
                  <c:v>697.39999999999986</c:v>
                </c:pt>
                <c:pt idx="14">
                  <c:v>686.90000000000009</c:v>
                </c:pt>
                <c:pt idx="15">
                  <c:v>678.84999999999991</c:v>
                </c:pt>
                <c:pt idx="16">
                  <c:v>643.375</c:v>
                </c:pt>
                <c:pt idx="17">
                  <c:v>640.54999999999995</c:v>
                </c:pt>
                <c:pt idx="18">
                  <c:v>622.5</c:v>
                </c:pt>
                <c:pt idx="19">
                  <c:v>608</c:v>
                </c:pt>
                <c:pt idx="20">
                  <c:v>576.44999999999982</c:v>
                </c:pt>
                <c:pt idx="21">
                  <c:v>572.875</c:v>
                </c:pt>
                <c:pt idx="22">
                  <c:v>568.52500000000009</c:v>
                </c:pt>
                <c:pt idx="23">
                  <c:v>564.94999999999982</c:v>
                </c:pt>
                <c:pt idx="24">
                  <c:v>563.97499999999991</c:v>
                </c:pt>
                <c:pt idx="25">
                  <c:v>546.02500000000009</c:v>
                </c:pt>
                <c:pt idx="26">
                  <c:v>539.97499999999991</c:v>
                </c:pt>
                <c:pt idx="27">
                  <c:v>529.5</c:v>
                </c:pt>
                <c:pt idx="28">
                  <c:v>520.47499999999991</c:v>
                </c:pt>
                <c:pt idx="29">
                  <c:v>494.625</c:v>
                </c:pt>
                <c:pt idx="30">
                  <c:v>483</c:v>
                </c:pt>
                <c:pt idx="31">
                  <c:v>471.44999999999982</c:v>
                </c:pt>
                <c:pt idx="32">
                  <c:v>446.97499999999991</c:v>
                </c:pt>
                <c:pt idx="33">
                  <c:v>440.07499999999982</c:v>
                </c:pt>
                <c:pt idx="34">
                  <c:v>436.625</c:v>
                </c:pt>
                <c:pt idx="35">
                  <c:v>431.02500000000009</c:v>
                </c:pt>
                <c:pt idx="36">
                  <c:v>402.59999999999991</c:v>
                </c:pt>
                <c:pt idx="37">
                  <c:v>387.97499999999991</c:v>
                </c:pt>
                <c:pt idx="38">
                  <c:v>375.625</c:v>
                </c:pt>
                <c:pt idx="39">
                  <c:v>372.02500000000009</c:v>
                </c:pt>
                <c:pt idx="40">
                  <c:v>301.52499999999986</c:v>
                </c:pt>
                <c:pt idx="41">
                  <c:v>267.54999999999995</c:v>
                </c:pt>
                <c:pt idx="42">
                  <c:v>262.07500000000005</c:v>
                </c:pt>
                <c:pt idx="43">
                  <c:v>250.59999999999991</c:v>
                </c:pt>
                <c:pt idx="44">
                  <c:v>245.14999999999986</c:v>
                </c:pt>
                <c:pt idx="45">
                  <c:v>221.02499999999986</c:v>
                </c:pt>
                <c:pt idx="46">
                  <c:v>143.625</c:v>
                </c:pt>
                <c:pt idx="47">
                  <c:v>118.625</c:v>
                </c:pt>
                <c:pt idx="48">
                  <c:v>76.224999999999909</c:v>
                </c:pt>
                <c:pt idx="49">
                  <c:v>7.7000000000000455</c:v>
                </c:pt>
              </c:numCache>
            </c:numRef>
          </c:val>
          <c:smooth val="0"/>
          <c:extLst>
            <c:ext xmlns:c16="http://schemas.microsoft.com/office/drawing/2014/chart" uri="{C3380CC4-5D6E-409C-BE32-E72D297353CC}">
              <c16:uniqueId val="{00000000-5253-4814-A093-F9954A22F6F8}"/>
            </c:ext>
          </c:extLst>
        </c:ser>
        <c:dLbls>
          <c:showLegendKey val="0"/>
          <c:showVal val="0"/>
          <c:showCatName val="0"/>
          <c:showSerName val="0"/>
          <c:showPercent val="0"/>
          <c:showBubbleSize val="0"/>
        </c:dLbls>
        <c:smooth val="0"/>
        <c:axId val="435872000"/>
        <c:axId val="435875936"/>
      </c:lineChart>
      <c:catAx>
        <c:axId val="435872000"/>
        <c:scaling>
          <c:orientation val="minMax"/>
        </c:scaling>
        <c:delete val="1"/>
        <c:axPos val="b"/>
        <c:numFmt formatCode="General" sourceLinked="1"/>
        <c:majorTickMark val="none"/>
        <c:minorTickMark val="none"/>
        <c:tickLblPos val="nextTo"/>
        <c:crossAx val="435875936"/>
        <c:crosses val="autoZero"/>
        <c:auto val="1"/>
        <c:lblAlgn val="ctr"/>
        <c:lblOffset val="100"/>
        <c:noMultiLvlLbl val="0"/>
      </c:catAx>
      <c:valAx>
        <c:axId val="435875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Pivot-book (2).xlsx]Sheet3!PivotTable1</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2993845738081495E-2"/>
          <c:w val="0.80127212905588607"/>
          <c:h val="0.76986794747380449"/>
        </c:manualLayout>
      </c:layout>
      <c:barChart>
        <c:barDir val="col"/>
        <c:grouping val="clustered"/>
        <c:varyColors val="0"/>
        <c:ser>
          <c:idx val="0"/>
          <c:order val="0"/>
          <c:tx>
            <c:strRef>
              <c:f>Sheet3!$B$3</c:f>
              <c:strCache>
                <c:ptCount val="1"/>
                <c:pt idx="0">
                  <c:v>Sum of Tables SOLD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Sheet3!$A$4:$A$8</c:f>
              <c:strCache>
                <c:ptCount val="4"/>
                <c:pt idx="0">
                  <c:v>East</c:v>
                </c:pt>
                <c:pt idx="1">
                  <c:v>North</c:v>
                </c:pt>
                <c:pt idx="2">
                  <c:v>South</c:v>
                </c:pt>
                <c:pt idx="3">
                  <c:v>West</c:v>
                </c:pt>
              </c:strCache>
            </c:strRef>
          </c:cat>
          <c:val>
            <c:numRef>
              <c:f>Sheet3!$B$4:$B$8</c:f>
              <c:numCache>
                <c:formatCode>General</c:formatCode>
                <c:ptCount val="4"/>
                <c:pt idx="0">
                  <c:v>55</c:v>
                </c:pt>
                <c:pt idx="1">
                  <c:v>70</c:v>
                </c:pt>
                <c:pt idx="2">
                  <c:v>60</c:v>
                </c:pt>
                <c:pt idx="3">
                  <c:v>82</c:v>
                </c:pt>
              </c:numCache>
            </c:numRef>
          </c:val>
          <c:extLst>
            <c:ext xmlns:c16="http://schemas.microsoft.com/office/drawing/2014/chart" uri="{C3380CC4-5D6E-409C-BE32-E72D297353CC}">
              <c16:uniqueId val="{00000000-62EB-44F2-AA01-E340BA1BBFA7}"/>
            </c:ext>
          </c:extLst>
        </c:ser>
        <c:ser>
          <c:idx val="1"/>
          <c:order val="1"/>
          <c:tx>
            <c:strRef>
              <c:f>Sheet3!$C$3</c:f>
              <c:strCache>
                <c:ptCount val="1"/>
                <c:pt idx="0">
                  <c:v>Sum of Chairs SOLD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Sheet3!$A$4:$A$8</c:f>
              <c:strCache>
                <c:ptCount val="4"/>
                <c:pt idx="0">
                  <c:v>East</c:v>
                </c:pt>
                <c:pt idx="1">
                  <c:v>North</c:v>
                </c:pt>
                <c:pt idx="2">
                  <c:v>South</c:v>
                </c:pt>
                <c:pt idx="3">
                  <c:v>West</c:v>
                </c:pt>
              </c:strCache>
            </c:strRef>
          </c:cat>
          <c:val>
            <c:numRef>
              <c:f>Sheet3!$C$4:$C$8</c:f>
              <c:numCache>
                <c:formatCode>General</c:formatCode>
                <c:ptCount val="4"/>
                <c:pt idx="0">
                  <c:v>73</c:v>
                </c:pt>
                <c:pt idx="1">
                  <c:v>55</c:v>
                </c:pt>
                <c:pt idx="2">
                  <c:v>46</c:v>
                </c:pt>
                <c:pt idx="3">
                  <c:v>70</c:v>
                </c:pt>
              </c:numCache>
            </c:numRef>
          </c:val>
          <c:extLst>
            <c:ext xmlns:c16="http://schemas.microsoft.com/office/drawing/2014/chart" uri="{C3380CC4-5D6E-409C-BE32-E72D297353CC}">
              <c16:uniqueId val="{00000001-62EB-44F2-AA01-E340BA1BBFA7}"/>
            </c:ext>
          </c:extLst>
        </c:ser>
        <c:ser>
          <c:idx val="2"/>
          <c:order val="2"/>
          <c:tx>
            <c:strRef>
              <c:f>Sheet3!$D$3</c:f>
              <c:strCache>
                <c:ptCount val="1"/>
                <c:pt idx="0">
                  <c:v>Sum of Cabinets SOLD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Sheet3!$A$4:$A$8</c:f>
              <c:strCache>
                <c:ptCount val="4"/>
                <c:pt idx="0">
                  <c:v>East</c:v>
                </c:pt>
                <c:pt idx="1">
                  <c:v>North</c:v>
                </c:pt>
                <c:pt idx="2">
                  <c:v>South</c:v>
                </c:pt>
                <c:pt idx="3">
                  <c:v>West</c:v>
                </c:pt>
              </c:strCache>
            </c:strRef>
          </c:cat>
          <c:val>
            <c:numRef>
              <c:f>Sheet3!$D$4:$D$8</c:f>
              <c:numCache>
                <c:formatCode>General</c:formatCode>
                <c:ptCount val="4"/>
                <c:pt idx="0">
                  <c:v>58</c:v>
                </c:pt>
                <c:pt idx="1">
                  <c:v>62</c:v>
                </c:pt>
                <c:pt idx="2">
                  <c:v>46</c:v>
                </c:pt>
                <c:pt idx="3">
                  <c:v>80</c:v>
                </c:pt>
              </c:numCache>
            </c:numRef>
          </c:val>
          <c:extLst>
            <c:ext xmlns:c16="http://schemas.microsoft.com/office/drawing/2014/chart" uri="{C3380CC4-5D6E-409C-BE32-E72D297353CC}">
              <c16:uniqueId val="{00000002-62EB-44F2-AA01-E340BA1BBFA7}"/>
            </c:ext>
          </c:extLst>
        </c:ser>
        <c:ser>
          <c:idx val="3"/>
          <c:order val="3"/>
          <c:tx>
            <c:strRef>
              <c:f>Sheet3!$E$3</c:f>
              <c:strCache>
                <c:ptCount val="1"/>
                <c:pt idx="0">
                  <c:v>Sum of TV Stands SOLD </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Sheet3!$A$4:$A$8</c:f>
              <c:strCache>
                <c:ptCount val="4"/>
                <c:pt idx="0">
                  <c:v>East</c:v>
                </c:pt>
                <c:pt idx="1">
                  <c:v>North</c:v>
                </c:pt>
                <c:pt idx="2">
                  <c:v>South</c:v>
                </c:pt>
                <c:pt idx="3">
                  <c:v>West</c:v>
                </c:pt>
              </c:strCache>
            </c:strRef>
          </c:cat>
          <c:val>
            <c:numRef>
              <c:f>Sheet3!$E$4:$E$8</c:f>
              <c:numCache>
                <c:formatCode>General</c:formatCode>
                <c:ptCount val="4"/>
                <c:pt idx="0">
                  <c:v>65</c:v>
                </c:pt>
                <c:pt idx="1">
                  <c:v>62</c:v>
                </c:pt>
                <c:pt idx="2">
                  <c:v>66</c:v>
                </c:pt>
                <c:pt idx="3">
                  <c:v>73</c:v>
                </c:pt>
              </c:numCache>
            </c:numRef>
          </c:val>
          <c:extLst>
            <c:ext xmlns:c16="http://schemas.microsoft.com/office/drawing/2014/chart" uri="{C3380CC4-5D6E-409C-BE32-E72D297353CC}">
              <c16:uniqueId val="{00000003-62EB-44F2-AA01-E340BA1BBFA7}"/>
            </c:ext>
          </c:extLst>
        </c:ser>
        <c:dLbls>
          <c:dLblPos val="inEnd"/>
          <c:showLegendKey val="0"/>
          <c:showVal val="1"/>
          <c:showCatName val="0"/>
          <c:showSerName val="0"/>
          <c:showPercent val="0"/>
          <c:showBubbleSize val="0"/>
        </c:dLbls>
        <c:gapWidth val="65"/>
        <c:axId val="433952904"/>
        <c:axId val="433949624"/>
      </c:barChart>
      <c:catAx>
        <c:axId val="433952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3949624"/>
        <c:crosses val="autoZero"/>
        <c:auto val="1"/>
        <c:lblAlgn val="ctr"/>
        <c:lblOffset val="100"/>
        <c:noMultiLvlLbl val="0"/>
      </c:catAx>
      <c:valAx>
        <c:axId val="4339496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3952904"/>
        <c:crosses val="autoZero"/>
        <c:crossBetween val="between"/>
      </c:valAx>
      <c:spPr>
        <a:noFill/>
        <a:ln>
          <a:noFill/>
        </a:ln>
        <a:effectLst/>
      </c:spPr>
    </c:plotArea>
    <c:legend>
      <c:legendPos val="r"/>
      <c:layout>
        <c:manualLayout>
          <c:xMode val="edge"/>
          <c:yMode val="edge"/>
          <c:x val="0.83529101769802272"/>
          <c:y val="0.12783519844730798"/>
          <c:w val="0.16279478192185221"/>
          <c:h val="0.4968194381318559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Pivot-book (2).xlsx]Sheet2!PivotTable1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0"/>
                <c:pt idx="0">
                  <c:v>Shawn Fox</c:v>
                </c:pt>
                <c:pt idx="1">
                  <c:v>Jennifer Fench</c:v>
                </c:pt>
                <c:pt idx="2">
                  <c:v>Pat Williams</c:v>
                </c:pt>
                <c:pt idx="3">
                  <c:v>Leslie McBride</c:v>
                </c:pt>
                <c:pt idx="4">
                  <c:v>Bill Young</c:v>
                </c:pt>
                <c:pt idx="5">
                  <c:v>Wilbur Lowe</c:v>
                </c:pt>
                <c:pt idx="6">
                  <c:v>Garrett Simons</c:v>
                </c:pt>
                <c:pt idx="7">
                  <c:v>Natasha Harrington</c:v>
                </c:pt>
                <c:pt idx="8">
                  <c:v>Bonnie Garner</c:v>
                </c:pt>
                <c:pt idx="9">
                  <c:v>Darlene Hill</c:v>
                </c:pt>
              </c:strCache>
            </c:strRef>
          </c:cat>
          <c:val>
            <c:numRef>
              <c:f>Sheet2!$B$4:$B$14</c:f>
              <c:numCache>
                <c:formatCode>"$"#,##0.00</c:formatCode>
                <c:ptCount val="10"/>
                <c:pt idx="0">
                  <c:v>2611.1750000000002</c:v>
                </c:pt>
                <c:pt idx="1">
                  <c:v>2314.7249999999999</c:v>
                </c:pt>
                <c:pt idx="2">
                  <c:v>2263.9250000000002</c:v>
                </c:pt>
                <c:pt idx="3">
                  <c:v>2231.35</c:v>
                </c:pt>
                <c:pt idx="4">
                  <c:v>2211.35</c:v>
                </c:pt>
                <c:pt idx="5">
                  <c:v>2150.375</c:v>
                </c:pt>
                <c:pt idx="6">
                  <c:v>2127.3999999999996</c:v>
                </c:pt>
                <c:pt idx="7">
                  <c:v>2085.4499999999998</c:v>
                </c:pt>
                <c:pt idx="8">
                  <c:v>2070.8249999999998</c:v>
                </c:pt>
                <c:pt idx="9">
                  <c:v>2036</c:v>
                </c:pt>
              </c:numCache>
            </c:numRef>
          </c:val>
          <c:extLst>
            <c:ext xmlns:c16="http://schemas.microsoft.com/office/drawing/2014/chart" uri="{C3380CC4-5D6E-409C-BE32-E72D297353CC}">
              <c16:uniqueId val="{00000000-898A-403B-A398-E94558B0C225}"/>
            </c:ext>
          </c:extLst>
        </c:ser>
        <c:dLbls>
          <c:showLegendKey val="0"/>
          <c:showVal val="0"/>
          <c:showCatName val="0"/>
          <c:showSerName val="0"/>
          <c:showPercent val="0"/>
          <c:showBubbleSize val="0"/>
        </c:dLbls>
        <c:gapWidth val="219"/>
        <c:overlap val="-27"/>
        <c:axId val="310229696"/>
        <c:axId val="310231008"/>
      </c:barChart>
      <c:catAx>
        <c:axId val="31022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31008"/>
        <c:crosses val="autoZero"/>
        <c:auto val="1"/>
        <c:lblAlgn val="ctr"/>
        <c:lblOffset val="100"/>
        <c:noMultiLvlLbl val="0"/>
      </c:catAx>
      <c:valAx>
        <c:axId val="310231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2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Pivot-book (2).xlsx]Sheet4!PivotTable1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1C-48C9-9957-26AFF44F0F2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1C-48C9-9957-26AFF44F0F2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1C-48C9-9957-26AFF44F0F2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D1C-48C9-9957-26AFF44F0F2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Sheet4!$A$4:$A$8</c:f>
              <c:strCache>
                <c:ptCount val="4"/>
                <c:pt idx="0">
                  <c:v>East</c:v>
                </c:pt>
                <c:pt idx="1">
                  <c:v>North</c:v>
                </c:pt>
                <c:pt idx="2">
                  <c:v>South</c:v>
                </c:pt>
                <c:pt idx="3">
                  <c:v>West</c:v>
                </c:pt>
              </c:strCache>
            </c:strRef>
          </c:cat>
          <c:val>
            <c:numRef>
              <c:f>Sheet4!$B$4:$B$8</c:f>
              <c:numCache>
                <c:formatCode>General</c:formatCode>
                <c:ptCount val="4"/>
                <c:pt idx="0">
                  <c:v>251</c:v>
                </c:pt>
                <c:pt idx="1">
                  <c:v>249</c:v>
                </c:pt>
                <c:pt idx="2">
                  <c:v>218</c:v>
                </c:pt>
                <c:pt idx="3">
                  <c:v>305</c:v>
                </c:pt>
              </c:numCache>
            </c:numRef>
          </c:val>
          <c:extLst>
            <c:ext xmlns:c16="http://schemas.microsoft.com/office/drawing/2014/chart" uri="{C3380CC4-5D6E-409C-BE32-E72D297353CC}">
              <c16:uniqueId val="{00000008-4D1C-48C9-9957-26AFF44F0F2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888901946958136"/>
          <c:y val="0.28371888493776987"/>
          <c:w val="0.1761856073960904"/>
          <c:h val="0.467862903225806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Pivot-book (2).xlsx]Sheet6!PivotTable2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Sheet6!$A$4:$A$54</c:f>
              <c:strCache>
                <c:ptCount val="50"/>
                <c:pt idx="0">
                  <c:v>Shawn Fox</c:v>
                </c:pt>
                <c:pt idx="1">
                  <c:v>Jennifer Fench</c:v>
                </c:pt>
                <c:pt idx="2">
                  <c:v>Pat Williams</c:v>
                </c:pt>
                <c:pt idx="3">
                  <c:v>Leslie McBride</c:v>
                </c:pt>
                <c:pt idx="4">
                  <c:v>Bill Young</c:v>
                </c:pt>
                <c:pt idx="5">
                  <c:v>Wilbur Lowe</c:v>
                </c:pt>
                <c:pt idx="6">
                  <c:v>Garrett Simons</c:v>
                </c:pt>
                <c:pt idx="7">
                  <c:v>Natasha Harrington</c:v>
                </c:pt>
                <c:pt idx="8">
                  <c:v>Bonnie Garner</c:v>
                </c:pt>
                <c:pt idx="9">
                  <c:v>Darlene Hill</c:v>
                </c:pt>
                <c:pt idx="10">
                  <c:v>Edward Park</c:v>
                </c:pt>
                <c:pt idx="11">
                  <c:v>Mattie Phillips</c:v>
                </c:pt>
                <c:pt idx="12">
                  <c:v>Guadalupe Howard</c:v>
                </c:pt>
                <c:pt idx="13">
                  <c:v>Ralph Hamilton</c:v>
                </c:pt>
                <c:pt idx="14">
                  <c:v>Molly Stevenson</c:v>
                </c:pt>
                <c:pt idx="15">
                  <c:v>Devin Wheeler</c:v>
                </c:pt>
                <c:pt idx="16">
                  <c:v>Annie Parsons</c:v>
                </c:pt>
                <c:pt idx="17">
                  <c:v>Dana Logan</c:v>
                </c:pt>
                <c:pt idx="18">
                  <c:v>Tina Hayden</c:v>
                </c:pt>
                <c:pt idx="19">
                  <c:v>Jo Foster</c:v>
                </c:pt>
                <c:pt idx="20">
                  <c:v>Elizabeth Maleno</c:v>
                </c:pt>
                <c:pt idx="21">
                  <c:v>Earl Reynolds</c:v>
                </c:pt>
                <c:pt idx="22">
                  <c:v>Gail Garza</c:v>
                </c:pt>
                <c:pt idx="23">
                  <c:v>Bertha Bell</c:v>
                </c:pt>
                <c:pt idx="24">
                  <c:v>Chelsea Beck</c:v>
                </c:pt>
                <c:pt idx="25">
                  <c:v>Misty Murphy</c:v>
                </c:pt>
                <c:pt idx="26">
                  <c:v>Latoya West</c:v>
                </c:pt>
                <c:pt idx="27">
                  <c:v>Catherine Daniel</c:v>
                </c:pt>
                <c:pt idx="28">
                  <c:v>Judith Hayes</c:v>
                </c:pt>
                <c:pt idx="29">
                  <c:v>Sherry Gregory</c:v>
                </c:pt>
                <c:pt idx="30">
                  <c:v>Winston Bishop</c:v>
                </c:pt>
                <c:pt idx="31">
                  <c:v>Kari Barrett</c:v>
                </c:pt>
                <c:pt idx="32">
                  <c:v>Lydia Carpenter</c:v>
                </c:pt>
                <c:pt idx="33">
                  <c:v>Aubrey Quinn</c:v>
                </c:pt>
                <c:pt idx="34">
                  <c:v>Irene Berry</c:v>
                </c:pt>
                <c:pt idx="35">
                  <c:v>Lynda Miller</c:v>
                </c:pt>
                <c:pt idx="36">
                  <c:v>Agnes Perkins</c:v>
                </c:pt>
                <c:pt idx="37">
                  <c:v>Edgar Shelton </c:v>
                </c:pt>
                <c:pt idx="38">
                  <c:v>Arlene Morales</c:v>
                </c:pt>
                <c:pt idx="39">
                  <c:v>Derek Carroll</c:v>
                </c:pt>
                <c:pt idx="40">
                  <c:v>Michael Wilkins </c:v>
                </c:pt>
                <c:pt idx="41">
                  <c:v>Estelle Santo</c:v>
                </c:pt>
                <c:pt idx="42">
                  <c:v>Randy Lloyd</c:v>
                </c:pt>
                <c:pt idx="43">
                  <c:v>Laurie Porter</c:v>
                </c:pt>
                <c:pt idx="44">
                  <c:v>Joan Becker</c:v>
                </c:pt>
                <c:pt idx="45">
                  <c:v>Tom Delgado</c:v>
                </c:pt>
                <c:pt idx="46">
                  <c:v>Rosemarie Curtis</c:v>
                </c:pt>
                <c:pt idx="47">
                  <c:v>Rudolph Little</c:v>
                </c:pt>
                <c:pt idx="48">
                  <c:v>Joyce Wales</c:v>
                </c:pt>
                <c:pt idx="49">
                  <c:v>Patricia Wood</c:v>
                </c:pt>
              </c:strCache>
            </c:strRef>
          </c:cat>
          <c:val>
            <c:numRef>
              <c:f>Sheet6!$B$4:$B$54</c:f>
              <c:numCache>
                <c:formatCode>"$"#,##0.00</c:formatCode>
                <c:ptCount val="50"/>
                <c:pt idx="0">
                  <c:v>1361.1750000000002</c:v>
                </c:pt>
                <c:pt idx="1">
                  <c:v>1064.7249999999999</c:v>
                </c:pt>
                <c:pt idx="2">
                  <c:v>1013.9249999999997</c:v>
                </c:pt>
                <c:pt idx="3">
                  <c:v>981.34999999999991</c:v>
                </c:pt>
                <c:pt idx="4">
                  <c:v>961.34999999999991</c:v>
                </c:pt>
                <c:pt idx="5">
                  <c:v>900.375</c:v>
                </c:pt>
                <c:pt idx="6">
                  <c:v>877.40000000000009</c:v>
                </c:pt>
                <c:pt idx="7">
                  <c:v>835.44999999999982</c:v>
                </c:pt>
                <c:pt idx="8">
                  <c:v>820.82500000000027</c:v>
                </c:pt>
                <c:pt idx="9">
                  <c:v>786</c:v>
                </c:pt>
                <c:pt idx="10">
                  <c:v>748.5</c:v>
                </c:pt>
                <c:pt idx="11">
                  <c:v>728.92499999999995</c:v>
                </c:pt>
                <c:pt idx="12">
                  <c:v>703.5</c:v>
                </c:pt>
                <c:pt idx="13">
                  <c:v>697.39999999999986</c:v>
                </c:pt>
                <c:pt idx="14">
                  <c:v>686.90000000000009</c:v>
                </c:pt>
                <c:pt idx="15">
                  <c:v>678.84999999999991</c:v>
                </c:pt>
                <c:pt idx="16">
                  <c:v>643.375</c:v>
                </c:pt>
                <c:pt idx="17">
                  <c:v>640.54999999999995</c:v>
                </c:pt>
                <c:pt idx="18">
                  <c:v>622.5</c:v>
                </c:pt>
                <c:pt idx="19">
                  <c:v>608</c:v>
                </c:pt>
                <c:pt idx="20">
                  <c:v>576.44999999999982</c:v>
                </c:pt>
                <c:pt idx="21">
                  <c:v>572.875</c:v>
                </c:pt>
                <c:pt idx="22">
                  <c:v>568.52500000000009</c:v>
                </c:pt>
                <c:pt idx="23">
                  <c:v>564.94999999999982</c:v>
                </c:pt>
                <c:pt idx="24">
                  <c:v>563.97499999999991</c:v>
                </c:pt>
                <c:pt idx="25">
                  <c:v>546.02500000000009</c:v>
                </c:pt>
                <c:pt idx="26">
                  <c:v>539.97499999999991</c:v>
                </c:pt>
                <c:pt idx="27">
                  <c:v>529.5</c:v>
                </c:pt>
                <c:pt idx="28">
                  <c:v>520.47499999999991</c:v>
                </c:pt>
                <c:pt idx="29">
                  <c:v>494.625</c:v>
                </c:pt>
                <c:pt idx="30">
                  <c:v>483</c:v>
                </c:pt>
                <c:pt idx="31">
                  <c:v>471.44999999999982</c:v>
                </c:pt>
                <c:pt idx="32">
                  <c:v>446.97499999999991</c:v>
                </c:pt>
                <c:pt idx="33">
                  <c:v>440.07499999999982</c:v>
                </c:pt>
                <c:pt idx="34">
                  <c:v>436.625</c:v>
                </c:pt>
                <c:pt idx="35">
                  <c:v>431.02500000000009</c:v>
                </c:pt>
                <c:pt idx="36">
                  <c:v>402.59999999999991</c:v>
                </c:pt>
                <c:pt idx="37">
                  <c:v>387.97499999999991</c:v>
                </c:pt>
                <c:pt idx="38">
                  <c:v>375.625</c:v>
                </c:pt>
                <c:pt idx="39">
                  <c:v>372.02500000000009</c:v>
                </c:pt>
                <c:pt idx="40">
                  <c:v>301.52499999999986</c:v>
                </c:pt>
                <c:pt idx="41">
                  <c:v>267.54999999999995</c:v>
                </c:pt>
                <c:pt idx="42">
                  <c:v>262.07500000000005</c:v>
                </c:pt>
                <c:pt idx="43">
                  <c:v>250.59999999999991</c:v>
                </c:pt>
                <c:pt idx="44">
                  <c:v>245.14999999999986</c:v>
                </c:pt>
                <c:pt idx="45">
                  <c:v>221.02499999999986</c:v>
                </c:pt>
                <c:pt idx="46">
                  <c:v>143.625</c:v>
                </c:pt>
                <c:pt idx="47">
                  <c:v>118.625</c:v>
                </c:pt>
                <c:pt idx="48">
                  <c:v>76.224999999999909</c:v>
                </c:pt>
                <c:pt idx="49">
                  <c:v>7.7000000000000455</c:v>
                </c:pt>
              </c:numCache>
            </c:numRef>
          </c:val>
          <c:smooth val="0"/>
          <c:extLst>
            <c:ext xmlns:c16="http://schemas.microsoft.com/office/drawing/2014/chart" uri="{C3380CC4-5D6E-409C-BE32-E72D297353CC}">
              <c16:uniqueId val="{00000000-4E36-4FA1-9B3E-EE1F7B3B1114}"/>
            </c:ext>
          </c:extLst>
        </c:ser>
        <c:dLbls>
          <c:showLegendKey val="0"/>
          <c:showVal val="0"/>
          <c:showCatName val="0"/>
          <c:showSerName val="0"/>
          <c:showPercent val="0"/>
          <c:showBubbleSize val="0"/>
        </c:dLbls>
        <c:smooth val="0"/>
        <c:axId val="435872000"/>
        <c:axId val="435875936"/>
      </c:lineChart>
      <c:catAx>
        <c:axId val="435872000"/>
        <c:scaling>
          <c:orientation val="minMax"/>
        </c:scaling>
        <c:delete val="1"/>
        <c:axPos val="b"/>
        <c:numFmt formatCode="General" sourceLinked="1"/>
        <c:majorTickMark val="none"/>
        <c:minorTickMark val="none"/>
        <c:tickLblPos val="nextTo"/>
        <c:crossAx val="435875936"/>
        <c:crosses val="autoZero"/>
        <c:auto val="1"/>
        <c:lblAlgn val="ctr"/>
        <c:lblOffset val="100"/>
        <c:noMultiLvlLbl val="0"/>
      </c:catAx>
      <c:valAx>
        <c:axId val="435875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Pivot-book (2).xlsx]Sheet3!PivotTable1</c:name>
    <c:fmtId val="2"/>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3052752208790801E-3"/>
          <c:w val="0.80127212905588607"/>
          <c:h val="0.76986794747380449"/>
        </c:manualLayout>
      </c:layout>
      <c:barChart>
        <c:barDir val="col"/>
        <c:grouping val="clustered"/>
        <c:varyColors val="0"/>
        <c:ser>
          <c:idx val="0"/>
          <c:order val="0"/>
          <c:tx>
            <c:strRef>
              <c:f>Sheet3!$B$3</c:f>
              <c:strCache>
                <c:ptCount val="1"/>
                <c:pt idx="0">
                  <c:v>Sum of Tables SOLD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Sheet3!$A$4:$A$8</c:f>
              <c:strCache>
                <c:ptCount val="4"/>
                <c:pt idx="0">
                  <c:v>East</c:v>
                </c:pt>
                <c:pt idx="1">
                  <c:v>North</c:v>
                </c:pt>
                <c:pt idx="2">
                  <c:v>South</c:v>
                </c:pt>
                <c:pt idx="3">
                  <c:v>West</c:v>
                </c:pt>
              </c:strCache>
            </c:strRef>
          </c:cat>
          <c:val>
            <c:numRef>
              <c:f>Sheet3!$B$4:$B$8</c:f>
              <c:numCache>
                <c:formatCode>General</c:formatCode>
                <c:ptCount val="4"/>
                <c:pt idx="0">
                  <c:v>55</c:v>
                </c:pt>
                <c:pt idx="1">
                  <c:v>70</c:v>
                </c:pt>
                <c:pt idx="2">
                  <c:v>60</c:v>
                </c:pt>
                <c:pt idx="3">
                  <c:v>82</c:v>
                </c:pt>
              </c:numCache>
            </c:numRef>
          </c:val>
          <c:extLst>
            <c:ext xmlns:c16="http://schemas.microsoft.com/office/drawing/2014/chart" uri="{C3380CC4-5D6E-409C-BE32-E72D297353CC}">
              <c16:uniqueId val="{00000000-3282-44C7-A653-61283FD4A34B}"/>
            </c:ext>
          </c:extLst>
        </c:ser>
        <c:ser>
          <c:idx val="1"/>
          <c:order val="1"/>
          <c:tx>
            <c:strRef>
              <c:f>Sheet3!$C$3</c:f>
              <c:strCache>
                <c:ptCount val="1"/>
                <c:pt idx="0">
                  <c:v>Sum of Chairs SOLD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Sheet3!$A$4:$A$8</c:f>
              <c:strCache>
                <c:ptCount val="4"/>
                <c:pt idx="0">
                  <c:v>East</c:v>
                </c:pt>
                <c:pt idx="1">
                  <c:v>North</c:v>
                </c:pt>
                <c:pt idx="2">
                  <c:v>South</c:v>
                </c:pt>
                <c:pt idx="3">
                  <c:v>West</c:v>
                </c:pt>
              </c:strCache>
            </c:strRef>
          </c:cat>
          <c:val>
            <c:numRef>
              <c:f>Sheet3!$C$4:$C$8</c:f>
              <c:numCache>
                <c:formatCode>General</c:formatCode>
                <c:ptCount val="4"/>
                <c:pt idx="0">
                  <c:v>73</c:v>
                </c:pt>
                <c:pt idx="1">
                  <c:v>55</c:v>
                </c:pt>
                <c:pt idx="2">
                  <c:v>46</c:v>
                </c:pt>
                <c:pt idx="3">
                  <c:v>70</c:v>
                </c:pt>
              </c:numCache>
            </c:numRef>
          </c:val>
          <c:extLst>
            <c:ext xmlns:c16="http://schemas.microsoft.com/office/drawing/2014/chart" uri="{C3380CC4-5D6E-409C-BE32-E72D297353CC}">
              <c16:uniqueId val="{00000001-3282-44C7-A653-61283FD4A34B}"/>
            </c:ext>
          </c:extLst>
        </c:ser>
        <c:ser>
          <c:idx val="2"/>
          <c:order val="2"/>
          <c:tx>
            <c:strRef>
              <c:f>Sheet3!$D$3</c:f>
              <c:strCache>
                <c:ptCount val="1"/>
                <c:pt idx="0">
                  <c:v>Sum of Cabinets SOLD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Sheet3!$A$4:$A$8</c:f>
              <c:strCache>
                <c:ptCount val="4"/>
                <c:pt idx="0">
                  <c:v>East</c:v>
                </c:pt>
                <c:pt idx="1">
                  <c:v>North</c:v>
                </c:pt>
                <c:pt idx="2">
                  <c:v>South</c:v>
                </c:pt>
                <c:pt idx="3">
                  <c:v>West</c:v>
                </c:pt>
              </c:strCache>
            </c:strRef>
          </c:cat>
          <c:val>
            <c:numRef>
              <c:f>Sheet3!$D$4:$D$8</c:f>
              <c:numCache>
                <c:formatCode>General</c:formatCode>
                <c:ptCount val="4"/>
                <c:pt idx="0">
                  <c:v>58</c:v>
                </c:pt>
                <c:pt idx="1">
                  <c:v>62</c:v>
                </c:pt>
                <c:pt idx="2">
                  <c:v>46</c:v>
                </c:pt>
                <c:pt idx="3">
                  <c:v>80</c:v>
                </c:pt>
              </c:numCache>
            </c:numRef>
          </c:val>
          <c:extLst>
            <c:ext xmlns:c16="http://schemas.microsoft.com/office/drawing/2014/chart" uri="{C3380CC4-5D6E-409C-BE32-E72D297353CC}">
              <c16:uniqueId val="{00000002-3282-44C7-A653-61283FD4A34B}"/>
            </c:ext>
          </c:extLst>
        </c:ser>
        <c:ser>
          <c:idx val="3"/>
          <c:order val="3"/>
          <c:tx>
            <c:strRef>
              <c:f>Sheet3!$E$3</c:f>
              <c:strCache>
                <c:ptCount val="1"/>
                <c:pt idx="0">
                  <c:v>Sum of TV Stands SOLD </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Sheet3!$A$4:$A$8</c:f>
              <c:strCache>
                <c:ptCount val="4"/>
                <c:pt idx="0">
                  <c:v>East</c:v>
                </c:pt>
                <c:pt idx="1">
                  <c:v>North</c:v>
                </c:pt>
                <c:pt idx="2">
                  <c:v>South</c:v>
                </c:pt>
                <c:pt idx="3">
                  <c:v>West</c:v>
                </c:pt>
              </c:strCache>
            </c:strRef>
          </c:cat>
          <c:val>
            <c:numRef>
              <c:f>Sheet3!$E$4:$E$8</c:f>
              <c:numCache>
                <c:formatCode>General</c:formatCode>
                <c:ptCount val="4"/>
                <c:pt idx="0">
                  <c:v>65</c:v>
                </c:pt>
                <c:pt idx="1">
                  <c:v>62</c:v>
                </c:pt>
                <c:pt idx="2">
                  <c:v>66</c:v>
                </c:pt>
                <c:pt idx="3">
                  <c:v>73</c:v>
                </c:pt>
              </c:numCache>
            </c:numRef>
          </c:val>
          <c:extLst>
            <c:ext xmlns:c16="http://schemas.microsoft.com/office/drawing/2014/chart" uri="{C3380CC4-5D6E-409C-BE32-E72D297353CC}">
              <c16:uniqueId val="{00000003-3282-44C7-A653-61283FD4A34B}"/>
            </c:ext>
          </c:extLst>
        </c:ser>
        <c:dLbls>
          <c:dLblPos val="inEnd"/>
          <c:showLegendKey val="0"/>
          <c:showVal val="1"/>
          <c:showCatName val="0"/>
          <c:showSerName val="0"/>
          <c:showPercent val="0"/>
          <c:showBubbleSize val="0"/>
        </c:dLbls>
        <c:gapWidth val="65"/>
        <c:axId val="433952904"/>
        <c:axId val="433949624"/>
      </c:barChart>
      <c:catAx>
        <c:axId val="433952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3949624"/>
        <c:crosses val="autoZero"/>
        <c:auto val="1"/>
        <c:lblAlgn val="ctr"/>
        <c:lblOffset val="100"/>
        <c:noMultiLvlLbl val="0"/>
      </c:catAx>
      <c:valAx>
        <c:axId val="4339496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3952904"/>
        <c:crosses val="autoZero"/>
        <c:crossBetween val="between"/>
      </c:valAx>
      <c:spPr>
        <a:noFill/>
        <a:ln>
          <a:noFill/>
        </a:ln>
        <a:effectLst/>
      </c:spPr>
    </c:plotArea>
    <c:legend>
      <c:legendPos val="r"/>
      <c:layout>
        <c:manualLayout>
          <c:xMode val="edge"/>
          <c:yMode val="edge"/>
          <c:x val="0.83529101769802272"/>
          <c:y val="0.12783519844730798"/>
          <c:w val="0.16279478192185221"/>
          <c:h val="0.4968194381318559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425450</xdr:colOff>
      <xdr:row>3</xdr:row>
      <xdr:rowOff>114300</xdr:rowOff>
    </xdr:from>
    <xdr:to>
      <xdr:col>11</xdr:col>
      <xdr:colOff>120650</xdr:colOff>
      <xdr:row>18</xdr:row>
      <xdr:rowOff>95250</xdr:rowOff>
    </xdr:to>
    <xdr:graphicFrame macro="">
      <xdr:nvGraphicFramePr>
        <xdr:cNvPr id="2" name="Chart 1">
          <a:extLst>
            <a:ext uri="{FF2B5EF4-FFF2-40B4-BE49-F238E27FC236}">
              <a16:creationId xmlns:a16="http://schemas.microsoft.com/office/drawing/2014/main" id="{F1399AE3-9DC5-418C-BB1C-A611C7F38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5</xdr:row>
      <xdr:rowOff>114300</xdr:rowOff>
    </xdr:from>
    <xdr:to>
      <xdr:col>11</xdr:col>
      <xdr:colOff>190500</xdr:colOff>
      <xdr:row>22</xdr:row>
      <xdr:rowOff>133350</xdr:rowOff>
    </xdr:to>
    <xdr:graphicFrame macro="">
      <xdr:nvGraphicFramePr>
        <xdr:cNvPr id="2" name="Chart 1">
          <a:extLst>
            <a:ext uri="{FF2B5EF4-FFF2-40B4-BE49-F238E27FC236}">
              <a16:creationId xmlns:a16="http://schemas.microsoft.com/office/drawing/2014/main" id="{7B567508-28F7-41A2-BC1B-AC60811B4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7</xdr:row>
      <xdr:rowOff>76200</xdr:rowOff>
    </xdr:from>
    <xdr:to>
      <xdr:col>12</xdr:col>
      <xdr:colOff>31750</xdr:colOff>
      <xdr:row>24</xdr:row>
      <xdr:rowOff>177800</xdr:rowOff>
    </xdr:to>
    <xdr:graphicFrame macro="">
      <xdr:nvGraphicFramePr>
        <xdr:cNvPr id="2" name="Chart 1">
          <a:extLst>
            <a:ext uri="{FF2B5EF4-FFF2-40B4-BE49-F238E27FC236}">
              <a16:creationId xmlns:a16="http://schemas.microsoft.com/office/drawing/2014/main" id="{094B1339-C899-4D07-9158-7C4A275BE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1028700</xdr:colOff>
      <xdr:row>8</xdr:row>
      <xdr:rowOff>76200</xdr:rowOff>
    </xdr:from>
    <xdr:to>
      <xdr:col>11</xdr:col>
      <xdr:colOff>146050</xdr:colOff>
      <xdr:row>30</xdr:row>
      <xdr:rowOff>82550</xdr:rowOff>
    </xdr:to>
    <xdr:graphicFrame macro="">
      <xdr:nvGraphicFramePr>
        <xdr:cNvPr id="2" name="Chart 1">
          <a:extLst>
            <a:ext uri="{FF2B5EF4-FFF2-40B4-BE49-F238E27FC236}">
              <a16:creationId xmlns:a16="http://schemas.microsoft.com/office/drawing/2014/main" id="{35B65DF1-3414-4721-9077-A58228558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133350</xdr:colOff>
      <xdr:row>2</xdr:row>
      <xdr:rowOff>31750</xdr:rowOff>
    </xdr:from>
    <xdr:to>
      <xdr:col>7</xdr:col>
      <xdr:colOff>438150</xdr:colOff>
      <xdr:row>17</xdr:row>
      <xdr:rowOff>12700</xdr:rowOff>
    </xdr:to>
    <xdr:graphicFrame macro="">
      <xdr:nvGraphicFramePr>
        <xdr:cNvPr id="2" name="Chart 1">
          <a:extLst>
            <a:ext uri="{FF2B5EF4-FFF2-40B4-BE49-F238E27FC236}">
              <a16:creationId xmlns:a16="http://schemas.microsoft.com/office/drawing/2014/main" id="{019B3689-58D1-42BF-BF00-EDEFEE745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107950</xdr:rowOff>
    </xdr:from>
    <xdr:to>
      <xdr:col>7</xdr:col>
      <xdr:colOff>203200</xdr:colOff>
      <xdr:row>33</xdr:row>
      <xdr:rowOff>50800</xdr:rowOff>
    </xdr:to>
    <xdr:graphicFrame macro="">
      <xdr:nvGraphicFramePr>
        <xdr:cNvPr id="3" name="Chart 2">
          <a:extLst>
            <a:ext uri="{FF2B5EF4-FFF2-40B4-BE49-F238E27FC236}">
              <a16:creationId xmlns:a16="http://schemas.microsoft.com/office/drawing/2014/main" id="{931255F8-466E-4028-A91B-221D715FD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69850</xdr:colOff>
      <xdr:row>0</xdr:row>
      <xdr:rowOff>139700</xdr:rowOff>
    </xdr:from>
    <xdr:to>
      <xdr:col>14</xdr:col>
      <xdr:colOff>508000</xdr:colOff>
      <xdr:row>16</xdr:row>
      <xdr:rowOff>165100</xdr:rowOff>
    </xdr:to>
    <xdr:graphicFrame macro="">
      <xdr:nvGraphicFramePr>
        <xdr:cNvPr id="4" name="Chart 3">
          <a:extLst>
            <a:ext uri="{FF2B5EF4-FFF2-40B4-BE49-F238E27FC236}">
              <a16:creationId xmlns:a16="http://schemas.microsoft.com/office/drawing/2014/main" id="{55F816E1-BC9D-48E0-9C31-8CA49AB86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476250</xdr:colOff>
      <xdr:row>17</xdr:row>
      <xdr:rowOff>152400</xdr:rowOff>
    </xdr:from>
    <xdr:to>
      <xdr:col>14</xdr:col>
      <xdr:colOff>571500</xdr:colOff>
      <xdr:row>33</xdr:row>
      <xdr:rowOff>82550</xdr:rowOff>
    </xdr:to>
    <xdr:graphicFrame macro="">
      <xdr:nvGraphicFramePr>
        <xdr:cNvPr id="5" name="Chart 4">
          <a:extLst>
            <a:ext uri="{FF2B5EF4-FFF2-40B4-BE49-F238E27FC236}">
              <a16:creationId xmlns:a16="http://schemas.microsoft.com/office/drawing/2014/main" id="{4929A8E2-2D64-46D1-A371-44BD19539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177800</xdr:colOff>
      <xdr:row>1</xdr:row>
      <xdr:rowOff>95250</xdr:rowOff>
    </xdr:from>
    <xdr:to>
      <xdr:col>22</xdr:col>
      <xdr:colOff>177800</xdr:colOff>
      <xdr:row>52</xdr:row>
      <xdr:rowOff>158750</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E5B53977-1D55-4A69-A6EB-85E4104AD84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1760200" y="279400"/>
              <a:ext cx="1828800" cy="945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88900</xdr:colOff>
      <xdr:row>2</xdr:row>
      <xdr:rowOff>82550</xdr:rowOff>
    </xdr:from>
    <xdr:to>
      <xdr:col>18</xdr:col>
      <xdr:colOff>88900</xdr:colOff>
      <xdr:row>16</xdr:row>
      <xdr:rowOff>28575</xdr:rowOff>
    </xdr:to>
    <mc:AlternateContent xmlns:mc="http://schemas.openxmlformats.org/markup-compatibility/2006">
      <mc:Choice xmlns:a14="http://schemas.microsoft.com/office/drawing/2010/main" Requires="a14">
        <xdr:graphicFrame macro="">
          <xdr:nvGraphicFramePr>
            <xdr:cNvPr id="7" name="Area ">
              <a:extLst>
                <a:ext uri="{FF2B5EF4-FFF2-40B4-BE49-F238E27FC236}">
                  <a16:creationId xmlns:a16="http://schemas.microsoft.com/office/drawing/2014/main" id="{20E942B6-F039-4425-A9AC-739C284798B8}"/>
                </a:ext>
              </a:extLst>
            </xdr:cNvPr>
            <xdr:cNvGraphicFramePr/>
          </xdr:nvGraphicFramePr>
          <xdr:xfrm>
            <a:off x="0" y="0"/>
            <a:ext cx="0" cy="0"/>
          </xdr:xfrm>
          <a:graphic>
            <a:graphicData uri="http://schemas.microsoft.com/office/drawing/2010/slicer">
              <sle:slicer xmlns:sle="http://schemas.microsoft.com/office/drawing/2010/slicer" name="Area "/>
            </a:graphicData>
          </a:graphic>
        </xdr:graphicFrame>
      </mc:Choice>
      <mc:Fallback>
        <xdr:sp macro="" textlink="">
          <xdr:nvSpPr>
            <xdr:cNvPr id="0" name=""/>
            <xdr:cNvSpPr>
              <a:spLocks noTextEdit="1"/>
            </xdr:cNvSpPr>
          </xdr:nvSpPr>
          <xdr:spPr>
            <a:xfrm>
              <a:off x="9232900" y="450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260350</xdr:colOff>
      <xdr:row>17</xdr:row>
      <xdr:rowOff>57150</xdr:rowOff>
    </xdr:from>
    <xdr:to>
      <xdr:col>18</xdr:col>
      <xdr:colOff>260350</xdr:colOff>
      <xdr:row>54</xdr:row>
      <xdr:rowOff>76200</xdr:rowOff>
    </xdr:to>
    <mc:AlternateContent xmlns:mc="http://schemas.openxmlformats.org/markup-compatibility/2006">
      <mc:Choice xmlns:a14="http://schemas.microsoft.com/office/drawing/2010/main" Requires="a14">
        <xdr:graphicFrame macro="">
          <xdr:nvGraphicFramePr>
            <xdr:cNvPr id="9" name="Sales person 1">
              <a:extLst>
                <a:ext uri="{FF2B5EF4-FFF2-40B4-BE49-F238E27FC236}">
                  <a16:creationId xmlns:a16="http://schemas.microsoft.com/office/drawing/2014/main" id="{070E6553-2C4D-4EB5-ADE9-7112153A45D0}"/>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9404350" y="3187700"/>
              <a:ext cx="1828800" cy="683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athreya" refreshedDate="43545.519266203701" createdVersion="6" refreshedVersion="6" minRefreshableVersion="3" recordCount="51" xr:uid="{400EAC30-CBE9-4B86-A5D8-366E0B81E4F1}">
  <cacheSource type="worksheet">
    <worksheetSource ref="A2:R1048576" sheet="Sheet1"/>
  </cacheSource>
  <cacheFields count="18">
    <cacheField name="Sales person" numFmtId="0">
      <sharedItems containsBlank="1" count="51">
        <s v="Michael Wilkins "/>
        <s v="Edgar Shelton "/>
        <s v="Garrett Simons"/>
        <s v="Bill Young"/>
        <s v="Mattie Phillips"/>
        <s v="Molly Stevenson"/>
        <s v="Judith Hayes"/>
        <s v="Aubrey Quinn"/>
        <s v="Natasha Harrington"/>
        <s v="Gail Garza"/>
        <s v="Estelle Santo"/>
        <s v="Tom Delgado"/>
        <s v="Chelsea Beck"/>
        <s v="Irene Berry"/>
        <s v="Bertha Bell"/>
        <s v="Catherine Daniel"/>
        <s v="Bonnie Garner"/>
        <s v="Ralph Hamilton"/>
        <s v="Joyce Wales"/>
        <s v="Latoya West"/>
        <s v="Devin Wheeler"/>
        <s v="Annie Parsons"/>
        <s v="Sherry Gregory"/>
        <s v="Misty Murphy"/>
        <s v="Jo Foster"/>
        <s v="Pat Williams"/>
        <s v="Wilbur Lowe"/>
        <s v="Agnes Perkins"/>
        <s v="Lydia Carpenter"/>
        <s v="Guadalupe Howard"/>
        <s v="Lynda Miller"/>
        <s v="Kari Barrett"/>
        <s v="Laurie Porter"/>
        <s v="Dana Logan"/>
        <s v="Randy Lloyd"/>
        <s v="Earl Reynolds"/>
        <s v="Rosemarie Curtis"/>
        <s v="Jennifer Fench"/>
        <s v="Winston Bishop"/>
        <s v="Derek Carroll"/>
        <s v="Darlene Hill"/>
        <s v="Shawn Fox"/>
        <s v="Elizabeth Maleno"/>
        <s v="Joan Becker"/>
        <s v="Edward Park"/>
        <s v="Tina Hayden"/>
        <s v="Rudolph Little"/>
        <s v="Patricia Wood"/>
        <s v="Arlene Morales"/>
        <s v="Leslie McBride"/>
        <m/>
      </sharedItems>
    </cacheField>
    <cacheField name="Number " numFmtId="0">
      <sharedItems containsString="0" containsBlank="1" containsNumber="1" containsInteger="1" minValue="1002" maxValue="1266"/>
    </cacheField>
    <cacheField name="Area " numFmtId="0">
      <sharedItems containsBlank="1"/>
    </cacheField>
    <cacheField name="Total sales" numFmtId="0">
      <sharedItems containsString="0" containsBlank="1" containsNumber="1" minValue="1265.4000000000001" maxValue="3972.3500000000004"/>
    </cacheField>
    <cacheField name="Comission" numFmtId="0">
      <sharedItems containsString="0" containsBlank="1" containsNumber="1" minValue="632.70000000000005" maxValue="1986.1750000000002"/>
    </cacheField>
    <cacheField name="Total Pay" numFmtId="0">
      <sharedItems containsString="0" containsBlank="1" containsNumber="1" minValue="1257.7" maxValue="2611.1750000000002"/>
    </cacheField>
    <cacheField name="Salary " numFmtId="0">
      <sharedItems containsString="0" containsBlank="1" containsNumber="1" containsInteger="1" minValue="625" maxValue="625"/>
    </cacheField>
    <cacheField name="Tables SOLD " numFmtId="0">
      <sharedItems containsString="0" containsBlank="1" containsNumber="1" containsInteger="1" minValue="1" maxValue="9"/>
    </cacheField>
    <cacheField name="Tables REV" numFmtId="0">
      <sharedItems containsString="0" containsBlank="1" containsNumber="1" minValue="74.95" maxValue="674.55000000000007"/>
    </cacheField>
    <cacheField name="Chairs SOLD " numFmtId="0">
      <sharedItems containsString="0" containsBlank="1" containsNumber="1" containsInteger="1" minValue="1" maxValue="9"/>
    </cacheField>
    <cacheField name="Chairs REV" numFmtId="0">
      <sharedItems containsString="0" containsBlank="1" containsNumber="1" minValue="144.94999999999999" maxValue="1304.55"/>
    </cacheField>
    <cacheField name="Cabinets SOLD " numFmtId="0">
      <sharedItems containsString="0" containsBlank="1" containsNumber="1" containsInteger="1" minValue="1" maxValue="9"/>
    </cacheField>
    <cacheField name="Cabinet REV" numFmtId="0">
      <sharedItems containsString="0" containsBlank="1" containsNumber="1" minValue="49.95" maxValue="449.55"/>
    </cacheField>
    <cacheField name="TV Stands SOLD " numFmtId="0">
      <sharedItems containsString="0" containsBlank="1" containsNumber="1" containsInteger="1" minValue="1" maxValue="9"/>
    </cacheField>
    <cacheField name="TV Stands REV" numFmtId="0">
      <sharedItems containsString="0" containsBlank="1" containsNumber="1" minValue="190.95" maxValue="1718.55"/>
    </cacheField>
    <cacheField name="Total Items Sold" numFmtId="0">
      <sharedItems containsString="0" containsBlank="1" containsNumber="1" containsInteger="1" minValue="11" maxValue="33"/>
    </cacheField>
    <cacheField name="Total Reveue" numFmtId="0">
      <sharedItems containsString="0" containsBlank="1" containsNumber="1" minValue="1265.4000000000001" maxValue="3972.3500000000004"/>
    </cacheField>
    <cacheField name="Net Profit" numFmtId="0">
      <sharedItems containsString="0" containsBlank="1" containsNumber="1" minValue="7.7000000000000455" maxValue="1361.1750000000002"/>
    </cacheField>
  </cacheFields>
  <extLst>
    <ext xmlns:x14="http://schemas.microsoft.com/office/spreadsheetml/2009/9/main" uri="{725AE2AE-9491-48be-B2B4-4EB974FC3084}">
      <x14:pivotCacheDefinition pivotCacheId="18551393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athreya" refreshedDate="43545.572984143517" createdVersion="6" refreshedVersion="6" minRefreshableVersion="3" recordCount="50" xr:uid="{E8820658-97E4-4B94-96F9-BE46FE105C74}">
  <cacheSource type="worksheet">
    <worksheetSource ref="C2:R52" sheet="Sheet1"/>
  </cacheSource>
  <cacheFields count="16">
    <cacheField name="Area " numFmtId="0">
      <sharedItems count="4">
        <s v="South"/>
        <s v="East"/>
        <s v="North"/>
        <s v="West"/>
      </sharedItems>
    </cacheField>
    <cacheField name="Total sales" numFmtId="164">
      <sharedItems containsSemiMixedTypes="0" containsString="0" containsNumber="1" minValue="1265.4000000000001" maxValue="3972.3500000000004"/>
    </cacheField>
    <cacheField name="Comission" numFmtId="164">
      <sharedItems containsSemiMixedTypes="0" containsString="0" containsNumber="1" minValue="632.70000000000005" maxValue="1986.1750000000002"/>
    </cacheField>
    <cacheField name="Total Pay" numFmtId="164">
      <sharedItems containsSemiMixedTypes="0" containsString="0" containsNumber="1" minValue="1257.7" maxValue="2611.1750000000002"/>
    </cacheField>
    <cacheField name="Salary " numFmtId="164">
      <sharedItems containsSemiMixedTypes="0" containsString="0" containsNumber="1" containsInteger="1" minValue="625" maxValue="625"/>
    </cacheField>
    <cacheField name="Tables SOLD " numFmtId="0">
      <sharedItems containsSemiMixedTypes="0" containsString="0" containsNumber="1" containsInteger="1" minValue="1" maxValue="9"/>
    </cacheField>
    <cacheField name="Tables REV" numFmtId="164">
      <sharedItems containsSemiMixedTypes="0" containsString="0" containsNumber="1" minValue="74.95" maxValue="674.55000000000007"/>
    </cacheField>
    <cacheField name="Chairs SOLD " numFmtId="0">
      <sharedItems containsSemiMixedTypes="0" containsString="0" containsNumber="1" containsInteger="1" minValue="1" maxValue="9"/>
    </cacheField>
    <cacheField name="Chairs REV" numFmtId="164">
      <sharedItems containsSemiMixedTypes="0" containsString="0" containsNumber="1" minValue="144.94999999999999" maxValue="1304.55"/>
    </cacheField>
    <cacheField name="Cabinets SOLD " numFmtId="0">
      <sharedItems containsSemiMixedTypes="0" containsString="0" containsNumber="1" containsInteger="1" minValue="1" maxValue="9"/>
    </cacheField>
    <cacheField name="Cabinet REV" numFmtId="164">
      <sharedItems containsSemiMixedTypes="0" containsString="0" containsNumber="1" minValue="49.95" maxValue="449.55"/>
    </cacheField>
    <cacheField name="TV Stands SOLD " numFmtId="0">
      <sharedItems containsSemiMixedTypes="0" containsString="0" containsNumber="1" containsInteger="1" minValue="1" maxValue="9"/>
    </cacheField>
    <cacheField name="TV Stands REV" numFmtId="164">
      <sharedItems containsSemiMixedTypes="0" containsString="0" containsNumber="1" minValue="190.95" maxValue="1718.55"/>
    </cacheField>
    <cacheField name="Total Items Sold" numFmtId="0">
      <sharedItems containsSemiMixedTypes="0" containsString="0" containsNumber="1" containsInteger="1" minValue="11" maxValue="33"/>
    </cacheField>
    <cacheField name="Total Reveue" numFmtId="164">
      <sharedItems containsSemiMixedTypes="0" containsString="0" containsNumber="1" minValue="1265.4000000000001" maxValue="3972.3500000000004"/>
    </cacheField>
    <cacheField name="Net Profit" numFmtId="164">
      <sharedItems containsSemiMixedTypes="0" containsString="0" containsNumber="1" minValue="7.7000000000000455" maxValue="1361.175000000000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athreya" refreshedDate="43545.579760532404" createdVersion="6" refreshedVersion="6" minRefreshableVersion="3" recordCount="50" xr:uid="{0DFDD356-B1F5-4FF8-AD78-7782573F5BBA}">
  <cacheSource type="worksheet">
    <worksheetSource ref="A2:R52" sheet="Sheet1"/>
  </cacheSource>
  <cacheFields count="18">
    <cacheField name="Sales person" numFmtId="0">
      <sharedItems count="50">
        <s v="Michael Wilkins "/>
        <s v="Edgar Shelton "/>
        <s v="Garrett Simons"/>
        <s v="Bill Young"/>
        <s v="Mattie Phillips"/>
        <s v="Molly Stevenson"/>
        <s v="Judith Hayes"/>
        <s v="Aubrey Quinn"/>
        <s v="Natasha Harrington"/>
        <s v="Gail Garza"/>
        <s v="Estelle Santo"/>
        <s v="Tom Delgado"/>
        <s v="Chelsea Beck"/>
        <s v="Irene Berry"/>
        <s v="Bertha Bell"/>
        <s v="Catherine Daniel"/>
        <s v="Bonnie Garner"/>
        <s v="Ralph Hamilton"/>
        <s v="Joyce Wales"/>
        <s v="Latoya West"/>
        <s v="Devin Wheeler"/>
        <s v="Annie Parsons"/>
        <s v="Sherry Gregory"/>
        <s v="Misty Murphy"/>
        <s v="Jo Foster"/>
        <s v="Pat Williams"/>
        <s v="Wilbur Lowe"/>
        <s v="Agnes Perkins"/>
        <s v="Lydia Carpenter"/>
        <s v="Guadalupe Howard"/>
        <s v="Lynda Miller"/>
        <s v="Kari Barrett"/>
        <s v="Laurie Porter"/>
        <s v="Dana Logan"/>
        <s v="Randy Lloyd"/>
        <s v="Earl Reynolds"/>
        <s v="Rosemarie Curtis"/>
        <s v="Jennifer Fench"/>
        <s v="Winston Bishop"/>
        <s v="Derek Carroll"/>
        <s v="Darlene Hill"/>
        <s v="Shawn Fox"/>
        <s v="Elizabeth Maleno"/>
        <s v="Joan Becker"/>
        <s v="Edward Park"/>
        <s v="Tina Hayden"/>
        <s v="Rudolph Little"/>
        <s v="Patricia Wood"/>
        <s v="Arlene Morales"/>
        <s v="Leslie McBride"/>
      </sharedItems>
    </cacheField>
    <cacheField name="Number " numFmtId="0">
      <sharedItems containsSemiMixedTypes="0" containsString="0" containsNumber="1" containsInteger="1" minValue="1002" maxValue="1266"/>
    </cacheField>
    <cacheField name="Area " numFmtId="0">
      <sharedItems count="4">
        <s v="South"/>
        <s v="East"/>
        <s v="North"/>
        <s v="West"/>
      </sharedItems>
    </cacheField>
    <cacheField name="Total sales" numFmtId="164">
      <sharedItems containsSemiMixedTypes="0" containsString="0" containsNumber="1" minValue="1265.4000000000001" maxValue="3972.3500000000004"/>
    </cacheField>
    <cacheField name="Comission" numFmtId="164">
      <sharedItems containsSemiMixedTypes="0" containsString="0" containsNumber="1" minValue="632.70000000000005" maxValue="1986.1750000000002"/>
    </cacheField>
    <cacheField name="Total Pay" numFmtId="164">
      <sharedItems containsSemiMixedTypes="0" containsString="0" containsNumber="1" minValue="1257.7" maxValue="2611.1750000000002"/>
    </cacheField>
    <cacheField name="Salary " numFmtId="164">
      <sharedItems containsSemiMixedTypes="0" containsString="0" containsNumber="1" containsInteger="1" minValue="625" maxValue="625"/>
    </cacheField>
    <cacheField name="Tables SOLD " numFmtId="0">
      <sharedItems containsSemiMixedTypes="0" containsString="0" containsNumber="1" containsInteger="1" minValue="1" maxValue="9"/>
    </cacheField>
    <cacheField name="Tables REV" numFmtId="164">
      <sharedItems containsSemiMixedTypes="0" containsString="0" containsNumber="1" minValue="74.95" maxValue="674.55000000000007"/>
    </cacheField>
    <cacheField name="Chairs SOLD " numFmtId="0">
      <sharedItems containsSemiMixedTypes="0" containsString="0" containsNumber="1" containsInteger="1" minValue="1" maxValue="9"/>
    </cacheField>
    <cacheField name="Chairs REV" numFmtId="164">
      <sharedItems containsSemiMixedTypes="0" containsString="0" containsNumber="1" minValue="144.94999999999999" maxValue="1304.55"/>
    </cacheField>
    <cacheField name="Cabinets SOLD " numFmtId="0">
      <sharedItems containsSemiMixedTypes="0" containsString="0" containsNumber="1" containsInteger="1" minValue="1" maxValue="9"/>
    </cacheField>
    <cacheField name="Cabinet REV" numFmtId="164">
      <sharedItems containsSemiMixedTypes="0" containsString="0" containsNumber="1" minValue="49.95" maxValue="449.55"/>
    </cacheField>
    <cacheField name="TV Stands SOLD " numFmtId="0">
      <sharedItems containsSemiMixedTypes="0" containsString="0" containsNumber="1" containsInteger="1" minValue="1" maxValue="9"/>
    </cacheField>
    <cacheField name="TV Stands REV" numFmtId="164">
      <sharedItems containsSemiMixedTypes="0" containsString="0" containsNumber="1" minValue="190.95" maxValue="1718.55"/>
    </cacheField>
    <cacheField name="Total Items Sold" numFmtId="0">
      <sharedItems containsSemiMixedTypes="0" containsString="0" containsNumber="1" containsInteger="1" minValue="11" maxValue="33"/>
    </cacheField>
    <cacheField name="Total Reveue" numFmtId="164">
      <sharedItems containsSemiMixedTypes="0" containsString="0" containsNumber="1" minValue="1265.4000000000001" maxValue="3972.3500000000004"/>
    </cacheField>
    <cacheField name="Net Profit" numFmtId="164">
      <sharedItems containsSemiMixedTypes="0" containsString="0" containsNumber="1" minValue="7.7000000000000455" maxValue="1361.1750000000002"/>
    </cacheField>
  </cacheFields>
  <extLst>
    <ext xmlns:x14="http://schemas.microsoft.com/office/spreadsheetml/2009/9/main" uri="{725AE2AE-9491-48be-B2B4-4EB974FC3084}">
      <x14:pivotCacheDefinition pivotCacheId="1064860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n v="1002"/>
    <s v="South"/>
    <n v="1853.05"/>
    <n v="926.52499999999998"/>
    <n v="1551.5250000000001"/>
    <n v="625"/>
    <n v="6"/>
    <n v="449.70000000000005"/>
    <n v="2"/>
    <n v="289.89999999999998"/>
    <n v="7"/>
    <n v="349.65000000000003"/>
    <n v="4"/>
    <n v="763.8"/>
    <n v="19"/>
    <n v="1853.05"/>
    <n v="301.52499999999986"/>
  </r>
  <r>
    <x v="1"/>
    <n v="1007"/>
    <s v="East"/>
    <n v="2025.9499999999998"/>
    <n v="1012.9749999999999"/>
    <n v="1637.9749999999999"/>
    <n v="625"/>
    <n v="5"/>
    <n v="374.75"/>
    <n v="6"/>
    <n v="869.69999999999993"/>
    <n v="8"/>
    <n v="399.6"/>
    <n v="2"/>
    <n v="381.9"/>
    <n v="21"/>
    <n v="2025.9499999999998"/>
    <n v="387.97499999999991"/>
  </r>
  <r>
    <x v="2"/>
    <n v="1015"/>
    <s v="East"/>
    <n v="3004.7999999999997"/>
    <n v="1502.3999999999999"/>
    <n v="2127.3999999999996"/>
    <n v="625"/>
    <n v="8"/>
    <n v="599.6"/>
    <n v="8"/>
    <n v="1159.5999999999999"/>
    <n v="2"/>
    <n v="99.9"/>
    <n v="6"/>
    <n v="1145.6999999999998"/>
    <n v="24"/>
    <n v="3004.7999999999997"/>
    <n v="877.40000000000009"/>
  </r>
  <r>
    <x v="3"/>
    <n v="1024"/>
    <s v="North"/>
    <n v="3172.7"/>
    <n v="1586.35"/>
    <n v="2211.35"/>
    <n v="625"/>
    <n v="9"/>
    <n v="674.55000000000007"/>
    <n v="4"/>
    <n v="579.79999999999995"/>
    <n v="4"/>
    <n v="199.8"/>
    <n v="9"/>
    <n v="1718.55"/>
    <n v="26"/>
    <n v="3172.7"/>
    <n v="961.34999999999991"/>
  </r>
  <r>
    <x v="4"/>
    <n v="1028"/>
    <s v="West"/>
    <n v="2707.85"/>
    <n v="1353.925"/>
    <n v="1978.925"/>
    <n v="625"/>
    <n v="4"/>
    <n v="299.8"/>
    <n v="2"/>
    <n v="289.89999999999998"/>
    <n v="8"/>
    <n v="399.6"/>
    <n v="9"/>
    <n v="1718.55"/>
    <n v="23"/>
    <n v="2707.85"/>
    <n v="728.92499999999995"/>
  </r>
  <r>
    <x v="5"/>
    <n v="1034"/>
    <s v="North"/>
    <n v="2623.8"/>
    <n v="1311.9"/>
    <n v="1936.9"/>
    <n v="625"/>
    <n v="6"/>
    <n v="449.70000000000005"/>
    <n v="6"/>
    <n v="869.69999999999993"/>
    <n v="7"/>
    <n v="349.65000000000003"/>
    <n v="5"/>
    <n v="954.75"/>
    <n v="24"/>
    <n v="2623.8"/>
    <n v="686.90000000000009"/>
  </r>
  <r>
    <x v="6"/>
    <n v="1042"/>
    <s v="West"/>
    <n v="2290.9499999999998"/>
    <n v="1145.4749999999999"/>
    <n v="1770.4749999999999"/>
    <n v="625"/>
    <n v="8"/>
    <n v="599.6"/>
    <n v="8"/>
    <n v="1159.5999999999999"/>
    <n v="3"/>
    <n v="149.85000000000002"/>
    <n v="2"/>
    <n v="381.9"/>
    <n v="21"/>
    <n v="2290.9499999999998"/>
    <n v="520.47499999999991"/>
  </r>
  <r>
    <x v="7"/>
    <n v="1048"/>
    <s v="South"/>
    <n v="2130.1499999999996"/>
    <n v="1065.0749999999998"/>
    <n v="1690.0749999999998"/>
    <n v="625"/>
    <n v="6"/>
    <n v="449.70000000000005"/>
    <n v="3"/>
    <n v="434.84999999999997"/>
    <n v="2"/>
    <n v="99.9"/>
    <n v="6"/>
    <n v="1145.6999999999998"/>
    <n v="17"/>
    <n v="2130.1499999999996"/>
    <n v="440.07499999999982"/>
  </r>
  <r>
    <x v="8"/>
    <n v="1051"/>
    <s v="East"/>
    <n v="2920.8999999999996"/>
    <n v="1460.4499999999998"/>
    <n v="2085.4499999999998"/>
    <n v="625"/>
    <n v="3"/>
    <n v="224.85000000000002"/>
    <n v="8"/>
    <n v="1159.5999999999999"/>
    <n v="4"/>
    <n v="199.8"/>
    <n v="7"/>
    <n v="1336.6499999999999"/>
    <n v="22"/>
    <n v="2920.8999999999996"/>
    <n v="835.44999999999982"/>
  </r>
  <r>
    <x v="9"/>
    <n v="1052"/>
    <s v="West"/>
    <n v="2387.0500000000002"/>
    <n v="1193.5250000000001"/>
    <n v="1818.5250000000001"/>
    <n v="625"/>
    <n v="1"/>
    <n v="74.95"/>
    <n v="3"/>
    <n v="434.84999999999997"/>
    <n v="7"/>
    <n v="349.65000000000003"/>
    <n v="8"/>
    <n v="1527.6"/>
    <n v="19"/>
    <n v="2387.0500000000002"/>
    <n v="568.52500000000009"/>
  </r>
  <r>
    <x v="10"/>
    <n v="1059"/>
    <s v="West"/>
    <n v="1785.1"/>
    <n v="892.55"/>
    <n v="1517.55"/>
    <n v="625"/>
    <n v="7"/>
    <n v="524.65"/>
    <n v="6"/>
    <n v="869.69999999999993"/>
    <n v="4"/>
    <n v="199.8"/>
    <n v="1"/>
    <n v="190.95"/>
    <n v="18"/>
    <n v="1785.1"/>
    <n v="267.54999999999995"/>
  </r>
  <r>
    <x v="11"/>
    <n v="1068"/>
    <s v="South"/>
    <n v="1692.05"/>
    <n v="846.02499999999998"/>
    <n v="1471.0250000000001"/>
    <n v="625"/>
    <n v="9"/>
    <n v="674.55000000000007"/>
    <n v="1"/>
    <n v="144.94999999999999"/>
    <n v="6"/>
    <n v="299.70000000000005"/>
    <n v="3"/>
    <n v="572.84999999999991"/>
    <n v="19"/>
    <n v="1692.05"/>
    <n v="221.02499999999986"/>
  </r>
  <r>
    <x v="12"/>
    <n v="1072"/>
    <s v="East"/>
    <n v="2377.9499999999998"/>
    <n v="1188.9749999999999"/>
    <n v="1813.9749999999999"/>
    <n v="625"/>
    <n v="4"/>
    <n v="299.8"/>
    <n v="7"/>
    <n v="1014.6499999999999"/>
    <n v="6"/>
    <n v="299.70000000000005"/>
    <n v="4"/>
    <n v="763.8"/>
    <n v="21"/>
    <n v="2377.9499999999998"/>
    <n v="563.97499999999991"/>
  </r>
  <r>
    <x v="13"/>
    <n v="1074"/>
    <s v="North"/>
    <n v="2123.25"/>
    <n v="1061.625"/>
    <n v="1686.625"/>
    <n v="625"/>
    <n v="2"/>
    <n v="149.9"/>
    <n v="8"/>
    <n v="1159.5999999999999"/>
    <n v="1"/>
    <n v="49.95"/>
    <n v="4"/>
    <n v="763.8"/>
    <n v="15"/>
    <n v="2123.25"/>
    <n v="436.625"/>
  </r>
  <r>
    <x v="14"/>
    <n v="1080"/>
    <s v="West"/>
    <n v="2379.8999999999996"/>
    <n v="1189.9499999999998"/>
    <n v="1814.9499999999998"/>
    <n v="625"/>
    <n v="6"/>
    <n v="449.70000000000005"/>
    <n v="3"/>
    <n v="434.84999999999997"/>
    <n v="7"/>
    <n v="349.65000000000003"/>
    <n v="6"/>
    <n v="1145.6999999999998"/>
    <n v="22"/>
    <n v="2379.8999999999996"/>
    <n v="564.94999999999982"/>
  </r>
  <r>
    <x v="15"/>
    <n v="1089"/>
    <s v="South"/>
    <n v="2309"/>
    <n v="1154.5"/>
    <n v="1779.5"/>
    <n v="625"/>
    <n v="9"/>
    <n v="674.55000000000007"/>
    <n v="4"/>
    <n v="579.79999999999995"/>
    <n v="2"/>
    <n v="99.9"/>
    <n v="5"/>
    <n v="954.75"/>
    <n v="20"/>
    <n v="2309"/>
    <n v="529.5"/>
  </r>
  <r>
    <x v="16"/>
    <n v="1098"/>
    <s v="North"/>
    <n v="2891.65"/>
    <n v="1445.825"/>
    <n v="2070.8249999999998"/>
    <n v="625"/>
    <n v="9"/>
    <n v="674.55000000000007"/>
    <n v="2"/>
    <n v="289.89999999999998"/>
    <n v="8"/>
    <n v="399.6"/>
    <n v="8"/>
    <n v="1527.6"/>
    <n v="27"/>
    <n v="2891.65"/>
    <n v="820.82500000000027"/>
  </r>
  <r>
    <x v="17"/>
    <n v="1103"/>
    <s v="West"/>
    <n v="2644.7999999999997"/>
    <n v="1322.3999999999999"/>
    <n v="1947.3999999999999"/>
    <n v="625"/>
    <n v="5"/>
    <n v="374.75"/>
    <n v="5"/>
    <n v="724.75"/>
    <n v="8"/>
    <n v="399.6"/>
    <n v="6"/>
    <n v="1145.6999999999998"/>
    <n v="24"/>
    <n v="2644.7999999999997"/>
    <n v="697.39999999999986"/>
  </r>
  <r>
    <x v="18"/>
    <n v="1105"/>
    <s v="South"/>
    <n v="1402.4499999999998"/>
    <n v="701.22499999999991"/>
    <n v="1326.2249999999999"/>
    <n v="625"/>
    <n v="2"/>
    <n v="149.9"/>
    <n v="4"/>
    <n v="579.79999999999995"/>
    <n v="2"/>
    <n v="99.9"/>
    <n v="3"/>
    <n v="572.84999999999991"/>
    <n v="11"/>
    <n v="1402.4499999999998"/>
    <n v="76.224999999999909"/>
  </r>
  <r>
    <x v="19"/>
    <n v="1111"/>
    <s v="East"/>
    <n v="2329.9499999999998"/>
    <n v="1164.9749999999999"/>
    <n v="1789.9749999999999"/>
    <n v="625"/>
    <n v="6"/>
    <n v="449.70000000000005"/>
    <n v="3"/>
    <n v="434.84999999999997"/>
    <n v="6"/>
    <n v="299.70000000000005"/>
    <n v="6"/>
    <n v="1145.6999999999998"/>
    <n v="21"/>
    <n v="2329.9499999999998"/>
    <n v="539.97499999999991"/>
  </r>
  <r>
    <x v="20"/>
    <n v="1118"/>
    <s v="East"/>
    <n v="2607.6999999999998"/>
    <n v="1303.8499999999999"/>
    <n v="1928.85"/>
    <n v="625"/>
    <n v="7"/>
    <n v="524.65"/>
    <n v="6"/>
    <n v="869.69999999999993"/>
    <n v="9"/>
    <n v="449.55"/>
    <n v="4"/>
    <n v="763.8"/>
    <n v="26"/>
    <n v="2607.6999999999998"/>
    <n v="678.84999999999991"/>
  </r>
  <r>
    <x v="21"/>
    <n v="1126"/>
    <s v="North"/>
    <n v="2536.75"/>
    <n v="1268.375"/>
    <n v="1893.375"/>
    <n v="625"/>
    <n v="8"/>
    <n v="599.6"/>
    <n v="7"/>
    <n v="1014.6499999999999"/>
    <n v="7"/>
    <n v="349.65000000000003"/>
    <n v="3"/>
    <n v="572.84999999999991"/>
    <n v="25"/>
    <n v="2536.75"/>
    <n v="643.375"/>
  </r>
  <r>
    <x v="22"/>
    <n v="1127"/>
    <s v="East"/>
    <n v="2239.25"/>
    <n v="1119.625"/>
    <n v="1744.625"/>
    <n v="625"/>
    <n v="1"/>
    <n v="74.95"/>
    <n v="8"/>
    <n v="1159.5999999999999"/>
    <n v="1"/>
    <n v="49.95"/>
    <n v="5"/>
    <n v="954.75"/>
    <n v="15"/>
    <n v="2239.25"/>
    <n v="494.625"/>
  </r>
  <r>
    <x v="23"/>
    <n v="1130"/>
    <s v="North"/>
    <n v="2342.0500000000002"/>
    <n v="1171.0250000000001"/>
    <n v="1796.0250000000001"/>
    <n v="625"/>
    <n v="3"/>
    <n v="224.85000000000002"/>
    <n v="2"/>
    <n v="289.89999999999998"/>
    <n v="6"/>
    <n v="299.70000000000005"/>
    <n v="8"/>
    <n v="1527.6"/>
    <n v="19"/>
    <n v="2342.0500000000002"/>
    <n v="546.02500000000009"/>
  </r>
  <r>
    <x v="24"/>
    <n v="1134"/>
    <s v="West"/>
    <n v="2466"/>
    <n v="1233"/>
    <n v="1858"/>
    <n v="625"/>
    <n v="4"/>
    <n v="299.8"/>
    <n v="4"/>
    <n v="579.79999999999995"/>
    <n v="5"/>
    <n v="249.75"/>
    <n v="7"/>
    <n v="1336.6499999999999"/>
    <n v="20"/>
    <n v="2466"/>
    <n v="608"/>
  </r>
  <r>
    <x v="25"/>
    <n v="1138"/>
    <s v="South"/>
    <n v="3277.85"/>
    <n v="1638.925"/>
    <n v="2263.9250000000002"/>
    <n v="625"/>
    <n v="4"/>
    <n v="299.8"/>
    <n v="8"/>
    <n v="1159.5999999999999"/>
    <n v="2"/>
    <n v="99.9"/>
    <n v="9"/>
    <n v="1718.55"/>
    <n v="23"/>
    <n v="3277.85"/>
    <n v="1013.9249999999997"/>
  </r>
  <r>
    <x v="26"/>
    <n v="1144"/>
    <s v="East"/>
    <n v="3050.75"/>
    <n v="1525.375"/>
    <n v="2150.375"/>
    <n v="625"/>
    <n v="6"/>
    <n v="449.70000000000005"/>
    <n v="7"/>
    <n v="1014.6499999999999"/>
    <n v="5"/>
    <n v="249.75"/>
    <n v="7"/>
    <n v="1336.6499999999999"/>
    <n v="25"/>
    <n v="3050.75"/>
    <n v="900.375"/>
  </r>
  <r>
    <x v="27"/>
    <n v="1149"/>
    <s v="West"/>
    <n v="2055.1999999999998"/>
    <n v="1027.5999999999999"/>
    <n v="1652.6"/>
    <n v="625"/>
    <n v="5"/>
    <n v="374.75"/>
    <n v="3"/>
    <n v="434.84999999999997"/>
    <n v="2"/>
    <n v="99.9"/>
    <n v="6"/>
    <n v="1145.6999999999998"/>
    <n v="16"/>
    <n v="2055.1999999999998"/>
    <n v="402.59999999999991"/>
  </r>
  <r>
    <x v="28"/>
    <n v="1157"/>
    <s v="West"/>
    <n v="2143.9499999999998"/>
    <n v="1071.9749999999999"/>
    <n v="1696.9749999999999"/>
    <n v="625"/>
    <n v="8"/>
    <n v="599.6"/>
    <n v="2"/>
    <n v="289.89999999999998"/>
    <n v="6"/>
    <n v="299.70000000000005"/>
    <n v="5"/>
    <n v="954.75"/>
    <n v="21"/>
    <n v="2143.9499999999998"/>
    <n v="446.97499999999991"/>
  </r>
  <r>
    <x v="29"/>
    <n v="1163"/>
    <s v="South"/>
    <n v="2657"/>
    <n v="1328.5"/>
    <n v="1953.5"/>
    <n v="625"/>
    <n v="6"/>
    <n v="449.70000000000005"/>
    <n v="4"/>
    <n v="579.79999999999995"/>
    <n v="2"/>
    <n v="99.9"/>
    <n v="8"/>
    <n v="1527.6"/>
    <n v="20"/>
    <n v="2657"/>
    <n v="703.5"/>
  </r>
  <r>
    <x v="30"/>
    <n v="1166"/>
    <s v="East"/>
    <n v="2112.0500000000002"/>
    <n v="1056.0250000000001"/>
    <n v="1681.0250000000001"/>
    <n v="625"/>
    <n v="3"/>
    <n v="224.85000000000002"/>
    <n v="7"/>
    <n v="1014.6499999999999"/>
    <n v="6"/>
    <n v="299.70000000000005"/>
    <n v="3"/>
    <n v="572.84999999999991"/>
    <n v="19"/>
    <n v="2112.0500000000002"/>
    <n v="431.02500000000009"/>
  </r>
  <r>
    <x v="31"/>
    <n v="1172"/>
    <s v="North"/>
    <n v="2192.8999999999996"/>
    <n v="1096.4499999999998"/>
    <n v="1721.4499999999998"/>
    <n v="625"/>
    <n v="6"/>
    <n v="449.70000000000005"/>
    <n v="4"/>
    <n v="579.79999999999995"/>
    <n v="8"/>
    <n v="399.6"/>
    <n v="4"/>
    <n v="763.8"/>
    <n v="22"/>
    <n v="2192.8999999999996"/>
    <n v="471.44999999999982"/>
  </r>
  <r>
    <x v="32"/>
    <n v="1176"/>
    <s v="West"/>
    <n v="1751.1999999999998"/>
    <n v="875.59999999999991"/>
    <n v="1500.6"/>
    <n v="625"/>
    <n v="4"/>
    <n v="299.8"/>
    <n v="6"/>
    <n v="869.69999999999993"/>
    <n v="4"/>
    <n v="199.8"/>
    <n v="2"/>
    <n v="381.9"/>
    <n v="16"/>
    <n v="1751.1999999999998"/>
    <n v="250.59999999999991"/>
  </r>
  <r>
    <x v="33"/>
    <n v="1179"/>
    <s v="South"/>
    <n v="2531.1"/>
    <n v="1265.55"/>
    <n v="1890.55"/>
    <n v="625"/>
    <n v="3"/>
    <n v="224.85000000000002"/>
    <n v="6"/>
    <n v="869.69999999999993"/>
    <n v="2"/>
    <n v="99.9"/>
    <n v="7"/>
    <n v="1336.6499999999999"/>
    <n v="18"/>
    <n v="2531.1"/>
    <n v="640.54999999999995"/>
  </r>
  <r>
    <x v="34"/>
    <n v="1184"/>
    <s v="East"/>
    <n v="1774.15"/>
    <n v="887.07500000000005"/>
    <n v="1512.075"/>
    <n v="625"/>
    <n v="5"/>
    <n v="374.75"/>
    <n v="1"/>
    <n v="144.94999999999999"/>
    <n v="6"/>
    <n v="299.70000000000005"/>
    <n v="5"/>
    <n v="954.75"/>
    <n v="17"/>
    <n v="1774.15"/>
    <n v="262.07500000000005"/>
  </r>
  <r>
    <x v="35"/>
    <n v="1192"/>
    <s v="North"/>
    <n v="2395.75"/>
    <n v="1197.875"/>
    <n v="1822.875"/>
    <n v="625"/>
    <n v="8"/>
    <n v="599.6"/>
    <n v="7"/>
    <n v="1014.6499999999999"/>
    <n v="8"/>
    <n v="399.6"/>
    <n v="2"/>
    <n v="381.9"/>
    <n v="25"/>
    <n v="2395.75"/>
    <n v="572.875"/>
  </r>
  <r>
    <x v="36"/>
    <n v="1199"/>
    <s v="West"/>
    <n v="1537.25"/>
    <n v="768.625"/>
    <n v="1393.625"/>
    <n v="625"/>
    <n v="7"/>
    <n v="524.65"/>
    <n v="2"/>
    <n v="289.89999999999998"/>
    <n v="3"/>
    <n v="149.85000000000002"/>
    <n v="3"/>
    <n v="572.84999999999991"/>
    <n v="15"/>
    <n v="1537.25"/>
    <n v="143.625"/>
  </r>
  <r>
    <x v="37"/>
    <n v="1208"/>
    <s v="North"/>
    <n v="3379.45"/>
    <n v="1689.7249999999999"/>
    <n v="2314.7249999999999"/>
    <n v="625"/>
    <n v="9"/>
    <n v="674.55000000000007"/>
    <n v="8"/>
    <n v="1159.5999999999999"/>
    <n v="8"/>
    <n v="399.6"/>
    <n v="6"/>
    <n v="1145.6999999999998"/>
    <n v="31"/>
    <n v="3379.45"/>
    <n v="1064.7249999999999"/>
  </r>
  <r>
    <x v="38"/>
    <n v="1215"/>
    <s v="West"/>
    <n v="2216"/>
    <n v="1108"/>
    <n v="1733"/>
    <n v="625"/>
    <n v="7"/>
    <n v="524.65"/>
    <n v="8"/>
    <n v="1159.5999999999999"/>
    <n v="3"/>
    <n v="149.85000000000002"/>
    <n v="2"/>
    <n v="381.9"/>
    <n v="20"/>
    <n v="2216"/>
    <n v="483"/>
  </r>
  <r>
    <x v="39"/>
    <n v="1221"/>
    <s v="South"/>
    <n v="1994.0500000000002"/>
    <n v="997.02500000000009"/>
    <n v="1622.0250000000001"/>
    <n v="625"/>
    <n v="6"/>
    <n v="449.70000000000005"/>
    <n v="2"/>
    <n v="289.89999999999998"/>
    <n v="6"/>
    <n v="299.70000000000005"/>
    <n v="5"/>
    <n v="954.75"/>
    <n v="19"/>
    <n v="1994.0500000000002"/>
    <n v="372.02500000000009"/>
  </r>
  <r>
    <x v="40"/>
    <n v="1226"/>
    <s v="East"/>
    <n v="2822"/>
    <n v="1411"/>
    <n v="2036"/>
    <n v="625"/>
    <n v="5"/>
    <n v="374.75"/>
    <n v="6"/>
    <n v="869.69999999999993"/>
    <n v="1"/>
    <n v="49.95"/>
    <n v="8"/>
    <n v="1527.6"/>
    <n v="20"/>
    <n v="2822"/>
    <n v="786"/>
  </r>
  <r>
    <x v="41"/>
    <n v="1234"/>
    <s v="West"/>
    <n v="3972.3500000000004"/>
    <n v="1986.1750000000002"/>
    <n v="2611.1750000000002"/>
    <n v="625"/>
    <n v="8"/>
    <n v="599.6"/>
    <n v="9"/>
    <n v="1304.55"/>
    <n v="7"/>
    <n v="349.65000000000003"/>
    <n v="9"/>
    <n v="1718.55"/>
    <n v="33"/>
    <n v="3972.3500000000004"/>
    <n v="1361.1750000000002"/>
  </r>
  <r>
    <x v="42"/>
    <n v="1237"/>
    <s v="West"/>
    <n v="2402.8999999999996"/>
    <n v="1201.4499999999998"/>
    <n v="1826.4499999999998"/>
    <n v="625"/>
    <n v="3"/>
    <n v="224.85000000000002"/>
    <n v="7"/>
    <n v="1014.6499999999999"/>
    <n v="8"/>
    <n v="399.6"/>
    <n v="4"/>
    <n v="763.8"/>
    <n v="22"/>
    <n v="2402.8999999999996"/>
    <n v="576.44999999999982"/>
  </r>
  <r>
    <x v="43"/>
    <n v="1241"/>
    <s v="South"/>
    <n v="1740.2999999999997"/>
    <n v="870.14999999999986"/>
    <n v="1495.1499999999999"/>
    <n v="625"/>
    <n v="4"/>
    <n v="299.8"/>
    <n v="1"/>
    <n v="144.94999999999999"/>
    <n v="3"/>
    <n v="149.85000000000002"/>
    <n v="6"/>
    <n v="1145.6999999999998"/>
    <n v="14"/>
    <n v="1740.2999999999997"/>
    <n v="245.14999999999986"/>
  </r>
  <r>
    <x v="44"/>
    <n v="1243"/>
    <s v="East"/>
    <n v="2747"/>
    <n v="1373.5"/>
    <n v="1998.5"/>
    <n v="625"/>
    <n v="2"/>
    <n v="149.9"/>
    <n v="6"/>
    <n v="869.69999999999993"/>
    <n v="4"/>
    <n v="199.8"/>
    <n v="8"/>
    <n v="1527.6"/>
    <n v="20"/>
    <n v="2747"/>
    <n v="748.5"/>
  </r>
  <r>
    <x v="45"/>
    <n v="1250"/>
    <s v="North"/>
    <n v="2495"/>
    <n v="1247.5"/>
    <n v="1872.5"/>
    <n v="625"/>
    <n v="7"/>
    <n v="524.65"/>
    <n v="5"/>
    <n v="724.75"/>
    <n v="2"/>
    <n v="99.9"/>
    <n v="6"/>
    <n v="1145.6999999999998"/>
    <n v="20"/>
    <n v="2495"/>
    <n v="622.5"/>
  </r>
  <r>
    <x v="46"/>
    <n v="1255"/>
    <s v="West"/>
    <n v="1487.25"/>
    <n v="743.625"/>
    <n v="1368.625"/>
    <n v="625"/>
    <n v="5"/>
    <n v="374.75"/>
    <n v="2"/>
    <n v="289.89999999999998"/>
    <n v="5"/>
    <n v="249.75"/>
    <n v="3"/>
    <n v="572.84999999999991"/>
    <n v="15"/>
    <n v="1487.25"/>
    <n v="118.625"/>
  </r>
  <r>
    <x v="47"/>
    <n v="1257"/>
    <s v="South"/>
    <n v="1265.4000000000001"/>
    <n v="632.70000000000005"/>
    <n v="1257.7"/>
    <n v="625"/>
    <n v="2"/>
    <n v="149.9"/>
    <n v="5"/>
    <n v="724.75"/>
    <n v="4"/>
    <n v="199.8"/>
    <n v="1"/>
    <n v="190.95"/>
    <n v="12"/>
    <n v="1265.4000000000001"/>
    <n v="7.7000000000000455"/>
  </r>
  <r>
    <x v="48"/>
    <n v="1260"/>
    <s v="North"/>
    <n v="2001.25"/>
    <n v="1000.625"/>
    <n v="1625.625"/>
    <n v="625"/>
    <n v="3"/>
    <n v="224.85000000000002"/>
    <n v="2"/>
    <n v="289.89999999999998"/>
    <n v="3"/>
    <n v="149.85000000000002"/>
    <n v="7"/>
    <n v="1336.6499999999999"/>
    <n v="15"/>
    <n v="2001.25"/>
    <n v="375.625"/>
  </r>
  <r>
    <x v="49"/>
    <n v="1266"/>
    <s v="South"/>
    <n v="3212.7"/>
    <n v="1606.35"/>
    <n v="2231.35"/>
    <n v="625"/>
    <n v="3"/>
    <n v="224.85000000000002"/>
    <n v="6"/>
    <n v="869.69999999999993"/>
    <n v="8"/>
    <n v="399.6"/>
    <n v="9"/>
    <n v="1718.55"/>
    <n v="26"/>
    <n v="3212.7"/>
    <n v="981.34999999999991"/>
  </r>
  <r>
    <x v="50"/>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853.05"/>
    <n v="926.52499999999998"/>
    <n v="1551.5250000000001"/>
    <n v="625"/>
    <n v="6"/>
    <n v="449.70000000000005"/>
    <n v="2"/>
    <n v="289.89999999999998"/>
    <n v="7"/>
    <n v="349.65000000000003"/>
    <n v="4"/>
    <n v="763.8"/>
    <n v="19"/>
    <n v="1853.05"/>
    <n v="301.52499999999986"/>
  </r>
  <r>
    <x v="1"/>
    <n v="2025.9499999999998"/>
    <n v="1012.9749999999999"/>
    <n v="1637.9749999999999"/>
    <n v="625"/>
    <n v="5"/>
    <n v="374.75"/>
    <n v="6"/>
    <n v="869.69999999999993"/>
    <n v="8"/>
    <n v="399.6"/>
    <n v="2"/>
    <n v="381.9"/>
    <n v="21"/>
    <n v="2025.9499999999998"/>
    <n v="387.97499999999991"/>
  </r>
  <r>
    <x v="1"/>
    <n v="3004.7999999999997"/>
    <n v="1502.3999999999999"/>
    <n v="2127.3999999999996"/>
    <n v="625"/>
    <n v="8"/>
    <n v="599.6"/>
    <n v="8"/>
    <n v="1159.5999999999999"/>
    <n v="2"/>
    <n v="99.9"/>
    <n v="6"/>
    <n v="1145.6999999999998"/>
    <n v="24"/>
    <n v="3004.7999999999997"/>
    <n v="877.40000000000009"/>
  </r>
  <r>
    <x v="2"/>
    <n v="3172.7"/>
    <n v="1586.35"/>
    <n v="2211.35"/>
    <n v="625"/>
    <n v="9"/>
    <n v="674.55000000000007"/>
    <n v="4"/>
    <n v="579.79999999999995"/>
    <n v="4"/>
    <n v="199.8"/>
    <n v="9"/>
    <n v="1718.55"/>
    <n v="26"/>
    <n v="3172.7"/>
    <n v="961.34999999999991"/>
  </r>
  <r>
    <x v="3"/>
    <n v="2707.85"/>
    <n v="1353.925"/>
    <n v="1978.925"/>
    <n v="625"/>
    <n v="4"/>
    <n v="299.8"/>
    <n v="2"/>
    <n v="289.89999999999998"/>
    <n v="8"/>
    <n v="399.6"/>
    <n v="9"/>
    <n v="1718.55"/>
    <n v="23"/>
    <n v="2707.85"/>
    <n v="728.92499999999995"/>
  </r>
  <r>
    <x v="2"/>
    <n v="2623.8"/>
    <n v="1311.9"/>
    <n v="1936.9"/>
    <n v="625"/>
    <n v="6"/>
    <n v="449.70000000000005"/>
    <n v="6"/>
    <n v="869.69999999999993"/>
    <n v="7"/>
    <n v="349.65000000000003"/>
    <n v="5"/>
    <n v="954.75"/>
    <n v="24"/>
    <n v="2623.8"/>
    <n v="686.90000000000009"/>
  </r>
  <r>
    <x v="3"/>
    <n v="2290.9499999999998"/>
    <n v="1145.4749999999999"/>
    <n v="1770.4749999999999"/>
    <n v="625"/>
    <n v="8"/>
    <n v="599.6"/>
    <n v="8"/>
    <n v="1159.5999999999999"/>
    <n v="3"/>
    <n v="149.85000000000002"/>
    <n v="2"/>
    <n v="381.9"/>
    <n v="21"/>
    <n v="2290.9499999999998"/>
    <n v="520.47499999999991"/>
  </r>
  <r>
    <x v="0"/>
    <n v="2130.1499999999996"/>
    <n v="1065.0749999999998"/>
    <n v="1690.0749999999998"/>
    <n v="625"/>
    <n v="6"/>
    <n v="449.70000000000005"/>
    <n v="3"/>
    <n v="434.84999999999997"/>
    <n v="2"/>
    <n v="99.9"/>
    <n v="6"/>
    <n v="1145.6999999999998"/>
    <n v="17"/>
    <n v="2130.1499999999996"/>
    <n v="440.07499999999982"/>
  </r>
  <r>
    <x v="1"/>
    <n v="2920.8999999999996"/>
    <n v="1460.4499999999998"/>
    <n v="2085.4499999999998"/>
    <n v="625"/>
    <n v="3"/>
    <n v="224.85000000000002"/>
    <n v="8"/>
    <n v="1159.5999999999999"/>
    <n v="4"/>
    <n v="199.8"/>
    <n v="7"/>
    <n v="1336.6499999999999"/>
    <n v="22"/>
    <n v="2920.8999999999996"/>
    <n v="835.44999999999982"/>
  </r>
  <r>
    <x v="3"/>
    <n v="2387.0500000000002"/>
    <n v="1193.5250000000001"/>
    <n v="1818.5250000000001"/>
    <n v="625"/>
    <n v="1"/>
    <n v="74.95"/>
    <n v="3"/>
    <n v="434.84999999999997"/>
    <n v="7"/>
    <n v="349.65000000000003"/>
    <n v="8"/>
    <n v="1527.6"/>
    <n v="19"/>
    <n v="2387.0500000000002"/>
    <n v="568.52500000000009"/>
  </r>
  <r>
    <x v="3"/>
    <n v="1785.1"/>
    <n v="892.55"/>
    <n v="1517.55"/>
    <n v="625"/>
    <n v="7"/>
    <n v="524.65"/>
    <n v="6"/>
    <n v="869.69999999999993"/>
    <n v="4"/>
    <n v="199.8"/>
    <n v="1"/>
    <n v="190.95"/>
    <n v="18"/>
    <n v="1785.1"/>
    <n v="267.54999999999995"/>
  </r>
  <r>
    <x v="0"/>
    <n v="1692.05"/>
    <n v="846.02499999999998"/>
    <n v="1471.0250000000001"/>
    <n v="625"/>
    <n v="9"/>
    <n v="674.55000000000007"/>
    <n v="1"/>
    <n v="144.94999999999999"/>
    <n v="6"/>
    <n v="299.70000000000005"/>
    <n v="3"/>
    <n v="572.84999999999991"/>
    <n v="19"/>
    <n v="1692.05"/>
    <n v="221.02499999999986"/>
  </r>
  <r>
    <x v="1"/>
    <n v="2377.9499999999998"/>
    <n v="1188.9749999999999"/>
    <n v="1813.9749999999999"/>
    <n v="625"/>
    <n v="4"/>
    <n v="299.8"/>
    <n v="7"/>
    <n v="1014.6499999999999"/>
    <n v="6"/>
    <n v="299.70000000000005"/>
    <n v="4"/>
    <n v="763.8"/>
    <n v="21"/>
    <n v="2377.9499999999998"/>
    <n v="563.97499999999991"/>
  </r>
  <r>
    <x v="2"/>
    <n v="2123.25"/>
    <n v="1061.625"/>
    <n v="1686.625"/>
    <n v="625"/>
    <n v="2"/>
    <n v="149.9"/>
    <n v="8"/>
    <n v="1159.5999999999999"/>
    <n v="1"/>
    <n v="49.95"/>
    <n v="4"/>
    <n v="763.8"/>
    <n v="15"/>
    <n v="2123.25"/>
    <n v="436.625"/>
  </r>
  <r>
    <x v="3"/>
    <n v="2379.8999999999996"/>
    <n v="1189.9499999999998"/>
    <n v="1814.9499999999998"/>
    <n v="625"/>
    <n v="6"/>
    <n v="449.70000000000005"/>
    <n v="3"/>
    <n v="434.84999999999997"/>
    <n v="7"/>
    <n v="349.65000000000003"/>
    <n v="6"/>
    <n v="1145.6999999999998"/>
    <n v="22"/>
    <n v="2379.8999999999996"/>
    <n v="564.94999999999982"/>
  </r>
  <r>
    <x v="0"/>
    <n v="2309"/>
    <n v="1154.5"/>
    <n v="1779.5"/>
    <n v="625"/>
    <n v="9"/>
    <n v="674.55000000000007"/>
    <n v="4"/>
    <n v="579.79999999999995"/>
    <n v="2"/>
    <n v="99.9"/>
    <n v="5"/>
    <n v="954.75"/>
    <n v="20"/>
    <n v="2309"/>
    <n v="529.5"/>
  </r>
  <r>
    <x v="2"/>
    <n v="2891.65"/>
    <n v="1445.825"/>
    <n v="2070.8249999999998"/>
    <n v="625"/>
    <n v="9"/>
    <n v="674.55000000000007"/>
    <n v="2"/>
    <n v="289.89999999999998"/>
    <n v="8"/>
    <n v="399.6"/>
    <n v="8"/>
    <n v="1527.6"/>
    <n v="27"/>
    <n v="2891.65"/>
    <n v="820.82500000000027"/>
  </r>
  <r>
    <x v="3"/>
    <n v="2644.7999999999997"/>
    <n v="1322.3999999999999"/>
    <n v="1947.3999999999999"/>
    <n v="625"/>
    <n v="5"/>
    <n v="374.75"/>
    <n v="5"/>
    <n v="724.75"/>
    <n v="8"/>
    <n v="399.6"/>
    <n v="6"/>
    <n v="1145.6999999999998"/>
    <n v="24"/>
    <n v="2644.7999999999997"/>
    <n v="697.39999999999986"/>
  </r>
  <r>
    <x v="0"/>
    <n v="1402.4499999999998"/>
    <n v="701.22499999999991"/>
    <n v="1326.2249999999999"/>
    <n v="625"/>
    <n v="2"/>
    <n v="149.9"/>
    <n v="4"/>
    <n v="579.79999999999995"/>
    <n v="2"/>
    <n v="99.9"/>
    <n v="3"/>
    <n v="572.84999999999991"/>
    <n v="11"/>
    <n v="1402.4499999999998"/>
    <n v="76.224999999999909"/>
  </r>
  <r>
    <x v="1"/>
    <n v="2329.9499999999998"/>
    <n v="1164.9749999999999"/>
    <n v="1789.9749999999999"/>
    <n v="625"/>
    <n v="6"/>
    <n v="449.70000000000005"/>
    <n v="3"/>
    <n v="434.84999999999997"/>
    <n v="6"/>
    <n v="299.70000000000005"/>
    <n v="6"/>
    <n v="1145.6999999999998"/>
    <n v="21"/>
    <n v="2329.9499999999998"/>
    <n v="539.97499999999991"/>
  </r>
  <r>
    <x v="1"/>
    <n v="2607.6999999999998"/>
    <n v="1303.8499999999999"/>
    <n v="1928.85"/>
    <n v="625"/>
    <n v="7"/>
    <n v="524.65"/>
    <n v="6"/>
    <n v="869.69999999999993"/>
    <n v="9"/>
    <n v="449.55"/>
    <n v="4"/>
    <n v="763.8"/>
    <n v="26"/>
    <n v="2607.6999999999998"/>
    <n v="678.84999999999991"/>
  </r>
  <r>
    <x v="2"/>
    <n v="2536.75"/>
    <n v="1268.375"/>
    <n v="1893.375"/>
    <n v="625"/>
    <n v="8"/>
    <n v="599.6"/>
    <n v="7"/>
    <n v="1014.6499999999999"/>
    <n v="7"/>
    <n v="349.65000000000003"/>
    <n v="3"/>
    <n v="572.84999999999991"/>
    <n v="25"/>
    <n v="2536.75"/>
    <n v="643.375"/>
  </r>
  <r>
    <x v="1"/>
    <n v="2239.25"/>
    <n v="1119.625"/>
    <n v="1744.625"/>
    <n v="625"/>
    <n v="1"/>
    <n v="74.95"/>
    <n v="8"/>
    <n v="1159.5999999999999"/>
    <n v="1"/>
    <n v="49.95"/>
    <n v="5"/>
    <n v="954.75"/>
    <n v="15"/>
    <n v="2239.25"/>
    <n v="494.625"/>
  </r>
  <r>
    <x v="2"/>
    <n v="2342.0500000000002"/>
    <n v="1171.0250000000001"/>
    <n v="1796.0250000000001"/>
    <n v="625"/>
    <n v="3"/>
    <n v="224.85000000000002"/>
    <n v="2"/>
    <n v="289.89999999999998"/>
    <n v="6"/>
    <n v="299.70000000000005"/>
    <n v="8"/>
    <n v="1527.6"/>
    <n v="19"/>
    <n v="2342.0500000000002"/>
    <n v="546.02500000000009"/>
  </r>
  <r>
    <x v="3"/>
    <n v="2466"/>
    <n v="1233"/>
    <n v="1858"/>
    <n v="625"/>
    <n v="4"/>
    <n v="299.8"/>
    <n v="4"/>
    <n v="579.79999999999995"/>
    <n v="5"/>
    <n v="249.75"/>
    <n v="7"/>
    <n v="1336.6499999999999"/>
    <n v="20"/>
    <n v="2466"/>
    <n v="608"/>
  </r>
  <r>
    <x v="0"/>
    <n v="3277.85"/>
    <n v="1638.925"/>
    <n v="2263.9250000000002"/>
    <n v="625"/>
    <n v="4"/>
    <n v="299.8"/>
    <n v="8"/>
    <n v="1159.5999999999999"/>
    <n v="2"/>
    <n v="99.9"/>
    <n v="9"/>
    <n v="1718.55"/>
    <n v="23"/>
    <n v="3277.85"/>
    <n v="1013.9249999999997"/>
  </r>
  <r>
    <x v="1"/>
    <n v="3050.75"/>
    <n v="1525.375"/>
    <n v="2150.375"/>
    <n v="625"/>
    <n v="6"/>
    <n v="449.70000000000005"/>
    <n v="7"/>
    <n v="1014.6499999999999"/>
    <n v="5"/>
    <n v="249.75"/>
    <n v="7"/>
    <n v="1336.6499999999999"/>
    <n v="25"/>
    <n v="3050.75"/>
    <n v="900.375"/>
  </r>
  <r>
    <x v="3"/>
    <n v="2055.1999999999998"/>
    <n v="1027.5999999999999"/>
    <n v="1652.6"/>
    <n v="625"/>
    <n v="5"/>
    <n v="374.75"/>
    <n v="3"/>
    <n v="434.84999999999997"/>
    <n v="2"/>
    <n v="99.9"/>
    <n v="6"/>
    <n v="1145.6999999999998"/>
    <n v="16"/>
    <n v="2055.1999999999998"/>
    <n v="402.59999999999991"/>
  </r>
  <r>
    <x v="3"/>
    <n v="2143.9499999999998"/>
    <n v="1071.9749999999999"/>
    <n v="1696.9749999999999"/>
    <n v="625"/>
    <n v="8"/>
    <n v="599.6"/>
    <n v="2"/>
    <n v="289.89999999999998"/>
    <n v="6"/>
    <n v="299.70000000000005"/>
    <n v="5"/>
    <n v="954.75"/>
    <n v="21"/>
    <n v="2143.9499999999998"/>
    <n v="446.97499999999991"/>
  </r>
  <r>
    <x v="0"/>
    <n v="2657"/>
    <n v="1328.5"/>
    <n v="1953.5"/>
    <n v="625"/>
    <n v="6"/>
    <n v="449.70000000000005"/>
    <n v="4"/>
    <n v="579.79999999999995"/>
    <n v="2"/>
    <n v="99.9"/>
    <n v="8"/>
    <n v="1527.6"/>
    <n v="20"/>
    <n v="2657"/>
    <n v="703.5"/>
  </r>
  <r>
    <x v="1"/>
    <n v="2112.0500000000002"/>
    <n v="1056.0250000000001"/>
    <n v="1681.0250000000001"/>
    <n v="625"/>
    <n v="3"/>
    <n v="224.85000000000002"/>
    <n v="7"/>
    <n v="1014.6499999999999"/>
    <n v="6"/>
    <n v="299.70000000000005"/>
    <n v="3"/>
    <n v="572.84999999999991"/>
    <n v="19"/>
    <n v="2112.0500000000002"/>
    <n v="431.02500000000009"/>
  </r>
  <r>
    <x v="2"/>
    <n v="2192.8999999999996"/>
    <n v="1096.4499999999998"/>
    <n v="1721.4499999999998"/>
    <n v="625"/>
    <n v="6"/>
    <n v="449.70000000000005"/>
    <n v="4"/>
    <n v="579.79999999999995"/>
    <n v="8"/>
    <n v="399.6"/>
    <n v="4"/>
    <n v="763.8"/>
    <n v="22"/>
    <n v="2192.8999999999996"/>
    <n v="471.44999999999982"/>
  </r>
  <r>
    <x v="3"/>
    <n v="1751.1999999999998"/>
    <n v="875.59999999999991"/>
    <n v="1500.6"/>
    <n v="625"/>
    <n v="4"/>
    <n v="299.8"/>
    <n v="6"/>
    <n v="869.69999999999993"/>
    <n v="4"/>
    <n v="199.8"/>
    <n v="2"/>
    <n v="381.9"/>
    <n v="16"/>
    <n v="1751.1999999999998"/>
    <n v="250.59999999999991"/>
  </r>
  <r>
    <x v="0"/>
    <n v="2531.1"/>
    <n v="1265.55"/>
    <n v="1890.55"/>
    <n v="625"/>
    <n v="3"/>
    <n v="224.85000000000002"/>
    <n v="6"/>
    <n v="869.69999999999993"/>
    <n v="2"/>
    <n v="99.9"/>
    <n v="7"/>
    <n v="1336.6499999999999"/>
    <n v="18"/>
    <n v="2531.1"/>
    <n v="640.54999999999995"/>
  </r>
  <r>
    <x v="1"/>
    <n v="1774.15"/>
    <n v="887.07500000000005"/>
    <n v="1512.075"/>
    <n v="625"/>
    <n v="5"/>
    <n v="374.75"/>
    <n v="1"/>
    <n v="144.94999999999999"/>
    <n v="6"/>
    <n v="299.70000000000005"/>
    <n v="5"/>
    <n v="954.75"/>
    <n v="17"/>
    <n v="1774.15"/>
    <n v="262.07500000000005"/>
  </r>
  <r>
    <x v="2"/>
    <n v="2395.75"/>
    <n v="1197.875"/>
    <n v="1822.875"/>
    <n v="625"/>
    <n v="8"/>
    <n v="599.6"/>
    <n v="7"/>
    <n v="1014.6499999999999"/>
    <n v="8"/>
    <n v="399.6"/>
    <n v="2"/>
    <n v="381.9"/>
    <n v="25"/>
    <n v="2395.75"/>
    <n v="572.875"/>
  </r>
  <r>
    <x v="3"/>
    <n v="1537.25"/>
    <n v="768.625"/>
    <n v="1393.625"/>
    <n v="625"/>
    <n v="7"/>
    <n v="524.65"/>
    <n v="2"/>
    <n v="289.89999999999998"/>
    <n v="3"/>
    <n v="149.85000000000002"/>
    <n v="3"/>
    <n v="572.84999999999991"/>
    <n v="15"/>
    <n v="1537.25"/>
    <n v="143.625"/>
  </r>
  <r>
    <x v="2"/>
    <n v="3379.45"/>
    <n v="1689.7249999999999"/>
    <n v="2314.7249999999999"/>
    <n v="625"/>
    <n v="9"/>
    <n v="674.55000000000007"/>
    <n v="8"/>
    <n v="1159.5999999999999"/>
    <n v="8"/>
    <n v="399.6"/>
    <n v="6"/>
    <n v="1145.6999999999998"/>
    <n v="31"/>
    <n v="3379.45"/>
    <n v="1064.7249999999999"/>
  </r>
  <r>
    <x v="3"/>
    <n v="2216"/>
    <n v="1108"/>
    <n v="1733"/>
    <n v="625"/>
    <n v="7"/>
    <n v="524.65"/>
    <n v="8"/>
    <n v="1159.5999999999999"/>
    <n v="3"/>
    <n v="149.85000000000002"/>
    <n v="2"/>
    <n v="381.9"/>
    <n v="20"/>
    <n v="2216"/>
    <n v="483"/>
  </r>
  <r>
    <x v="0"/>
    <n v="1994.0500000000002"/>
    <n v="997.02500000000009"/>
    <n v="1622.0250000000001"/>
    <n v="625"/>
    <n v="6"/>
    <n v="449.70000000000005"/>
    <n v="2"/>
    <n v="289.89999999999998"/>
    <n v="6"/>
    <n v="299.70000000000005"/>
    <n v="5"/>
    <n v="954.75"/>
    <n v="19"/>
    <n v="1994.0500000000002"/>
    <n v="372.02500000000009"/>
  </r>
  <r>
    <x v="1"/>
    <n v="2822"/>
    <n v="1411"/>
    <n v="2036"/>
    <n v="625"/>
    <n v="5"/>
    <n v="374.75"/>
    <n v="6"/>
    <n v="869.69999999999993"/>
    <n v="1"/>
    <n v="49.95"/>
    <n v="8"/>
    <n v="1527.6"/>
    <n v="20"/>
    <n v="2822"/>
    <n v="786"/>
  </r>
  <r>
    <x v="3"/>
    <n v="3972.3500000000004"/>
    <n v="1986.1750000000002"/>
    <n v="2611.1750000000002"/>
    <n v="625"/>
    <n v="8"/>
    <n v="599.6"/>
    <n v="9"/>
    <n v="1304.55"/>
    <n v="7"/>
    <n v="349.65000000000003"/>
    <n v="9"/>
    <n v="1718.55"/>
    <n v="33"/>
    <n v="3972.3500000000004"/>
    <n v="1361.1750000000002"/>
  </r>
  <r>
    <x v="3"/>
    <n v="2402.8999999999996"/>
    <n v="1201.4499999999998"/>
    <n v="1826.4499999999998"/>
    <n v="625"/>
    <n v="3"/>
    <n v="224.85000000000002"/>
    <n v="7"/>
    <n v="1014.6499999999999"/>
    <n v="8"/>
    <n v="399.6"/>
    <n v="4"/>
    <n v="763.8"/>
    <n v="22"/>
    <n v="2402.8999999999996"/>
    <n v="576.44999999999982"/>
  </r>
  <r>
    <x v="0"/>
    <n v="1740.2999999999997"/>
    <n v="870.14999999999986"/>
    <n v="1495.1499999999999"/>
    <n v="625"/>
    <n v="4"/>
    <n v="299.8"/>
    <n v="1"/>
    <n v="144.94999999999999"/>
    <n v="3"/>
    <n v="149.85000000000002"/>
    <n v="6"/>
    <n v="1145.6999999999998"/>
    <n v="14"/>
    <n v="1740.2999999999997"/>
    <n v="245.14999999999986"/>
  </r>
  <r>
    <x v="1"/>
    <n v="2747"/>
    <n v="1373.5"/>
    <n v="1998.5"/>
    <n v="625"/>
    <n v="2"/>
    <n v="149.9"/>
    <n v="6"/>
    <n v="869.69999999999993"/>
    <n v="4"/>
    <n v="199.8"/>
    <n v="8"/>
    <n v="1527.6"/>
    <n v="20"/>
    <n v="2747"/>
    <n v="748.5"/>
  </r>
  <r>
    <x v="2"/>
    <n v="2495"/>
    <n v="1247.5"/>
    <n v="1872.5"/>
    <n v="625"/>
    <n v="7"/>
    <n v="524.65"/>
    <n v="5"/>
    <n v="724.75"/>
    <n v="2"/>
    <n v="99.9"/>
    <n v="6"/>
    <n v="1145.6999999999998"/>
    <n v="20"/>
    <n v="2495"/>
    <n v="622.5"/>
  </r>
  <r>
    <x v="3"/>
    <n v="1487.25"/>
    <n v="743.625"/>
    <n v="1368.625"/>
    <n v="625"/>
    <n v="5"/>
    <n v="374.75"/>
    <n v="2"/>
    <n v="289.89999999999998"/>
    <n v="5"/>
    <n v="249.75"/>
    <n v="3"/>
    <n v="572.84999999999991"/>
    <n v="15"/>
    <n v="1487.25"/>
    <n v="118.625"/>
  </r>
  <r>
    <x v="0"/>
    <n v="1265.4000000000001"/>
    <n v="632.70000000000005"/>
    <n v="1257.7"/>
    <n v="625"/>
    <n v="2"/>
    <n v="149.9"/>
    <n v="5"/>
    <n v="724.75"/>
    <n v="4"/>
    <n v="199.8"/>
    <n v="1"/>
    <n v="190.95"/>
    <n v="12"/>
    <n v="1265.4000000000001"/>
    <n v="7.7000000000000455"/>
  </r>
  <r>
    <x v="2"/>
    <n v="2001.25"/>
    <n v="1000.625"/>
    <n v="1625.625"/>
    <n v="625"/>
    <n v="3"/>
    <n v="224.85000000000002"/>
    <n v="2"/>
    <n v="289.89999999999998"/>
    <n v="3"/>
    <n v="149.85000000000002"/>
    <n v="7"/>
    <n v="1336.6499999999999"/>
    <n v="15"/>
    <n v="2001.25"/>
    <n v="375.625"/>
  </r>
  <r>
    <x v="0"/>
    <n v="3212.7"/>
    <n v="1606.35"/>
    <n v="2231.35"/>
    <n v="625"/>
    <n v="3"/>
    <n v="224.85000000000002"/>
    <n v="6"/>
    <n v="869.69999999999993"/>
    <n v="8"/>
    <n v="399.6"/>
    <n v="9"/>
    <n v="1718.55"/>
    <n v="26"/>
    <n v="3212.7"/>
    <n v="981.3499999999999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002"/>
    <x v="0"/>
    <n v="1853.05"/>
    <n v="926.52499999999998"/>
    <n v="1551.5250000000001"/>
    <n v="625"/>
    <n v="6"/>
    <n v="449.70000000000005"/>
    <n v="2"/>
    <n v="289.89999999999998"/>
    <n v="7"/>
    <n v="349.65000000000003"/>
    <n v="4"/>
    <n v="763.8"/>
    <n v="19"/>
    <n v="1853.05"/>
    <n v="301.52499999999986"/>
  </r>
  <r>
    <x v="1"/>
    <n v="1007"/>
    <x v="1"/>
    <n v="2025.9499999999998"/>
    <n v="1012.9749999999999"/>
    <n v="1637.9749999999999"/>
    <n v="625"/>
    <n v="5"/>
    <n v="374.75"/>
    <n v="6"/>
    <n v="869.69999999999993"/>
    <n v="8"/>
    <n v="399.6"/>
    <n v="2"/>
    <n v="381.9"/>
    <n v="21"/>
    <n v="2025.9499999999998"/>
    <n v="387.97499999999991"/>
  </r>
  <r>
    <x v="2"/>
    <n v="1015"/>
    <x v="1"/>
    <n v="3004.7999999999997"/>
    <n v="1502.3999999999999"/>
    <n v="2127.3999999999996"/>
    <n v="625"/>
    <n v="8"/>
    <n v="599.6"/>
    <n v="8"/>
    <n v="1159.5999999999999"/>
    <n v="2"/>
    <n v="99.9"/>
    <n v="6"/>
    <n v="1145.6999999999998"/>
    <n v="24"/>
    <n v="3004.7999999999997"/>
    <n v="877.40000000000009"/>
  </r>
  <r>
    <x v="3"/>
    <n v="1024"/>
    <x v="2"/>
    <n v="3172.7"/>
    <n v="1586.35"/>
    <n v="2211.35"/>
    <n v="625"/>
    <n v="9"/>
    <n v="674.55000000000007"/>
    <n v="4"/>
    <n v="579.79999999999995"/>
    <n v="4"/>
    <n v="199.8"/>
    <n v="9"/>
    <n v="1718.55"/>
    <n v="26"/>
    <n v="3172.7"/>
    <n v="961.34999999999991"/>
  </r>
  <r>
    <x v="4"/>
    <n v="1028"/>
    <x v="3"/>
    <n v="2707.85"/>
    <n v="1353.925"/>
    <n v="1978.925"/>
    <n v="625"/>
    <n v="4"/>
    <n v="299.8"/>
    <n v="2"/>
    <n v="289.89999999999998"/>
    <n v="8"/>
    <n v="399.6"/>
    <n v="9"/>
    <n v="1718.55"/>
    <n v="23"/>
    <n v="2707.85"/>
    <n v="728.92499999999995"/>
  </r>
  <r>
    <x v="5"/>
    <n v="1034"/>
    <x v="2"/>
    <n v="2623.8"/>
    <n v="1311.9"/>
    <n v="1936.9"/>
    <n v="625"/>
    <n v="6"/>
    <n v="449.70000000000005"/>
    <n v="6"/>
    <n v="869.69999999999993"/>
    <n v="7"/>
    <n v="349.65000000000003"/>
    <n v="5"/>
    <n v="954.75"/>
    <n v="24"/>
    <n v="2623.8"/>
    <n v="686.90000000000009"/>
  </r>
  <r>
    <x v="6"/>
    <n v="1042"/>
    <x v="3"/>
    <n v="2290.9499999999998"/>
    <n v="1145.4749999999999"/>
    <n v="1770.4749999999999"/>
    <n v="625"/>
    <n v="8"/>
    <n v="599.6"/>
    <n v="8"/>
    <n v="1159.5999999999999"/>
    <n v="3"/>
    <n v="149.85000000000002"/>
    <n v="2"/>
    <n v="381.9"/>
    <n v="21"/>
    <n v="2290.9499999999998"/>
    <n v="520.47499999999991"/>
  </r>
  <r>
    <x v="7"/>
    <n v="1048"/>
    <x v="0"/>
    <n v="2130.1499999999996"/>
    <n v="1065.0749999999998"/>
    <n v="1690.0749999999998"/>
    <n v="625"/>
    <n v="6"/>
    <n v="449.70000000000005"/>
    <n v="3"/>
    <n v="434.84999999999997"/>
    <n v="2"/>
    <n v="99.9"/>
    <n v="6"/>
    <n v="1145.6999999999998"/>
    <n v="17"/>
    <n v="2130.1499999999996"/>
    <n v="440.07499999999982"/>
  </r>
  <r>
    <x v="8"/>
    <n v="1051"/>
    <x v="1"/>
    <n v="2920.8999999999996"/>
    <n v="1460.4499999999998"/>
    <n v="2085.4499999999998"/>
    <n v="625"/>
    <n v="3"/>
    <n v="224.85000000000002"/>
    <n v="8"/>
    <n v="1159.5999999999999"/>
    <n v="4"/>
    <n v="199.8"/>
    <n v="7"/>
    <n v="1336.6499999999999"/>
    <n v="22"/>
    <n v="2920.8999999999996"/>
    <n v="835.44999999999982"/>
  </r>
  <r>
    <x v="9"/>
    <n v="1052"/>
    <x v="3"/>
    <n v="2387.0500000000002"/>
    <n v="1193.5250000000001"/>
    <n v="1818.5250000000001"/>
    <n v="625"/>
    <n v="1"/>
    <n v="74.95"/>
    <n v="3"/>
    <n v="434.84999999999997"/>
    <n v="7"/>
    <n v="349.65000000000003"/>
    <n v="8"/>
    <n v="1527.6"/>
    <n v="19"/>
    <n v="2387.0500000000002"/>
    <n v="568.52500000000009"/>
  </r>
  <r>
    <x v="10"/>
    <n v="1059"/>
    <x v="3"/>
    <n v="1785.1"/>
    <n v="892.55"/>
    <n v="1517.55"/>
    <n v="625"/>
    <n v="7"/>
    <n v="524.65"/>
    <n v="6"/>
    <n v="869.69999999999993"/>
    <n v="4"/>
    <n v="199.8"/>
    <n v="1"/>
    <n v="190.95"/>
    <n v="18"/>
    <n v="1785.1"/>
    <n v="267.54999999999995"/>
  </r>
  <r>
    <x v="11"/>
    <n v="1068"/>
    <x v="0"/>
    <n v="1692.05"/>
    <n v="846.02499999999998"/>
    <n v="1471.0250000000001"/>
    <n v="625"/>
    <n v="9"/>
    <n v="674.55000000000007"/>
    <n v="1"/>
    <n v="144.94999999999999"/>
    <n v="6"/>
    <n v="299.70000000000005"/>
    <n v="3"/>
    <n v="572.84999999999991"/>
    <n v="19"/>
    <n v="1692.05"/>
    <n v="221.02499999999986"/>
  </r>
  <r>
    <x v="12"/>
    <n v="1072"/>
    <x v="1"/>
    <n v="2377.9499999999998"/>
    <n v="1188.9749999999999"/>
    <n v="1813.9749999999999"/>
    <n v="625"/>
    <n v="4"/>
    <n v="299.8"/>
    <n v="7"/>
    <n v="1014.6499999999999"/>
    <n v="6"/>
    <n v="299.70000000000005"/>
    <n v="4"/>
    <n v="763.8"/>
    <n v="21"/>
    <n v="2377.9499999999998"/>
    <n v="563.97499999999991"/>
  </r>
  <r>
    <x v="13"/>
    <n v="1074"/>
    <x v="2"/>
    <n v="2123.25"/>
    <n v="1061.625"/>
    <n v="1686.625"/>
    <n v="625"/>
    <n v="2"/>
    <n v="149.9"/>
    <n v="8"/>
    <n v="1159.5999999999999"/>
    <n v="1"/>
    <n v="49.95"/>
    <n v="4"/>
    <n v="763.8"/>
    <n v="15"/>
    <n v="2123.25"/>
    <n v="436.625"/>
  </r>
  <r>
    <x v="14"/>
    <n v="1080"/>
    <x v="3"/>
    <n v="2379.8999999999996"/>
    <n v="1189.9499999999998"/>
    <n v="1814.9499999999998"/>
    <n v="625"/>
    <n v="6"/>
    <n v="449.70000000000005"/>
    <n v="3"/>
    <n v="434.84999999999997"/>
    <n v="7"/>
    <n v="349.65000000000003"/>
    <n v="6"/>
    <n v="1145.6999999999998"/>
    <n v="22"/>
    <n v="2379.8999999999996"/>
    <n v="564.94999999999982"/>
  </r>
  <r>
    <x v="15"/>
    <n v="1089"/>
    <x v="0"/>
    <n v="2309"/>
    <n v="1154.5"/>
    <n v="1779.5"/>
    <n v="625"/>
    <n v="9"/>
    <n v="674.55000000000007"/>
    <n v="4"/>
    <n v="579.79999999999995"/>
    <n v="2"/>
    <n v="99.9"/>
    <n v="5"/>
    <n v="954.75"/>
    <n v="20"/>
    <n v="2309"/>
    <n v="529.5"/>
  </r>
  <r>
    <x v="16"/>
    <n v="1098"/>
    <x v="2"/>
    <n v="2891.65"/>
    <n v="1445.825"/>
    <n v="2070.8249999999998"/>
    <n v="625"/>
    <n v="9"/>
    <n v="674.55000000000007"/>
    <n v="2"/>
    <n v="289.89999999999998"/>
    <n v="8"/>
    <n v="399.6"/>
    <n v="8"/>
    <n v="1527.6"/>
    <n v="27"/>
    <n v="2891.65"/>
    <n v="820.82500000000027"/>
  </r>
  <r>
    <x v="17"/>
    <n v="1103"/>
    <x v="3"/>
    <n v="2644.7999999999997"/>
    <n v="1322.3999999999999"/>
    <n v="1947.3999999999999"/>
    <n v="625"/>
    <n v="5"/>
    <n v="374.75"/>
    <n v="5"/>
    <n v="724.75"/>
    <n v="8"/>
    <n v="399.6"/>
    <n v="6"/>
    <n v="1145.6999999999998"/>
    <n v="24"/>
    <n v="2644.7999999999997"/>
    <n v="697.39999999999986"/>
  </r>
  <r>
    <x v="18"/>
    <n v="1105"/>
    <x v="0"/>
    <n v="1402.4499999999998"/>
    <n v="701.22499999999991"/>
    <n v="1326.2249999999999"/>
    <n v="625"/>
    <n v="2"/>
    <n v="149.9"/>
    <n v="4"/>
    <n v="579.79999999999995"/>
    <n v="2"/>
    <n v="99.9"/>
    <n v="3"/>
    <n v="572.84999999999991"/>
    <n v="11"/>
    <n v="1402.4499999999998"/>
    <n v="76.224999999999909"/>
  </r>
  <r>
    <x v="19"/>
    <n v="1111"/>
    <x v="1"/>
    <n v="2329.9499999999998"/>
    <n v="1164.9749999999999"/>
    <n v="1789.9749999999999"/>
    <n v="625"/>
    <n v="6"/>
    <n v="449.70000000000005"/>
    <n v="3"/>
    <n v="434.84999999999997"/>
    <n v="6"/>
    <n v="299.70000000000005"/>
    <n v="6"/>
    <n v="1145.6999999999998"/>
    <n v="21"/>
    <n v="2329.9499999999998"/>
    <n v="539.97499999999991"/>
  </r>
  <r>
    <x v="20"/>
    <n v="1118"/>
    <x v="1"/>
    <n v="2607.6999999999998"/>
    <n v="1303.8499999999999"/>
    <n v="1928.85"/>
    <n v="625"/>
    <n v="7"/>
    <n v="524.65"/>
    <n v="6"/>
    <n v="869.69999999999993"/>
    <n v="9"/>
    <n v="449.55"/>
    <n v="4"/>
    <n v="763.8"/>
    <n v="26"/>
    <n v="2607.6999999999998"/>
    <n v="678.84999999999991"/>
  </r>
  <r>
    <x v="21"/>
    <n v="1126"/>
    <x v="2"/>
    <n v="2536.75"/>
    <n v="1268.375"/>
    <n v="1893.375"/>
    <n v="625"/>
    <n v="8"/>
    <n v="599.6"/>
    <n v="7"/>
    <n v="1014.6499999999999"/>
    <n v="7"/>
    <n v="349.65000000000003"/>
    <n v="3"/>
    <n v="572.84999999999991"/>
    <n v="25"/>
    <n v="2536.75"/>
    <n v="643.375"/>
  </r>
  <r>
    <x v="22"/>
    <n v="1127"/>
    <x v="1"/>
    <n v="2239.25"/>
    <n v="1119.625"/>
    <n v="1744.625"/>
    <n v="625"/>
    <n v="1"/>
    <n v="74.95"/>
    <n v="8"/>
    <n v="1159.5999999999999"/>
    <n v="1"/>
    <n v="49.95"/>
    <n v="5"/>
    <n v="954.75"/>
    <n v="15"/>
    <n v="2239.25"/>
    <n v="494.625"/>
  </r>
  <r>
    <x v="23"/>
    <n v="1130"/>
    <x v="2"/>
    <n v="2342.0500000000002"/>
    <n v="1171.0250000000001"/>
    <n v="1796.0250000000001"/>
    <n v="625"/>
    <n v="3"/>
    <n v="224.85000000000002"/>
    <n v="2"/>
    <n v="289.89999999999998"/>
    <n v="6"/>
    <n v="299.70000000000005"/>
    <n v="8"/>
    <n v="1527.6"/>
    <n v="19"/>
    <n v="2342.0500000000002"/>
    <n v="546.02500000000009"/>
  </r>
  <r>
    <x v="24"/>
    <n v="1134"/>
    <x v="3"/>
    <n v="2466"/>
    <n v="1233"/>
    <n v="1858"/>
    <n v="625"/>
    <n v="4"/>
    <n v="299.8"/>
    <n v="4"/>
    <n v="579.79999999999995"/>
    <n v="5"/>
    <n v="249.75"/>
    <n v="7"/>
    <n v="1336.6499999999999"/>
    <n v="20"/>
    <n v="2466"/>
    <n v="608"/>
  </r>
  <r>
    <x v="25"/>
    <n v="1138"/>
    <x v="0"/>
    <n v="3277.85"/>
    <n v="1638.925"/>
    <n v="2263.9250000000002"/>
    <n v="625"/>
    <n v="4"/>
    <n v="299.8"/>
    <n v="8"/>
    <n v="1159.5999999999999"/>
    <n v="2"/>
    <n v="99.9"/>
    <n v="9"/>
    <n v="1718.55"/>
    <n v="23"/>
    <n v="3277.85"/>
    <n v="1013.9249999999997"/>
  </r>
  <r>
    <x v="26"/>
    <n v="1144"/>
    <x v="1"/>
    <n v="3050.75"/>
    <n v="1525.375"/>
    <n v="2150.375"/>
    <n v="625"/>
    <n v="6"/>
    <n v="449.70000000000005"/>
    <n v="7"/>
    <n v="1014.6499999999999"/>
    <n v="5"/>
    <n v="249.75"/>
    <n v="7"/>
    <n v="1336.6499999999999"/>
    <n v="25"/>
    <n v="3050.75"/>
    <n v="900.375"/>
  </r>
  <r>
    <x v="27"/>
    <n v="1149"/>
    <x v="3"/>
    <n v="2055.1999999999998"/>
    <n v="1027.5999999999999"/>
    <n v="1652.6"/>
    <n v="625"/>
    <n v="5"/>
    <n v="374.75"/>
    <n v="3"/>
    <n v="434.84999999999997"/>
    <n v="2"/>
    <n v="99.9"/>
    <n v="6"/>
    <n v="1145.6999999999998"/>
    <n v="16"/>
    <n v="2055.1999999999998"/>
    <n v="402.59999999999991"/>
  </r>
  <r>
    <x v="28"/>
    <n v="1157"/>
    <x v="3"/>
    <n v="2143.9499999999998"/>
    <n v="1071.9749999999999"/>
    <n v="1696.9749999999999"/>
    <n v="625"/>
    <n v="8"/>
    <n v="599.6"/>
    <n v="2"/>
    <n v="289.89999999999998"/>
    <n v="6"/>
    <n v="299.70000000000005"/>
    <n v="5"/>
    <n v="954.75"/>
    <n v="21"/>
    <n v="2143.9499999999998"/>
    <n v="446.97499999999991"/>
  </r>
  <r>
    <x v="29"/>
    <n v="1163"/>
    <x v="0"/>
    <n v="2657"/>
    <n v="1328.5"/>
    <n v="1953.5"/>
    <n v="625"/>
    <n v="6"/>
    <n v="449.70000000000005"/>
    <n v="4"/>
    <n v="579.79999999999995"/>
    <n v="2"/>
    <n v="99.9"/>
    <n v="8"/>
    <n v="1527.6"/>
    <n v="20"/>
    <n v="2657"/>
    <n v="703.5"/>
  </r>
  <r>
    <x v="30"/>
    <n v="1166"/>
    <x v="1"/>
    <n v="2112.0500000000002"/>
    <n v="1056.0250000000001"/>
    <n v="1681.0250000000001"/>
    <n v="625"/>
    <n v="3"/>
    <n v="224.85000000000002"/>
    <n v="7"/>
    <n v="1014.6499999999999"/>
    <n v="6"/>
    <n v="299.70000000000005"/>
    <n v="3"/>
    <n v="572.84999999999991"/>
    <n v="19"/>
    <n v="2112.0500000000002"/>
    <n v="431.02500000000009"/>
  </r>
  <r>
    <x v="31"/>
    <n v="1172"/>
    <x v="2"/>
    <n v="2192.8999999999996"/>
    <n v="1096.4499999999998"/>
    <n v="1721.4499999999998"/>
    <n v="625"/>
    <n v="6"/>
    <n v="449.70000000000005"/>
    <n v="4"/>
    <n v="579.79999999999995"/>
    <n v="8"/>
    <n v="399.6"/>
    <n v="4"/>
    <n v="763.8"/>
    <n v="22"/>
    <n v="2192.8999999999996"/>
    <n v="471.44999999999982"/>
  </r>
  <r>
    <x v="32"/>
    <n v="1176"/>
    <x v="3"/>
    <n v="1751.1999999999998"/>
    <n v="875.59999999999991"/>
    <n v="1500.6"/>
    <n v="625"/>
    <n v="4"/>
    <n v="299.8"/>
    <n v="6"/>
    <n v="869.69999999999993"/>
    <n v="4"/>
    <n v="199.8"/>
    <n v="2"/>
    <n v="381.9"/>
    <n v="16"/>
    <n v="1751.1999999999998"/>
    <n v="250.59999999999991"/>
  </r>
  <r>
    <x v="33"/>
    <n v="1179"/>
    <x v="0"/>
    <n v="2531.1"/>
    <n v="1265.55"/>
    <n v="1890.55"/>
    <n v="625"/>
    <n v="3"/>
    <n v="224.85000000000002"/>
    <n v="6"/>
    <n v="869.69999999999993"/>
    <n v="2"/>
    <n v="99.9"/>
    <n v="7"/>
    <n v="1336.6499999999999"/>
    <n v="18"/>
    <n v="2531.1"/>
    <n v="640.54999999999995"/>
  </r>
  <r>
    <x v="34"/>
    <n v="1184"/>
    <x v="1"/>
    <n v="1774.15"/>
    <n v="887.07500000000005"/>
    <n v="1512.075"/>
    <n v="625"/>
    <n v="5"/>
    <n v="374.75"/>
    <n v="1"/>
    <n v="144.94999999999999"/>
    <n v="6"/>
    <n v="299.70000000000005"/>
    <n v="5"/>
    <n v="954.75"/>
    <n v="17"/>
    <n v="1774.15"/>
    <n v="262.07500000000005"/>
  </r>
  <r>
    <x v="35"/>
    <n v="1192"/>
    <x v="2"/>
    <n v="2395.75"/>
    <n v="1197.875"/>
    <n v="1822.875"/>
    <n v="625"/>
    <n v="8"/>
    <n v="599.6"/>
    <n v="7"/>
    <n v="1014.6499999999999"/>
    <n v="8"/>
    <n v="399.6"/>
    <n v="2"/>
    <n v="381.9"/>
    <n v="25"/>
    <n v="2395.75"/>
    <n v="572.875"/>
  </r>
  <r>
    <x v="36"/>
    <n v="1199"/>
    <x v="3"/>
    <n v="1537.25"/>
    <n v="768.625"/>
    <n v="1393.625"/>
    <n v="625"/>
    <n v="7"/>
    <n v="524.65"/>
    <n v="2"/>
    <n v="289.89999999999998"/>
    <n v="3"/>
    <n v="149.85000000000002"/>
    <n v="3"/>
    <n v="572.84999999999991"/>
    <n v="15"/>
    <n v="1537.25"/>
    <n v="143.625"/>
  </r>
  <r>
    <x v="37"/>
    <n v="1208"/>
    <x v="2"/>
    <n v="3379.45"/>
    <n v="1689.7249999999999"/>
    <n v="2314.7249999999999"/>
    <n v="625"/>
    <n v="9"/>
    <n v="674.55000000000007"/>
    <n v="8"/>
    <n v="1159.5999999999999"/>
    <n v="8"/>
    <n v="399.6"/>
    <n v="6"/>
    <n v="1145.6999999999998"/>
    <n v="31"/>
    <n v="3379.45"/>
    <n v="1064.7249999999999"/>
  </r>
  <r>
    <x v="38"/>
    <n v="1215"/>
    <x v="3"/>
    <n v="2216"/>
    <n v="1108"/>
    <n v="1733"/>
    <n v="625"/>
    <n v="7"/>
    <n v="524.65"/>
    <n v="8"/>
    <n v="1159.5999999999999"/>
    <n v="3"/>
    <n v="149.85000000000002"/>
    <n v="2"/>
    <n v="381.9"/>
    <n v="20"/>
    <n v="2216"/>
    <n v="483"/>
  </r>
  <r>
    <x v="39"/>
    <n v="1221"/>
    <x v="0"/>
    <n v="1994.0500000000002"/>
    <n v="997.02500000000009"/>
    <n v="1622.0250000000001"/>
    <n v="625"/>
    <n v="6"/>
    <n v="449.70000000000005"/>
    <n v="2"/>
    <n v="289.89999999999998"/>
    <n v="6"/>
    <n v="299.70000000000005"/>
    <n v="5"/>
    <n v="954.75"/>
    <n v="19"/>
    <n v="1994.0500000000002"/>
    <n v="372.02500000000009"/>
  </r>
  <r>
    <x v="40"/>
    <n v="1226"/>
    <x v="1"/>
    <n v="2822"/>
    <n v="1411"/>
    <n v="2036"/>
    <n v="625"/>
    <n v="5"/>
    <n v="374.75"/>
    <n v="6"/>
    <n v="869.69999999999993"/>
    <n v="1"/>
    <n v="49.95"/>
    <n v="8"/>
    <n v="1527.6"/>
    <n v="20"/>
    <n v="2822"/>
    <n v="786"/>
  </r>
  <r>
    <x v="41"/>
    <n v="1234"/>
    <x v="3"/>
    <n v="3972.3500000000004"/>
    <n v="1986.1750000000002"/>
    <n v="2611.1750000000002"/>
    <n v="625"/>
    <n v="8"/>
    <n v="599.6"/>
    <n v="9"/>
    <n v="1304.55"/>
    <n v="7"/>
    <n v="349.65000000000003"/>
    <n v="9"/>
    <n v="1718.55"/>
    <n v="33"/>
    <n v="3972.3500000000004"/>
    <n v="1361.1750000000002"/>
  </r>
  <r>
    <x v="42"/>
    <n v="1237"/>
    <x v="3"/>
    <n v="2402.8999999999996"/>
    <n v="1201.4499999999998"/>
    <n v="1826.4499999999998"/>
    <n v="625"/>
    <n v="3"/>
    <n v="224.85000000000002"/>
    <n v="7"/>
    <n v="1014.6499999999999"/>
    <n v="8"/>
    <n v="399.6"/>
    <n v="4"/>
    <n v="763.8"/>
    <n v="22"/>
    <n v="2402.8999999999996"/>
    <n v="576.44999999999982"/>
  </r>
  <r>
    <x v="43"/>
    <n v="1241"/>
    <x v="0"/>
    <n v="1740.2999999999997"/>
    <n v="870.14999999999986"/>
    <n v="1495.1499999999999"/>
    <n v="625"/>
    <n v="4"/>
    <n v="299.8"/>
    <n v="1"/>
    <n v="144.94999999999999"/>
    <n v="3"/>
    <n v="149.85000000000002"/>
    <n v="6"/>
    <n v="1145.6999999999998"/>
    <n v="14"/>
    <n v="1740.2999999999997"/>
    <n v="245.14999999999986"/>
  </r>
  <r>
    <x v="44"/>
    <n v="1243"/>
    <x v="1"/>
    <n v="2747"/>
    <n v="1373.5"/>
    <n v="1998.5"/>
    <n v="625"/>
    <n v="2"/>
    <n v="149.9"/>
    <n v="6"/>
    <n v="869.69999999999993"/>
    <n v="4"/>
    <n v="199.8"/>
    <n v="8"/>
    <n v="1527.6"/>
    <n v="20"/>
    <n v="2747"/>
    <n v="748.5"/>
  </r>
  <r>
    <x v="45"/>
    <n v="1250"/>
    <x v="2"/>
    <n v="2495"/>
    <n v="1247.5"/>
    <n v="1872.5"/>
    <n v="625"/>
    <n v="7"/>
    <n v="524.65"/>
    <n v="5"/>
    <n v="724.75"/>
    <n v="2"/>
    <n v="99.9"/>
    <n v="6"/>
    <n v="1145.6999999999998"/>
    <n v="20"/>
    <n v="2495"/>
    <n v="622.5"/>
  </r>
  <r>
    <x v="46"/>
    <n v="1255"/>
    <x v="3"/>
    <n v="1487.25"/>
    <n v="743.625"/>
    <n v="1368.625"/>
    <n v="625"/>
    <n v="5"/>
    <n v="374.75"/>
    <n v="2"/>
    <n v="289.89999999999998"/>
    <n v="5"/>
    <n v="249.75"/>
    <n v="3"/>
    <n v="572.84999999999991"/>
    <n v="15"/>
    <n v="1487.25"/>
    <n v="118.625"/>
  </r>
  <r>
    <x v="47"/>
    <n v="1257"/>
    <x v="0"/>
    <n v="1265.4000000000001"/>
    <n v="632.70000000000005"/>
    <n v="1257.7"/>
    <n v="625"/>
    <n v="2"/>
    <n v="149.9"/>
    <n v="5"/>
    <n v="724.75"/>
    <n v="4"/>
    <n v="199.8"/>
    <n v="1"/>
    <n v="190.95"/>
    <n v="12"/>
    <n v="1265.4000000000001"/>
    <n v="7.7000000000000455"/>
  </r>
  <r>
    <x v="48"/>
    <n v="1260"/>
    <x v="2"/>
    <n v="2001.25"/>
    <n v="1000.625"/>
    <n v="1625.625"/>
    <n v="625"/>
    <n v="3"/>
    <n v="224.85000000000002"/>
    <n v="2"/>
    <n v="289.89999999999998"/>
    <n v="3"/>
    <n v="149.85000000000002"/>
    <n v="7"/>
    <n v="1336.6499999999999"/>
    <n v="15"/>
    <n v="2001.25"/>
    <n v="375.625"/>
  </r>
  <r>
    <x v="49"/>
    <n v="1266"/>
    <x v="0"/>
    <n v="3212.7"/>
    <n v="1606.35"/>
    <n v="2231.35"/>
    <n v="625"/>
    <n v="3"/>
    <n v="224.85000000000002"/>
    <n v="6"/>
    <n v="869.69999999999993"/>
    <n v="8"/>
    <n v="399.6"/>
    <n v="9"/>
    <n v="1718.55"/>
    <n v="26"/>
    <n v="3212.7"/>
    <n v="981.3499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19F88E-C0C4-4AE8-B78E-81263113A1C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pivotFields count="18">
    <pivotField axis="axisRow" showAll="0" measureFilter="1" sortType="descending">
      <items count="52">
        <item x="27"/>
        <item x="21"/>
        <item x="48"/>
        <item x="7"/>
        <item x="14"/>
        <item x="3"/>
        <item x="16"/>
        <item x="15"/>
        <item x="12"/>
        <item x="33"/>
        <item x="40"/>
        <item x="39"/>
        <item x="20"/>
        <item x="35"/>
        <item x="1"/>
        <item x="44"/>
        <item x="42"/>
        <item x="10"/>
        <item x="9"/>
        <item x="2"/>
        <item x="29"/>
        <item x="13"/>
        <item x="37"/>
        <item x="24"/>
        <item x="43"/>
        <item x="18"/>
        <item x="6"/>
        <item x="31"/>
        <item x="19"/>
        <item x="32"/>
        <item x="49"/>
        <item x="28"/>
        <item x="30"/>
        <item x="4"/>
        <item x="0"/>
        <item x="23"/>
        <item x="5"/>
        <item x="8"/>
        <item x="25"/>
        <item x="47"/>
        <item x="17"/>
        <item x="34"/>
        <item x="36"/>
        <item x="46"/>
        <item x="41"/>
        <item x="22"/>
        <item x="45"/>
        <item x="11"/>
        <item x="26"/>
        <item x="38"/>
        <item x="5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44"/>
    </i>
    <i>
      <x v="22"/>
    </i>
    <i>
      <x v="38"/>
    </i>
    <i>
      <x v="30"/>
    </i>
    <i>
      <x v="5"/>
    </i>
    <i>
      <x v="48"/>
    </i>
    <i>
      <x v="19"/>
    </i>
    <i>
      <x v="37"/>
    </i>
    <i>
      <x v="6"/>
    </i>
    <i>
      <x v="10"/>
    </i>
    <i t="grand">
      <x/>
    </i>
  </rowItems>
  <colItems count="1">
    <i/>
  </colItems>
  <dataFields count="1">
    <dataField name="Sum of Total Pay" fld="5" baseField="0" baseItem="44"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2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8BFCEE-40C0-4181-9A1A-F11A0EC34F22}"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6">
    <pivotField axis="axisRow" showAll="0">
      <items count="5">
        <item x="1"/>
        <item x="2"/>
        <item x="0"/>
        <item x="3"/>
        <item t="default"/>
      </items>
    </pivotField>
    <pivotField numFmtId="164" showAll="0"/>
    <pivotField numFmtId="164" showAll="0"/>
    <pivotField numFmtId="164" showAll="0"/>
    <pivotField numFmtId="164" showAll="0"/>
    <pivotField showAll="0"/>
    <pivotField numFmtId="164" showAll="0"/>
    <pivotField showAll="0"/>
    <pivotField numFmtId="164" showAll="0"/>
    <pivotField showAll="0"/>
    <pivotField numFmtId="164" showAll="0"/>
    <pivotField showAll="0"/>
    <pivotField numFmtId="164" showAll="0"/>
    <pivotField dataField="1" showAll="0"/>
    <pivotField numFmtId="164" showAll="0"/>
    <pivotField numFmtId="164" showAll="0"/>
  </pivotFields>
  <rowFields count="1">
    <field x="0"/>
  </rowFields>
  <rowItems count="5">
    <i>
      <x/>
    </i>
    <i>
      <x v="1"/>
    </i>
    <i>
      <x v="2"/>
    </i>
    <i>
      <x v="3"/>
    </i>
    <i t="grand">
      <x/>
    </i>
  </rowItems>
  <colItems count="1">
    <i/>
  </colItems>
  <dataFields count="1">
    <dataField name="Sum of Total Items Sold" fld="13"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B758C8-12E0-40A8-903F-E016F84BDA5B}"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4" firstHeaderRow="1" firstDataRow="1" firstDataCol="1" rowPageCount="1" colPageCount="1"/>
  <pivotFields count="18">
    <pivotField axis="axisRow" showAll="0" sortType="descending">
      <items count="51">
        <item x="27"/>
        <item x="21"/>
        <item x="48"/>
        <item x="7"/>
        <item x="14"/>
        <item x="3"/>
        <item x="16"/>
        <item x="15"/>
        <item x="12"/>
        <item x="33"/>
        <item x="40"/>
        <item x="39"/>
        <item x="20"/>
        <item x="35"/>
        <item x="1"/>
        <item x="44"/>
        <item x="42"/>
        <item x="10"/>
        <item x="9"/>
        <item x="2"/>
        <item x="29"/>
        <item x="13"/>
        <item x="37"/>
        <item x="24"/>
        <item x="43"/>
        <item x="18"/>
        <item x="6"/>
        <item x="31"/>
        <item x="19"/>
        <item x="32"/>
        <item x="49"/>
        <item x="28"/>
        <item x="30"/>
        <item x="4"/>
        <item x="0"/>
        <item x="23"/>
        <item x="5"/>
        <item x="8"/>
        <item x="25"/>
        <item x="47"/>
        <item x="17"/>
        <item x="34"/>
        <item x="36"/>
        <item x="46"/>
        <item x="41"/>
        <item x="22"/>
        <item x="45"/>
        <item x="11"/>
        <item x="26"/>
        <item x="38"/>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5">
        <item x="1"/>
        <item x="2"/>
        <item x="0"/>
        <item x="3"/>
        <item t="default"/>
      </items>
    </pivotField>
    <pivotField numFmtId="164" showAll="0"/>
    <pivotField numFmtId="164" showAll="0"/>
    <pivotField numFmtId="164" showAll="0"/>
    <pivotField numFmtId="164" showAll="0"/>
    <pivotField showAll="0"/>
    <pivotField numFmtId="164" showAll="0"/>
    <pivotField showAll="0"/>
    <pivotField numFmtId="164" showAll="0"/>
    <pivotField showAll="0"/>
    <pivotField numFmtId="164" showAll="0"/>
    <pivotField showAll="0"/>
    <pivotField numFmtId="164" showAll="0"/>
    <pivotField showAll="0"/>
    <pivotField numFmtId="164" showAll="0"/>
    <pivotField dataField="1" numFmtId="164" showAll="0"/>
  </pivotFields>
  <rowFields count="1">
    <field x="0"/>
  </rowFields>
  <rowItems count="51">
    <i>
      <x v="44"/>
    </i>
    <i>
      <x v="22"/>
    </i>
    <i>
      <x v="38"/>
    </i>
    <i>
      <x v="30"/>
    </i>
    <i>
      <x v="5"/>
    </i>
    <i>
      <x v="48"/>
    </i>
    <i>
      <x v="19"/>
    </i>
    <i>
      <x v="37"/>
    </i>
    <i>
      <x v="6"/>
    </i>
    <i>
      <x v="10"/>
    </i>
    <i>
      <x v="15"/>
    </i>
    <i>
      <x v="33"/>
    </i>
    <i>
      <x v="20"/>
    </i>
    <i>
      <x v="40"/>
    </i>
    <i>
      <x v="36"/>
    </i>
    <i>
      <x v="12"/>
    </i>
    <i>
      <x v="1"/>
    </i>
    <i>
      <x v="9"/>
    </i>
    <i>
      <x v="46"/>
    </i>
    <i>
      <x v="23"/>
    </i>
    <i>
      <x v="16"/>
    </i>
    <i>
      <x v="13"/>
    </i>
    <i>
      <x v="18"/>
    </i>
    <i>
      <x v="4"/>
    </i>
    <i>
      <x v="8"/>
    </i>
    <i>
      <x v="35"/>
    </i>
    <i>
      <x v="28"/>
    </i>
    <i>
      <x v="7"/>
    </i>
    <i>
      <x v="26"/>
    </i>
    <i>
      <x v="45"/>
    </i>
    <i>
      <x v="49"/>
    </i>
    <i>
      <x v="27"/>
    </i>
    <i>
      <x v="31"/>
    </i>
    <i>
      <x v="3"/>
    </i>
    <i>
      <x v="21"/>
    </i>
    <i>
      <x v="32"/>
    </i>
    <i>
      <x/>
    </i>
    <i>
      <x v="14"/>
    </i>
    <i>
      <x v="2"/>
    </i>
    <i>
      <x v="11"/>
    </i>
    <i>
      <x v="34"/>
    </i>
    <i>
      <x v="17"/>
    </i>
    <i>
      <x v="41"/>
    </i>
    <i>
      <x v="29"/>
    </i>
    <i>
      <x v="24"/>
    </i>
    <i>
      <x v="47"/>
    </i>
    <i>
      <x v="42"/>
    </i>
    <i>
      <x v="43"/>
    </i>
    <i>
      <x v="25"/>
    </i>
    <i>
      <x v="39"/>
    </i>
    <i t="grand">
      <x/>
    </i>
  </rowItems>
  <colItems count="1">
    <i/>
  </colItems>
  <pageFields count="1">
    <pageField fld="2" hier="-1"/>
  </pageFields>
  <dataFields count="1">
    <dataField name="Sum of Net Profit" fld="17" baseField="0" baseItem="44"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A68655-996E-481E-9EBE-923A13465256}"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8" firstHeaderRow="0" firstDataRow="1" firstDataCol="1"/>
  <pivotFields count="18">
    <pivotField showAll="0">
      <items count="51">
        <item x="27"/>
        <item x="21"/>
        <item x="48"/>
        <item x="7"/>
        <item x="14"/>
        <item x="3"/>
        <item x="16"/>
        <item x="15"/>
        <item x="12"/>
        <item x="33"/>
        <item x="40"/>
        <item x="39"/>
        <item x="20"/>
        <item x="35"/>
        <item x="1"/>
        <item x="44"/>
        <item x="42"/>
        <item x="10"/>
        <item x="9"/>
        <item x="2"/>
        <item x="29"/>
        <item x="13"/>
        <item x="37"/>
        <item x="24"/>
        <item x="43"/>
        <item x="18"/>
        <item x="6"/>
        <item x="31"/>
        <item x="19"/>
        <item x="32"/>
        <item x="49"/>
        <item x="28"/>
        <item x="30"/>
        <item x="4"/>
        <item x="0"/>
        <item x="23"/>
        <item x="5"/>
        <item x="8"/>
        <item x="25"/>
        <item x="47"/>
        <item x="17"/>
        <item x="34"/>
        <item x="36"/>
        <item x="46"/>
        <item x="41"/>
        <item x="22"/>
        <item x="45"/>
        <item x="11"/>
        <item x="26"/>
        <item x="38"/>
        <item t="default"/>
      </items>
    </pivotField>
    <pivotField showAll="0"/>
    <pivotField axis="axisRow" showAll="0">
      <items count="5">
        <item x="1"/>
        <item x="2"/>
        <item x="0"/>
        <item x="3"/>
        <item t="default"/>
      </items>
    </pivotField>
    <pivotField numFmtId="164" showAll="0"/>
    <pivotField numFmtId="164" showAll="0"/>
    <pivotField numFmtId="164" showAll="0"/>
    <pivotField numFmtId="164" showAll="0"/>
    <pivotField dataField="1" showAll="0"/>
    <pivotField numFmtId="164" showAll="0"/>
    <pivotField dataField="1" showAll="0"/>
    <pivotField numFmtId="164" showAll="0"/>
    <pivotField dataField="1" showAll="0"/>
    <pivotField numFmtId="164" showAll="0"/>
    <pivotField dataField="1" showAll="0"/>
    <pivotField numFmtId="164" showAll="0"/>
    <pivotField showAll="0"/>
    <pivotField numFmtId="164" showAll="0"/>
    <pivotField numFmtId="164" showAll="0"/>
  </pivotFields>
  <rowFields count="1">
    <field x="2"/>
  </rowFields>
  <rowItems count="5">
    <i>
      <x/>
    </i>
    <i>
      <x v="1"/>
    </i>
    <i>
      <x v="2"/>
    </i>
    <i>
      <x v="3"/>
    </i>
    <i t="grand">
      <x/>
    </i>
  </rowItems>
  <colFields count="1">
    <field x="-2"/>
  </colFields>
  <colItems count="4">
    <i>
      <x/>
    </i>
    <i i="1">
      <x v="1"/>
    </i>
    <i i="2">
      <x v="2"/>
    </i>
    <i i="3">
      <x v="3"/>
    </i>
  </colItems>
  <dataFields count="4">
    <dataField name="Sum of Tables SOLD " fld="7" baseField="0" baseItem="0"/>
    <dataField name="Sum of Chairs SOLD " fld="9" baseField="0" baseItem="0"/>
    <dataField name="Sum of Cabinets SOLD " fld="11" baseField="0" baseItem="0"/>
    <dataField name="Sum of TV Stands SOLD " fld="13"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EABC001-7279-4D5A-A844-299892D324C3}" sourceName="Sales person">
  <pivotTables>
    <pivotTable tabId="2" name="PivotTable1"/>
  </pivotTables>
  <data>
    <tabular pivotCacheId="1855139363">
      <items count="51">
        <i x="27" s="1"/>
        <i x="21" s="1"/>
        <i x="48" s="1"/>
        <i x="7" s="1"/>
        <i x="14" s="1"/>
        <i x="3" s="1"/>
        <i x="16" s="1"/>
        <i x="15" s="1"/>
        <i x="12" s="1"/>
        <i x="33" s="1"/>
        <i x="40" s="1"/>
        <i x="39" s="1"/>
        <i x="20" s="1"/>
        <i x="35" s="1"/>
        <i x="1" s="1"/>
        <i x="44" s="1"/>
        <i x="42" s="1"/>
        <i x="10" s="1"/>
        <i x="9" s="1"/>
        <i x="2" s="1"/>
        <i x="29" s="1"/>
        <i x="13" s="1"/>
        <i x="37" s="1"/>
        <i x="24" s="1"/>
        <i x="43" s="1"/>
        <i x="18" s="1"/>
        <i x="6" s="1"/>
        <i x="31" s="1"/>
        <i x="19" s="1"/>
        <i x="32" s="1"/>
        <i x="49" s="1"/>
        <i x="28" s="1"/>
        <i x="30" s="1"/>
        <i x="4" s="1"/>
        <i x="0" s="1"/>
        <i x="23" s="1"/>
        <i x="5" s="1"/>
        <i x="8" s="1"/>
        <i x="25" s="1"/>
        <i x="47" s="1"/>
        <i x="17" s="1"/>
        <i x="34" s="1"/>
        <i x="36" s="1"/>
        <i x="46" s="1"/>
        <i x="41" s="1"/>
        <i x="22" s="1"/>
        <i x="45" s="1"/>
        <i x="11" s="1"/>
        <i x="26" s="1"/>
        <i x="38" s="1"/>
        <i x="5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A138CC60-22E4-4FCD-88A5-908DF7F6FF1F}" sourceName="Area ">
  <pivotTables>
    <pivotTable tabId="6" name="PivotTable2"/>
  </pivotTables>
  <data>
    <tabular pivotCacheId="1064860504">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4EF97F34-75F1-44F3-825A-66C9668FB6E3}" sourceName="Sales person">
  <pivotTables>
    <pivotTable tabId="7" name="PivotTable1"/>
  </pivotTables>
  <data>
    <tabular pivotCacheId="1064860504">
      <items count="50">
        <i x="27" s="1"/>
        <i x="21" s="1"/>
        <i x="48" s="1"/>
        <i x="7" s="1"/>
        <i x="14" s="1"/>
        <i x="3" s="1"/>
        <i x="16" s="1"/>
        <i x="15" s="1"/>
        <i x="12" s="1"/>
        <i x="33" s="1"/>
        <i x="40" s="1"/>
        <i x="39" s="1"/>
        <i x="20" s="1"/>
        <i x="35" s="1"/>
        <i x="1" s="1"/>
        <i x="44" s="1"/>
        <i x="42" s="1"/>
        <i x="10" s="1"/>
        <i x="9" s="1"/>
        <i x="2" s="1"/>
        <i x="29" s="1"/>
        <i x="13" s="1"/>
        <i x="37" s="1"/>
        <i x="24" s="1"/>
        <i x="43" s="1"/>
        <i x="18" s="1"/>
        <i x="6" s="1"/>
        <i x="31" s="1"/>
        <i x="19" s="1"/>
        <i x="32" s="1"/>
        <i x="49" s="1"/>
        <i x="28" s="1"/>
        <i x="30" s="1"/>
        <i x="4" s="1"/>
        <i x="0" s="1"/>
        <i x="23" s="1"/>
        <i x="5" s="1"/>
        <i x="8" s="1"/>
        <i x="25" s="1"/>
        <i x="47" s="1"/>
        <i x="17" s="1"/>
        <i x="34" s="1"/>
        <i x="36" s="1"/>
        <i x="46" s="1"/>
        <i x="41" s="1"/>
        <i x="22" s="1"/>
        <i x="45" s="1"/>
        <i x="11" s="1"/>
        <i x="26" s="1"/>
        <i x="3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E424295-2230-478E-AE74-4CD5C27EC674}" cache="Slicer_Sales_person" caption="Sales person" startItem="5" rowHeight="241300"/>
  <slicer name="Area " xr10:uid="{27232975-5744-4592-A111-F21FF74FD731}" cache="Slicer_Area" caption="Area " rowHeight="241300"/>
  <slicer name="Sales person 1" xr10:uid="{70211936-5F53-4A87-8122-B64C476BEB0F}" cache="Slicer_Sales_person1" caption="Sales per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EAE1E-D7A1-428C-AF7C-EF5A72EE6F86}">
  <dimension ref="A3:B14"/>
  <sheetViews>
    <sheetView workbookViewId="0">
      <selection activeCell="B37" sqref="B37"/>
    </sheetView>
  </sheetViews>
  <sheetFormatPr defaultRowHeight="14.5" x14ac:dyDescent="0.35"/>
  <cols>
    <col min="1" max="1" width="17.26953125" bestFit="1" customWidth="1"/>
    <col min="2" max="2" width="14.90625" bestFit="1" customWidth="1"/>
  </cols>
  <sheetData>
    <row r="3" spans="1:2" x14ac:dyDescent="0.35">
      <c r="A3" s="4" t="s">
        <v>72</v>
      </c>
      <c r="B3" t="s">
        <v>74</v>
      </c>
    </row>
    <row r="4" spans="1:2" x14ac:dyDescent="0.35">
      <c r="A4" s="5" t="s">
        <v>63</v>
      </c>
      <c r="B4" s="6">
        <v>2611.1750000000002</v>
      </c>
    </row>
    <row r="5" spans="1:2" x14ac:dyDescent="0.35">
      <c r="A5" s="5" t="s">
        <v>59</v>
      </c>
      <c r="B5" s="6">
        <v>2314.7249999999999</v>
      </c>
    </row>
    <row r="6" spans="1:2" x14ac:dyDescent="0.35">
      <c r="A6" s="5" t="s">
        <v>47</v>
      </c>
      <c r="B6" s="6">
        <v>2263.9250000000002</v>
      </c>
    </row>
    <row r="7" spans="1:2" x14ac:dyDescent="0.35">
      <c r="A7" s="5" t="s">
        <v>71</v>
      </c>
      <c r="B7" s="6">
        <v>2231.35</v>
      </c>
    </row>
    <row r="8" spans="1:2" x14ac:dyDescent="0.35">
      <c r="A8" s="5" t="s">
        <v>23</v>
      </c>
      <c r="B8" s="6">
        <v>2211.35</v>
      </c>
    </row>
    <row r="9" spans="1:2" x14ac:dyDescent="0.35">
      <c r="A9" s="5" t="s">
        <v>48</v>
      </c>
      <c r="B9" s="6">
        <v>2150.375</v>
      </c>
    </row>
    <row r="10" spans="1:2" x14ac:dyDescent="0.35">
      <c r="A10" s="5" t="s">
        <v>22</v>
      </c>
      <c r="B10" s="6">
        <v>2127.3999999999996</v>
      </c>
    </row>
    <row r="11" spans="1:2" x14ac:dyDescent="0.35">
      <c r="A11" s="5" t="s">
        <v>30</v>
      </c>
      <c r="B11" s="6">
        <v>2085.4499999999998</v>
      </c>
    </row>
    <row r="12" spans="1:2" x14ac:dyDescent="0.35">
      <c r="A12" s="5" t="s">
        <v>38</v>
      </c>
      <c r="B12" s="6">
        <v>2070.8249999999998</v>
      </c>
    </row>
    <row r="13" spans="1:2" x14ac:dyDescent="0.35">
      <c r="A13" s="5" t="s">
        <v>62</v>
      </c>
      <c r="B13" s="6">
        <v>2036</v>
      </c>
    </row>
    <row r="14" spans="1:2" x14ac:dyDescent="0.35">
      <c r="A14" s="5" t="s">
        <v>73</v>
      </c>
      <c r="B14" s="6">
        <v>22102.574999999997</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737A1-461B-4CBB-97AE-35F60C379079}">
  <dimension ref="A3:B8"/>
  <sheetViews>
    <sheetView workbookViewId="0">
      <selection activeCell="B4" sqref="B4"/>
    </sheetView>
  </sheetViews>
  <sheetFormatPr defaultRowHeight="14.5" x14ac:dyDescent="0.35"/>
  <cols>
    <col min="1" max="1" width="12.36328125" bestFit="1" customWidth="1"/>
    <col min="2" max="2" width="20.7265625" bestFit="1" customWidth="1"/>
  </cols>
  <sheetData>
    <row r="3" spans="1:2" x14ac:dyDescent="0.35">
      <c r="A3" s="4" t="s">
        <v>72</v>
      </c>
      <c r="B3" t="s">
        <v>75</v>
      </c>
    </row>
    <row r="4" spans="1:2" x14ac:dyDescent="0.35">
      <c r="A4" s="5" t="s">
        <v>21</v>
      </c>
      <c r="B4">
        <v>251</v>
      </c>
    </row>
    <row r="5" spans="1:2" x14ac:dyDescent="0.35">
      <c r="A5" s="5" t="s">
        <v>24</v>
      </c>
      <c r="B5">
        <v>249</v>
      </c>
    </row>
    <row r="6" spans="1:2" x14ac:dyDescent="0.35">
      <c r="A6" s="5" t="s">
        <v>19</v>
      </c>
      <c r="B6">
        <v>218</v>
      </c>
    </row>
    <row r="7" spans="1:2" x14ac:dyDescent="0.35">
      <c r="A7" s="5" t="s">
        <v>26</v>
      </c>
      <c r="B7">
        <v>305</v>
      </c>
    </row>
    <row r="8" spans="1:2" x14ac:dyDescent="0.35">
      <c r="A8" s="5" t="s">
        <v>73</v>
      </c>
      <c r="B8">
        <v>1023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6472C-520A-4F02-BC8C-B6DDA0D159A9}">
  <dimension ref="A1:B54"/>
  <sheetViews>
    <sheetView workbookViewId="0">
      <selection activeCell="R19" sqref="R19"/>
    </sheetView>
  </sheetViews>
  <sheetFormatPr defaultRowHeight="14.5" x14ac:dyDescent="0.35"/>
  <cols>
    <col min="1" max="1" width="17.26953125" bestFit="1" customWidth="1"/>
    <col min="2" max="2" width="15.36328125" bestFit="1" customWidth="1"/>
  </cols>
  <sheetData>
    <row r="1" spans="1:2" x14ac:dyDescent="0.35">
      <c r="A1" s="4" t="s">
        <v>2</v>
      </c>
      <c r="B1" t="s">
        <v>77</v>
      </c>
    </row>
    <row r="3" spans="1:2" x14ac:dyDescent="0.35">
      <c r="A3" s="4" t="s">
        <v>72</v>
      </c>
      <c r="B3" t="s">
        <v>76</v>
      </c>
    </row>
    <row r="4" spans="1:2" x14ac:dyDescent="0.35">
      <c r="A4" s="5" t="s">
        <v>63</v>
      </c>
      <c r="B4" s="6">
        <v>1361.1750000000002</v>
      </c>
    </row>
    <row r="5" spans="1:2" x14ac:dyDescent="0.35">
      <c r="A5" s="5" t="s">
        <v>59</v>
      </c>
      <c r="B5" s="6">
        <v>1064.7249999999999</v>
      </c>
    </row>
    <row r="6" spans="1:2" x14ac:dyDescent="0.35">
      <c r="A6" s="5" t="s">
        <v>47</v>
      </c>
      <c r="B6" s="6">
        <v>1013.9249999999997</v>
      </c>
    </row>
    <row r="7" spans="1:2" x14ac:dyDescent="0.35">
      <c r="A7" s="5" t="s">
        <v>71</v>
      </c>
      <c r="B7" s="6">
        <v>981.34999999999991</v>
      </c>
    </row>
    <row r="8" spans="1:2" x14ac:dyDescent="0.35">
      <c r="A8" s="5" t="s">
        <v>23</v>
      </c>
      <c r="B8" s="6">
        <v>961.34999999999991</v>
      </c>
    </row>
    <row r="9" spans="1:2" x14ac:dyDescent="0.35">
      <c r="A9" s="5" t="s">
        <v>48</v>
      </c>
      <c r="B9" s="6">
        <v>900.375</v>
      </c>
    </row>
    <row r="10" spans="1:2" x14ac:dyDescent="0.35">
      <c r="A10" s="5" t="s">
        <v>22</v>
      </c>
      <c r="B10" s="6">
        <v>877.40000000000009</v>
      </c>
    </row>
    <row r="11" spans="1:2" x14ac:dyDescent="0.35">
      <c r="A11" s="5" t="s">
        <v>30</v>
      </c>
      <c r="B11" s="6">
        <v>835.44999999999982</v>
      </c>
    </row>
    <row r="12" spans="1:2" x14ac:dyDescent="0.35">
      <c r="A12" s="5" t="s">
        <v>38</v>
      </c>
      <c r="B12" s="6">
        <v>820.82500000000027</v>
      </c>
    </row>
    <row r="13" spans="1:2" x14ac:dyDescent="0.35">
      <c r="A13" s="5" t="s">
        <v>62</v>
      </c>
      <c r="B13" s="6">
        <v>786</v>
      </c>
    </row>
    <row r="14" spans="1:2" x14ac:dyDescent="0.35">
      <c r="A14" s="5" t="s">
        <v>66</v>
      </c>
      <c r="B14" s="6">
        <v>748.5</v>
      </c>
    </row>
    <row r="15" spans="1:2" x14ac:dyDescent="0.35">
      <c r="A15" s="5" t="s">
        <v>25</v>
      </c>
      <c r="B15" s="6">
        <v>728.92499999999995</v>
      </c>
    </row>
    <row r="16" spans="1:2" x14ac:dyDescent="0.35">
      <c r="A16" s="5" t="s">
        <v>51</v>
      </c>
      <c r="B16" s="6">
        <v>703.5</v>
      </c>
    </row>
    <row r="17" spans="1:2" x14ac:dyDescent="0.35">
      <c r="A17" s="5" t="s">
        <v>39</v>
      </c>
      <c r="B17" s="6">
        <v>697.39999999999986</v>
      </c>
    </row>
    <row r="18" spans="1:2" x14ac:dyDescent="0.35">
      <c r="A18" s="5" t="s">
        <v>27</v>
      </c>
      <c r="B18" s="6">
        <v>686.90000000000009</v>
      </c>
    </row>
    <row r="19" spans="1:2" x14ac:dyDescent="0.35">
      <c r="A19" s="5" t="s">
        <v>42</v>
      </c>
      <c r="B19" s="6">
        <v>678.84999999999991</v>
      </c>
    </row>
    <row r="20" spans="1:2" x14ac:dyDescent="0.35">
      <c r="A20" s="5" t="s">
        <v>43</v>
      </c>
      <c r="B20" s="6">
        <v>643.375</v>
      </c>
    </row>
    <row r="21" spans="1:2" x14ac:dyDescent="0.35">
      <c r="A21" s="5" t="s">
        <v>55</v>
      </c>
      <c r="B21" s="6">
        <v>640.54999999999995</v>
      </c>
    </row>
    <row r="22" spans="1:2" x14ac:dyDescent="0.35">
      <c r="A22" s="5" t="s">
        <v>67</v>
      </c>
      <c r="B22" s="6">
        <v>622.5</v>
      </c>
    </row>
    <row r="23" spans="1:2" x14ac:dyDescent="0.35">
      <c r="A23" s="5" t="s">
        <v>46</v>
      </c>
      <c r="B23" s="6">
        <v>608</v>
      </c>
    </row>
    <row r="24" spans="1:2" x14ac:dyDescent="0.35">
      <c r="A24" s="5" t="s">
        <v>64</v>
      </c>
      <c r="B24" s="6">
        <v>576.44999999999982</v>
      </c>
    </row>
    <row r="25" spans="1:2" x14ac:dyDescent="0.35">
      <c r="A25" s="5" t="s">
        <v>57</v>
      </c>
      <c r="B25" s="6">
        <v>572.875</v>
      </c>
    </row>
    <row r="26" spans="1:2" x14ac:dyDescent="0.35">
      <c r="A26" s="5" t="s">
        <v>31</v>
      </c>
      <c r="B26" s="6">
        <v>568.52500000000009</v>
      </c>
    </row>
    <row r="27" spans="1:2" x14ac:dyDescent="0.35">
      <c r="A27" s="5" t="s">
        <v>36</v>
      </c>
      <c r="B27" s="6">
        <v>564.94999999999982</v>
      </c>
    </row>
    <row r="28" spans="1:2" x14ac:dyDescent="0.35">
      <c r="A28" s="5" t="s">
        <v>34</v>
      </c>
      <c r="B28" s="6">
        <v>563.97499999999991</v>
      </c>
    </row>
    <row r="29" spans="1:2" x14ac:dyDescent="0.35">
      <c r="A29" s="5" t="s">
        <v>45</v>
      </c>
      <c r="B29" s="6">
        <v>546.02500000000009</v>
      </c>
    </row>
    <row r="30" spans="1:2" x14ac:dyDescent="0.35">
      <c r="A30" s="5" t="s">
        <v>41</v>
      </c>
      <c r="B30" s="6">
        <v>539.97499999999991</v>
      </c>
    </row>
    <row r="31" spans="1:2" x14ac:dyDescent="0.35">
      <c r="A31" s="5" t="s">
        <v>37</v>
      </c>
      <c r="B31" s="6">
        <v>529.5</v>
      </c>
    </row>
    <row r="32" spans="1:2" x14ac:dyDescent="0.35">
      <c r="A32" s="5" t="s">
        <v>28</v>
      </c>
      <c r="B32" s="6">
        <v>520.47499999999991</v>
      </c>
    </row>
    <row r="33" spans="1:2" x14ac:dyDescent="0.35">
      <c r="A33" s="5" t="s">
        <v>44</v>
      </c>
      <c r="B33" s="6">
        <v>494.625</v>
      </c>
    </row>
    <row r="34" spans="1:2" x14ac:dyDescent="0.35">
      <c r="A34" s="5" t="s">
        <v>60</v>
      </c>
      <c r="B34" s="6">
        <v>483</v>
      </c>
    </row>
    <row r="35" spans="1:2" x14ac:dyDescent="0.35">
      <c r="A35" s="5" t="s">
        <v>53</v>
      </c>
      <c r="B35" s="6">
        <v>471.44999999999982</v>
      </c>
    </row>
    <row r="36" spans="1:2" x14ac:dyDescent="0.35">
      <c r="A36" s="5" t="s">
        <v>50</v>
      </c>
      <c r="B36" s="6">
        <v>446.97499999999991</v>
      </c>
    </row>
    <row r="37" spans="1:2" x14ac:dyDescent="0.35">
      <c r="A37" s="5" t="s">
        <v>29</v>
      </c>
      <c r="B37" s="6">
        <v>440.07499999999982</v>
      </c>
    </row>
    <row r="38" spans="1:2" x14ac:dyDescent="0.35">
      <c r="A38" s="5" t="s">
        <v>35</v>
      </c>
      <c r="B38" s="6">
        <v>436.625</v>
      </c>
    </row>
    <row r="39" spans="1:2" x14ac:dyDescent="0.35">
      <c r="A39" s="5" t="s">
        <v>52</v>
      </c>
      <c r="B39" s="6">
        <v>431.02500000000009</v>
      </c>
    </row>
    <row r="40" spans="1:2" x14ac:dyDescent="0.35">
      <c r="A40" s="5" t="s">
        <v>49</v>
      </c>
      <c r="B40" s="6">
        <v>402.59999999999991</v>
      </c>
    </row>
    <row r="41" spans="1:2" x14ac:dyDescent="0.35">
      <c r="A41" s="5" t="s">
        <v>20</v>
      </c>
      <c r="B41" s="6">
        <v>387.97499999999991</v>
      </c>
    </row>
    <row r="42" spans="1:2" x14ac:dyDescent="0.35">
      <c r="A42" s="5" t="s">
        <v>70</v>
      </c>
      <c r="B42" s="6">
        <v>375.625</v>
      </c>
    </row>
    <row r="43" spans="1:2" x14ac:dyDescent="0.35">
      <c r="A43" s="5" t="s">
        <v>61</v>
      </c>
      <c r="B43" s="6">
        <v>372.02500000000009</v>
      </c>
    </row>
    <row r="44" spans="1:2" x14ac:dyDescent="0.35">
      <c r="A44" s="5" t="s">
        <v>18</v>
      </c>
      <c r="B44" s="6">
        <v>301.52499999999986</v>
      </c>
    </row>
    <row r="45" spans="1:2" x14ac:dyDescent="0.35">
      <c r="A45" s="5" t="s">
        <v>32</v>
      </c>
      <c r="B45" s="6">
        <v>267.54999999999995</v>
      </c>
    </row>
    <row r="46" spans="1:2" x14ac:dyDescent="0.35">
      <c r="A46" s="5" t="s">
        <v>56</v>
      </c>
      <c r="B46" s="6">
        <v>262.07500000000005</v>
      </c>
    </row>
    <row r="47" spans="1:2" x14ac:dyDescent="0.35">
      <c r="A47" s="5" t="s">
        <v>54</v>
      </c>
      <c r="B47" s="6">
        <v>250.59999999999991</v>
      </c>
    </row>
    <row r="48" spans="1:2" x14ac:dyDescent="0.35">
      <c r="A48" s="5" t="s">
        <v>65</v>
      </c>
      <c r="B48" s="6">
        <v>245.14999999999986</v>
      </c>
    </row>
    <row r="49" spans="1:2" x14ac:dyDescent="0.35">
      <c r="A49" s="5" t="s">
        <v>33</v>
      </c>
      <c r="B49" s="6">
        <v>221.02499999999986</v>
      </c>
    </row>
    <row r="50" spans="1:2" x14ac:dyDescent="0.35">
      <c r="A50" s="5" t="s">
        <v>58</v>
      </c>
      <c r="B50" s="6">
        <v>143.625</v>
      </c>
    </row>
    <row r="51" spans="1:2" x14ac:dyDescent="0.35">
      <c r="A51" s="5" t="s">
        <v>68</v>
      </c>
      <c r="B51" s="6">
        <v>118.625</v>
      </c>
    </row>
    <row r="52" spans="1:2" x14ac:dyDescent="0.35">
      <c r="A52" s="5" t="s">
        <v>40</v>
      </c>
      <c r="B52" s="6">
        <v>76.224999999999909</v>
      </c>
    </row>
    <row r="53" spans="1:2" x14ac:dyDescent="0.35">
      <c r="A53" s="5" t="s">
        <v>69</v>
      </c>
      <c r="B53" s="6">
        <v>7.7000000000000455</v>
      </c>
    </row>
    <row r="54" spans="1:2" x14ac:dyDescent="0.35">
      <c r="A54" s="5" t="s">
        <v>73</v>
      </c>
      <c r="B54" s="6">
        <v>27979.925000000003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6E863-4863-4312-8E98-BC332DA5F52A}">
  <dimension ref="A3:E8"/>
  <sheetViews>
    <sheetView workbookViewId="0">
      <selection activeCell="R19" sqref="R19"/>
    </sheetView>
  </sheetViews>
  <sheetFormatPr defaultRowHeight="14.5" x14ac:dyDescent="0.35"/>
  <cols>
    <col min="1" max="1" width="12.36328125" bestFit="1" customWidth="1"/>
    <col min="2" max="2" width="17.90625" bestFit="1" customWidth="1"/>
    <col min="3" max="3" width="17.7265625" bestFit="1" customWidth="1"/>
    <col min="4" max="4" width="19.81640625" bestFit="1" customWidth="1"/>
    <col min="5" max="5" width="20.81640625" bestFit="1" customWidth="1"/>
  </cols>
  <sheetData>
    <row r="3" spans="1:5" x14ac:dyDescent="0.35">
      <c r="A3" s="4" t="s">
        <v>72</v>
      </c>
      <c r="B3" t="s">
        <v>78</v>
      </c>
      <c r="C3" t="s">
        <v>79</v>
      </c>
      <c r="D3" t="s">
        <v>80</v>
      </c>
      <c r="E3" t="s">
        <v>81</v>
      </c>
    </row>
    <row r="4" spans="1:5" x14ac:dyDescent="0.35">
      <c r="A4" s="5" t="s">
        <v>21</v>
      </c>
      <c r="B4">
        <v>55</v>
      </c>
      <c r="C4">
        <v>73</v>
      </c>
      <c r="D4">
        <v>58</v>
      </c>
      <c r="E4">
        <v>65</v>
      </c>
    </row>
    <row r="5" spans="1:5" x14ac:dyDescent="0.35">
      <c r="A5" s="5" t="s">
        <v>24</v>
      </c>
      <c r="B5">
        <v>70</v>
      </c>
      <c r="C5">
        <v>55</v>
      </c>
      <c r="D5">
        <v>62</v>
      </c>
      <c r="E5">
        <v>62</v>
      </c>
    </row>
    <row r="6" spans="1:5" x14ac:dyDescent="0.35">
      <c r="A6" s="5" t="s">
        <v>19</v>
      </c>
      <c r="B6">
        <v>60</v>
      </c>
      <c r="C6">
        <v>46</v>
      </c>
      <c r="D6">
        <v>46</v>
      </c>
      <c r="E6">
        <v>66</v>
      </c>
    </row>
    <row r="7" spans="1:5" x14ac:dyDescent="0.35">
      <c r="A7" s="5" t="s">
        <v>26</v>
      </c>
      <c r="B7">
        <v>82</v>
      </c>
      <c r="C7">
        <v>70</v>
      </c>
      <c r="D7">
        <v>80</v>
      </c>
      <c r="E7">
        <v>73</v>
      </c>
    </row>
    <row r="8" spans="1:5" x14ac:dyDescent="0.35">
      <c r="A8" s="5" t="s">
        <v>73</v>
      </c>
      <c r="B8">
        <v>267</v>
      </c>
      <c r="C8">
        <v>244</v>
      </c>
      <c r="D8">
        <v>246</v>
      </c>
      <c r="E8">
        <v>266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7DA5-66E7-459A-892B-5768EC24B0C6}">
  <dimension ref="A1"/>
  <sheetViews>
    <sheetView tabSelected="1" workbookViewId="0">
      <selection activeCell="Q51" sqref="Q51"/>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7A97-62B8-485F-8B7C-FB64187DD6E4}">
  <dimension ref="A2:R52"/>
  <sheetViews>
    <sheetView topLeftCell="A2" zoomScale="105" workbookViewId="0">
      <selection sqref="A1:S52"/>
    </sheetView>
  </sheetViews>
  <sheetFormatPr defaultRowHeight="14.5" x14ac:dyDescent="0.35"/>
  <cols>
    <col min="1" max="1" width="18.26953125" bestFit="1" customWidth="1"/>
    <col min="2" max="2" width="13.1796875" customWidth="1"/>
    <col min="4" max="4" width="12.54296875" customWidth="1"/>
    <col min="5" max="5" width="12.81640625" customWidth="1"/>
    <col min="6" max="6" width="11.7265625" customWidth="1"/>
    <col min="7" max="7" width="10.54296875" customWidth="1"/>
    <col min="8" max="8" width="13.54296875" bestFit="1" customWidth="1"/>
    <col min="9" max="9" width="11.453125" bestFit="1" customWidth="1"/>
    <col min="10" max="10" width="13.26953125" bestFit="1" customWidth="1"/>
    <col min="11" max="11" width="14.26953125" customWidth="1"/>
    <col min="12" max="12" width="16.54296875" customWidth="1"/>
    <col min="13" max="13" width="15.26953125" customWidth="1"/>
    <col min="14" max="14" width="17" bestFit="1" customWidth="1"/>
    <col min="15" max="15" width="16.81640625" customWidth="1"/>
    <col min="16" max="16" width="19.81640625" customWidth="1"/>
    <col min="17" max="17" width="13.81640625" bestFit="1" customWidth="1"/>
    <col min="18" max="18" width="10.7265625" bestFit="1" customWidth="1"/>
  </cols>
  <sheetData>
    <row r="2" spans="1:18" ht="15.5" x14ac:dyDescent="0.3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row>
    <row r="3" spans="1:18" x14ac:dyDescent="0.35">
      <c r="A3" s="2" t="s">
        <v>18</v>
      </c>
      <c r="B3" s="2">
        <v>1002</v>
      </c>
      <c r="C3" s="2" t="s">
        <v>19</v>
      </c>
      <c r="D3" s="3">
        <f t="shared" ref="D3:D52" si="0">I3+K3+M3+O3</f>
        <v>1853.05</v>
      </c>
      <c r="E3" s="3">
        <f>D3*0.5</f>
        <v>926.52499999999998</v>
      </c>
      <c r="F3" s="3">
        <f>E3+G3</f>
        <v>1551.5250000000001</v>
      </c>
      <c r="G3" s="3">
        <v>625</v>
      </c>
      <c r="H3" s="2">
        <v>6</v>
      </c>
      <c r="I3" s="3">
        <f>H3*74.95</f>
        <v>449.70000000000005</v>
      </c>
      <c r="J3" s="2">
        <v>2</v>
      </c>
      <c r="K3" s="3">
        <f>J3*144.95</f>
        <v>289.89999999999998</v>
      </c>
      <c r="L3" s="2">
        <v>7</v>
      </c>
      <c r="M3" s="3">
        <f>L3*49.95</f>
        <v>349.65000000000003</v>
      </c>
      <c r="N3" s="2">
        <v>4</v>
      </c>
      <c r="O3" s="3">
        <f>N3*190.95</f>
        <v>763.8</v>
      </c>
      <c r="P3" s="2">
        <f>H3+J3+L3+N3</f>
        <v>19</v>
      </c>
      <c r="Q3" s="3">
        <f>I3+K3+M3+O3</f>
        <v>1853.05</v>
      </c>
      <c r="R3" s="3">
        <f>Q3-F3</f>
        <v>301.52499999999986</v>
      </c>
    </row>
    <row r="4" spans="1:18" x14ac:dyDescent="0.35">
      <c r="A4" s="2" t="s">
        <v>20</v>
      </c>
      <c r="B4" s="2">
        <v>1007</v>
      </c>
      <c r="C4" s="2" t="s">
        <v>21</v>
      </c>
      <c r="D4" s="3">
        <f t="shared" si="0"/>
        <v>2025.9499999999998</v>
      </c>
      <c r="E4" s="3">
        <f t="shared" ref="E4:E52" si="1">D4*0.5</f>
        <v>1012.9749999999999</v>
      </c>
      <c r="F4" s="3">
        <f t="shared" ref="F4:F52" si="2">E4+G4</f>
        <v>1637.9749999999999</v>
      </c>
      <c r="G4" s="3">
        <v>625</v>
      </c>
      <c r="H4" s="2">
        <v>5</v>
      </c>
      <c r="I4" s="3">
        <f t="shared" ref="I4:I52" si="3">H4*74.95</f>
        <v>374.75</v>
      </c>
      <c r="J4" s="2">
        <v>6</v>
      </c>
      <c r="K4" s="3">
        <f t="shared" ref="K4:K52" si="4">J4*144.95</f>
        <v>869.69999999999993</v>
      </c>
      <c r="L4" s="2">
        <v>8</v>
      </c>
      <c r="M4" s="3">
        <f t="shared" ref="M4:M52" si="5">L4*49.95</f>
        <v>399.6</v>
      </c>
      <c r="N4" s="2">
        <v>2</v>
      </c>
      <c r="O4" s="3">
        <f t="shared" ref="O4:O52" si="6">N4*190.95</f>
        <v>381.9</v>
      </c>
      <c r="P4" s="2">
        <f t="shared" ref="P4:Q52" si="7">H4+J4+L4+N4</f>
        <v>21</v>
      </c>
      <c r="Q4" s="3">
        <f t="shared" si="7"/>
        <v>2025.9499999999998</v>
      </c>
      <c r="R4" s="3">
        <f t="shared" ref="R4:R52" si="8">Q4-F4</f>
        <v>387.97499999999991</v>
      </c>
    </row>
    <row r="5" spans="1:18" x14ac:dyDescent="0.35">
      <c r="A5" s="2" t="s">
        <v>22</v>
      </c>
      <c r="B5" s="2">
        <v>1015</v>
      </c>
      <c r="C5" s="2" t="s">
        <v>21</v>
      </c>
      <c r="D5" s="3">
        <f t="shared" si="0"/>
        <v>3004.7999999999997</v>
      </c>
      <c r="E5" s="3">
        <f t="shared" si="1"/>
        <v>1502.3999999999999</v>
      </c>
      <c r="F5" s="3">
        <f t="shared" si="2"/>
        <v>2127.3999999999996</v>
      </c>
      <c r="G5" s="3">
        <v>625</v>
      </c>
      <c r="H5" s="2">
        <v>8</v>
      </c>
      <c r="I5" s="3">
        <f t="shared" si="3"/>
        <v>599.6</v>
      </c>
      <c r="J5" s="2">
        <v>8</v>
      </c>
      <c r="K5" s="3">
        <f t="shared" si="4"/>
        <v>1159.5999999999999</v>
      </c>
      <c r="L5" s="2">
        <v>2</v>
      </c>
      <c r="M5" s="3">
        <f t="shared" si="5"/>
        <v>99.9</v>
      </c>
      <c r="N5" s="2">
        <v>6</v>
      </c>
      <c r="O5" s="3">
        <f t="shared" si="6"/>
        <v>1145.6999999999998</v>
      </c>
      <c r="P5" s="2">
        <f t="shared" si="7"/>
        <v>24</v>
      </c>
      <c r="Q5" s="3">
        <f t="shared" si="7"/>
        <v>3004.7999999999997</v>
      </c>
      <c r="R5" s="3">
        <f t="shared" si="8"/>
        <v>877.40000000000009</v>
      </c>
    </row>
    <row r="6" spans="1:18" x14ac:dyDescent="0.35">
      <c r="A6" s="2" t="s">
        <v>23</v>
      </c>
      <c r="B6" s="2">
        <v>1024</v>
      </c>
      <c r="C6" s="2" t="s">
        <v>24</v>
      </c>
      <c r="D6" s="3">
        <f t="shared" si="0"/>
        <v>3172.7</v>
      </c>
      <c r="E6" s="3">
        <f t="shared" si="1"/>
        <v>1586.35</v>
      </c>
      <c r="F6" s="3">
        <f t="shared" si="2"/>
        <v>2211.35</v>
      </c>
      <c r="G6" s="3">
        <v>625</v>
      </c>
      <c r="H6" s="2">
        <v>9</v>
      </c>
      <c r="I6" s="3">
        <f t="shared" si="3"/>
        <v>674.55000000000007</v>
      </c>
      <c r="J6" s="2">
        <v>4</v>
      </c>
      <c r="K6" s="3">
        <f t="shared" si="4"/>
        <v>579.79999999999995</v>
      </c>
      <c r="L6" s="2">
        <v>4</v>
      </c>
      <c r="M6" s="3">
        <f t="shared" si="5"/>
        <v>199.8</v>
      </c>
      <c r="N6" s="2">
        <v>9</v>
      </c>
      <c r="O6" s="3">
        <f t="shared" si="6"/>
        <v>1718.55</v>
      </c>
      <c r="P6" s="2">
        <f t="shared" si="7"/>
        <v>26</v>
      </c>
      <c r="Q6" s="3">
        <f t="shared" si="7"/>
        <v>3172.7</v>
      </c>
      <c r="R6" s="3">
        <f t="shared" si="8"/>
        <v>961.34999999999991</v>
      </c>
    </row>
    <row r="7" spans="1:18" x14ac:dyDescent="0.35">
      <c r="A7" s="2" t="s">
        <v>25</v>
      </c>
      <c r="B7" s="2">
        <v>1028</v>
      </c>
      <c r="C7" s="2" t="s">
        <v>26</v>
      </c>
      <c r="D7" s="3">
        <f t="shared" si="0"/>
        <v>2707.85</v>
      </c>
      <c r="E7" s="3">
        <f t="shared" si="1"/>
        <v>1353.925</v>
      </c>
      <c r="F7" s="3">
        <f t="shared" si="2"/>
        <v>1978.925</v>
      </c>
      <c r="G7" s="3">
        <v>625</v>
      </c>
      <c r="H7" s="2">
        <v>4</v>
      </c>
      <c r="I7" s="3">
        <f t="shared" si="3"/>
        <v>299.8</v>
      </c>
      <c r="J7" s="2">
        <v>2</v>
      </c>
      <c r="K7" s="3">
        <f t="shared" si="4"/>
        <v>289.89999999999998</v>
      </c>
      <c r="L7" s="2">
        <v>8</v>
      </c>
      <c r="M7" s="3">
        <f t="shared" si="5"/>
        <v>399.6</v>
      </c>
      <c r="N7" s="2">
        <v>9</v>
      </c>
      <c r="O7" s="3">
        <f t="shared" si="6"/>
        <v>1718.55</v>
      </c>
      <c r="P7" s="2">
        <f t="shared" si="7"/>
        <v>23</v>
      </c>
      <c r="Q7" s="3">
        <f t="shared" si="7"/>
        <v>2707.85</v>
      </c>
      <c r="R7" s="3">
        <f t="shared" si="8"/>
        <v>728.92499999999995</v>
      </c>
    </row>
    <row r="8" spans="1:18" x14ac:dyDescent="0.35">
      <c r="A8" s="2" t="s">
        <v>27</v>
      </c>
      <c r="B8" s="2">
        <v>1034</v>
      </c>
      <c r="C8" s="2" t="s">
        <v>24</v>
      </c>
      <c r="D8" s="3">
        <f t="shared" si="0"/>
        <v>2623.8</v>
      </c>
      <c r="E8" s="3">
        <f t="shared" si="1"/>
        <v>1311.9</v>
      </c>
      <c r="F8" s="3">
        <f t="shared" si="2"/>
        <v>1936.9</v>
      </c>
      <c r="G8" s="3">
        <v>625</v>
      </c>
      <c r="H8" s="2">
        <v>6</v>
      </c>
      <c r="I8" s="3">
        <f t="shared" si="3"/>
        <v>449.70000000000005</v>
      </c>
      <c r="J8" s="2">
        <v>6</v>
      </c>
      <c r="K8" s="3">
        <f t="shared" si="4"/>
        <v>869.69999999999993</v>
      </c>
      <c r="L8" s="2">
        <v>7</v>
      </c>
      <c r="M8" s="3">
        <f t="shared" si="5"/>
        <v>349.65000000000003</v>
      </c>
      <c r="N8" s="2">
        <v>5</v>
      </c>
      <c r="O8" s="3">
        <f t="shared" si="6"/>
        <v>954.75</v>
      </c>
      <c r="P8" s="2">
        <f t="shared" si="7"/>
        <v>24</v>
      </c>
      <c r="Q8" s="3">
        <f t="shared" si="7"/>
        <v>2623.8</v>
      </c>
      <c r="R8" s="3">
        <f t="shared" si="8"/>
        <v>686.90000000000009</v>
      </c>
    </row>
    <row r="9" spans="1:18" x14ac:dyDescent="0.35">
      <c r="A9" s="2" t="s">
        <v>28</v>
      </c>
      <c r="B9" s="2">
        <v>1042</v>
      </c>
      <c r="C9" s="2" t="s">
        <v>26</v>
      </c>
      <c r="D9" s="3">
        <f t="shared" si="0"/>
        <v>2290.9499999999998</v>
      </c>
      <c r="E9" s="3">
        <f t="shared" si="1"/>
        <v>1145.4749999999999</v>
      </c>
      <c r="F9" s="3">
        <f t="shared" si="2"/>
        <v>1770.4749999999999</v>
      </c>
      <c r="G9" s="3">
        <v>625</v>
      </c>
      <c r="H9" s="2">
        <v>8</v>
      </c>
      <c r="I9" s="3">
        <f t="shared" si="3"/>
        <v>599.6</v>
      </c>
      <c r="J9" s="2">
        <v>8</v>
      </c>
      <c r="K9" s="3">
        <f t="shared" si="4"/>
        <v>1159.5999999999999</v>
      </c>
      <c r="L9" s="2">
        <v>3</v>
      </c>
      <c r="M9" s="3">
        <f t="shared" si="5"/>
        <v>149.85000000000002</v>
      </c>
      <c r="N9" s="2">
        <v>2</v>
      </c>
      <c r="O9" s="3">
        <f t="shared" si="6"/>
        <v>381.9</v>
      </c>
      <c r="P9" s="2">
        <f t="shared" si="7"/>
        <v>21</v>
      </c>
      <c r="Q9" s="3">
        <f t="shared" si="7"/>
        <v>2290.9499999999998</v>
      </c>
      <c r="R9" s="3">
        <f t="shared" si="8"/>
        <v>520.47499999999991</v>
      </c>
    </row>
    <row r="10" spans="1:18" x14ac:dyDescent="0.35">
      <c r="A10" s="2" t="s">
        <v>29</v>
      </c>
      <c r="B10" s="2">
        <v>1048</v>
      </c>
      <c r="C10" s="2" t="s">
        <v>19</v>
      </c>
      <c r="D10" s="3">
        <f t="shared" si="0"/>
        <v>2130.1499999999996</v>
      </c>
      <c r="E10" s="3">
        <f t="shared" si="1"/>
        <v>1065.0749999999998</v>
      </c>
      <c r="F10" s="3">
        <f t="shared" si="2"/>
        <v>1690.0749999999998</v>
      </c>
      <c r="G10" s="3">
        <v>625</v>
      </c>
      <c r="H10" s="2">
        <v>6</v>
      </c>
      <c r="I10" s="3">
        <f t="shared" si="3"/>
        <v>449.70000000000005</v>
      </c>
      <c r="J10" s="2">
        <v>3</v>
      </c>
      <c r="K10" s="3">
        <f t="shared" si="4"/>
        <v>434.84999999999997</v>
      </c>
      <c r="L10" s="2">
        <v>2</v>
      </c>
      <c r="M10" s="3">
        <f t="shared" si="5"/>
        <v>99.9</v>
      </c>
      <c r="N10" s="2">
        <v>6</v>
      </c>
      <c r="O10" s="3">
        <f t="shared" si="6"/>
        <v>1145.6999999999998</v>
      </c>
      <c r="P10" s="2">
        <f t="shared" si="7"/>
        <v>17</v>
      </c>
      <c r="Q10" s="3">
        <f t="shared" si="7"/>
        <v>2130.1499999999996</v>
      </c>
      <c r="R10" s="3">
        <f t="shared" si="8"/>
        <v>440.07499999999982</v>
      </c>
    </row>
    <row r="11" spans="1:18" x14ac:dyDescent="0.35">
      <c r="A11" s="2" t="s">
        <v>30</v>
      </c>
      <c r="B11" s="2">
        <v>1051</v>
      </c>
      <c r="C11" s="2" t="s">
        <v>21</v>
      </c>
      <c r="D11" s="3">
        <f t="shared" si="0"/>
        <v>2920.8999999999996</v>
      </c>
      <c r="E11" s="3">
        <f t="shared" si="1"/>
        <v>1460.4499999999998</v>
      </c>
      <c r="F11" s="3">
        <f t="shared" si="2"/>
        <v>2085.4499999999998</v>
      </c>
      <c r="G11" s="3">
        <v>625</v>
      </c>
      <c r="H11" s="2">
        <v>3</v>
      </c>
      <c r="I11" s="3">
        <f t="shared" si="3"/>
        <v>224.85000000000002</v>
      </c>
      <c r="J11" s="2">
        <v>8</v>
      </c>
      <c r="K11" s="3">
        <f t="shared" si="4"/>
        <v>1159.5999999999999</v>
      </c>
      <c r="L11" s="2">
        <v>4</v>
      </c>
      <c r="M11" s="3">
        <f t="shared" si="5"/>
        <v>199.8</v>
      </c>
      <c r="N11" s="2">
        <v>7</v>
      </c>
      <c r="O11" s="3">
        <f t="shared" si="6"/>
        <v>1336.6499999999999</v>
      </c>
      <c r="P11" s="2">
        <f t="shared" si="7"/>
        <v>22</v>
      </c>
      <c r="Q11" s="3">
        <f t="shared" si="7"/>
        <v>2920.8999999999996</v>
      </c>
      <c r="R11" s="3">
        <f t="shared" si="8"/>
        <v>835.44999999999982</v>
      </c>
    </row>
    <row r="12" spans="1:18" x14ac:dyDescent="0.35">
      <c r="A12" s="2" t="s">
        <v>31</v>
      </c>
      <c r="B12" s="2">
        <v>1052</v>
      </c>
      <c r="C12" s="2" t="s">
        <v>26</v>
      </c>
      <c r="D12" s="3">
        <f t="shared" si="0"/>
        <v>2387.0500000000002</v>
      </c>
      <c r="E12" s="3">
        <f t="shared" si="1"/>
        <v>1193.5250000000001</v>
      </c>
      <c r="F12" s="3">
        <f t="shared" si="2"/>
        <v>1818.5250000000001</v>
      </c>
      <c r="G12" s="3">
        <v>625</v>
      </c>
      <c r="H12" s="2">
        <v>1</v>
      </c>
      <c r="I12" s="3">
        <f t="shared" si="3"/>
        <v>74.95</v>
      </c>
      <c r="J12" s="2">
        <v>3</v>
      </c>
      <c r="K12" s="3">
        <f t="shared" si="4"/>
        <v>434.84999999999997</v>
      </c>
      <c r="L12" s="2">
        <v>7</v>
      </c>
      <c r="M12" s="3">
        <f t="shared" si="5"/>
        <v>349.65000000000003</v>
      </c>
      <c r="N12" s="2">
        <v>8</v>
      </c>
      <c r="O12" s="3">
        <f t="shared" si="6"/>
        <v>1527.6</v>
      </c>
      <c r="P12" s="2">
        <f t="shared" si="7"/>
        <v>19</v>
      </c>
      <c r="Q12" s="3">
        <f t="shared" si="7"/>
        <v>2387.0500000000002</v>
      </c>
      <c r="R12" s="3">
        <f t="shared" si="8"/>
        <v>568.52500000000009</v>
      </c>
    </row>
    <row r="13" spans="1:18" x14ac:dyDescent="0.35">
      <c r="A13" s="2" t="s">
        <v>32</v>
      </c>
      <c r="B13" s="2">
        <v>1059</v>
      </c>
      <c r="C13" s="2" t="s">
        <v>26</v>
      </c>
      <c r="D13" s="3">
        <f t="shared" si="0"/>
        <v>1785.1</v>
      </c>
      <c r="E13" s="3">
        <f t="shared" si="1"/>
        <v>892.55</v>
      </c>
      <c r="F13" s="3">
        <f t="shared" si="2"/>
        <v>1517.55</v>
      </c>
      <c r="G13" s="3">
        <v>625</v>
      </c>
      <c r="H13" s="2">
        <v>7</v>
      </c>
      <c r="I13" s="3">
        <f t="shared" si="3"/>
        <v>524.65</v>
      </c>
      <c r="J13" s="2">
        <v>6</v>
      </c>
      <c r="K13" s="3">
        <f t="shared" si="4"/>
        <v>869.69999999999993</v>
      </c>
      <c r="L13" s="2">
        <v>4</v>
      </c>
      <c r="M13" s="3">
        <f t="shared" si="5"/>
        <v>199.8</v>
      </c>
      <c r="N13" s="2">
        <v>1</v>
      </c>
      <c r="O13" s="3">
        <f t="shared" si="6"/>
        <v>190.95</v>
      </c>
      <c r="P13" s="2">
        <f t="shared" si="7"/>
        <v>18</v>
      </c>
      <c r="Q13" s="3">
        <f t="shared" si="7"/>
        <v>1785.1</v>
      </c>
      <c r="R13" s="3">
        <f t="shared" si="8"/>
        <v>267.54999999999995</v>
      </c>
    </row>
    <row r="14" spans="1:18" x14ac:dyDescent="0.35">
      <c r="A14" s="2" t="s">
        <v>33</v>
      </c>
      <c r="B14" s="2">
        <v>1068</v>
      </c>
      <c r="C14" s="2" t="s">
        <v>19</v>
      </c>
      <c r="D14" s="3">
        <f t="shared" si="0"/>
        <v>1692.05</v>
      </c>
      <c r="E14" s="3">
        <f t="shared" si="1"/>
        <v>846.02499999999998</v>
      </c>
      <c r="F14" s="3">
        <f t="shared" si="2"/>
        <v>1471.0250000000001</v>
      </c>
      <c r="G14" s="3">
        <v>625</v>
      </c>
      <c r="H14" s="2">
        <v>9</v>
      </c>
      <c r="I14" s="3">
        <f t="shared" si="3"/>
        <v>674.55000000000007</v>
      </c>
      <c r="J14" s="2">
        <v>1</v>
      </c>
      <c r="K14" s="3">
        <f t="shared" si="4"/>
        <v>144.94999999999999</v>
      </c>
      <c r="L14" s="2">
        <v>6</v>
      </c>
      <c r="M14" s="3">
        <f t="shared" si="5"/>
        <v>299.70000000000005</v>
      </c>
      <c r="N14" s="2">
        <v>3</v>
      </c>
      <c r="O14" s="3">
        <f t="shared" si="6"/>
        <v>572.84999999999991</v>
      </c>
      <c r="P14" s="2">
        <f t="shared" si="7"/>
        <v>19</v>
      </c>
      <c r="Q14" s="3">
        <f t="shared" si="7"/>
        <v>1692.05</v>
      </c>
      <c r="R14" s="3">
        <f t="shared" si="8"/>
        <v>221.02499999999986</v>
      </c>
    </row>
    <row r="15" spans="1:18" x14ac:dyDescent="0.35">
      <c r="A15" s="2" t="s">
        <v>34</v>
      </c>
      <c r="B15" s="2">
        <v>1072</v>
      </c>
      <c r="C15" s="2" t="s">
        <v>21</v>
      </c>
      <c r="D15" s="3">
        <f t="shared" si="0"/>
        <v>2377.9499999999998</v>
      </c>
      <c r="E15" s="3">
        <f t="shared" si="1"/>
        <v>1188.9749999999999</v>
      </c>
      <c r="F15" s="3">
        <f t="shared" si="2"/>
        <v>1813.9749999999999</v>
      </c>
      <c r="G15" s="3">
        <v>625</v>
      </c>
      <c r="H15" s="2">
        <v>4</v>
      </c>
      <c r="I15" s="3">
        <f t="shared" si="3"/>
        <v>299.8</v>
      </c>
      <c r="J15" s="2">
        <v>7</v>
      </c>
      <c r="K15" s="3">
        <f t="shared" si="4"/>
        <v>1014.6499999999999</v>
      </c>
      <c r="L15" s="2">
        <v>6</v>
      </c>
      <c r="M15" s="3">
        <f t="shared" si="5"/>
        <v>299.70000000000005</v>
      </c>
      <c r="N15" s="2">
        <v>4</v>
      </c>
      <c r="O15" s="3">
        <f t="shared" si="6"/>
        <v>763.8</v>
      </c>
      <c r="P15" s="2">
        <f t="shared" si="7"/>
        <v>21</v>
      </c>
      <c r="Q15" s="3">
        <f t="shared" si="7"/>
        <v>2377.9499999999998</v>
      </c>
      <c r="R15" s="3">
        <f t="shared" si="8"/>
        <v>563.97499999999991</v>
      </c>
    </row>
    <row r="16" spans="1:18" x14ac:dyDescent="0.35">
      <c r="A16" s="2" t="s">
        <v>35</v>
      </c>
      <c r="B16" s="2">
        <v>1074</v>
      </c>
      <c r="C16" s="2" t="s">
        <v>24</v>
      </c>
      <c r="D16" s="3">
        <f t="shared" si="0"/>
        <v>2123.25</v>
      </c>
      <c r="E16" s="3">
        <f t="shared" si="1"/>
        <v>1061.625</v>
      </c>
      <c r="F16" s="3">
        <f t="shared" si="2"/>
        <v>1686.625</v>
      </c>
      <c r="G16" s="3">
        <v>625</v>
      </c>
      <c r="H16" s="2">
        <v>2</v>
      </c>
      <c r="I16" s="3">
        <f t="shared" si="3"/>
        <v>149.9</v>
      </c>
      <c r="J16" s="2">
        <v>8</v>
      </c>
      <c r="K16" s="3">
        <f t="shared" si="4"/>
        <v>1159.5999999999999</v>
      </c>
      <c r="L16" s="2">
        <v>1</v>
      </c>
      <c r="M16" s="3">
        <f t="shared" si="5"/>
        <v>49.95</v>
      </c>
      <c r="N16" s="2">
        <v>4</v>
      </c>
      <c r="O16" s="3">
        <f t="shared" si="6"/>
        <v>763.8</v>
      </c>
      <c r="P16" s="2">
        <f t="shared" si="7"/>
        <v>15</v>
      </c>
      <c r="Q16" s="3">
        <f t="shared" si="7"/>
        <v>2123.25</v>
      </c>
      <c r="R16" s="3">
        <f t="shared" si="8"/>
        <v>436.625</v>
      </c>
    </row>
    <row r="17" spans="1:18" x14ac:dyDescent="0.35">
      <c r="A17" s="2" t="s">
        <v>36</v>
      </c>
      <c r="B17" s="2">
        <v>1080</v>
      </c>
      <c r="C17" s="2" t="s">
        <v>26</v>
      </c>
      <c r="D17" s="3">
        <f t="shared" si="0"/>
        <v>2379.8999999999996</v>
      </c>
      <c r="E17" s="3">
        <f t="shared" si="1"/>
        <v>1189.9499999999998</v>
      </c>
      <c r="F17" s="3">
        <f t="shared" si="2"/>
        <v>1814.9499999999998</v>
      </c>
      <c r="G17" s="3">
        <v>625</v>
      </c>
      <c r="H17" s="2">
        <v>6</v>
      </c>
      <c r="I17" s="3">
        <f t="shared" si="3"/>
        <v>449.70000000000005</v>
      </c>
      <c r="J17" s="2">
        <v>3</v>
      </c>
      <c r="K17" s="3">
        <f t="shared" si="4"/>
        <v>434.84999999999997</v>
      </c>
      <c r="L17" s="2">
        <v>7</v>
      </c>
      <c r="M17" s="3">
        <f t="shared" si="5"/>
        <v>349.65000000000003</v>
      </c>
      <c r="N17" s="2">
        <v>6</v>
      </c>
      <c r="O17" s="3">
        <f t="shared" si="6"/>
        <v>1145.6999999999998</v>
      </c>
      <c r="P17" s="2">
        <f t="shared" si="7"/>
        <v>22</v>
      </c>
      <c r="Q17" s="3">
        <f t="shared" si="7"/>
        <v>2379.8999999999996</v>
      </c>
      <c r="R17" s="3">
        <f t="shared" si="8"/>
        <v>564.94999999999982</v>
      </c>
    </row>
    <row r="18" spans="1:18" x14ac:dyDescent="0.35">
      <c r="A18" s="2" t="s">
        <v>37</v>
      </c>
      <c r="B18" s="2">
        <v>1089</v>
      </c>
      <c r="C18" s="2" t="s">
        <v>19</v>
      </c>
      <c r="D18" s="3">
        <f t="shared" si="0"/>
        <v>2309</v>
      </c>
      <c r="E18" s="3">
        <f t="shared" si="1"/>
        <v>1154.5</v>
      </c>
      <c r="F18" s="3">
        <f t="shared" si="2"/>
        <v>1779.5</v>
      </c>
      <c r="G18" s="3">
        <v>625</v>
      </c>
      <c r="H18" s="2">
        <v>9</v>
      </c>
      <c r="I18" s="3">
        <f t="shared" si="3"/>
        <v>674.55000000000007</v>
      </c>
      <c r="J18" s="2">
        <v>4</v>
      </c>
      <c r="K18" s="3">
        <f t="shared" si="4"/>
        <v>579.79999999999995</v>
      </c>
      <c r="L18" s="2">
        <v>2</v>
      </c>
      <c r="M18" s="3">
        <f t="shared" si="5"/>
        <v>99.9</v>
      </c>
      <c r="N18" s="2">
        <v>5</v>
      </c>
      <c r="O18" s="3">
        <f t="shared" si="6"/>
        <v>954.75</v>
      </c>
      <c r="P18" s="2">
        <f t="shared" si="7"/>
        <v>20</v>
      </c>
      <c r="Q18" s="3">
        <f t="shared" si="7"/>
        <v>2309</v>
      </c>
      <c r="R18" s="3">
        <f t="shared" si="8"/>
        <v>529.5</v>
      </c>
    </row>
    <row r="19" spans="1:18" x14ac:dyDescent="0.35">
      <c r="A19" s="2" t="s">
        <v>38</v>
      </c>
      <c r="B19" s="2">
        <v>1098</v>
      </c>
      <c r="C19" s="2" t="s">
        <v>24</v>
      </c>
      <c r="D19" s="3">
        <f t="shared" si="0"/>
        <v>2891.65</v>
      </c>
      <c r="E19" s="3">
        <f t="shared" si="1"/>
        <v>1445.825</v>
      </c>
      <c r="F19" s="3">
        <f t="shared" si="2"/>
        <v>2070.8249999999998</v>
      </c>
      <c r="G19" s="3">
        <v>625</v>
      </c>
      <c r="H19" s="2">
        <v>9</v>
      </c>
      <c r="I19" s="3">
        <f t="shared" si="3"/>
        <v>674.55000000000007</v>
      </c>
      <c r="J19" s="2">
        <v>2</v>
      </c>
      <c r="K19" s="3">
        <f t="shared" si="4"/>
        <v>289.89999999999998</v>
      </c>
      <c r="L19" s="2">
        <v>8</v>
      </c>
      <c r="M19" s="3">
        <f t="shared" si="5"/>
        <v>399.6</v>
      </c>
      <c r="N19" s="2">
        <v>8</v>
      </c>
      <c r="O19" s="3">
        <f t="shared" si="6"/>
        <v>1527.6</v>
      </c>
      <c r="P19" s="2">
        <f t="shared" si="7"/>
        <v>27</v>
      </c>
      <c r="Q19" s="3">
        <f t="shared" si="7"/>
        <v>2891.65</v>
      </c>
      <c r="R19" s="3">
        <f t="shared" si="8"/>
        <v>820.82500000000027</v>
      </c>
    </row>
    <row r="20" spans="1:18" x14ac:dyDescent="0.35">
      <c r="A20" s="2" t="s">
        <v>39</v>
      </c>
      <c r="B20" s="2">
        <v>1103</v>
      </c>
      <c r="C20" s="2" t="s">
        <v>26</v>
      </c>
      <c r="D20" s="3">
        <f t="shared" si="0"/>
        <v>2644.7999999999997</v>
      </c>
      <c r="E20" s="3">
        <f t="shared" si="1"/>
        <v>1322.3999999999999</v>
      </c>
      <c r="F20" s="3">
        <f t="shared" si="2"/>
        <v>1947.3999999999999</v>
      </c>
      <c r="G20" s="3">
        <v>625</v>
      </c>
      <c r="H20" s="2">
        <v>5</v>
      </c>
      <c r="I20" s="3">
        <f t="shared" si="3"/>
        <v>374.75</v>
      </c>
      <c r="J20" s="2">
        <v>5</v>
      </c>
      <c r="K20" s="3">
        <f t="shared" si="4"/>
        <v>724.75</v>
      </c>
      <c r="L20" s="2">
        <v>8</v>
      </c>
      <c r="M20" s="3">
        <f t="shared" si="5"/>
        <v>399.6</v>
      </c>
      <c r="N20" s="2">
        <v>6</v>
      </c>
      <c r="O20" s="3">
        <f t="shared" si="6"/>
        <v>1145.6999999999998</v>
      </c>
      <c r="P20" s="2">
        <f t="shared" si="7"/>
        <v>24</v>
      </c>
      <c r="Q20" s="3">
        <f t="shared" si="7"/>
        <v>2644.7999999999997</v>
      </c>
      <c r="R20" s="3">
        <f t="shared" si="8"/>
        <v>697.39999999999986</v>
      </c>
    </row>
    <row r="21" spans="1:18" x14ac:dyDescent="0.35">
      <c r="A21" s="2" t="s">
        <v>40</v>
      </c>
      <c r="B21" s="2">
        <v>1105</v>
      </c>
      <c r="C21" s="2" t="s">
        <v>19</v>
      </c>
      <c r="D21" s="3">
        <f t="shared" si="0"/>
        <v>1402.4499999999998</v>
      </c>
      <c r="E21" s="3">
        <f t="shared" si="1"/>
        <v>701.22499999999991</v>
      </c>
      <c r="F21" s="3">
        <f t="shared" si="2"/>
        <v>1326.2249999999999</v>
      </c>
      <c r="G21" s="3">
        <v>625</v>
      </c>
      <c r="H21" s="2">
        <v>2</v>
      </c>
      <c r="I21" s="3">
        <f t="shared" si="3"/>
        <v>149.9</v>
      </c>
      <c r="J21" s="2">
        <v>4</v>
      </c>
      <c r="K21" s="3">
        <f t="shared" si="4"/>
        <v>579.79999999999995</v>
      </c>
      <c r="L21" s="2">
        <v>2</v>
      </c>
      <c r="M21" s="3">
        <f t="shared" si="5"/>
        <v>99.9</v>
      </c>
      <c r="N21" s="2">
        <v>3</v>
      </c>
      <c r="O21" s="3">
        <f t="shared" si="6"/>
        <v>572.84999999999991</v>
      </c>
      <c r="P21" s="2">
        <f t="shared" si="7"/>
        <v>11</v>
      </c>
      <c r="Q21" s="3">
        <f t="shared" si="7"/>
        <v>1402.4499999999998</v>
      </c>
      <c r="R21" s="3">
        <f t="shared" si="8"/>
        <v>76.224999999999909</v>
      </c>
    </row>
    <row r="22" spans="1:18" x14ac:dyDescent="0.35">
      <c r="A22" s="2" t="s">
        <v>41</v>
      </c>
      <c r="B22" s="2">
        <v>1111</v>
      </c>
      <c r="C22" s="2" t="s">
        <v>21</v>
      </c>
      <c r="D22" s="3">
        <f t="shared" si="0"/>
        <v>2329.9499999999998</v>
      </c>
      <c r="E22" s="3">
        <f t="shared" si="1"/>
        <v>1164.9749999999999</v>
      </c>
      <c r="F22" s="3">
        <f t="shared" si="2"/>
        <v>1789.9749999999999</v>
      </c>
      <c r="G22" s="3">
        <v>625</v>
      </c>
      <c r="H22" s="2">
        <v>6</v>
      </c>
      <c r="I22" s="3">
        <f t="shared" si="3"/>
        <v>449.70000000000005</v>
      </c>
      <c r="J22" s="2">
        <v>3</v>
      </c>
      <c r="K22" s="3">
        <f t="shared" si="4"/>
        <v>434.84999999999997</v>
      </c>
      <c r="L22" s="2">
        <v>6</v>
      </c>
      <c r="M22" s="3">
        <f t="shared" si="5"/>
        <v>299.70000000000005</v>
      </c>
      <c r="N22" s="2">
        <v>6</v>
      </c>
      <c r="O22" s="3">
        <f t="shared" si="6"/>
        <v>1145.6999999999998</v>
      </c>
      <c r="P22" s="2">
        <f t="shared" si="7"/>
        <v>21</v>
      </c>
      <c r="Q22" s="3">
        <f t="shared" si="7"/>
        <v>2329.9499999999998</v>
      </c>
      <c r="R22" s="3">
        <f t="shared" si="8"/>
        <v>539.97499999999991</v>
      </c>
    </row>
    <row r="23" spans="1:18" x14ac:dyDescent="0.35">
      <c r="A23" s="2" t="s">
        <v>42</v>
      </c>
      <c r="B23" s="2">
        <v>1118</v>
      </c>
      <c r="C23" s="2" t="s">
        <v>21</v>
      </c>
      <c r="D23" s="3">
        <f t="shared" si="0"/>
        <v>2607.6999999999998</v>
      </c>
      <c r="E23" s="3">
        <f t="shared" si="1"/>
        <v>1303.8499999999999</v>
      </c>
      <c r="F23" s="3">
        <f t="shared" si="2"/>
        <v>1928.85</v>
      </c>
      <c r="G23" s="3">
        <v>625</v>
      </c>
      <c r="H23" s="2">
        <v>7</v>
      </c>
      <c r="I23" s="3">
        <f t="shared" si="3"/>
        <v>524.65</v>
      </c>
      <c r="J23" s="2">
        <v>6</v>
      </c>
      <c r="K23" s="3">
        <f t="shared" si="4"/>
        <v>869.69999999999993</v>
      </c>
      <c r="L23" s="2">
        <v>9</v>
      </c>
      <c r="M23" s="3">
        <f t="shared" si="5"/>
        <v>449.55</v>
      </c>
      <c r="N23" s="2">
        <v>4</v>
      </c>
      <c r="O23" s="3">
        <f t="shared" si="6"/>
        <v>763.8</v>
      </c>
      <c r="P23" s="2">
        <f t="shared" si="7"/>
        <v>26</v>
      </c>
      <c r="Q23" s="3">
        <f t="shared" si="7"/>
        <v>2607.6999999999998</v>
      </c>
      <c r="R23" s="3">
        <f t="shared" si="8"/>
        <v>678.84999999999991</v>
      </c>
    </row>
    <row r="24" spans="1:18" x14ac:dyDescent="0.35">
      <c r="A24" s="2" t="s">
        <v>43</v>
      </c>
      <c r="B24" s="2">
        <v>1126</v>
      </c>
      <c r="C24" s="2" t="s">
        <v>24</v>
      </c>
      <c r="D24" s="3">
        <f t="shared" si="0"/>
        <v>2536.75</v>
      </c>
      <c r="E24" s="3">
        <f t="shared" si="1"/>
        <v>1268.375</v>
      </c>
      <c r="F24" s="3">
        <f t="shared" si="2"/>
        <v>1893.375</v>
      </c>
      <c r="G24" s="3">
        <v>625</v>
      </c>
      <c r="H24" s="2">
        <v>8</v>
      </c>
      <c r="I24" s="3">
        <f t="shared" si="3"/>
        <v>599.6</v>
      </c>
      <c r="J24" s="2">
        <v>7</v>
      </c>
      <c r="K24" s="3">
        <f t="shared" si="4"/>
        <v>1014.6499999999999</v>
      </c>
      <c r="L24" s="2">
        <v>7</v>
      </c>
      <c r="M24" s="3">
        <f t="shared" si="5"/>
        <v>349.65000000000003</v>
      </c>
      <c r="N24" s="2">
        <v>3</v>
      </c>
      <c r="O24" s="3">
        <f t="shared" si="6"/>
        <v>572.84999999999991</v>
      </c>
      <c r="P24" s="2">
        <f t="shared" si="7"/>
        <v>25</v>
      </c>
      <c r="Q24" s="3">
        <f t="shared" si="7"/>
        <v>2536.75</v>
      </c>
      <c r="R24" s="3">
        <f t="shared" si="8"/>
        <v>643.375</v>
      </c>
    </row>
    <row r="25" spans="1:18" x14ac:dyDescent="0.35">
      <c r="A25" s="2" t="s">
        <v>44</v>
      </c>
      <c r="B25" s="2">
        <v>1127</v>
      </c>
      <c r="C25" s="2" t="s">
        <v>21</v>
      </c>
      <c r="D25" s="3">
        <f t="shared" si="0"/>
        <v>2239.25</v>
      </c>
      <c r="E25" s="3">
        <f t="shared" si="1"/>
        <v>1119.625</v>
      </c>
      <c r="F25" s="3">
        <f t="shared" si="2"/>
        <v>1744.625</v>
      </c>
      <c r="G25" s="3">
        <v>625</v>
      </c>
      <c r="H25" s="2">
        <v>1</v>
      </c>
      <c r="I25" s="3">
        <f t="shared" si="3"/>
        <v>74.95</v>
      </c>
      <c r="J25" s="2">
        <v>8</v>
      </c>
      <c r="K25" s="3">
        <f t="shared" si="4"/>
        <v>1159.5999999999999</v>
      </c>
      <c r="L25" s="2">
        <v>1</v>
      </c>
      <c r="M25" s="3">
        <f t="shared" si="5"/>
        <v>49.95</v>
      </c>
      <c r="N25" s="2">
        <v>5</v>
      </c>
      <c r="O25" s="3">
        <f t="shared" si="6"/>
        <v>954.75</v>
      </c>
      <c r="P25" s="2">
        <f t="shared" si="7"/>
        <v>15</v>
      </c>
      <c r="Q25" s="3">
        <f t="shared" si="7"/>
        <v>2239.25</v>
      </c>
      <c r="R25" s="3">
        <f t="shared" si="8"/>
        <v>494.625</v>
      </c>
    </row>
    <row r="26" spans="1:18" x14ac:dyDescent="0.35">
      <c r="A26" s="2" t="s">
        <v>45</v>
      </c>
      <c r="B26" s="2">
        <v>1130</v>
      </c>
      <c r="C26" s="2" t="s">
        <v>24</v>
      </c>
      <c r="D26" s="3">
        <f t="shared" si="0"/>
        <v>2342.0500000000002</v>
      </c>
      <c r="E26" s="3">
        <f t="shared" si="1"/>
        <v>1171.0250000000001</v>
      </c>
      <c r="F26" s="3">
        <f t="shared" si="2"/>
        <v>1796.0250000000001</v>
      </c>
      <c r="G26" s="3">
        <v>625</v>
      </c>
      <c r="H26" s="2">
        <v>3</v>
      </c>
      <c r="I26" s="3">
        <f t="shared" si="3"/>
        <v>224.85000000000002</v>
      </c>
      <c r="J26" s="2">
        <v>2</v>
      </c>
      <c r="K26" s="3">
        <f t="shared" si="4"/>
        <v>289.89999999999998</v>
      </c>
      <c r="L26" s="2">
        <v>6</v>
      </c>
      <c r="M26" s="3">
        <f t="shared" si="5"/>
        <v>299.70000000000005</v>
      </c>
      <c r="N26" s="2">
        <v>8</v>
      </c>
      <c r="O26" s="3">
        <f t="shared" si="6"/>
        <v>1527.6</v>
      </c>
      <c r="P26" s="2">
        <f t="shared" si="7"/>
        <v>19</v>
      </c>
      <c r="Q26" s="3">
        <f t="shared" si="7"/>
        <v>2342.0500000000002</v>
      </c>
      <c r="R26" s="3">
        <f t="shared" si="8"/>
        <v>546.02500000000009</v>
      </c>
    </row>
    <row r="27" spans="1:18" x14ac:dyDescent="0.35">
      <c r="A27" s="2" t="s">
        <v>46</v>
      </c>
      <c r="B27" s="2">
        <v>1134</v>
      </c>
      <c r="C27" s="2" t="s">
        <v>26</v>
      </c>
      <c r="D27" s="3">
        <f t="shared" si="0"/>
        <v>2466</v>
      </c>
      <c r="E27" s="3">
        <f t="shared" si="1"/>
        <v>1233</v>
      </c>
      <c r="F27" s="3">
        <f t="shared" si="2"/>
        <v>1858</v>
      </c>
      <c r="G27" s="3">
        <v>625</v>
      </c>
      <c r="H27" s="2">
        <v>4</v>
      </c>
      <c r="I27" s="3">
        <f t="shared" si="3"/>
        <v>299.8</v>
      </c>
      <c r="J27" s="2">
        <v>4</v>
      </c>
      <c r="K27" s="3">
        <f t="shared" si="4"/>
        <v>579.79999999999995</v>
      </c>
      <c r="L27" s="2">
        <v>5</v>
      </c>
      <c r="M27" s="3">
        <f t="shared" si="5"/>
        <v>249.75</v>
      </c>
      <c r="N27" s="2">
        <v>7</v>
      </c>
      <c r="O27" s="3">
        <f t="shared" si="6"/>
        <v>1336.6499999999999</v>
      </c>
      <c r="P27" s="2">
        <f t="shared" si="7"/>
        <v>20</v>
      </c>
      <c r="Q27" s="3">
        <f t="shared" si="7"/>
        <v>2466</v>
      </c>
      <c r="R27" s="3">
        <f t="shared" si="8"/>
        <v>608</v>
      </c>
    </row>
    <row r="28" spans="1:18" x14ac:dyDescent="0.35">
      <c r="A28" s="2" t="s">
        <v>47</v>
      </c>
      <c r="B28" s="2">
        <v>1138</v>
      </c>
      <c r="C28" s="2" t="s">
        <v>19</v>
      </c>
      <c r="D28" s="3">
        <f t="shared" si="0"/>
        <v>3277.85</v>
      </c>
      <c r="E28" s="3">
        <f t="shared" si="1"/>
        <v>1638.925</v>
      </c>
      <c r="F28" s="3">
        <f t="shared" si="2"/>
        <v>2263.9250000000002</v>
      </c>
      <c r="G28" s="3">
        <v>625</v>
      </c>
      <c r="H28" s="2">
        <v>4</v>
      </c>
      <c r="I28" s="3">
        <f t="shared" si="3"/>
        <v>299.8</v>
      </c>
      <c r="J28" s="2">
        <v>8</v>
      </c>
      <c r="K28" s="3">
        <f t="shared" si="4"/>
        <v>1159.5999999999999</v>
      </c>
      <c r="L28" s="2">
        <v>2</v>
      </c>
      <c r="M28" s="3">
        <f t="shared" si="5"/>
        <v>99.9</v>
      </c>
      <c r="N28" s="2">
        <v>9</v>
      </c>
      <c r="O28" s="3">
        <f t="shared" si="6"/>
        <v>1718.55</v>
      </c>
      <c r="P28" s="2">
        <f t="shared" si="7"/>
        <v>23</v>
      </c>
      <c r="Q28" s="3">
        <f t="shared" si="7"/>
        <v>3277.85</v>
      </c>
      <c r="R28" s="3">
        <f t="shared" si="8"/>
        <v>1013.9249999999997</v>
      </c>
    </row>
    <row r="29" spans="1:18" x14ac:dyDescent="0.35">
      <c r="A29" s="2" t="s">
        <v>48</v>
      </c>
      <c r="B29" s="2">
        <v>1144</v>
      </c>
      <c r="C29" s="2" t="s">
        <v>21</v>
      </c>
      <c r="D29" s="3">
        <f t="shared" si="0"/>
        <v>3050.75</v>
      </c>
      <c r="E29" s="3">
        <f t="shared" si="1"/>
        <v>1525.375</v>
      </c>
      <c r="F29" s="3">
        <f t="shared" si="2"/>
        <v>2150.375</v>
      </c>
      <c r="G29" s="3">
        <v>625</v>
      </c>
      <c r="H29" s="2">
        <v>6</v>
      </c>
      <c r="I29" s="3">
        <f t="shared" si="3"/>
        <v>449.70000000000005</v>
      </c>
      <c r="J29" s="2">
        <v>7</v>
      </c>
      <c r="K29" s="3">
        <f t="shared" si="4"/>
        <v>1014.6499999999999</v>
      </c>
      <c r="L29" s="2">
        <v>5</v>
      </c>
      <c r="M29" s="3">
        <f t="shared" si="5"/>
        <v>249.75</v>
      </c>
      <c r="N29" s="2">
        <v>7</v>
      </c>
      <c r="O29" s="3">
        <f t="shared" si="6"/>
        <v>1336.6499999999999</v>
      </c>
      <c r="P29" s="2">
        <f t="shared" si="7"/>
        <v>25</v>
      </c>
      <c r="Q29" s="3">
        <f t="shared" si="7"/>
        <v>3050.75</v>
      </c>
      <c r="R29" s="3">
        <f t="shared" si="8"/>
        <v>900.375</v>
      </c>
    </row>
    <row r="30" spans="1:18" x14ac:dyDescent="0.35">
      <c r="A30" s="2" t="s">
        <v>49</v>
      </c>
      <c r="B30" s="2">
        <v>1149</v>
      </c>
      <c r="C30" s="2" t="s">
        <v>26</v>
      </c>
      <c r="D30" s="3">
        <f t="shared" si="0"/>
        <v>2055.1999999999998</v>
      </c>
      <c r="E30" s="3">
        <f t="shared" si="1"/>
        <v>1027.5999999999999</v>
      </c>
      <c r="F30" s="3">
        <f t="shared" si="2"/>
        <v>1652.6</v>
      </c>
      <c r="G30" s="3">
        <v>625</v>
      </c>
      <c r="H30" s="2">
        <v>5</v>
      </c>
      <c r="I30" s="3">
        <f t="shared" si="3"/>
        <v>374.75</v>
      </c>
      <c r="J30" s="2">
        <v>3</v>
      </c>
      <c r="K30" s="3">
        <f t="shared" si="4"/>
        <v>434.84999999999997</v>
      </c>
      <c r="L30" s="2">
        <v>2</v>
      </c>
      <c r="M30" s="3">
        <f t="shared" si="5"/>
        <v>99.9</v>
      </c>
      <c r="N30" s="2">
        <v>6</v>
      </c>
      <c r="O30" s="3">
        <f t="shared" si="6"/>
        <v>1145.6999999999998</v>
      </c>
      <c r="P30" s="2">
        <f t="shared" si="7"/>
        <v>16</v>
      </c>
      <c r="Q30" s="3">
        <f t="shared" si="7"/>
        <v>2055.1999999999998</v>
      </c>
      <c r="R30" s="3">
        <f t="shared" si="8"/>
        <v>402.59999999999991</v>
      </c>
    </row>
    <row r="31" spans="1:18" x14ac:dyDescent="0.35">
      <c r="A31" s="2" t="s">
        <v>50</v>
      </c>
      <c r="B31" s="2">
        <v>1157</v>
      </c>
      <c r="C31" s="2" t="s">
        <v>26</v>
      </c>
      <c r="D31" s="3">
        <f t="shared" si="0"/>
        <v>2143.9499999999998</v>
      </c>
      <c r="E31" s="3">
        <f t="shared" si="1"/>
        <v>1071.9749999999999</v>
      </c>
      <c r="F31" s="3">
        <f t="shared" si="2"/>
        <v>1696.9749999999999</v>
      </c>
      <c r="G31" s="3">
        <v>625</v>
      </c>
      <c r="H31" s="2">
        <v>8</v>
      </c>
      <c r="I31" s="3">
        <f t="shared" si="3"/>
        <v>599.6</v>
      </c>
      <c r="J31" s="2">
        <v>2</v>
      </c>
      <c r="K31" s="3">
        <f t="shared" si="4"/>
        <v>289.89999999999998</v>
      </c>
      <c r="L31" s="2">
        <v>6</v>
      </c>
      <c r="M31" s="3">
        <f t="shared" si="5"/>
        <v>299.70000000000005</v>
      </c>
      <c r="N31" s="2">
        <v>5</v>
      </c>
      <c r="O31" s="3">
        <f t="shared" si="6"/>
        <v>954.75</v>
      </c>
      <c r="P31" s="2">
        <f t="shared" si="7"/>
        <v>21</v>
      </c>
      <c r="Q31" s="3">
        <f t="shared" si="7"/>
        <v>2143.9499999999998</v>
      </c>
      <c r="R31" s="3">
        <f t="shared" si="8"/>
        <v>446.97499999999991</v>
      </c>
    </row>
    <row r="32" spans="1:18" x14ac:dyDescent="0.35">
      <c r="A32" s="2" t="s">
        <v>51</v>
      </c>
      <c r="B32" s="2">
        <v>1163</v>
      </c>
      <c r="C32" s="2" t="s">
        <v>19</v>
      </c>
      <c r="D32" s="3">
        <f t="shared" si="0"/>
        <v>2657</v>
      </c>
      <c r="E32" s="3">
        <f t="shared" si="1"/>
        <v>1328.5</v>
      </c>
      <c r="F32" s="3">
        <f t="shared" si="2"/>
        <v>1953.5</v>
      </c>
      <c r="G32" s="3">
        <v>625</v>
      </c>
      <c r="H32" s="2">
        <v>6</v>
      </c>
      <c r="I32" s="3">
        <f t="shared" si="3"/>
        <v>449.70000000000005</v>
      </c>
      <c r="J32" s="2">
        <v>4</v>
      </c>
      <c r="K32" s="3">
        <f t="shared" si="4"/>
        <v>579.79999999999995</v>
      </c>
      <c r="L32" s="2">
        <v>2</v>
      </c>
      <c r="M32" s="3">
        <f t="shared" si="5"/>
        <v>99.9</v>
      </c>
      <c r="N32" s="2">
        <v>8</v>
      </c>
      <c r="O32" s="3">
        <f t="shared" si="6"/>
        <v>1527.6</v>
      </c>
      <c r="P32" s="2">
        <f t="shared" si="7"/>
        <v>20</v>
      </c>
      <c r="Q32" s="3">
        <f t="shared" si="7"/>
        <v>2657</v>
      </c>
      <c r="R32" s="3">
        <f t="shared" si="8"/>
        <v>703.5</v>
      </c>
    </row>
    <row r="33" spans="1:18" x14ac:dyDescent="0.35">
      <c r="A33" s="2" t="s">
        <v>52</v>
      </c>
      <c r="B33" s="2">
        <v>1166</v>
      </c>
      <c r="C33" s="2" t="s">
        <v>21</v>
      </c>
      <c r="D33" s="3">
        <f t="shared" si="0"/>
        <v>2112.0500000000002</v>
      </c>
      <c r="E33" s="3">
        <f t="shared" si="1"/>
        <v>1056.0250000000001</v>
      </c>
      <c r="F33" s="3">
        <f t="shared" si="2"/>
        <v>1681.0250000000001</v>
      </c>
      <c r="G33" s="3">
        <v>625</v>
      </c>
      <c r="H33" s="2">
        <v>3</v>
      </c>
      <c r="I33" s="3">
        <f t="shared" si="3"/>
        <v>224.85000000000002</v>
      </c>
      <c r="J33" s="2">
        <v>7</v>
      </c>
      <c r="K33" s="3">
        <f t="shared" si="4"/>
        <v>1014.6499999999999</v>
      </c>
      <c r="L33" s="2">
        <v>6</v>
      </c>
      <c r="M33" s="3">
        <f t="shared" si="5"/>
        <v>299.70000000000005</v>
      </c>
      <c r="N33" s="2">
        <v>3</v>
      </c>
      <c r="O33" s="3">
        <f t="shared" si="6"/>
        <v>572.84999999999991</v>
      </c>
      <c r="P33" s="2">
        <f t="shared" si="7"/>
        <v>19</v>
      </c>
      <c r="Q33" s="3">
        <f t="shared" si="7"/>
        <v>2112.0500000000002</v>
      </c>
      <c r="R33" s="3">
        <f t="shared" si="8"/>
        <v>431.02500000000009</v>
      </c>
    </row>
    <row r="34" spans="1:18" x14ac:dyDescent="0.35">
      <c r="A34" s="2" t="s">
        <v>53</v>
      </c>
      <c r="B34" s="2">
        <v>1172</v>
      </c>
      <c r="C34" s="2" t="s">
        <v>24</v>
      </c>
      <c r="D34" s="3">
        <f t="shared" si="0"/>
        <v>2192.8999999999996</v>
      </c>
      <c r="E34" s="3">
        <f t="shared" si="1"/>
        <v>1096.4499999999998</v>
      </c>
      <c r="F34" s="3">
        <f t="shared" si="2"/>
        <v>1721.4499999999998</v>
      </c>
      <c r="G34" s="3">
        <v>625</v>
      </c>
      <c r="H34" s="2">
        <v>6</v>
      </c>
      <c r="I34" s="3">
        <f t="shared" si="3"/>
        <v>449.70000000000005</v>
      </c>
      <c r="J34" s="2">
        <v>4</v>
      </c>
      <c r="K34" s="3">
        <f t="shared" si="4"/>
        <v>579.79999999999995</v>
      </c>
      <c r="L34" s="2">
        <v>8</v>
      </c>
      <c r="M34" s="3">
        <f t="shared" si="5"/>
        <v>399.6</v>
      </c>
      <c r="N34" s="2">
        <v>4</v>
      </c>
      <c r="O34" s="3">
        <f t="shared" si="6"/>
        <v>763.8</v>
      </c>
      <c r="P34" s="2">
        <f t="shared" si="7"/>
        <v>22</v>
      </c>
      <c r="Q34" s="3">
        <f t="shared" si="7"/>
        <v>2192.8999999999996</v>
      </c>
      <c r="R34" s="3">
        <f t="shared" si="8"/>
        <v>471.44999999999982</v>
      </c>
    </row>
    <row r="35" spans="1:18" x14ac:dyDescent="0.35">
      <c r="A35" s="2" t="s">
        <v>54</v>
      </c>
      <c r="B35" s="2">
        <v>1176</v>
      </c>
      <c r="C35" s="2" t="s">
        <v>26</v>
      </c>
      <c r="D35" s="3">
        <f t="shared" si="0"/>
        <v>1751.1999999999998</v>
      </c>
      <c r="E35" s="3">
        <f t="shared" si="1"/>
        <v>875.59999999999991</v>
      </c>
      <c r="F35" s="3">
        <f t="shared" si="2"/>
        <v>1500.6</v>
      </c>
      <c r="G35" s="3">
        <v>625</v>
      </c>
      <c r="H35" s="2">
        <v>4</v>
      </c>
      <c r="I35" s="3">
        <f t="shared" si="3"/>
        <v>299.8</v>
      </c>
      <c r="J35" s="2">
        <v>6</v>
      </c>
      <c r="K35" s="3">
        <f t="shared" si="4"/>
        <v>869.69999999999993</v>
      </c>
      <c r="L35" s="2">
        <v>4</v>
      </c>
      <c r="M35" s="3">
        <f t="shared" si="5"/>
        <v>199.8</v>
      </c>
      <c r="N35" s="2">
        <v>2</v>
      </c>
      <c r="O35" s="3">
        <f t="shared" si="6"/>
        <v>381.9</v>
      </c>
      <c r="P35" s="2">
        <f t="shared" si="7"/>
        <v>16</v>
      </c>
      <c r="Q35" s="3">
        <f t="shared" si="7"/>
        <v>1751.1999999999998</v>
      </c>
      <c r="R35" s="3">
        <f t="shared" si="8"/>
        <v>250.59999999999991</v>
      </c>
    </row>
    <row r="36" spans="1:18" x14ac:dyDescent="0.35">
      <c r="A36" s="2" t="s">
        <v>55</v>
      </c>
      <c r="B36" s="2">
        <v>1179</v>
      </c>
      <c r="C36" s="2" t="s">
        <v>19</v>
      </c>
      <c r="D36" s="3">
        <f t="shared" si="0"/>
        <v>2531.1</v>
      </c>
      <c r="E36" s="3">
        <f t="shared" si="1"/>
        <v>1265.55</v>
      </c>
      <c r="F36" s="3">
        <f t="shared" si="2"/>
        <v>1890.55</v>
      </c>
      <c r="G36" s="3">
        <v>625</v>
      </c>
      <c r="H36" s="2">
        <v>3</v>
      </c>
      <c r="I36" s="3">
        <f t="shared" si="3"/>
        <v>224.85000000000002</v>
      </c>
      <c r="J36" s="2">
        <v>6</v>
      </c>
      <c r="K36" s="3">
        <f t="shared" si="4"/>
        <v>869.69999999999993</v>
      </c>
      <c r="L36" s="2">
        <v>2</v>
      </c>
      <c r="M36" s="3">
        <f t="shared" si="5"/>
        <v>99.9</v>
      </c>
      <c r="N36" s="2">
        <v>7</v>
      </c>
      <c r="O36" s="3">
        <f t="shared" si="6"/>
        <v>1336.6499999999999</v>
      </c>
      <c r="P36" s="2">
        <f t="shared" si="7"/>
        <v>18</v>
      </c>
      <c r="Q36" s="3">
        <f t="shared" si="7"/>
        <v>2531.1</v>
      </c>
      <c r="R36" s="3">
        <f t="shared" si="8"/>
        <v>640.54999999999995</v>
      </c>
    </row>
    <row r="37" spans="1:18" x14ac:dyDescent="0.35">
      <c r="A37" s="2" t="s">
        <v>56</v>
      </c>
      <c r="B37" s="2">
        <v>1184</v>
      </c>
      <c r="C37" s="2" t="s">
        <v>21</v>
      </c>
      <c r="D37" s="3">
        <f t="shared" si="0"/>
        <v>1774.15</v>
      </c>
      <c r="E37" s="3">
        <f t="shared" si="1"/>
        <v>887.07500000000005</v>
      </c>
      <c r="F37" s="3">
        <f t="shared" si="2"/>
        <v>1512.075</v>
      </c>
      <c r="G37" s="3">
        <v>625</v>
      </c>
      <c r="H37" s="2">
        <v>5</v>
      </c>
      <c r="I37" s="3">
        <f t="shared" si="3"/>
        <v>374.75</v>
      </c>
      <c r="J37" s="2">
        <v>1</v>
      </c>
      <c r="K37" s="3">
        <f t="shared" si="4"/>
        <v>144.94999999999999</v>
      </c>
      <c r="L37" s="2">
        <v>6</v>
      </c>
      <c r="M37" s="3">
        <f t="shared" si="5"/>
        <v>299.70000000000005</v>
      </c>
      <c r="N37" s="2">
        <v>5</v>
      </c>
      <c r="O37" s="3">
        <f t="shared" si="6"/>
        <v>954.75</v>
      </c>
      <c r="P37" s="2">
        <f t="shared" si="7"/>
        <v>17</v>
      </c>
      <c r="Q37" s="3">
        <f t="shared" si="7"/>
        <v>1774.15</v>
      </c>
      <c r="R37" s="3">
        <f t="shared" si="8"/>
        <v>262.07500000000005</v>
      </c>
    </row>
    <row r="38" spans="1:18" x14ac:dyDescent="0.35">
      <c r="A38" s="2" t="s">
        <v>57</v>
      </c>
      <c r="B38" s="2">
        <v>1192</v>
      </c>
      <c r="C38" s="2" t="s">
        <v>24</v>
      </c>
      <c r="D38" s="3">
        <f t="shared" si="0"/>
        <v>2395.75</v>
      </c>
      <c r="E38" s="3">
        <f t="shared" si="1"/>
        <v>1197.875</v>
      </c>
      <c r="F38" s="3">
        <f t="shared" si="2"/>
        <v>1822.875</v>
      </c>
      <c r="G38" s="3">
        <v>625</v>
      </c>
      <c r="H38" s="2">
        <v>8</v>
      </c>
      <c r="I38" s="3">
        <f t="shared" si="3"/>
        <v>599.6</v>
      </c>
      <c r="J38" s="2">
        <v>7</v>
      </c>
      <c r="K38" s="3">
        <f t="shared" si="4"/>
        <v>1014.6499999999999</v>
      </c>
      <c r="L38" s="2">
        <v>8</v>
      </c>
      <c r="M38" s="3">
        <f t="shared" si="5"/>
        <v>399.6</v>
      </c>
      <c r="N38" s="2">
        <v>2</v>
      </c>
      <c r="O38" s="3">
        <f t="shared" si="6"/>
        <v>381.9</v>
      </c>
      <c r="P38" s="2">
        <f t="shared" si="7"/>
        <v>25</v>
      </c>
      <c r="Q38" s="3">
        <f t="shared" si="7"/>
        <v>2395.75</v>
      </c>
      <c r="R38" s="3">
        <f t="shared" si="8"/>
        <v>572.875</v>
      </c>
    </row>
    <row r="39" spans="1:18" x14ac:dyDescent="0.35">
      <c r="A39" s="2" t="s">
        <v>58</v>
      </c>
      <c r="B39" s="2">
        <v>1199</v>
      </c>
      <c r="C39" s="2" t="s">
        <v>26</v>
      </c>
      <c r="D39" s="3">
        <f t="shared" si="0"/>
        <v>1537.25</v>
      </c>
      <c r="E39" s="3">
        <f t="shared" si="1"/>
        <v>768.625</v>
      </c>
      <c r="F39" s="3">
        <f t="shared" si="2"/>
        <v>1393.625</v>
      </c>
      <c r="G39" s="3">
        <v>625</v>
      </c>
      <c r="H39" s="2">
        <v>7</v>
      </c>
      <c r="I39" s="3">
        <f t="shared" si="3"/>
        <v>524.65</v>
      </c>
      <c r="J39" s="2">
        <v>2</v>
      </c>
      <c r="K39" s="3">
        <f t="shared" si="4"/>
        <v>289.89999999999998</v>
      </c>
      <c r="L39" s="2">
        <v>3</v>
      </c>
      <c r="M39" s="3">
        <f t="shared" si="5"/>
        <v>149.85000000000002</v>
      </c>
      <c r="N39" s="2">
        <v>3</v>
      </c>
      <c r="O39" s="3">
        <f t="shared" si="6"/>
        <v>572.84999999999991</v>
      </c>
      <c r="P39" s="2">
        <f t="shared" si="7"/>
        <v>15</v>
      </c>
      <c r="Q39" s="3">
        <f t="shared" si="7"/>
        <v>1537.25</v>
      </c>
      <c r="R39" s="3">
        <f t="shared" si="8"/>
        <v>143.625</v>
      </c>
    </row>
    <row r="40" spans="1:18" x14ac:dyDescent="0.35">
      <c r="A40" s="2" t="s">
        <v>59</v>
      </c>
      <c r="B40" s="2">
        <v>1208</v>
      </c>
      <c r="C40" s="2" t="s">
        <v>24</v>
      </c>
      <c r="D40" s="3">
        <f t="shared" si="0"/>
        <v>3379.45</v>
      </c>
      <c r="E40" s="3">
        <f t="shared" si="1"/>
        <v>1689.7249999999999</v>
      </c>
      <c r="F40" s="3">
        <f t="shared" si="2"/>
        <v>2314.7249999999999</v>
      </c>
      <c r="G40" s="3">
        <v>625</v>
      </c>
      <c r="H40" s="2">
        <v>9</v>
      </c>
      <c r="I40" s="3">
        <f t="shared" si="3"/>
        <v>674.55000000000007</v>
      </c>
      <c r="J40" s="2">
        <v>8</v>
      </c>
      <c r="K40" s="3">
        <f t="shared" si="4"/>
        <v>1159.5999999999999</v>
      </c>
      <c r="L40" s="2">
        <v>8</v>
      </c>
      <c r="M40" s="3">
        <f t="shared" si="5"/>
        <v>399.6</v>
      </c>
      <c r="N40" s="2">
        <v>6</v>
      </c>
      <c r="O40" s="3">
        <f t="shared" si="6"/>
        <v>1145.6999999999998</v>
      </c>
      <c r="P40" s="2">
        <f t="shared" si="7"/>
        <v>31</v>
      </c>
      <c r="Q40" s="3">
        <f t="shared" si="7"/>
        <v>3379.45</v>
      </c>
      <c r="R40" s="3">
        <f t="shared" si="8"/>
        <v>1064.7249999999999</v>
      </c>
    </row>
    <row r="41" spans="1:18" x14ac:dyDescent="0.35">
      <c r="A41" s="2" t="s">
        <v>60</v>
      </c>
      <c r="B41" s="2">
        <v>1215</v>
      </c>
      <c r="C41" s="2" t="s">
        <v>26</v>
      </c>
      <c r="D41" s="3">
        <f t="shared" si="0"/>
        <v>2216</v>
      </c>
      <c r="E41" s="3">
        <f t="shared" si="1"/>
        <v>1108</v>
      </c>
      <c r="F41" s="3">
        <f t="shared" si="2"/>
        <v>1733</v>
      </c>
      <c r="G41" s="3">
        <v>625</v>
      </c>
      <c r="H41" s="2">
        <v>7</v>
      </c>
      <c r="I41" s="3">
        <f t="shared" si="3"/>
        <v>524.65</v>
      </c>
      <c r="J41" s="2">
        <v>8</v>
      </c>
      <c r="K41" s="3">
        <f t="shared" si="4"/>
        <v>1159.5999999999999</v>
      </c>
      <c r="L41" s="2">
        <v>3</v>
      </c>
      <c r="M41" s="3">
        <f t="shared" si="5"/>
        <v>149.85000000000002</v>
      </c>
      <c r="N41" s="2">
        <v>2</v>
      </c>
      <c r="O41" s="3">
        <f t="shared" si="6"/>
        <v>381.9</v>
      </c>
      <c r="P41" s="2">
        <f t="shared" si="7"/>
        <v>20</v>
      </c>
      <c r="Q41" s="3">
        <f t="shared" si="7"/>
        <v>2216</v>
      </c>
      <c r="R41" s="3">
        <f t="shared" si="8"/>
        <v>483</v>
      </c>
    </row>
    <row r="42" spans="1:18" x14ac:dyDescent="0.35">
      <c r="A42" s="2" t="s">
        <v>61</v>
      </c>
      <c r="B42" s="2">
        <v>1221</v>
      </c>
      <c r="C42" s="2" t="s">
        <v>19</v>
      </c>
      <c r="D42" s="3">
        <f t="shared" si="0"/>
        <v>1994.0500000000002</v>
      </c>
      <c r="E42" s="3">
        <f t="shared" si="1"/>
        <v>997.02500000000009</v>
      </c>
      <c r="F42" s="3">
        <f t="shared" si="2"/>
        <v>1622.0250000000001</v>
      </c>
      <c r="G42" s="3">
        <v>625</v>
      </c>
      <c r="H42" s="2">
        <v>6</v>
      </c>
      <c r="I42" s="3">
        <f t="shared" si="3"/>
        <v>449.70000000000005</v>
      </c>
      <c r="J42" s="2">
        <v>2</v>
      </c>
      <c r="K42" s="3">
        <f t="shared" si="4"/>
        <v>289.89999999999998</v>
      </c>
      <c r="L42" s="2">
        <v>6</v>
      </c>
      <c r="M42" s="3">
        <f t="shared" si="5"/>
        <v>299.70000000000005</v>
      </c>
      <c r="N42" s="2">
        <v>5</v>
      </c>
      <c r="O42" s="3">
        <f t="shared" si="6"/>
        <v>954.75</v>
      </c>
      <c r="P42" s="2">
        <f t="shared" si="7"/>
        <v>19</v>
      </c>
      <c r="Q42" s="3">
        <f t="shared" si="7"/>
        <v>1994.0500000000002</v>
      </c>
      <c r="R42" s="3">
        <f t="shared" si="8"/>
        <v>372.02500000000009</v>
      </c>
    </row>
    <row r="43" spans="1:18" x14ac:dyDescent="0.35">
      <c r="A43" s="2" t="s">
        <v>62</v>
      </c>
      <c r="B43" s="2">
        <v>1226</v>
      </c>
      <c r="C43" s="2" t="s">
        <v>21</v>
      </c>
      <c r="D43" s="3">
        <f t="shared" si="0"/>
        <v>2822</v>
      </c>
      <c r="E43" s="3">
        <f t="shared" si="1"/>
        <v>1411</v>
      </c>
      <c r="F43" s="3">
        <f t="shared" si="2"/>
        <v>2036</v>
      </c>
      <c r="G43" s="3">
        <v>625</v>
      </c>
      <c r="H43" s="2">
        <v>5</v>
      </c>
      <c r="I43" s="3">
        <f t="shared" si="3"/>
        <v>374.75</v>
      </c>
      <c r="J43" s="2">
        <v>6</v>
      </c>
      <c r="K43" s="3">
        <f t="shared" si="4"/>
        <v>869.69999999999993</v>
      </c>
      <c r="L43" s="2">
        <v>1</v>
      </c>
      <c r="M43" s="3">
        <f t="shared" si="5"/>
        <v>49.95</v>
      </c>
      <c r="N43" s="2">
        <v>8</v>
      </c>
      <c r="O43" s="3">
        <f t="shared" si="6"/>
        <v>1527.6</v>
      </c>
      <c r="P43" s="2">
        <f t="shared" si="7"/>
        <v>20</v>
      </c>
      <c r="Q43" s="3">
        <f t="shared" si="7"/>
        <v>2822</v>
      </c>
      <c r="R43" s="3">
        <f t="shared" si="8"/>
        <v>786</v>
      </c>
    </row>
    <row r="44" spans="1:18" x14ac:dyDescent="0.35">
      <c r="A44" s="2" t="s">
        <v>63</v>
      </c>
      <c r="B44" s="2">
        <v>1234</v>
      </c>
      <c r="C44" s="2" t="s">
        <v>26</v>
      </c>
      <c r="D44" s="3">
        <f t="shared" si="0"/>
        <v>3972.3500000000004</v>
      </c>
      <c r="E44" s="3">
        <f t="shared" si="1"/>
        <v>1986.1750000000002</v>
      </c>
      <c r="F44" s="3">
        <f t="shared" si="2"/>
        <v>2611.1750000000002</v>
      </c>
      <c r="G44" s="3">
        <v>625</v>
      </c>
      <c r="H44" s="2">
        <v>8</v>
      </c>
      <c r="I44" s="3">
        <f t="shared" si="3"/>
        <v>599.6</v>
      </c>
      <c r="J44" s="2">
        <v>9</v>
      </c>
      <c r="K44" s="3">
        <f t="shared" si="4"/>
        <v>1304.55</v>
      </c>
      <c r="L44" s="2">
        <v>7</v>
      </c>
      <c r="M44" s="3">
        <f t="shared" si="5"/>
        <v>349.65000000000003</v>
      </c>
      <c r="N44" s="2">
        <v>9</v>
      </c>
      <c r="O44" s="3">
        <f t="shared" si="6"/>
        <v>1718.55</v>
      </c>
      <c r="P44" s="2">
        <f t="shared" si="7"/>
        <v>33</v>
      </c>
      <c r="Q44" s="3">
        <f t="shared" si="7"/>
        <v>3972.3500000000004</v>
      </c>
      <c r="R44" s="3">
        <f t="shared" si="8"/>
        <v>1361.1750000000002</v>
      </c>
    </row>
    <row r="45" spans="1:18" x14ac:dyDescent="0.35">
      <c r="A45" s="2" t="s">
        <v>64</v>
      </c>
      <c r="B45" s="2">
        <v>1237</v>
      </c>
      <c r="C45" s="2" t="s">
        <v>26</v>
      </c>
      <c r="D45" s="3">
        <f t="shared" si="0"/>
        <v>2402.8999999999996</v>
      </c>
      <c r="E45" s="3">
        <f t="shared" si="1"/>
        <v>1201.4499999999998</v>
      </c>
      <c r="F45" s="3">
        <f t="shared" si="2"/>
        <v>1826.4499999999998</v>
      </c>
      <c r="G45" s="3">
        <v>625</v>
      </c>
      <c r="H45" s="2">
        <v>3</v>
      </c>
      <c r="I45" s="3">
        <f t="shared" si="3"/>
        <v>224.85000000000002</v>
      </c>
      <c r="J45" s="2">
        <v>7</v>
      </c>
      <c r="K45" s="3">
        <f t="shared" si="4"/>
        <v>1014.6499999999999</v>
      </c>
      <c r="L45" s="2">
        <v>8</v>
      </c>
      <c r="M45" s="3">
        <f t="shared" si="5"/>
        <v>399.6</v>
      </c>
      <c r="N45" s="2">
        <v>4</v>
      </c>
      <c r="O45" s="3">
        <f t="shared" si="6"/>
        <v>763.8</v>
      </c>
      <c r="P45" s="2">
        <f t="shared" si="7"/>
        <v>22</v>
      </c>
      <c r="Q45" s="3">
        <f t="shared" si="7"/>
        <v>2402.8999999999996</v>
      </c>
      <c r="R45" s="3">
        <f t="shared" si="8"/>
        <v>576.44999999999982</v>
      </c>
    </row>
    <row r="46" spans="1:18" x14ac:dyDescent="0.35">
      <c r="A46" s="2" t="s">
        <v>65</v>
      </c>
      <c r="B46" s="2">
        <v>1241</v>
      </c>
      <c r="C46" s="2" t="s">
        <v>19</v>
      </c>
      <c r="D46" s="3">
        <f t="shared" si="0"/>
        <v>1740.2999999999997</v>
      </c>
      <c r="E46" s="3">
        <f t="shared" si="1"/>
        <v>870.14999999999986</v>
      </c>
      <c r="F46" s="3">
        <f t="shared" si="2"/>
        <v>1495.1499999999999</v>
      </c>
      <c r="G46" s="3">
        <v>625</v>
      </c>
      <c r="H46" s="2">
        <v>4</v>
      </c>
      <c r="I46" s="3">
        <f t="shared" si="3"/>
        <v>299.8</v>
      </c>
      <c r="J46" s="2">
        <v>1</v>
      </c>
      <c r="K46" s="3">
        <f t="shared" si="4"/>
        <v>144.94999999999999</v>
      </c>
      <c r="L46" s="2">
        <v>3</v>
      </c>
      <c r="M46" s="3">
        <f t="shared" si="5"/>
        <v>149.85000000000002</v>
      </c>
      <c r="N46" s="2">
        <v>6</v>
      </c>
      <c r="O46" s="3">
        <f t="shared" si="6"/>
        <v>1145.6999999999998</v>
      </c>
      <c r="P46" s="2">
        <f t="shared" si="7"/>
        <v>14</v>
      </c>
      <c r="Q46" s="3">
        <f t="shared" si="7"/>
        <v>1740.2999999999997</v>
      </c>
      <c r="R46" s="3">
        <f t="shared" si="8"/>
        <v>245.14999999999986</v>
      </c>
    </row>
    <row r="47" spans="1:18" x14ac:dyDescent="0.35">
      <c r="A47" s="2" t="s">
        <v>66</v>
      </c>
      <c r="B47" s="2">
        <v>1243</v>
      </c>
      <c r="C47" s="2" t="s">
        <v>21</v>
      </c>
      <c r="D47" s="3">
        <f t="shared" si="0"/>
        <v>2747</v>
      </c>
      <c r="E47" s="3">
        <f t="shared" si="1"/>
        <v>1373.5</v>
      </c>
      <c r="F47" s="3">
        <f t="shared" si="2"/>
        <v>1998.5</v>
      </c>
      <c r="G47" s="3">
        <v>625</v>
      </c>
      <c r="H47" s="2">
        <v>2</v>
      </c>
      <c r="I47" s="3">
        <f t="shared" si="3"/>
        <v>149.9</v>
      </c>
      <c r="J47" s="2">
        <v>6</v>
      </c>
      <c r="K47" s="3">
        <f t="shared" si="4"/>
        <v>869.69999999999993</v>
      </c>
      <c r="L47" s="2">
        <v>4</v>
      </c>
      <c r="M47" s="3">
        <f t="shared" si="5"/>
        <v>199.8</v>
      </c>
      <c r="N47" s="2">
        <v>8</v>
      </c>
      <c r="O47" s="3">
        <f t="shared" si="6"/>
        <v>1527.6</v>
      </c>
      <c r="P47" s="2">
        <f t="shared" si="7"/>
        <v>20</v>
      </c>
      <c r="Q47" s="3">
        <f t="shared" si="7"/>
        <v>2747</v>
      </c>
      <c r="R47" s="3">
        <f t="shared" si="8"/>
        <v>748.5</v>
      </c>
    </row>
    <row r="48" spans="1:18" x14ac:dyDescent="0.35">
      <c r="A48" s="2" t="s">
        <v>67</v>
      </c>
      <c r="B48" s="2">
        <v>1250</v>
      </c>
      <c r="C48" s="2" t="s">
        <v>24</v>
      </c>
      <c r="D48" s="3">
        <f t="shared" si="0"/>
        <v>2495</v>
      </c>
      <c r="E48" s="3">
        <f t="shared" si="1"/>
        <v>1247.5</v>
      </c>
      <c r="F48" s="3">
        <f t="shared" si="2"/>
        <v>1872.5</v>
      </c>
      <c r="G48" s="3">
        <v>625</v>
      </c>
      <c r="H48" s="2">
        <v>7</v>
      </c>
      <c r="I48" s="3">
        <f t="shared" si="3"/>
        <v>524.65</v>
      </c>
      <c r="J48" s="2">
        <v>5</v>
      </c>
      <c r="K48" s="3">
        <f t="shared" si="4"/>
        <v>724.75</v>
      </c>
      <c r="L48" s="2">
        <v>2</v>
      </c>
      <c r="M48" s="3">
        <f t="shared" si="5"/>
        <v>99.9</v>
      </c>
      <c r="N48" s="2">
        <v>6</v>
      </c>
      <c r="O48" s="3">
        <f t="shared" si="6"/>
        <v>1145.6999999999998</v>
      </c>
      <c r="P48" s="2">
        <f t="shared" si="7"/>
        <v>20</v>
      </c>
      <c r="Q48" s="3">
        <f t="shared" si="7"/>
        <v>2495</v>
      </c>
      <c r="R48" s="3">
        <f t="shared" si="8"/>
        <v>622.5</v>
      </c>
    </row>
    <row r="49" spans="1:18" x14ac:dyDescent="0.35">
      <c r="A49" s="2" t="s">
        <v>68</v>
      </c>
      <c r="B49" s="2">
        <v>1255</v>
      </c>
      <c r="C49" s="2" t="s">
        <v>26</v>
      </c>
      <c r="D49" s="3">
        <f t="shared" si="0"/>
        <v>1487.25</v>
      </c>
      <c r="E49" s="3">
        <f t="shared" si="1"/>
        <v>743.625</v>
      </c>
      <c r="F49" s="3">
        <f t="shared" si="2"/>
        <v>1368.625</v>
      </c>
      <c r="G49" s="3">
        <v>625</v>
      </c>
      <c r="H49" s="2">
        <v>5</v>
      </c>
      <c r="I49" s="3">
        <f t="shared" si="3"/>
        <v>374.75</v>
      </c>
      <c r="J49" s="2">
        <v>2</v>
      </c>
      <c r="K49" s="3">
        <f t="shared" si="4"/>
        <v>289.89999999999998</v>
      </c>
      <c r="L49" s="2">
        <v>5</v>
      </c>
      <c r="M49" s="3">
        <f t="shared" si="5"/>
        <v>249.75</v>
      </c>
      <c r="N49" s="2">
        <v>3</v>
      </c>
      <c r="O49" s="3">
        <f t="shared" si="6"/>
        <v>572.84999999999991</v>
      </c>
      <c r="P49" s="2">
        <f t="shared" si="7"/>
        <v>15</v>
      </c>
      <c r="Q49" s="3">
        <f t="shared" si="7"/>
        <v>1487.25</v>
      </c>
      <c r="R49" s="3">
        <f t="shared" si="8"/>
        <v>118.625</v>
      </c>
    </row>
    <row r="50" spans="1:18" x14ac:dyDescent="0.35">
      <c r="A50" s="2" t="s">
        <v>69</v>
      </c>
      <c r="B50" s="2">
        <v>1257</v>
      </c>
      <c r="C50" s="2" t="s">
        <v>19</v>
      </c>
      <c r="D50" s="3">
        <f t="shared" si="0"/>
        <v>1265.4000000000001</v>
      </c>
      <c r="E50" s="3">
        <f t="shared" si="1"/>
        <v>632.70000000000005</v>
      </c>
      <c r="F50" s="3">
        <f t="shared" si="2"/>
        <v>1257.7</v>
      </c>
      <c r="G50" s="3">
        <v>625</v>
      </c>
      <c r="H50" s="2">
        <v>2</v>
      </c>
      <c r="I50" s="3">
        <f t="shared" si="3"/>
        <v>149.9</v>
      </c>
      <c r="J50" s="2">
        <v>5</v>
      </c>
      <c r="K50" s="3">
        <f t="shared" si="4"/>
        <v>724.75</v>
      </c>
      <c r="L50" s="2">
        <v>4</v>
      </c>
      <c r="M50" s="3">
        <f t="shared" si="5"/>
        <v>199.8</v>
      </c>
      <c r="N50" s="2">
        <v>1</v>
      </c>
      <c r="O50" s="3">
        <f t="shared" si="6"/>
        <v>190.95</v>
      </c>
      <c r="P50" s="2">
        <f t="shared" si="7"/>
        <v>12</v>
      </c>
      <c r="Q50" s="3">
        <f t="shared" si="7"/>
        <v>1265.4000000000001</v>
      </c>
      <c r="R50" s="3">
        <f t="shared" si="8"/>
        <v>7.7000000000000455</v>
      </c>
    </row>
    <row r="51" spans="1:18" x14ac:dyDescent="0.35">
      <c r="A51" s="2" t="s">
        <v>70</v>
      </c>
      <c r="B51" s="2">
        <v>1260</v>
      </c>
      <c r="C51" s="2" t="s">
        <v>24</v>
      </c>
      <c r="D51" s="3">
        <f t="shared" si="0"/>
        <v>2001.25</v>
      </c>
      <c r="E51" s="3">
        <f t="shared" si="1"/>
        <v>1000.625</v>
      </c>
      <c r="F51" s="3">
        <f t="shared" si="2"/>
        <v>1625.625</v>
      </c>
      <c r="G51" s="3">
        <v>625</v>
      </c>
      <c r="H51" s="2">
        <v>3</v>
      </c>
      <c r="I51" s="3">
        <f t="shared" si="3"/>
        <v>224.85000000000002</v>
      </c>
      <c r="J51" s="2">
        <v>2</v>
      </c>
      <c r="K51" s="3">
        <f t="shared" si="4"/>
        <v>289.89999999999998</v>
      </c>
      <c r="L51" s="2">
        <v>3</v>
      </c>
      <c r="M51" s="3">
        <f t="shared" si="5"/>
        <v>149.85000000000002</v>
      </c>
      <c r="N51" s="2">
        <v>7</v>
      </c>
      <c r="O51" s="3">
        <f t="shared" si="6"/>
        <v>1336.6499999999999</v>
      </c>
      <c r="P51" s="2">
        <f t="shared" si="7"/>
        <v>15</v>
      </c>
      <c r="Q51" s="3">
        <f t="shared" si="7"/>
        <v>2001.25</v>
      </c>
      <c r="R51" s="3">
        <f t="shared" si="8"/>
        <v>375.625</v>
      </c>
    </row>
    <row r="52" spans="1:18" x14ac:dyDescent="0.35">
      <c r="A52" s="2" t="s">
        <v>71</v>
      </c>
      <c r="B52" s="2">
        <v>1266</v>
      </c>
      <c r="C52" s="2" t="s">
        <v>19</v>
      </c>
      <c r="D52" s="3">
        <f t="shared" si="0"/>
        <v>3212.7</v>
      </c>
      <c r="E52" s="3">
        <f t="shared" si="1"/>
        <v>1606.35</v>
      </c>
      <c r="F52" s="3">
        <f t="shared" si="2"/>
        <v>2231.35</v>
      </c>
      <c r="G52" s="3">
        <v>625</v>
      </c>
      <c r="H52" s="2">
        <v>3</v>
      </c>
      <c r="I52" s="3">
        <f t="shared" si="3"/>
        <v>224.85000000000002</v>
      </c>
      <c r="J52" s="2">
        <v>6</v>
      </c>
      <c r="K52" s="3">
        <f t="shared" si="4"/>
        <v>869.69999999999993</v>
      </c>
      <c r="L52" s="2">
        <v>8</v>
      </c>
      <c r="M52" s="3">
        <f t="shared" si="5"/>
        <v>399.6</v>
      </c>
      <c r="N52" s="2">
        <v>9</v>
      </c>
      <c r="O52" s="3">
        <f t="shared" si="6"/>
        <v>1718.55</v>
      </c>
      <c r="P52" s="2">
        <f t="shared" si="7"/>
        <v>26</v>
      </c>
      <c r="Q52" s="3">
        <f t="shared" si="7"/>
        <v>3212.7</v>
      </c>
      <c r="R52" s="3">
        <f t="shared" si="8"/>
        <v>981.34999999999991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Sheet4</vt:lpstr>
      <vt:lpstr>Sheet6</vt:lpstr>
      <vt:lpstr>Sheet3</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varun athreya</cp:lastModifiedBy>
  <cp:lastPrinted>2017-10-20T06:50:10Z</cp:lastPrinted>
  <dcterms:created xsi:type="dcterms:W3CDTF">2017-10-20T06:47:43Z</dcterms:created>
  <dcterms:modified xsi:type="dcterms:W3CDTF">2019-03-25T16:18:52Z</dcterms:modified>
</cp:coreProperties>
</file>