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26250" windowHeight="11010" tabRatio="500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599781856" val="971" rev="124" rev64="64" revOS="3" revMin="124" revMax="0"/>
      <pm:docPrefs xmlns:pm="smNativeData" id="1599781856" fixedDigits="0" showNotice="1" showFrameBounds="1" autoChart="1" recalcOnPrint="1" recalcOnCopy="1" finalRounding="1" compatTextArt="1" tab="567" useDefinedPrintRange="1" printArea="currentSheet"/>
      <pm:compatibility xmlns:pm="smNativeData" id="1599781856" overlapCells="1"/>
      <pm:defCurrency xmlns:pm="smNativeData" id="1599781856"/>
    </ext>
  </extLst>
</workbook>
</file>

<file path=xl/sharedStrings.xml><?xml version="1.0" encoding="utf-8"?>
<sst xmlns="http://schemas.openxmlformats.org/spreadsheetml/2006/main" count="30" uniqueCount="30">
  <si>
    <t>Length of wire (m)</t>
  </si>
  <si>
    <t>Radius of sail (m)</t>
  </si>
  <si>
    <t>radius of wire (mm)</t>
  </si>
  <si>
    <t>Xarea of sail m2</t>
  </si>
  <si>
    <t>Density of sail kg/m3</t>
  </si>
  <si>
    <t>Mass of sail (kg)</t>
  </si>
  <si>
    <t>magsail mass fraction</t>
  </si>
  <si>
    <t>Resistivity of sail material</t>
  </si>
  <si>
    <t>Resistance of Sail (ohms)</t>
  </si>
  <si>
    <t>Power (W)</t>
  </si>
  <si>
    <t>Current (A)</t>
  </si>
  <si>
    <t>B0 Tesla</t>
  </si>
  <si>
    <t>Proton density/m3</t>
  </si>
  <si>
    <t>Plasma density kg/m3</t>
  </si>
  <si>
    <t>Altitude (km)</t>
  </si>
  <si>
    <t>Spacecraft velocity (m/s)</t>
  </si>
  <si>
    <t>Dynamic pressure</t>
  </si>
  <si>
    <t>B boundary</t>
  </si>
  <si>
    <t>B0/B boundary</t>
  </si>
  <si>
    <t>Range ratio</t>
  </si>
  <si>
    <t>Range (m)</t>
  </si>
  <si>
    <t>Drag area (m2)</t>
  </si>
  <si>
    <t>Drag (N)</t>
  </si>
  <si>
    <t>Drag/mass</t>
  </si>
  <si>
    <t>Spacecraft mass (kg)</t>
  </si>
  <si>
    <t>Spacecraft deceleration</t>
  </si>
  <si>
    <t>DV/year (m/s)</t>
  </si>
  <si>
    <t>Mass/drag area</t>
  </si>
  <si>
    <t>DV/ks</t>
  </si>
  <si>
    <t>DS/ks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</si>
</sst>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2">
    <font>
      <name val="Calibri"/>
      <family val="2"/>
      <color rgb="FF000000"/>
      <sz val="11"/>
      <extLst>
        <ext uri="smNativeData">
          <pm:charSpec xmlns:pm="smNativeData" id="159978185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978185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978185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7818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78185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978185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"/>
  <sheetViews>
    <sheetView tabSelected="1" view="normal" topLeftCell="O1" zoomScale="130" workbookViewId="0">
      <selection activeCell="X2" sqref="X2"/>
    </sheetView>
  </sheetViews>
  <sheetFormatPr defaultRowHeight="15.40"/>
  <cols>
    <col min="1" max="2" width="19.080357" customWidth="1"/>
    <col min="3" max="3" width="22.812500" customWidth="1"/>
    <col min="4" max="4" width="15.571429" customWidth="1"/>
    <col min="5" max="5" width="20.008929" customWidth="1"/>
    <col min="6" max="7" width="19.892857" customWidth="1"/>
    <col min="8" max="8" width="13.196429" customWidth="1"/>
    <col min="9" max="9" width="17.937500" customWidth="1"/>
    <col min="10" max="10" width="15.982143" customWidth="1"/>
    <col min="11" max="11" width="18.455357" customWidth="1"/>
    <col min="12" max="12" width="12.000000" customWidth="1"/>
    <col min="13" max="13" width="20.571429" customWidth="1"/>
    <col min="14" max="14" width="22.267857" customWidth="1"/>
    <col min="15" max="15" width="16.285714" customWidth="1"/>
    <col min="16" max="16" width="23.142857" customWidth="1"/>
    <col min="17" max="17" width="25.982143" customWidth="1"/>
    <col min="18" max="18" width="12.000000" customWidth="1"/>
    <col min="19" max="19" width="19.285714" customWidth="1"/>
    <col min="20" max="20" width="18.562500" customWidth="1"/>
    <col min="21" max="21" width="13.098214" customWidth="1"/>
    <col min="22" max="22" width="15.062500" customWidth="1"/>
    <col min="23" max="23" width="15.160714" customWidth="1"/>
    <col min="24" max="24" width="14.857143" customWidth="1"/>
    <col min="25" max="25" width="19.491071" customWidth="1"/>
    <col min="26" max="26" width="24.339286" customWidth="1"/>
    <col min="27" max="27" width="16.910714" customWidth="1"/>
    <col min="28" max="28" width="17.857143" customWidth="1"/>
    <col min="29" max="29" width="13.000000" customWidth="1"/>
    <col min="30" max="30" width="13.410714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3</v>
      </c>
      <c r="B2">
        <f>A2/(2*3.14)</f>
        <v>0.477707006369426956</v>
      </c>
      <c r="C2">
        <f>(D2/(3.14159265))^0.5</f>
        <v>0.0000518931752760000009</v>
      </c>
      <c r="D2" s="1">
        <f>H2*A2/I2</f>
        <v>8.460000000000000978E-09</v>
      </c>
      <c r="E2" t="n">
        <v>2700</v>
      </c>
      <c r="F2" s="1">
        <f>E2*D2*A2</f>
        <v>0.000068525999999999998</v>
      </c>
      <c r="G2" s="1">
        <f>0.01</f>
        <v>0.01</v>
      </c>
      <c r="H2" s="1" t="n">
        <v>2.819999999999999774E-08</v>
      </c>
      <c r="I2" s="1" t="n">
        <v>10</v>
      </c>
      <c r="J2" s="1">
        <f>K2*K2*I2</f>
        <v>1000</v>
      </c>
      <c r="K2" t="n">
        <v>10</v>
      </c>
      <c r="L2">
        <f>1.256E-06*K2/(2*B2)</f>
        <v>0.0000131461333329999985</v>
      </c>
      <c r="M2" s="1" t="n">
        <v>500000000000</v>
      </c>
      <c r="N2" s="1">
        <f>M2*1.67E-27</f>
        <v>8.350000000000001575E-16</v>
      </c>
      <c r="O2" t="n">
        <v>500</v>
      </c>
      <c r="P2">
        <f>1000*SQRT(398600/(6378+O2))</f>
        <v>7612.67977015525958</v>
      </c>
      <c r="Q2" s="1">
        <f>N2*P2*P2/2</f>
        <v>2.419533294562376327E-08</v>
      </c>
      <c r="R2">
        <f>SQRT(2*1.256E-06*Q2)</f>
        <v>2.465333169358795925E-07</v>
      </c>
      <c r="S2">
        <f>L2/R2</f>
        <v>53.3239624420384004</v>
      </c>
      <c r="T2">
        <f>S2^0.333</f>
        <v>3.75893801129709981</v>
      </c>
      <c r="U2">
        <f>T2*B2</f>
        <v>1.79567102450499005</v>
      </c>
      <c r="V2">
        <f>3.14159265*U2*U2</f>
        <v>10.1298595001871004</v>
      </c>
      <c r="W2" s="1">
        <f>V2*Q2</f>
        <v>2.450953232994167955E-07</v>
      </c>
      <c r="X2" s="1">
        <f>W2/F2</f>
        <v>0.00357667634619599983</v>
      </c>
      <c r="Y2" t="n">
        <v>0.01</v>
      </c>
      <c r="Z2" s="1">
        <f>W2/(Y2+F2)</f>
        <v>0.000024342721397</v>
      </c>
      <c r="AA2" s="1">
        <f>Z2*31500000</f>
        <v>766.795724005500006</v>
      </c>
      <c r="AB2" s="1">
        <f>F2/V2</f>
        <v>6.764753252375742386E-06</v>
      </c>
      <c r="AC2" s="1">
        <f>Z2*1000</f>
        <v>0.024342721397</v>
      </c>
      <c r="AD2" s="1">
        <f>AC2*500</f>
        <v>12.1713606984999991</v>
      </c>
    </row>
    <row r="3" spans="1:30">
      <c r="A3" t="n">
        <v>6.5</v>
      </c>
      <c r="B3">
        <f>A3/(2*3.14)</f>
        <v>1.03503184713376006</v>
      </c>
      <c r="C3">
        <f>(D3/(3.14159265))^0.5</f>
        <v>0.0000763846857719999939</v>
      </c>
      <c r="D3" s="1">
        <f>H3*A3/I3</f>
        <v>1.832999999999999936E-08</v>
      </c>
      <c r="E3" t="n">
        <v>2700</v>
      </c>
      <c r="F3" s="1">
        <f>E3*D3*A3</f>
        <v>0.000321691500000000019</v>
      </c>
      <c r="G3" s="1">
        <f>0.01</f>
        <v>0.01</v>
      </c>
      <c r="H3" s="1" t="n">
        <v>2.819999999999999774E-08</v>
      </c>
      <c r="I3" s="1" t="n">
        <v>10</v>
      </c>
      <c r="J3" s="1">
        <f>K3*K3*I3</f>
        <v>1000</v>
      </c>
      <c r="K3" t="n">
        <v>10</v>
      </c>
      <c r="L3">
        <f>1.256E-06*K3/(2*B3)</f>
        <v>6.067446153846141603E-06</v>
      </c>
      <c r="M3" s="1" t="n">
        <v>500000000000</v>
      </c>
      <c r="N3" s="1">
        <f>M3*1.67E-27</f>
        <v>8.350000000000001575E-16</v>
      </c>
      <c r="O3" t="n">
        <v>500</v>
      </c>
      <c r="P3">
        <f>1000*SQRT(398600/(6378+O3))</f>
        <v>7612.67977015525958</v>
      </c>
      <c r="Q3" s="1">
        <f>N3*P3*P3/2</f>
        <v>2.419533294562376327E-08</v>
      </c>
      <c r="R3">
        <f>SQRT(2*1.256E-06*Q3)</f>
        <v>2.465333169358795925E-07</v>
      </c>
      <c r="S3">
        <f>L3/R3</f>
        <v>24.6110595892570991</v>
      </c>
      <c r="T3">
        <f>S3^0.333</f>
        <v>2.90567069848082973</v>
      </c>
      <c r="U3">
        <f>T3*B3</f>
        <v>3.0074617102110599</v>
      </c>
      <c r="V3">
        <f>3.14159265*U3*U3</f>
        <v>28.4151586885617</v>
      </c>
      <c r="W3" s="1">
        <f>V3*Q3</f>
        <v>6.875142251724841979E-07</v>
      </c>
      <c r="X3" s="1">
        <f>W3/F3</f>
        <v>0.0021371849277099999</v>
      </c>
      <c r="Y3" t="n">
        <v>0.01</v>
      </c>
      <c r="Z3" s="1">
        <f>W3/(Y3+F3)</f>
        <v>0.0000666086779650000071</v>
      </c>
      <c r="AA3" s="1">
        <f>Z3*31500000</f>
        <v>2098.17335589750019</v>
      </c>
      <c r="AB3" s="1">
        <f>F3/V3</f>
        <v>0.0000113211227690000027</v>
      </c>
      <c r="AC3" s="1">
        <f>Z3*1000</f>
        <v>0.0666086779650000071</v>
      </c>
      <c r="AD3" s="1">
        <f>AC3*500</f>
        <v>33.3043389824999991</v>
      </c>
    </row>
    <row r="4" spans="1:30">
      <c r="A4" t="n">
        <v>7</v>
      </c>
      <c r="B4">
        <f>A4/(2*3.14)</f>
        <v>1.11464968152865995</v>
      </c>
      <c r="C4">
        <f>(D4/(3.14159265))^0.5</f>
        <v>0.0000792681345840000073</v>
      </c>
      <c r="D4" s="1">
        <f>H4*A4/I4</f>
        <v>1.974000000000000008E-08</v>
      </c>
      <c r="E4" t="n">
        <v>2700</v>
      </c>
      <c r="F4" s="1">
        <f>E4*D4*A4</f>
        <v>0.000373085999999999984</v>
      </c>
      <c r="G4" s="1">
        <f>0.01</f>
        <v>0.01</v>
      </c>
      <c r="H4" s="1" t="n">
        <v>2.819999999999999774E-08</v>
      </c>
      <c r="I4" s="1" t="n">
        <v>10</v>
      </c>
      <c r="J4" s="1">
        <f>K4*K4*I4</f>
        <v>1000</v>
      </c>
      <c r="K4" t="n">
        <v>10</v>
      </c>
      <c r="L4">
        <f>1.256E-06*K4/(2*B4)</f>
        <v>5.634057142857156416E-06</v>
      </c>
      <c r="M4" s="1" t="n">
        <v>500000000000</v>
      </c>
      <c r="N4" s="1">
        <f>M4*1.67E-27</f>
        <v>8.350000000000001575E-16</v>
      </c>
      <c r="O4" t="n">
        <v>500</v>
      </c>
      <c r="P4">
        <f>1000*SQRT(398600/(6378+O4))</f>
        <v>7612.67977015525958</v>
      </c>
      <c r="Q4" s="1">
        <f>N4*P4*P4/2</f>
        <v>2.419533294562376327E-08</v>
      </c>
      <c r="R4">
        <f>SQRT(2*1.256E-06*Q4)</f>
        <v>2.465333169358795925E-07</v>
      </c>
      <c r="S4">
        <f>L4/R4</f>
        <v>22.8531267614531011</v>
      </c>
      <c r="T4">
        <f>S4^0.333</f>
        <v>2.83484223386978975</v>
      </c>
      <c r="U4">
        <f>T4*B4</f>
        <v>3.15985599316696009</v>
      </c>
      <c r="V4">
        <f>3.14159265*U4*U4</f>
        <v>31.3678283946821992</v>
      </c>
      <c r="W4" s="1">
        <f>V4*Q4</f>
        <v>7.589550517905268056E-07</v>
      </c>
      <c r="X4" s="1">
        <f>W4/F4</f>
        <v>0.00203426301654499975</v>
      </c>
      <c r="Y4" t="n">
        <v>0.01</v>
      </c>
      <c r="Z4" s="1">
        <f>W4/(Y4+F4)</f>
        <v>0.000073165791914999998</v>
      </c>
      <c r="AA4" s="1">
        <f>Z4*31500000</f>
        <v>2304.72244532249988</v>
      </c>
      <c r="AB4" s="1">
        <f>F4/V4</f>
        <v>0.0000118939059250000035</v>
      </c>
      <c r="AC4" s="1">
        <f>Z4*1000</f>
        <v>0.073165791914999998</v>
      </c>
      <c r="AD4" s="1">
        <f>AC4*500</f>
        <v>36.5828959574999999</v>
      </c>
    </row>
    <row r="5" spans="1:30">
      <c r="A5" t="n">
        <v>7.5</v>
      </c>
      <c r="B5">
        <f>A5/(2*3.14)</f>
        <v>1.19426751592357006</v>
      </c>
      <c r="C5">
        <f>(D5/(3.14159265))^0.5</f>
        <v>0.0000820503144450000121</v>
      </c>
      <c r="D5" s="1">
        <f>H5*A5/I5</f>
        <v>2.115000000000000079E-08</v>
      </c>
      <c r="E5" t="n">
        <v>2700</v>
      </c>
      <c r="F5" s="1">
        <f>E5*D5*A5</f>
        <v>0.000428287499999999977</v>
      </c>
      <c r="G5" s="1">
        <f>0.01</f>
        <v>0.01</v>
      </c>
      <c r="H5" s="1" t="n">
        <v>2.819999999999999774E-08</v>
      </c>
      <c r="I5" s="1" t="n">
        <v>10</v>
      </c>
      <c r="J5" s="1">
        <f>K5*K5*I5</f>
        <v>1000</v>
      </c>
      <c r="K5" t="n">
        <v>10</v>
      </c>
      <c r="L5">
        <f>1.256E-06*K5/(2*B5)</f>
        <v>5.258453333333319052E-06</v>
      </c>
      <c r="M5" s="1" t="n">
        <v>500000000000</v>
      </c>
      <c r="N5" s="1">
        <f>M5*1.67E-27</f>
        <v>8.350000000000001575E-16</v>
      </c>
      <c r="O5" t="n">
        <v>500</v>
      </c>
      <c r="P5">
        <f>1000*SQRT(398600/(6378+O5))</f>
        <v>7612.67977015525958</v>
      </c>
      <c r="Q5" s="1">
        <f>N5*P5*P5/2</f>
        <v>2.419533294562376327E-08</v>
      </c>
      <c r="R5">
        <f>SQRT(2*1.256E-06*Q5)</f>
        <v>2.465333169358795925E-07</v>
      </c>
      <c r="S5">
        <f>L5/R5</f>
        <v>21.3295849773560988</v>
      </c>
      <c r="T5">
        <f>S5^0.333</f>
        <v>2.77045525864848008</v>
      </c>
      <c r="U5">
        <f>T5*B5</f>
        <v>3.30866471972350995</v>
      </c>
      <c r="V5">
        <f>3.14159265*U5*U5</f>
        <v>34.3918385516719027</v>
      </c>
      <c r="W5" s="1">
        <f>V5*Q5</f>
        <v>8.321219843698405911E-07</v>
      </c>
      <c r="X5" s="1">
        <f>W5/F5</f>
        <v>0.00194290513818400008</v>
      </c>
      <c r="Y5" t="n">
        <v>0.01</v>
      </c>
      <c r="Z5" s="1">
        <f>W5/(Y5+F5)</f>
        <v>0.0000797946915420000025</v>
      </c>
      <c r="AA5" s="1">
        <f>Z5*31500000</f>
        <v>2513.53278357299996</v>
      </c>
      <c r="AB5" s="1">
        <f>F5/V5</f>
        <v>0.0000124531725560000006</v>
      </c>
      <c r="AC5" s="1">
        <f>Z5*1000</f>
        <v>0.0797946915420000025</v>
      </c>
      <c r="AD5" s="1">
        <f>AC5*500</f>
        <v>39.8973457709999977</v>
      </c>
    </row>
    <row r="6" spans="1:30">
      <c r="A6" t="n">
        <v>8</v>
      </c>
      <c r="B6">
        <f>A6/(2*3.14)</f>
        <v>1.27388535031846994</v>
      </c>
      <c r="C6">
        <f>(D6/(3.14159265))^0.5</f>
        <v>0.0000847412003720000229</v>
      </c>
      <c r="D6" s="1">
        <f>H6*A6/I6</f>
        <v>2.25600000000000015E-08</v>
      </c>
      <c r="E6" t="n">
        <v>2700</v>
      </c>
      <c r="F6" s="1">
        <f>E6*D6*A6</f>
        <v>0.000487295999999999907</v>
      </c>
      <c r="G6" s="1">
        <f>0.01</f>
        <v>0.01</v>
      </c>
      <c r="H6" s="1" t="n">
        <v>2.819999999999999774E-08</v>
      </c>
      <c r="I6" s="1" t="n">
        <v>10</v>
      </c>
      <c r="J6" s="1">
        <f>K6*K6*I6</f>
        <v>1000</v>
      </c>
      <c r="K6" t="n">
        <v>10</v>
      </c>
      <c r="L6">
        <f>1.256E-06*K6/(2*B6)</f>
        <v>4.929800000000005723E-06</v>
      </c>
      <c r="M6" s="1" t="n">
        <v>500000000000</v>
      </c>
      <c r="N6" s="1">
        <f>M6*1.67E-27</f>
        <v>8.350000000000001575E-16</v>
      </c>
      <c r="O6" t="n">
        <v>500</v>
      </c>
      <c r="P6">
        <f>1000*SQRT(398600/(6378+O6))</f>
        <v>7612.67977015525958</v>
      </c>
      <c r="Q6" s="1">
        <f>N6*P6*P6/2</f>
        <v>2.419533294562376327E-08</v>
      </c>
      <c r="R6">
        <f>SQRT(2*1.256E-06*Q6)</f>
        <v>2.465333169358795925E-07</v>
      </c>
      <c r="S6">
        <f>L6/R6</f>
        <v>19.9964859162714994</v>
      </c>
      <c r="T6">
        <f>S6^0.333</f>
        <v>2.71154974335662979</v>
      </c>
      <c r="U6">
        <f>T6*B6</f>
        <v>3.45420349472182009</v>
      </c>
      <c r="V6">
        <f>3.14159265*U6*U6</f>
        <v>37.4839811366258004</v>
      </c>
      <c r="W6" s="1">
        <f>V6*Q6</f>
        <v>9.069374037281420226E-07</v>
      </c>
      <c r="X6" s="1">
        <f>W6/F6</f>
        <v>0.00186116324313800003</v>
      </c>
      <c r="Y6" t="n">
        <v>0.01</v>
      </c>
      <c r="Z6" s="1">
        <f>W6/(Y6+F6)</f>
        <v>0.0000864796229390000093</v>
      </c>
      <c r="AA6" s="1">
        <f>Z6*31500000</f>
        <v>2724.10812257850012</v>
      </c>
      <c r="AB6" s="1">
        <f>F6/V6</f>
        <v>0.0000130001132540000008</v>
      </c>
      <c r="AC6" s="1">
        <f>Z6*1000</f>
        <v>0.0864796229390000093</v>
      </c>
      <c r="AD6" s="1">
        <f>AC6*500</f>
        <v>43.2398114694999975</v>
      </c>
    </row>
    <row r="7" spans="1:30">
      <c r="A7" t="n">
        <v>8.5</v>
      </c>
      <c r="B7">
        <f>A7/(2*3.14)</f>
        <v>1.35350318471338005</v>
      </c>
      <c r="C7">
        <f>(D7/(3.14159265))^0.5</f>
        <v>0.0000873492299939999839</v>
      </c>
      <c r="D7" s="1">
        <f>H7*A7/I7</f>
        <v>2.396999999999999891E-08</v>
      </c>
      <c r="E7" t="n">
        <v>2700</v>
      </c>
      <c r="F7" s="1">
        <f>E7*D7*A7</f>
        <v>0.000550111499999999953</v>
      </c>
      <c r="G7" s="1">
        <f>0.01</f>
        <v>0.01</v>
      </c>
      <c r="H7" s="1" t="n">
        <v>2.819999999999999774E-08</v>
      </c>
      <c r="I7" s="1" t="n">
        <v>10</v>
      </c>
      <c r="J7" s="1">
        <f>K7*K7*I7</f>
        <v>1000</v>
      </c>
      <c r="K7" t="n">
        <v>10</v>
      </c>
      <c r="L7">
        <f>1.256E-06*K7/(2*B7)</f>
        <v>4.639811764705868058E-06</v>
      </c>
      <c r="M7" s="1" t="n">
        <v>500000000000</v>
      </c>
      <c r="N7" s="1">
        <f>M7*1.67E-27</f>
        <v>8.350000000000001575E-16</v>
      </c>
      <c r="O7" t="n">
        <v>500</v>
      </c>
      <c r="P7">
        <f>1000*SQRT(398600/(6378+O7))</f>
        <v>7612.67977015525958</v>
      </c>
      <c r="Q7" s="1">
        <f>N7*P7*P7/2</f>
        <v>2.419533294562376327E-08</v>
      </c>
      <c r="R7">
        <f>SQRT(2*1.256E-06*Q7)</f>
        <v>2.465333169358795925E-07</v>
      </c>
      <c r="S7">
        <f>L7/R7</f>
        <v>18.8202220388436992</v>
      </c>
      <c r="T7">
        <f>S7^0.333</f>
        <v>2.65735783329244013</v>
      </c>
      <c r="U7">
        <f>T7*B7</f>
        <v>3.5967422902843702</v>
      </c>
      <c r="V7">
        <f>3.14159265*U7*U7</f>
        <v>40.6413864270252034</v>
      </c>
      <c r="W7" s="1">
        <f>V7*Q7</f>
        <v>9.833318759736293039E-07</v>
      </c>
      <c r="X7" s="1">
        <f>W7/F7</f>
        <v>0.00178751376034399989</v>
      </c>
      <c r="Y7" t="n">
        <v>0.01</v>
      </c>
      <c r="Z7" s="1">
        <f>W7/(Y7+F7)</f>
        <v>0.0000932058278219999892</v>
      </c>
      <c r="AA7" s="1">
        <f>Z7*31500000</f>
        <v>2935.98357639300002</v>
      </c>
      <c r="AB7" s="1">
        <f>F7/V7</f>
        <v>0.0000135357463989999971</v>
      </c>
      <c r="AC7" s="1">
        <f>Z7*1000</f>
        <v>0.0932058278219999892</v>
      </c>
      <c r="AD7" s="1">
        <f>AC7*500</f>
        <v>46.6029139110000017</v>
      </c>
    </row>
    <row r="8" spans="1:30">
      <c r="A8" t="n">
        <v>9</v>
      </c>
      <c r="B8">
        <f>A8/(2*3.14)</f>
        <v>1.43312101910827998</v>
      </c>
      <c r="C8">
        <f>(D8/(3.14159265))^0.5</f>
        <v>0.0000898816161440000094</v>
      </c>
      <c r="D8" s="1">
        <f>H8*A8/I8</f>
        <v>2.537999999999999962E-08</v>
      </c>
      <c r="E8" t="n">
        <v>2700</v>
      </c>
      <c r="F8" s="1">
        <f>E8*D8*A8</f>
        <v>0.000616734000000000027</v>
      </c>
      <c r="G8" s="1">
        <f>0.01</f>
        <v>0.01</v>
      </c>
      <c r="H8" s="1" t="n">
        <v>2.819999999999999774E-08</v>
      </c>
      <c r="I8" s="1" t="n">
        <v>10</v>
      </c>
      <c r="J8" s="1">
        <f>K8*K8*I8</f>
        <v>1000</v>
      </c>
      <c r="K8" t="n">
        <v>10</v>
      </c>
      <c r="L8">
        <f>1.256E-06*K8/(2*B8)</f>
        <v>4.382044444444445391E-06</v>
      </c>
      <c r="M8" s="1" t="n">
        <v>500000000000</v>
      </c>
      <c r="N8" s="1">
        <f>M8*1.67E-27</f>
        <v>8.350000000000001575E-16</v>
      </c>
      <c r="O8" t="n">
        <v>500</v>
      </c>
      <c r="P8">
        <f>1000*SQRT(398600/(6378+O8))</f>
        <v>7612.67977015525958</v>
      </c>
      <c r="Q8" s="1">
        <f>N8*P8*P8/2</f>
        <v>2.419533294562376327E-08</v>
      </c>
      <c r="R8">
        <f>SQRT(2*1.256E-06*Q8)</f>
        <v>2.465333169358795925E-07</v>
      </c>
      <c r="S8">
        <f>L8/R8</f>
        <v>17.7746541477967988</v>
      </c>
      <c r="T8">
        <f>S8^0.333</f>
        <v>2.60725666300759018</v>
      </c>
      <c r="U8">
        <f>T8*B8</f>
        <v>3.73651432596629007</v>
      </c>
      <c r="V8">
        <f>3.14159265*U8*U8</f>
        <v>43.8614692731743006</v>
      </c>
      <c r="W8" s="1">
        <f>V8*Q8</f>
        <v>1.061242852548698958E-06</v>
      </c>
      <c r="X8" s="1">
        <f>W8/F8</f>
        <v>0.00172074646857300007</v>
      </c>
      <c r="Y8" t="n">
        <v>0.01</v>
      </c>
      <c r="Z8" s="1">
        <f>W8/(Y8+F8)</f>
        <v>0.0000999594463370000064</v>
      </c>
      <c r="AA8" s="1">
        <f>Z8*31500000</f>
        <v>3148.7225596154999</v>
      </c>
      <c r="AB8" s="1">
        <f>F8/V8</f>
        <v>0.0000140609516790000004</v>
      </c>
      <c r="AC8" s="1">
        <f>Z8*1000</f>
        <v>0.0999594463370000064</v>
      </c>
      <c r="AD8" s="1">
        <f>AC8*500</f>
        <v>49.9797231685000014</v>
      </c>
    </row>
    <row r="9" spans="1:30">
      <c r="A9" t="n">
        <v>9.5</v>
      </c>
      <c r="B9">
        <f>A9/(2*3.14)</f>
        <v>1.51273885350318</v>
      </c>
      <c r="C9">
        <f>(D9/(3.14159265))^0.5</f>
        <v>0.0000923445821939999867</v>
      </c>
      <c r="D9" s="1">
        <f>H9*A9/I9</f>
        <v>2.679000000000000034E-08</v>
      </c>
      <c r="E9" t="n">
        <v>2700</v>
      </c>
      <c r="F9" s="1">
        <f>E9*D9*A9</f>
        <v>0.000687163499999999949</v>
      </c>
      <c r="G9" s="1">
        <f>0.01</f>
        <v>0.01</v>
      </c>
      <c r="H9" s="1" t="n">
        <v>2.819999999999999774E-08</v>
      </c>
      <c r="I9" s="1" t="n">
        <v>10</v>
      </c>
      <c r="J9" s="1">
        <f>K9*K9*I9</f>
        <v>1000</v>
      </c>
      <c r="K9" t="n">
        <v>10</v>
      </c>
      <c r="L9">
        <f>1.256E-06*K9/(2*B9)</f>
        <v>4.151410526315801872E-06</v>
      </c>
      <c r="M9" s="1" t="n">
        <v>500000000000</v>
      </c>
      <c r="N9" s="1">
        <f>M9*1.67E-27</f>
        <v>8.350000000000001575E-16</v>
      </c>
      <c r="O9" t="n">
        <v>500</v>
      </c>
      <c r="P9">
        <f>1000*SQRT(398600/(6378+O9))</f>
        <v>7612.67977015525958</v>
      </c>
      <c r="Q9" s="1">
        <f>N9*P9*P9/2</f>
        <v>2.419533294562376327E-08</v>
      </c>
      <c r="R9">
        <f>SQRT(2*1.256E-06*Q9)</f>
        <v>2.465333169358795925E-07</v>
      </c>
      <c r="S9">
        <f>L9/R9</f>
        <v>16.8391460347550002</v>
      </c>
      <c r="T9">
        <f>S9^0.333</f>
        <v>2.56073466772821012</v>
      </c>
      <c r="U9">
        <f>T9*B9</f>
        <v>3.87372282538502013</v>
      </c>
      <c r="V9">
        <f>3.14159265*U9*U9</f>
        <v>47.1418864511739031</v>
      </c>
      <c r="W9" s="1">
        <f>V9*Q9</f>
        <v>1.140613638370942048E-06</v>
      </c>
      <c r="X9" s="1">
        <f>W9/F9</f>
        <v>0.00165988682223500028</v>
      </c>
      <c r="Y9" t="n">
        <v>0.01</v>
      </c>
      <c r="Z9" s="1">
        <f>W9/(Y9+F9)</f>
        <v>0.000106727443476999984</v>
      </c>
      <c r="AA9" s="1">
        <f>Z9*31500000</f>
        <v>3361.91446952549995</v>
      </c>
      <c r="AB9" s="1">
        <f>F9/V9</f>
        <v>0.0000145764955910000005</v>
      </c>
      <c r="AC9" s="1">
        <f>Z9*1000</f>
        <v>0.106727443477000006</v>
      </c>
      <c r="AD9" s="1">
        <f>AC9*500</f>
        <v>53.3637217384999971</v>
      </c>
    </row>
    <row r="10" spans="1:30">
      <c r="A10" t="n">
        <v>10</v>
      </c>
      <c r="B10">
        <f>A10/(2*3.14)</f>
        <v>1.59235668789808997</v>
      </c>
      <c r="C10">
        <f>(D10/(3.14159265))^0.5</f>
        <v>0.0000947435422640000091</v>
      </c>
      <c r="D10" s="1">
        <f>H10*A10/I10</f>
        <v>2.820000000000000105E-08</v>
      </c>
      <c r="E10" t="n">
        <v>2700</v>
      </c>
      <c r="F10" s="1">
        <f>E10*D10*A10</f>
        <v>0.000761399999999999899</v>
      </c>
      <c r="G10" s="1">
        <f>0.01</f>
        <v>0.01</v>
      </c>
      <c r="H10" s="1" t="n">
        <v>2.819999999999999774E-08</v>
      </c>
      <c r="I10" s="1" t="n">
        <v>10</v>
      </c>
      <c r="J10" s="1">
        <f>K10*K10*I10</f>
        <v>1000</v>
      </c>
      <c r="K10" t="n">
        <v>10</v>
      </c>
      <c r="L10">
        <f>1.256E-06*K10/(2*B10)</f>
        <v>3.943839999999997971E-06</v>
      </c>
      <c r="M10" s="1" t="n">
        <v>500000000000</v>
      </c>
      <c r="N10" s="1">
        <f>M10*1.67E-27</f>
        <v>8.350000000000001575E-16</v>
      </c>
      <c r="O10" t="n">
        <v>500</v>
      </c>
      <c r="P10">
        <f>1000*SQRT(398600/(6378+O10))</f>
        <v>7612.67977015525958</v>
      </c>
      <c r="Q10" s="1">
        <f>N10*P10*P10/2</f>
        <v>2.419533294562376327E-08</v>
      </c>
      <c r="R10">
        <f>SQRT(2*1.256E-06*Q10)</f>
        <v>2.465333169358795925E-07</v>
      </c>
      <c r="S10">
        <f>L10/R10</f>
        <v>15.9971887330171008</v>
      </c>
      <c r="T10">
        <f>S10^0.333</f>
        <v>2.51736703988679</v>
      </c>
      <c r="U10">
        <f>T10*B10</f>
        <v>4.00854624185794961</v>
      </c>
      <c r="V10">
        <f>3.14159265*U10*U10</f>
        <v>50.480502341277699</v>
      </c>
      <c r="W10" s="1">
        <f>V10*Q10</f>
        <v>1.221392561409554068E-06</v>
      </c>
      <c r="X10" s="1">
        <f>W10/F10</f>
        <v>0.00160414047991800039</v>
      </c>
      <c r="Y10" t="n">
        <v>0.01</v>
      </c>
      <c r="Z10" s="1">
        <f>W10/(Y10+F10)</f>
        <v>0.00011349755249400002</v>
      </c>
      <c r="AA10" s="1">
        <f>Z10*31500000</f>
        <v>3575.17290356100011</v>
      </c>
      <c r="AB10" s="1">
        <f>F10/V10</f>
        <v>0.0000150830511719999976</v>
      </c>
      <c r="AC10" s="1">
        <f>Z10*1000</f>
        <v>0.113497552493999998</v>
      </c>
      <c r="AD10" s="1">
        <f>AC10*500</f>
        <v>56.7487762470000021</v>
      </c>
    </row>
    <row r="11" spans="1:30">
      <c r="A11" t="n">
        <v>10.5</v>
      </c>
      <c r="B11">
        <f>A11/(2*3.14)</f>
        <v>1.67197452229299</v>
      </c>
      <c r="C11">
        <f>(D11/(3.14159265))^0.5</f>
        <v>0.0000970832412969999936</v>
      </c>
      <c r="D11" s="1">
        <f>H11*A11/I11</f>
        <v>2.960999999999999846E-08</v>
      </c>
      <c r="E11" t="n">
        <v>2700</v>
      </c>
      <c r="F11" s="1">
        <f>E11*D11*A11</f>
        <v>0.000839443499999999965</v>
      </c>
      <c r="G11" s="1">
        <f>0.01</f>
        <v>0.01</v>
      </c>
      <c r="H11" s="1" t="n">
        <v>2.819999999999999774E-08</v>
      </c>
      <c r="I11" s="1" t="n">
        <v>10</v>
      </c>
      <c r="J11" s="1">
        <f>K11*K11*I11</f>
        <v>1000</v>
      </c>
      <c r="K11" t="n">
        <v>10</v>
      </c>
      <c r="L11">
        <f>1.256E-06*K11/(2*B11)</f>
        <v>3.756038095238103007E-06</v>
      </c>
      <c r="M11" s="1" t="n">
        <v>500000000000</v>
      </c>
      <c r="N11" s="1">
        <f>M11*1.67E-27</f>
        <v>8.350000000000001575E-16</v>
      </c>
      <c r="O11" t="n">
        <v>500</v>
      </c>
      <c r="P11">
        <f>1000*SQRT(398600/(6378+O11))</f>
        <v>7612.67977015525958</v>
      </c>
      <c r="Q11" s="1">
        <f>N11*P11*P11/2</f>
        <v>2.419533294562376327E-08</v>
      </c>
      <c r="R11">
        <f>SQRT(2*1.256E-06*Q11)</f>
        <v>2.465333169358795925E-07</v>
      </c>
      <c r="S11">
        <f>L11/R11</f>
        <v>15.2354178409688004</v>
      </c>
      <c r="T11">
        <f>S11^0.333</f>
        <v>2.47679752515615981</v>
      </c>
      <c r="U11">
        <f>T11*B11</f>
        <v>4.14114235893942961</v>
      </c>
      <c r="V11">
        <f>3.14159265*U11*U11</f>
        <v>53.8753609666556983</v>
      </c>
      <c r="W11" s="1">
        <f>V11*Q11</f>
        <v>1.30353229615389693E-06</v>
      </c>
      <c r="X11" s="1">
        <f>W11/F11</f>
        <v>0.00155285292715200001</v>
      </c>
      <c r="Y11" t="n">
        <v>0.01</v>
      </c>
      <c r="Z11" s="1">
        <f>W11/(Y11+F11)</f>
        <v>0.000120258230613999983</v>
      </c>
      <c r="AA11" s="1">
        <f>Z11*31500000</f>
        <v>3788.13426434099983</v>
      </c>
      <c r="AB11" s="1">
        <f>F11/V11</f>
        <v>0.0000155812134699999998</v>
      </c>
      <c r="AC11" s="1">
        <f>Z11*1000</f>
        <v>0.120258230614000006</v>
      </c>
      <c r="AD11" s="1">
        <f>AC11*500</f>
        <v>60.1291153069999993</v>
      </c>
    </row>
    <row r="12" spans="1:30">
      <c r="A12" t="n">
        <v>11</v>
      </c>
      <c r="B12">
        <f>A12/(2*3.14)</f>
        <v>1.75159235668789997</v>
      </c>
      <c r="C12">
        <f>(D12/(3.14159265))^0.5</f>
        <v>0.0000993678654329999844</v>
      </c>
      <c r="D12" s="1">
        <f>H12*A12/I12</f>
        <v>3.102000000000000248E-08</v>
      </c>
      <c r="E12" t="n">
        <v>2700</v>
      </c>
      <c r="F12" s="1">
        <f>E12*D12*A12</f>
        <v>0.000921293999999999969</v>
      </c>
      <c r="G12" s="1">
        <f>0.01</f>
        <v>0.01</v>
      </c>
      <c r="H12" s="1" t="n">
        <v>2.819999999999999774E-08</v>
      </c>
      <c r="I12" s="1" t="n">
        <v>10</v>
      </c>
      <c r="J12" s="1">
        <f>K12*K12*I12</f>
        <v>1000</v>
      </c>
      <c r="K12" t="n">
        <v>10</v>
      </c>
      <c r="L12">
        <f>1.256E-06*K12/(2*B12)</f>
        <v>3.585309090909086947E-06</v>
      </c>
      <c r="M12" s="1" t="n">
        <v>500000000000</v>
      </c>
      <c r="N12" s="1">
        <f>M12*1.67E-27</f>
        <v>8.350000000000001575E-16</v>
      </c>
      <c r="O12" t="n">
        <v>500</v>
      </c>
      <c r="P12">
        <f>1000*SQRT(398600/(6378+O12))</f>
        <v>7612.67977015525958</v>
      </c>
      <c r="Q12" s="1">
        <f>N12*P12*P12/2</f>
        <v>2.419533294562376327E-08</v>
      </c>
      <c r="R12">
        <f>SQRT(2*1.256E-06*Q12)</f>
        <v>2.465333169358795925E-07</v>
      </c>
      <c r="S12">
        <f>L12/R12</f>
        <v>14.5428988481973995</v>
      </c>
      <c r="T12">
        <f>S12^0.333</f>
        <v>2.43872470307734002</v>
      </c>
      <c r="U12">
        <f>T12*B12</f>
        <v>4.27165154997623997</v>
      </c>
      <c r="V12">
        <f>3.14159265*U12*U12</f>
        <v>57.3246629639033003</v>
      </c>
      <c r="W12" s="1">
        <f>V12*Q12</f>
        <v>1.386989306407308053E-06</v>
      </c>
      <c r="X12" s="1">
        <f>W12/F12</f>
        <v>0.00150547958242099984</v>
      </c>
      <c r="Y12" t="n">
        <v>0.01</v>
      </c>
      <c r="Z12" s="1">
        <f>W12/(Y12+F12)</f>
        <v>0.000126998623643999986</v>
      </c>
      <c r="AA12" s="1">
        <f>Z12*31500000</f>
        <v>4000.4566447860002</v>
      </c>
      <c r="AB12" s="1">
        <f>F12/V12</f>
        <v>0.0000160715118480000001</v>
      </c>
      <c r="AC12" s="1">
        <f>Z12*1000</f>
        <v>0.126998623643999986</v>
      </c>
      <c r="AD12" s="1">
        <f>AC12*500</f>
        <v>63.4993118220000028</v>
      </c>
    </row>
    <row r="13" spans="1:30">
      <c r="A13" t="n">
        <v>11.5</v>
      </c>
      <c r="B13">
        <f>A13/(2*3.14)</f>
        <v>1.83121019108279999</v>
      </c>
      <c r="C13">
        <f>(D13/(3.14159265))^0.5</f>
        <v>0.000101601130016999996</v>
      </c>
      <c r="D13" s="1">
        <f>H13*A13/I13</f>
        <v>3.242999999999999989E-08</v>
      </c>
      <c r="E13" t="n">
        <v>2700</v>
      </c>
      <c r="F13" s="1">
        <f>E13*D13*A13</f>
        <v>0.0010069515</v>
      </c>
      <c r="G13" s="1">
        <f>0.01</f>
        <v>0.01</v>
      </c>
      <c r="H13" s="1" t="n">
        <v>2.819999999999999774E-08</v>
      </c>
      <c r="I13" s="1" t="n">
        <v>10</v>
      </c>
      <c r="J13" s="1">
        <f>K13*K13*I13</f>
        <v>1000</v>
      </c>
      <c r="K13" t="n">
        <v>10</v>
      </c>
      <c r="L13">
        <f>1.256E-06*K13/(2*B13)</f>
        <v>3.429426086956526052E-06</v>
      </c>
      <c r="M13" s="1" t="n">
        <v>500000000000</v>
      </c>
      <c r="N13" s="1">
        <f>M13*1.67E-27</f>
        <v>8.350000000000001575E-16</v>
      </c>
      <c r="O13" t="n">
        <v>500</v>
      </c>
      <c r="P13">
        <f>1000*SQRT(398600/(6378+O13))</f>
        <v>7612.67977015525958</v>
      </c>
      <c r="Q13" s="1">
        <f>N13*P13*P13/2</f>
        <v>2.419533294562376327E-08</v>
      </c>
      <c r="R13">
        <f>SQRT(2*1.256E-06*Q13)</f>
        <v>2.465333169358795925E-07</v>
      </c>
      <c r="S13">
        <f>L13/R13</f>
        <v>13.9105988982758007</v>
      </c>
      <c r="T13">
        <f>S13^0.333</f>
        <v>2.40289149812230018</v>
      </c>
      <c r="U13">
        <f>T13*B13</f>
        <v>4.40019939942776972</v>
      </c>
      <c r="V13">
        <f>3.14159265*U13*U13</f>
        <v>60.8267464285450998</v>
      </c>
      <c r="W13" s="1">
        <f>V13*Q13</f>
        <v>1.471723381837680044E-06</v>
      </c>
      <c r="X13" s="1">
        <f>W13/F13</f>
        <v>0.00146156332438799996</v>
      </c>
      <c r="Y13" t="n">
        <v>0.01</v>
      </c>
      <c r="Z13" s="1">
        <f>W13/(Y13+F13)</f>
        <v>0.000133708536994999982</v>
      </c>
      <c r="AA13" s="1">
        <f>Z13*31500000</f>
        <v>4211.81891534250008</v>
      </c>
      <c r="AB13" s="1">
        <f>F13/V13</f>
        <v>0.0000165544198750000042</v>
      </c>
      <c r="AC13" s="1">
        <f>Z13*1000</f>
        <v>0.133708536994999982</v>
      </c>
      <c r="AD13" s="1">
        <f>AC13*500</f>
        <v>66.8542684975000014</v>
      </c>
    </row>
    <row r="14" spans="1:30">
      <c r="A14" t="n">
        <v>12</v>
      </c>
      <c r="B14">
        <f>A14/(2*3.14)</f>
        <v>1.91082802547770996</v>
      </c>
      <c r="C14">
        <f>(D14/(3.14159265))^0.5</f>
        <v>0.000103786350550999984</v>
      </c>
      <c r="D14" s="1">
        <f>H14*A14/I14</f>
        <v>3.383999999999999729E-08</v>
      </c>
      <c r="E14" t="n">
        <v>2700</v>
      </c>
      <c r="F14" s="1">
        <f>E14*D14*A14</f>
        <v>0.00109641600000000006</v>
      </c>
      <c r="G14" s="1">
        <f>0.01</f>
        <v>0.01</v>
      </c>
      <c r="H14" s="1" t="n">
        <v>2.819999999999999774E-08</v>
      </c>
      <c r="I14" s="1" t="n">
        <v>10</v>
      </c>
      <c r="J14" s="1">
        <f>K14*K14*I14</f>
        <v>1000</v>
      </c>
      <c r="K14" t="n">
        <v>10</v>
      </c>
      <c r="L14">
        <f>1.256E-06*K14/(2*B14)</f>
        <v>3.286533333333328961E-06</v>
      </c>
      <c r="M14" s="1" t="n">
        <v>500000000000</v>
      </c>
      <c r="N14" s="1">
        <f>M14*1.67E-27</f>
        <v>8.350000000000001575E-16</v>
      </c>
      <c r="O14" t="n">
        <v>500</v>
      </c>
      <c r="P14">
        <f>1000*SQRT(398600/(6378+O14))</f>
        <v>7612.67977015525958</v>
      </c>
      <c r="Q14" s="1">
        <f>N14*P14*P14/2</f>
        <v>2.419533294562376327E-08</v>
      </c>
      <c r="R14">
        <f>SQRT(2*1.256E-06*Q14)</f>
        <v>2.465333169358795925E-07</v>
      </c>
      <c r="S14">
        <f>L14/R14</f>
        <v>13.3309906108476</v>
      </c>
      <c r="T14">
        <f>S14^0.333</f>
        <v>2.36907705601509999</v>
      </c>
      <c r="U14">
        <f>T14*B14</f>
        <v>4.52689883314987984</v>
      </c>
      <c r="V14">
        <f>3.14159265*U14*U14</f>
        <v>64.3800708417983998</v>
      </c>
      <c r="W14" s="1">
        <f>V14*Q14</f>
        <v>1.557697249080157062E-06</v>
      </c>
      <c r="X14" s="1">
        <f>W14/F14</f>
        <v>0.00142071736373799995</v>
      </c>
      <c r="Y14" t="n">
        <v>0.01</v>
      </c>
      <c r="Z14" s="1">
        <f>W14/(Y14+F14)</f>
        <v>0.000140378411289000038</v>
      </c>
      <c r="AA14" s="1">
        <f>Z14*31500000</f>
        <v>4421.91995560350006</v>
      </c>
      <c r="AB14" s="1">
        <f>F14/V14</f>
        <v>0.0000170303633670000014</v>
      </c>
      <c r="AC14" s="1">
        <f>Z14*1000</f>
        <v>0.140378411288999994</v>
      </c>
      <c r="AD14" s="1">
        <f>AC14*500</f>
        <v>70.1892056445000065</v>
      </c>
    </row>
    <row r="15" spans="1:30">
      <c r="A15" t="n">
        <v>12.5</v>
      </c>
      <c r="B15">
        <f>A15/(2*3.14)</f>
        <v>1.99044585987260998</v>
      </c>
      <c r="C15">
        <f>(D15/(3.14159265))^0.5</f>
        <v>0.000105926500465000006</v>
      </c>
      <c r="D15" s="1">
        <f>H15*A15/I15</f>
        <v>3.525000000000000132E-08</v>
      </c>
      <c r="E15" t="n">
        <v>2700</v>
      </c>
      <c r="F15" s="1">
        <f>E15*D15*A15</f>
        <v>0.0011896875</v>
      </c>
      <c r="G15" s="1">
        <f>0.01</f>
        <v>0.01</v>
      </c>
      <c r="H15" s="1" t="n">
        <v>2.819999999999999774E-08</v>
      </c>
      <c r="I15" s="1" t="n">
        <v>10</v>
      </c>
      <c r="J15" s="1">
        <f>K15*K15*I15</f>
        <v>1000</v>
      </c>
      <c r="K15" t="n">
        <v>10</v>
      </c>
      <c r="L15">
        <f>1.256E-06*K15/(2*B15)</f>
        <v>3.15507200000000185E-06</v>
      </c>
      <c r="M15" s="1" t="n">
        <v>500000000000</v>
      </c>
      <c r="N15" s="1">
        <f>M15*1.67E-27</f>
        <v>8.350000000000001575E-16</v>
      </c>
      <c r="O15" t="n">
        <v>500</v>
      </c>
      <c r="P15">
        <f>1000*SQRT(398600/(6378+O15))</f>
        <v>7612.67977015525958</v>
      </c>
      <c r="Q15" s="1">
        <f>N15*P15*P15/2</f>
        <v>2.419533294562376327E-08</v>
      </c>
      <c r="R15">
        <f>SQRT(2*1.256E-06*Q15)</f>
        <v>2.465333169358795925E-07</v>
      </c>
      <c r="S15">
        <f>L15/R15</f>
        <v>12.7977509864136998</v>
      </c>
      <c r="T15">
        <f>S15^0.333</f>
        <v>2.33709037757264992</v>
      </c>
      <c r="U15">
        <f>T15*B15</f>
        <v>4.6518518661875996</v>
      </c>
      <c r="V15">
        <f>3.14159265*U15*U15</f>
        <v>67.9832034740237958</v>
      </c>
      <c r="W15" s="1">
        <f>V15*Q15</f>
        <v>1.644876242764092033E-06</v>
      </c>
      <c r="X15" s="1">
        <f>W15/F15</f>
        <v>0.00138261202438800002</v>
      </c>
      <c r="Y15" t="n">
        <v>0.01</v>
      </c>
      <c r="Z15" s="1">
        <f>W15/(Y15+F15)</f>
        <v>0.000146999301166000018</v>
      </c>
      <c r="AA15" s="1">
        <f>Z15*31500000</f>
        <v>4630.47798672899989</v>
      </c>
      <c r="AB15" s="1">
        <f>F15/V15</f>
        <v>0.0000174997269799999966</v>
      </c>
      <c r="AC15" s="1">
        <f>Z15*1000</f>
        <v>0.146999301165999992</v>
      </c>
      <c r="AD15" s="1">
        <f>AC15*500</f>
        <v>73.4996505830000046</v>
      </c>
    </row>
    <row r="16" spans="1:30">
      <c r="A16" t="n">
        <v>13</v>
      </c>
      <c r="B16">
        <f>A16/(2*3.14)</f>
        <v>2.07006369426752013</v>
      </c>
      <c r="C16">
        <f>(D16/(3.14159265))^0.5</f>
        <v>0.000108024258576000021</v>
      </c>
      <c r="D16" s="1">
        <f>H16*A16/I16</f>
        <v>3.665999999999999872E-08</v>
      </c>
      <c r="E16" t="n">
        <v>2700</v>
      </c>
      <c r="F16" s="1">
        <f>E16*D16*A16</f>
        <v>0.00128676600000000008</v>
      </c>
      <c r="G16" s="1">
        <f>0.01</f>
        <v>0.01</v>
      </c>
      <c r="H16" s="1" t="n">
        <v>2.819999999999999774E-08</v>
      </c>
      <c r="I16" s="1" t="n">
        <v>10</v>
      </c>
      <c r="J16" s="1">
        <f>K16*K16*I16</f>
        <v>1000</v>
      </c>
      <c r="K16" t="n">
        <v>10</v>
      </c>
      <c r="L16">
        <f>1.256E-06*K16/(2*B16)</f>
        <v>3.033723076923070802E-06</v>
      </c>
      <c r="M16" s="1" t="n">
        <v>500000000000</v>
      </c>
      <c r="N16" s="1">
        <f>M16*1.67E-27</f>
        <v>8.350000000000001575E-16</v>
      </c>
      <c r="O16" t="n">
        <v>500</v>
      </c>
      <c r="P16">
        <f>1000*SQRT(398600/(6378+O16))</f>
        <v>7612.67977015525958</v>
      </c>
      <c r="Q16" s="1">
        <f>N16*P16*P16/2</f>
        <v>2.419533294562376327E-08</v>
      </c>
      <c r="R16">
        <f>SQRT(2*1.256E-06*Q16)</f>
        <v>2.465333169358795925E-07</v>
      </c>
      <c r="S16">
        <f>L16/R16</f>
        <v>12.3055297946285993</v>
      </c>
      <c r="T16">
        <f>S16^0.333</f>
        <v>2.30676527610288007</v>
      </c>
      <c r="U16">
        <f>T16*B16</f>
        <v>4.77515104925756972</v>
      </c>
      <c r="V16">
        <f>3.14159265*U16*U16</f>
        <v>71.6348077986014999</v>
      </c>
      <c r="W16" s="1">
        <f>V16*Q16</f>
        <v>1.73322802518292894E-06</v>
      </c>
      <c r="X16" s="1">
        <f>W16/F16</f>
        <v>0.00134696442490900026</v>
      </c>
      <c r="Y16" t="n">
        <v>0.01</v>
      </c>
      <c r="Z16" s="1">
        <f>W16/(Y16+F16)</f>
        <v>0.00015356285628500002</v>
      </c>
      <c r="AA16" s="1">
        <f>Z16*31500000</f>
        <v>4837.22997297750044</v>
      </c>
      <c r="AB16" s="1">
        <f>F16/V16</f>
        <v>0.0000179628596699999976</v>
      </c>
      <c r="AC16" s="1">
        <f>Z16*1000</f>
        <v>0.153562856284999993</v>
      </c>
      <c r="AD16" s="1">
        <f>AC16*500</f>
        <v>76.7814281425000047</v>
      </c>
    </row>
    <row r="17" spans="1:30">
      <c r="A17" t="n">
        <v>13.5</v>
      </c>
      <c r="B17">
        <f>A17/(2*3.14)</f>
        <v>2.14968152866241979</v>
      </c>
      <c r="C17">
        <f>(D17/(3.14159265))^0.5</f>
        <v>0.000110082048403999999</v>
      </c>
      <c r="D17" s="1">
        <f>H17*A17/I17</f>
        <v>3.807000000000000275E-08</v>
      </c>
      <c r="E17" t="n">
        <v>2700</v>
      </c>
      <c r="F17" s="1">
        <f>E17*D17*A17</f>
        <v>0.00138765150000000004</v>
      </c>
      <c r="G17" s="1">
        <f>0.01</f>
        <v>0.01</v>
      </c>
      <c r="H17" s="1" t="n">
        <v>2.819999999999999774E-08</v>
      </c>
      <c r="I17" s="1" t="n">
        <v>10</v>
      </c>
      <c r="J17" s="1">
        <f>K17*K17*I17</f>
        <v>1000</v>
      </c>
      <c r="K17" t="n">
        <v>10</v>
      </c>
      <c r="L17">
        <f>1.256E-06*K17/(2*B17)</f>
        <v>2.921362962962964017E-06</v>
      </c>
      <c r="M17" s="1" t="n">
        <v>500000000000</v>
      </c>
      <c r="N17" s="1">
        <f>M17*1.67E-27</f>
        <v>8.350000000000001575E-16</v>
      </c>
      <c r="O17" t="n">
        <v>500</v>
      </c>
      <c r="P17">
        <f>1000*SQRT(398600/(6378+O17))</f>
        <v>7612.67977015525958</v>
      </c>
      <c r="Q17" s="1">
        <f>N17*P17*P17/2</f>
        <v>2.419533294562376327E-08</v>
      </c>
      <c r="R17">
        <f>SQRT(2*1.256E-06*Q17)</f>
        <v>2.465333169358795925E-07</v>
      </c>
      <c r="S17">
        <f>L17/R17</f>
        <v>11.8497694318645994</v>
      </c>
      <c r="T17">
        <f>S17^0.333</f>
        <v>2.27795634382407997</v>
      </c>
      <c r="U17">
        <f>T17*B17</f>
        <v>4.89688067541800987</v>
      </c>
      <c r="V17">
        <f>3.14159265*U17*U17</f>
        <v>75.3336335524191014</v>
      </c>
      <c r="W17" s="1">
        <f>V17*Q17</f>
        <v>1.822722345804393933E-06</v>
      </c>
      <c r="X17" s="1">
        <f>W17/F17</f>
        <v>0.00131353033942899988</v>
      </c>
      <c r="Y17" t="n">
        <v>0.01</v>
      </c>
      <c r="Z17" s="1">
        <f>W17/(Y17+F17)</f>
        <v>0.000160061303756000033</v>
      </c>
      <c r="AA17" s="1">
        <f>Z17*31500000</f>
        <v>5041.93106831400019</v>
      </c>
      <c r="AB17" s="1">
        <f>F17/V17</f>
        <v>0.0000184200792469999985</v>
      </c>
      <c r="AC17" s="1">
        <f>Z17*1000</f>
        <v>0.160061303756000006</v>
      </c>
      <c r="AD17" s="1">
        <f>AC17*500</f>
        <v>80.0306518780000005</v>
      </c>
    </row>
    <row r="18" spans="1:30">
      <c r="A18" t="n">
        <v>14</v>
      </c>
      <c r="B18">
        <f>A18/(2*3.14)</f>
        <v>2.22929936305733012</v>
      </c>
      <c r="C18">
        <f>(D18/(3.14159265))^0.5</f>
        <v>0.000112102070993000025</v>
      </c>
      <c r="D18" s="1">
        <f>H18*A18/I18</f>
        <v>3.948000000000000015E-08</v>
      </c>
      <c r="E18" t="n">
        <v>2700</v>
      </c>
      <c r="F18" s="1">
        <f>E18*D18*A18</f>
        <v>0.00149234399999999994</v>
      </c>
      <c r="G18" s="1">
        <f>0.01</f>
        <v>0.01</v>
      </c>
      <c r="H18" s="1" t="n">
        <v>2.819999999999999774E-08</v>
      </c>
      <c r="I18" s="1" t="n">
        <v>10</v>
      </c>
      <c r="J18" s="1">
        <f>K18*K18*I18</f>
        <v>1000</v>
      </c>
      <c r="K18" t="n">
        <v>10</v>
      </c>
      <c r="L18">
        <f>1.256E-06*K18/(2*B18)</f>
        <v>2.817028571428565079E-06</v>
      </c>
      <c r="M18" s="1" t="n">
        <v>500000000000</v>
      </c>
      <c r="N18" s="1">
        <f>M18*1.67E-27</f>
        <v>8.350000000000001575E-16</v>
      </c>
      <c r="O18" t="n">
        <v>500</v>
      </c>
      <c r="P18">
        <f>1000*SQRT(398600/(6378+O18))</f>
        <v>7612.67977015525958</v>
      </c>
      <c r="Q18" s="1">
        <f>N18*P18*P18/2</f>
        <v>2.419533294562376327E-08</v>
      </c>
      <c r="R18">
        <f>SQRT(2*1.256E-06*Q18)</f>
        <v>2.465333169358795925E-07</v>
      </c>
      <c r="S18">
        <f>L18/R18</f>
        <v>11.4265633807265008</v>
      </c>
      <c r="T18">
        <f>S18^0.333</f>
        <v>2.25053569619560978</v>
      </c>
      <c r="U18">
        <f>T18*B18</f>
        <v>5.01711779406666025</v>
      </c>
      <c r="V18">
        <f>3.14159265*U18*U18</f>
        <v>79.0785081561801064</v>
      </c>
      <c r="W18" s="1">
        <f>V18*Q18</f>
        <v>1.913330833682002023E-06</v>
      </c>
      <c r="X18" s="1">
        <f>W18/F18</f>
        <v>0.00128209771586300004</v>
      </c>
      <c r="Y18" t="n">
        <v>0.01</v>
      </c>
      <c r="Z18" s="1">
        <f>W18/(Y18+F18)</f>
        <v>0.000166487431430999973</v>
      </c>
      <c r="AA18" s="1">
        <f>Z18*31500000</f>
        <v>5244.35409007650014</v>
      </c>
      <c r="AB18" s="1">
        <f>F18/V18</f>
        <v>0.0000188716761959999975</v>
      </c>
      <c r="AC18" s="1">
        <f>Z18*1000</f>
        <v>0.166487431430999999</v>
      </c>
      <c r="AD18" s="1">
        <f>AC18*500</f>
        <v>83.2437157155000023</v>
      </c>
    </row>
    <row r="19" spans="1:30">
      <c r="A19" t="n">
        <v>14.5</v>
      </c>
      <c r="B19">
        <f>A19/(2*3.14)</f>
        <v>2.30891719745222979</v>
      </c>
      <c r="C19">
        <f>(D19/(3.14159265))^0.5</f>
        <v>0.000114086332489999998</v>
      </c>
      <c r="D19" s="1">
        <f>H19*A19/I19</f>
        <v>4.088999999999999756E-08</v>
      </c>
      <c r="E19" t="n">
        <v>2700</v>
      </c>
      <c r="F19" s="1">
        <f>E19*D19*A19</f>
        <v>0.00160084350000000004</v>
      </c>
      <c r="G19" s="1">
        <f>0.01</f>
        <v>0.01</v>
      </c>
      <c r="H19" s="1" t="n">
        <v>2.819999999999999774E-08</v>
      </c>
      <c r="I19" s="1" t="n">
        <v>10</v>
      </c>
      <c r="J19" s="1">
        <f>K19*K19*I19</f>
        <v>1000</v>
      </c>
      <c r="K19" t="n">
        <v>10</v>
      </c>
      <c r="L19">
        <f>1.256E-06*K19/(2*B19)</f>
        <v>2.719889655172412978E-06</v>
      </c>
      <c r="M19" s="1" t="n">
        <v>500000000000</v>
      </c>
      <c r="N19" s="1">
        <f>M19*1.67E-27</f>
        <v>8.350000000000001575E-16</v>
      </c>
      <c r="O19" t="n">
        <v>500</v>
      </c>
      <c r="P19">
        <f>1000*SQRT(398600/(6378+O19))</f>
        <v>7612.67977015525958</v>
      </c>
      <c r="Q19" s="1">
        <f>N19*P19*P19/2</f>
        <v>2.419533294562376327E-08</v>
      </c>
      <c r="R19">
        <f>SQRT(2*1.256E-06*Q19)</f>
        <v>2.465333169358795925E-07</v>
      </c>
      <c r="S19">
        <f>L19/R19</f>
        <v>11.0325439538049004</v>
      </c>
      <c r="T19">
        <f>S19^0.333</f>
        <v>2.22439032220761979</v>
      </c>
      <c r="U19">
        <f>T19*B19</f>
        <v>5.13593306879147971</v>
      </c>
      <c r="V19">
        <f>3.14159265*U19*U19</f>
        <v>82.8683292661995949</v>
      </c>
      <c r="W19" s="1">
        <f>V19*Q19</f>
        <v>2.005026817243276805E-06</v>
      </c>
      <c r="X19" s="1">
        <f>W19/F19</f>
        <v>0.00125248146820299988</v>
      </c>
      <c r="Y19" t="n">
        <v>0.01</v>
      </c>
      <c r="Z19" s="1">
        <f>W19/(Y19+F19)</f>
        <v>0.000172834571661999998</v>
      </c>
      <c r="AA19" s="1">
        <f>Z19*31500000</f>
        <v>5444.28900735299976</v>
      </c>
      <c r="AB19" s="1">
        <f>F19/V19</f>
        <v>0.0000193179169190000017</v>
      </c>
      <c r="AC19" s="1">
        <f>Z19*1000</f>
        <v>0.172834571661999998</v>
      </c>
      <c r="AD19" s="1">
        <f>AC19*500</f>
        <v>86.4172858310000009</v>
      </c>
    </row>
    <row r="20" spans="1:30">
      <c r="A20" t="n">
        <v>15</v>
      </c>
      <c r="B20">
        <f>A20/(2*3.14)</f>
        <v>2.3885350318471299</v>
      </c>
      <c r="C20">
        <f>(D20/(3.14159265))^0.5</f>
        <v>0.000116036667484999989</v>
      </c>
      <c r="D20" s="1">
        <f>H20*A20/I20</f>
        <v>4.230000000000000158E-08</v>
      </c>
      <c r="E20" t="n">
        <v>2700</v>
      </c>
      <c r="F20" s="1">
        <f>E20*D20*A20</f>
        <v>0.00171314999999999991</v>
      </c>
      <c r="G20" s="1">
        <f>0.01</f>
        <v>0.01</v>
      </c>
      <c r="H20" s="1" t="n">
        <v>2.819999999999999774E-08</v>
      </c>
      <c r="I20" s="1" t="n">
        <v>10</v>
      </c>
      <c r="J20" s="1">
        <f>K20*K20*I20</f>
        <v>1000</v>
      </c>
      <c r="K20" t="n">
        <v>10</v>
      </c>
      <c r="L20">
        <f>1.256E-06*K20/(2*B20)</f>
        <v>2.629226666666670961E-06</v>
      </c>
      <c r="M20" s="1" t="n">
        <v>500000000000</v>
      </c>
      <c r="N20" s="1">
        <f>M20*1.67E-27</f>
        <v>8.350000000000001575E-16</v>
      </c>
      <c r="O20" t="n">
        <v>500</v>
      </c>
      <c r="P20">
        <f>1000*SQRT(398600/(6378+O20))</f>
        <v>7612.67977015525958</v>
      </c>
      <c r="Q20" s="1">
        <f>N20*P20*P20/2</f>
        <v>2.419533294562376327E-08</v>
      </c>
      <c r="R20">
        <f>SQRT(2*1.256E-06*Q20)</f>
        <v>2.465333169358795925E-07</v>
      </c>
      <c r="S20">
        <f>L20/R20</f>
        <v>10.6647924886780991</v>
      </c>
      <c r="T20">
        <f>S20^0.333</f>
        <v>2.1994199112061299</v>
      </c>
      <c r="U20">
        <f>T20*B20</f>
        <v>5.25339150765795004</v>
      </c>
      <c r="V20">
        <f>3.14159265*U20*U20</f>
        <v>86.7020582743136004</v>
      </c>
      <c r="W20" s="1">
        <f>V20*Q20</f>
        <v>2.097785167017891173E-06</v>
      </c>
      <c r="X20" s="1">
        <f>W20/F20</f>
        <v>0.00122451925810199991</v>
      </c>
      <c r="Y20" t="n">
        <v>0.01</v>
      </c>
      <c r="Z20" s="1">
        <f>W20/(Y20+F20)</f>
        <v>0.000179096585207000008</v>
      </c>
      <c r="AA20" s="1">
        <f>Z20*31500000</f>
        <v>5641.54243402049997</v>
      </c>
      <c r="AB20" s="1">
        <f>F20/V20</f>
        <v>0.0000197590464870000009</v>
      </c>
      <c r="AC20" s="1">
        <f>Z20*1000</f>
        <v>0.179096585207000008</v>
      </c>
      <c r="AD20" s="1">
        <f>AC20*500</f>
        <v>89.548292603500002</v>
      </c>
    </row>
    <row r="21" spans="1:30">
      <c r="A21" t="n">
        <v>15.5</v>
      </c>
      <c r="B21">
        <f>A21/(2*3.14)</f>
        <v>2.46815286624204022</v>
      </c>
      <c r="C21">
        <f>(D21/(3.14159265))^0.5</f>
        <v>0.000117954758873999999</v>
      </c>
      <c r="D21" s="1">
        <f>H21*A21/I21</f>
        <v>4.370999999999999898E-08</v>
      </c>
      <c r="E21" t="n">
        <v>2700</v>
      </c>
      <c r="F21" s="1">
        <f>E21*D21*A21</f>
        <v>0.00182926350000000006</v>
      </c>
      <c r="G21" s="1">
        <f>0.01</f>
        <v>0.01</v>
      </c>
      <c r="H21" s="1" t="n">
        <v>2.819999999999999774E-08</v>
      </c>
      <c r="I21" s="1" t="n">
        <v>10</v>
      </c>
      <c r="J21" s="1">
        <f>K21*K21*I21</f>
        <v>1000</v>
      </c>
      <c r="K21" t="n">
        <v>10</v>
      </c>
      <c r="L21">
        <f>1.256E-06*K21/(2*B21)</f>
        <v>2.54441290322580379E-06</v>
      </c>
      <c r="M21" s="1" t="n">
        <v>500000000000</v>
      </c>
      <c r="N21" s="1">
        <f>M21*1.67E-27</f>
        <v>8.350000000000001575E-16</v>
      </c>
      <c r="O21" t="n">
        <v>500</v>
      </c>
      <c r="P21">
        <f>1000*SQRT(398600/(6378+O21))</f>
        <v>7612.67977015525958</v>
      </c>
      <c r="Q21" s="1">
        <f>N21*P21*P21/2</f>
        <v>2.419533294562376327E-08</v>
      </c>
      <c r="R21">
        <f>SQRT(2*1.256E-06*Q21)</f>
        <v>2.465333169358795925E-07</v>
      </c>
      <c r="S21">
        <f>L21/R21</f>
        <v>10.3207669245272005</v>
      </c>
      <c r="T21">
        <f>S21^0.333</f>
        <v>2.17553505779559009</v>
      </c>
      <c r="U21">
        <f>T21*B21</f>
        <v>5.36955308850822988</v>
      </c>
      <c r="V21">
        <f>3.14159265*U21*U21</f>
        <v>90.5787146074229952</v>
      </c>
      <c r="W21" s="1">
        <f>V21*Q21</f>
        <v>2.1915821577132338E-06</v>
      </c>
      <c r="X21" s="1">
        <f>W21/F21</f>
        <v>0.00119806805182200016</v>
      </c>
      <c r="Y21" t="n">
        <v>0.01</v>
      </c>
      <c r="Z21" s="1">
        <f>W21/(Y21+F21)</f>
        <v>0.000185267845095999952</v>
      </c>
      <c r="AA21" s="1">
        <f>Z21*31500000</f>
        <v>5835.93712052400042</v>
      </c>
      <c r="AB21" s="1">
        <f>F21/V21</f>
        <v>0.0000201952910009999975</v>
      </c>
      <c r="AC21" s="1">
        <f>Z21*1000</f>
        <v>0.185267845096000006</v>
      </c>
      <c r="AD21" s="1">
        <f>AC21*500</f>
        <v>92.633922548000001</v>
      </c>
    </row>
    <row r="22" spans="1:30">
      <c r="A22" t="n">
        <v>16</v>
      </c>
      <c r="B22">
        <f>A22/(2*3.14)</f>
        <v>2.54777070063693989</v>
      </c>
      <c r="C22">
        <f>(D22/(3.14159265))^0.5</f>
        <v>0.000119842154857999983</v>
      </c>
      <c r="D22" s="1">
        <f>H22*A22/I22</f>
        <v>4.512000000000000301E-08</v>
      </c>
      <c r="E22" t="n">
        <v>2700</v>
      </c>
      <c r="F22" s="1">
        <f>E22*D22*A22</f>
        <v>0.00194918399999999981</v>
      </c>
      <c r="G22" s="1">
        <f>0.01</f>
        <v>0.01</v>
      </c>
      <c r="H22" s="1" t="n">
        <v>2.819999999999999774E-08</v>
      </c>
      <c r="I22" s="1" t="n">
        <v>10</v>
      </c>
      <c r="J22" s="1">
        <f>K22*K22*I22</f>
        <v>1000</v>
      </c>
      <c r="K22" t="n">
        <v>10</v>
      </c>
      <c r="L22">
        <f>1.256E-06*K22/(2*B22)</f>
        <v>2.464900000000002862E-06</v>
      </c>
      <c r="M22" s="1" t="n">
        <v>500000000000</v>
      </c>
      <c r="N22" s="1">
        <f>M22*1.67E-27</f>
        <v>8.350000000000001575E-16</v>
      </c>
      <c r="O22" t="n">
        <v>500</v>
      </c>
      <c r="P22">
        <f>1000*SQRT(398600/(6378+O22))</f>
        <v>7612.67977015525958</v>
      </c>
      <c r="Q22" s="1">
        <f>N22*P22*P22/2</f>
        <v>2.419533294562376327E-08</v>
      </c>
      <c r="R22">
        <f>SQRT(2*1.256E-06*Q22)</f>
        <v>2.465333169358795925E-07</v>
      </c>
      <c r="S22">
        <f>L22/R22</f>
        <v>9.99824295813573016</v>
      </c>
      <c r="T22">
        <f>S22^0.333</f>
        <v>2.15265576917267021</v>
      </c>
      <c r="U22">
        <f>T22*B22</f>
        <v>5.48447329725521016</v>
      </c>
      <c r="V22">
        <f>3.14159265*U22*U22</f>
        <v>94.4973707054981986</v>
      </c>
      <c r="W22" s="1">
        <f>V22*Q22</f>
        <v>2.286395346705562025E-06</v>
      </c>
      <c r="X22" s="1">
        <f>W22/F22</f>
        <v>0.00117300129013199994</v>
      </c>
      <c r="Y22" t="n">
        <v>0.01</v>
      </c>
      <c r="Z22" s="1">
        <f>W22/(Y22+F22)</f>
        <v>0.000191343220315999964</v>
      </c>
      <c r="AA22" s="1">
        <f>Z22*31500000</f>
        <v>6027.31143995399998</v>
      </c>
      <c r="AB22" s="1">
        <f>F22/V22</f>
        <v>0.0000206268596200000065</v>
      </c>
      <c r="AC22" s="1">
        <f>Z22*1000</f>
        <v>0.191343220316000018</v>
      </c>
      <c r="AD22" s="1">
        <f>AC22*500</f>
        <v>95.6716101579999929</v>
      </c>
    </row>
    <row r="23" spans="1:30">
      <c r="A23" t="n">
        <v>16.5</v>
      </c>
      <c r="B23">
        <f>A23/(2*3.14)</f>
        <v>2.62738853503185021</v>
      </c>
      <c r="C23">
        <f>(D23/(3.14159265))^0.5</f>
        <v>0.000121700283570000023</v>
      </c>
      <c r="D23" s="1">
        <f>H23*A23/I23</f>
        <v>4.653000000000000041E-08</v>
      </c>
      <c r="E23" t="n">
        <v>2700</v>
      </c>
      <c r="F23" s="1">
        <f>E23*D23*A23</f>
        <v>0.00207291150000000002</v>
      </c>
      <c r="G23" s="1">
        <f>0.01</f>
        <v>0.01</v>
      </c>
      <c r="H23" s="1" t="n">
        <v>2.819999999999999774E-08</v>
      </c>
      <c r="I23" s="1" t="n">
        <v>10</v>
      </c>
      <c r="J23" s="1">
        <f>K23*K23*I23</f>
        <v>1000</v>
      </c>
      <c r="K23" t="n">
        <v>10</v>
      </c>
      <c r="L23">
        <f>1.256E-06*K23/(2*B23)</f>
        <v>2.390206060606057965E-06</v>
      </c>
      <c r="M23" s="1" t="n">
        <v>500000000000</v>
      </c>
      <c r="N23" s="1">
        <f>M23*1.67E-27</f>
        <v>8.350000000000001575E-16</v>
      </c>
      <c r="O23" t="n">
        <v>500</v>
      </c>
      <c r="P23">
        <f>1000*SQRT(398600/(6378+O23))</f>
        <v>7612.67977015525958</v>
      </c>
      <c r="Q23" s="1">
        <f>N23*P23*P23/2</f>
        <v>2.419533294562376327E-08</v>
      </c>
      <c r="R23">
        <f>SQRT(2*1.256E-06*Q23)</f>
        <v>2.465333169358795925E-07</v>
      </c>
      <c r="S23">
        <f>L23/R23</f>
        <v>9.6952658987982705</v>
      </c>
      <c r="T23">
        <f>S23^0.333</f>
        <v>2.13071021623441004</v>
      </c>
      <c r="U23">
        <f>T23*B23</f>
        <v>5.59820359360951958</v>
      </c>
      <c r="V23">
        <f>3.14159265*U23*U23</f>
        <v>98.4571475784954941</v>
      </c>
      <c r="W23" s="1">
        <f>V23*Q23</f>
        <v>2.382203466538113159E-06</v>
      </c>
      <c r="X23" s="1">
        <f>W23/F23</f>
        <v>0.00114920654670400002</v>
      </c>
      <c r="Y23" t="n">
        <v>0.01</v>
      </c>
      <c r="Z23" s="1">
        <f>W23/(Y23+F23)</f>
        <v>0.000197318059237999996</v>
      </c>
      <c r="AA23" s="1">
        <f>Z23*31500000</f>
        <v>6215.51886599699992</v>
      </c>
      <c r="AB23" s="1">
        <f>F23/V23</f>
        <v>0.0000210539463209999989</v>
      </c>
      <c r="AC23" s="1">
        <f>Z23*1000</f>
        <v>0.197318059237999996</v>
      </c>
      <c r="AD23" s="1">
        <f>AC23*500</f>
        <v>98.6590296189999947</v>
      </c>
    </row>
    <row r="24" spans="1:30">
      <c r="A24" t="n">
        <v>17</v>
      </c>
      <c r="B24">
        <f>A24/(2*3.14)</f>
        <v>2.70700636942674988</v>
      </c>
      <c r="C24">
        <f>(D24/(3.14159265))^0.5</f>
        <v>0.000123530465720000016</v>
      </c>
      <c r="D24" s="1">
        <f>H24*A24/I24</f>
        <v>4.793999999999999782E-08</v>
      </c>
      <c r="E24" t="n">
        <v>2700</v>
      </c>
      <c r="F24" s="1">
        <f>E24*D24*A24</f>
        <v>0.0022004459999999999</v>
      </c>
      <c r="G24" s="1">
        <f>0.01</f>
        <v>0.01</v>
      </c>
      <c r="H24" s="1" t="n">
        <v>2.819999999999999774E-08</v>
      </c>
      <c r="I24" s="1" t="n">
        <v>10</v>
      </c>
      <c r="J24" s="1">
        <f>K24*K24*I24</f>
        <v>1000</v>
      </c>
      <c r="K24" t="n">
        <v>10</v>
      </c>
      <c r="L24">
        <f>1.256E-06*K24/(2*B24)</f>
        <v>2.319905882352942076E-06</v>
      </c>
      <c r="M24" s="1" t="n">
        <v>500000000000</v>
      </c>
      <c r="N24" s="1">
        <f>M24*1.67E-27</f>
        <v>8.350000000000001575E-16</v>
      </c>
      <c r="O24" t="n">
        <v>500</v>
      </c>
      <c r="P24">
        <f>1000*SQRT(398600/(6378+O24))</f>
        <v>7612.67977015525958</v>
      </c>
      <c r="Q24" s="1">
        <f>N24*P24*P24/2</f>
        <v>2.419533294562376327E-08</v>
      </c>
      <c r="R24">
        <f>SQRT(2*1.256E-06*Q24)</f>
        <v>2.465333169358795925E-07</v>
      </c>
      <c r="S24">
        <f>L24/R24</f>
        <v>9.41011101942186023</v>
      </c>
      <c r="T24">
        <f>S24^0.333</f>
        <v>2.10963368258622985</v>
      </c>
      <c r="U24">
        <f>T24*B24</f>
        <v>5.71079181591813967</v>
      </c>
      <c r="V24">
        <f>3.14159265*U24*U24</f>
        <v>102.4572108598</v>
      </c>
      <c r="W24" s="1">
        <f>V24*Q24</f>
        <v>2.47898632943283994E-06</v>
      </c>
      <c r="X24" s="1">
        <f>W24/F24</f>
        <v>0.00112658357870800008</v>
      </c>
      <c r="Y24" t="n">
        <v>0.01</v>
      </c>
      <c r="Z24" s="1">
        <f>W24/(Y24+F24)</f>
        <v>0.000203188172747000007</v>
      </c>
      <c r="AA24" s="1">
        <f>Z24*31500000</f>
        <v>6400.42744153049989</v>
      </c>
      <c r="AB24" s="1">
        <f>F24/V24</f>
        <v>0.0000214767314229999995</v>
      </c>
      <c r="AC24" s="1">
        <f>Z24*1000</f>
        <v>0.203188172747000007</v>
      </c>
      <c r="AD24" s="1">
        <f>AC24*500</f>
        <v>101.594086373500005</v>
      </c>
    </row>
    <row r="25" spans="1:30">
      <c r="A25" t="n">
        <v>17.5</v>
      </c>
      <c r="B25">
        <f>A25/(2*3.14)</f>
        <v>2.78662420382166021</v>
      </c>
      <c r="C25">
        <f>(D25/(3.14159265))^0.5</f>
        <v>0.000125333925578999983</v>
      </c>
      <c r="D25" s="1">
        <f>H25*A25/I25</f>
        <v>4.935000000000000184E-08</v>
      </c>
      <c r="E25" t="n">
        <v>2700</v>
      </c>
      <c r="F25" s="1">
        <f>E25*D25*A25</f>
        <v>0.0023317874999999999</v>
      </c>
      <c r="G25" s="1">
        <f>0.01</f>
        <v>0.01</v>
      </c>
      <c r="H25" s="1" t="n">
        <v>2.819999999999999774E-08</v>
      </c>
      <c r="I25" s="1" t="n">
        <v>10</v>
      </c>
      <c r="J25" s="1">
        <f>K25*K25*I25</f>
        <v>1000</v>
      </c>
      <c r="K25" t="n">
        <v>10</v>
      </c>
      <c r="L25">
        <f>1.256E-06*K25/(2*B25)</f>
        <v>2.253622857142853927E-06</v>
      </c>
      <c r="M25" s="1" t="n">
        <v>500000000000</v>
      </c>
      <c r="N25" s="1">
        <f>M25*1.67E-27</f>
        <v>8.350000000000001575E-16</v>
      </c>
      <c r="O25" t="n">
        <v>500</v>
      </c>
      <c r="P25">
        <f>1000*SQRT(398600/(6378+O25))</f>
        <v>7612.67977015525958</v>
      </c>
      <c r="Q25" s="1">
        <f>N25*P25*P25/2</f>
        <v>2.419533294562376327E-08</v>
      </c>
      <c r="R25">
        <f>SQRT(2*1.256E-06*Q25)</f>
        <v>2.465333169358795925E-07</v>
      </c>
      <c r="S25">
        <f>L25/R25</f>
        <v>9.14125070458121947</v>
      </c>
      <c r="T25">
        <f>S25^0.333</f>
        <v>2.08936767528309009</v>
      </c>
      <c r="U25">
        <f>T25*B25</f>
        <v>5.82228253462645018</v>
      </c>
      <c r="V25">
        <f>3.14159265*U25*U25</f>
        <v>106.496767287672995</v>
      </c>
      <c r="W25" s="1">
        <f>V25*Q25</f>
        <v>2.576724742157861958E-06</v>
      </c>
      <c r="X25" s="1">
        <f>W25/F25</f>
        <v>0.00110504269456699999</v>
      </c>
      <c r="Y25" t="n">
        <v>0.01</v>
      </c>
      <c r="Z25" s="1">
        <f>W25/(Y25+F25)</f>
        <v>0.000208949817061000021</v>
      </c>
      <c r="AA25" s="1">
        <f>Z25*31500000</f>
        <v>6581.91923742149993</v>
      </c>
      <c r="AB25" s="1">
        <f>F25/V25</f>
        <v>0.0000218953829249999998</v>
      </c>
      <c r="AC25" s="1">
        <f>Z25*1000</f>
        <v>0.208949817060999976</v>
      </c>
      <c r="AD25" s="1">
        <f>AC25*500</f>
        <v>104.474908530500002</v>
      </c>
    </row>
    <row r="26" spans="1:30">
      <c r="A26" t="n">
        <v>18</v>
      </c>
      <c r="B26">
        <f>A26/(2*3.14)</f>
        <v>2.86624203821655996</v>
      </c>
      <c r="C26">
        <f>(D26/(3.14159265))^0.5</f>
        <v>0.000127111800557999977</v>
      </c>
      <c r="D26" s="1">
        <f>H26*A26/I26</f>
        <v>5.075999999999999925E-08</v>
      </c>
      <c r="E26" t="n">
        <v>2700</v>
      </c>
      <c r="F26" s="1">
        <f>E26*D26*A26</f>
        <v>0.00246693600000000002</v>
      </c>
      <c r="G26" s="1">
        <f>0.01</f>
        <v>0.01</v>
      </c>
      <c r="H26" s="1" t="n">
        <v>2.819999999999999774E-08</v>
      </c>
      <c r="I26" s="1" t="n">
        <v>10</v>
      </c>
      <c r="J26" s="1">
        <f>K26*K26*I26</f>
        <v>1000</v>
      </c>
      <c r="K26" t="n">
        <v>10</v>
      </c>
      <c r="L26">
        <f>1.256E-06*K26/(2*B26)</f>
        <v>2.191022222222223119E-06</v>
      </c>
      <c r="M26" s="1" t="n">
        <v>500000000000</v>
      </c>
      <c r="N26" s="1">
        <f>M26*1.67E-27</f>
        <v>8.350000000000001575E-16</v>
      </c>
      <c r="O26" t="n">
        <v>500</v>
      </c>
      <c r="P26">
        <f>1000*SQRT(398600/(6378+O26))</f>
        <v>7612.67977015525958</v>
      </c>
      <c r="Q26" s="1">
        <f>N26*P26*P26/2</f>
        <v>2.419533294562376327E-08</v>
      </c>
      <c r="R26">
        <f>SQRT(2*1.256E-06*Q26)</f>
        <v>2.465333169358795925E-07</v>
      </c>
      <c r="S26">
        <f>L26/R26</f>
        <v>8.88732707389842069</v>
      </c>
      <c r="T26">
        <f>S26^0.333</f>
        <v>2.06985916857621</v>
      </c>
      <c r="U26">
        <f>T26*B26</f>
        <v>5.93271736216111023</v>
      </c>
      <c r="V26">
        <f>3.14159265*U26*U26</f>
        <v>110.575061557298</v>
      </c>
      <c r="W26" s="1">
        <f>V26*Q26</f>
        <v>2.675400429861667992E-06</v>
      </c>
      <c r="X26" s="1">
        <f>W26/F26</f>
        <v>0.00108450337984499988</v>
      </c>
      <c r="Y26" t="n">
        <v>0.01</v>
      </c>
      <c r="Z26" s="1">
        <f>W26/(Y26+F26)</f>
        <v>0.000214599676284999985</v>
      </c>
      <c r="AA26" s="1">
        <f>Z26*31500000</f>
        <v>6759.88980297750004</v>
      </c>
      <c r="AB26" s="1">
        <f>F26/V26</f>
        <v>0.0000223100576679999962</v>
      </c>
      <c r="AC26" s="1">
        <f>Z26*1000</f>
        <v>0.214599676285000029</v>
      </c>
      <c r="AD26" s="1">
        <f>AC26*500</f>
        <v>107.299838142499993</v>
      </c>
    </row>
    <row r="27" spans="1:30">
      <c r="A27" t="n">
        <v>18.5</v>
      </c>
      <c r="B27">
        <f>A27/(2*3.14)</f>
        <v>2.94585987261147011</v>
      </c>
      <c r="C27">
        <f>(D27/(3.14159265))^0.5</f>
        <v>0.000128865149598999995</v>
      </c>
      <c r="D27" s="1">
        <f>H27*A27/I27</f>
        <v>5.217000000000000327E-08</v>
      </c>
      <c r="E27" t="n">
        <v>2700</v>
      </c>
      <c r="F27" s="1">
        <f>E27*D27*A27</f>
        <v>0.00260589150000000025</v>
      </c>
      <c r="G27" s="1">
        <f>0.01</f>
        <v>0.01</v>
      </c>
      <c r="H27" s="1" t="n">
        <v>2.819999999999999774E-08</v>
      </c>
      <c r="I27" s="1" t="n">
        <v>10</v>
      </c>
      <c r="J27" s="1">
        <f>K27*K27*I27</f>
        <v>1000</v>
      </c>
      <c r="K27" t="n">
        <v>10</v>
      </c>
      <c r="L27">
        <f>1.256E-06*K27/(2*B27)</f>
        <v>2.13180540540540107E-06</v>
      </c>
      <c r="M27" s="1" t="n">
        <v>500000000000</v>
      </c>
      <c r="N27" s="1">
        <f>M27*1.67E-27</f>
        <v>8.350000000000001575E-16</v>
      </c>
      <c r="O27" t="n">
        <v>500</v>
      </c>
      <c r="P27">
        <f>1000*SQRT(398600/(6378+O27))</f>
        <v>7612.67977015525958</v>
      </c>
      <c r="Q27" s="1">
        <f>N27*P27*P27/2</f>
        <v>2.419533294562376327E-08</v>
      </c>
      <c r="R27">
        <f>SQRT(2*1.256E-06*Q27)</f>
        <v>2.465333169358795925E-07</v>
      </c>
      <c r="S27">
        <f>L27/R27</f>
        <v>8.64712904487412004</v>
      </c>
      <c r="T27">
        <f>S27^0.333</f>
        <v>2.05105995768489979</v>
      </c>
      <c r="U27">
        <f>T27*B27</f>
        <v>6.04213522566413008</v>
      </c>
      <c r="V27">
        <f>3.14159265*U27*U27</f>
        <v>114.691373495123997</v>
      </c>
      <c r="W27" s="1">
        <f>V27*Q27</f>
        <v>2.774995967705414109E-06</v>
      </c>
      <c r="X27" s="1">
        <f>W27/F27</f>
        <v>0.0010648931345399999</v>
      </c>
      <c r="Y27" t="n">
        <v>0.01</v>
      </c>
      <c r="Z27" s="1">
        <f>W27/(Y27+F27)</f>
        <v>0.000220134844703999999</v>
      </c>
      <c r="AA27" s="1">
        <f>Z27*31500000</f>
        <v>6934.24760817599963</v>
      </c>
      <c r="AB27" s="1">
        <f>F27/V27</f>
        <v>0.0000227209023710000002</v>
      </c>
      <c r="AC27" s="1">
        <f>Z27*1000</f>
        <v>0.220134844703999999</v>
      </c>
      <c r="AD27" s="1">
        <f>AC27*500</f>
        <v>110.067422351999994</v>
      </c>
    </row>
    <row r="28" spans="1:30">
      <c r="A28" t="n">
        <v>19</v>
      </c>
      <c r="B28">
        <f>A28/(2*3.14)</f>
        <v>3.02547770700636987</v>
      </c>
      <c r="C28">
        <f>(D28/(3.14159265))^0.5</f>
        <v>0.000130594960550999994</v>
      </c>
      <c r="D28" s="1">
        <f>H28*A28/I28</f>
        <v>5.358000000000000068E-08</v>
      </c>
      <c r="E28" t="n">
        <v>2700</v>
      </c>
      <c r="F28" s="1">
        <f>E28*D28*A28</f>
        <v>0.00274865399999999971</v>
      </c>
      <c r="G28" s="1">
        <f>0.01</f>
        <v>0.01</v>
      </c>
      <c r="H28" s="1" t="n">
        <v>2.819999999999999774E-08</v>
      </c>
      <c r="I28" s="1" t="n">
        <v>10</v>
      </c>
      <c r="J28" s="1">
        <f>K28*K28*I28</f>
        <v>1000</v>
      </c>
      <c r="K28" t="n">
        <v>10</v>
      </c>
      <c r="L28">
        <f>1.256E-06*K28/(2*B28)</f>
        <v>2.075705263157895007E-06</v>
      </c>
      <c r="M28" s="1" t="n">
        <v>500000000000</v>
      </c>
      <c r="N28" s="1">
        <f>M28*1.67E-27</f>
        <v>8.350000000000001575E-16</v>
      </c>
      <c r="O28" t="n">
        <v>500</v>
      </c>
      <c r="P28">
        <f>1000*SQRT(398600/(6378+O28))</f>
        <v>7612.67977015525958</v>
      </c>
      <c r="Q28" s="1">
        <f>N28*P28*P28/2</f>
        <v>2.419533294562376327E-08</v>
      </c>
      <c r="R28">
        <f>SQRT(2*1.256E-06*Q28)</f>
        <v>2.465333169358795925E-07</v>
      </c>
      <c r="S28">
        <f>L28/R28</f>
        <v>8.41957301737745034</v>
      </c>
      <c r="T28">
        <f>S28^0.333</f>
        <v>2.03292610408903007</v>
      </c>
      <c r="U28">
        <f>T28*B28</f>
        <v>6.15057260791266991</v>
      </c>
      <c r="V28">
        <f>3.14159265*U28*U28</f>
        <v>118.845015514650001</v>
      </c>
      <c r="W28" s="1">
        <f>V28*Q28</f>
        <v>2.87549471930477796E-06</v>
      </c>
      <c r="X28" s="1">
        <f>W28/F28</f>
        <v>0.00104614648453600001</v>
      </c>
      <c r="Y28" t="n">
        <v>0.01</v>
      </c>
      <c r="Z28" s="1">
        <f>W28/(Y28+F28)</f>
        <v>0.000225552808893000023</v>
      </c>
      <c r="AA28" s="1">
        <f>Z28*31500000</f>
        <v>7104.91348012950039</v>
      </c>
      <c r="AB28" s="1">
        <f>F28/V28</f>
        <v>0.0000231280545349999977</v>
      </c>
      <c r="AC28" s="1">
        <f>Z28*1000</f>
        <v>0.225552808893000023</v>
      </c>
      <c r="AD28" s="1">
        <f>AC28*500</f>
        <v>112.776404446499996</v>
      </c>
    </row>
    <row r="29" spans="1:30">
      <c r="A29" t="n">
        <v>19.5</v>
      </c>
      <c r="B29">
        <f>A29/(2*3.14)</f>
        <v>3.10509554140126998</v>
      </c>
      <c r="C29">
        <f>(D29/(3.14159265))^0.5</f>
        <v>0.000132302156675999982</v>
      </c>
      <c r="D29" s="1">
        <f>H29*A29/I29</f>
        <v>5.498999999999999808E-08</v>
      </c>
      <c r="E29" t="n">
        <v>2700</v>
      </c>
      <c r="F29" s="1">
        <f>E29*D29*A29</f>
        <v>0.00289522349999999982</v>
      </c>
      <c r="G29" s="1">
        <f>0.01</f>
        <v>0.01</v>
      </c>
      <c r="H29" s="1" t="n">
        <v>2.819999999999999774E-08</v>
      </c>
      <c r="I29" s="1" t="n">
        <v>10</v>
      </c>
      <c r="J29" s="1">
        <f>K29*K29*I29</f>
        <v>1000</v>
      </c>
      <c r="K29" t="n">
        <v>10</v>
      </c>
      <c r="L29">
        <f>1.256E-06*K29/(2*B29)</f>
        <v>2.022482051282053836E-06</v>
      </c>
      <c r="M29" s="1" t="n">
        <v>500000000000</v>
      </c>
      <c r="N29" s="1">
        <f>M29*1.67E-27</f>
        <v>8.350000000000001575E-16</v>
      </c>
      <c r="O29" t="n">
        <v>500</v>
      </c>
      <c r="P29">
        <f>1000*SQRT(398600/(6378+O29))</f>
        <v>7612.67977015525958</v>
      </c>
      <c r="Q29" s="1">
        <f>N29*P29*P29/2</f>
        <v>2.419533294562376327E-08</v>
      </c>
      <c r="R29">
        <f>SQRT(2*1.256E-06*Q29)</f>
        <v>2.465333169358795925E-07</v>
      </c>
      <c r="S29">
        <f>L29/R29</f>
        <v>8.20368652975239954</v>
      </c>
      <c r="T29">
        <f>S29^0.333</f>
        <v>2.01541745734771993</v>
      </c>
      <c r="U29">
        <f>T29*B29</f>
        <v>6.25806376087269012</v>
      </c>
      <c r="V29">
        <f>3.14159265*U29*U29</f>
        <v>123.035330318909999</v>
      </c>
      <c r="W29" s="1">
        <f>V29*Q29</f>
        <v>2.976880781140825037E-06</v>
      </c>
      <c r="X29" s="1">
        <f>W29/F29</f>
        <v>0.00102820413731100002</v>
      </c>
      <c r="Y29" t="n">
        <v>0.01</v>
      </c>
      <c r="Z29" s="1">
        <f>W29/(Y29+F29)</f>
        <v>0.000230851429689999987</v>
      </c>
      <c r="AA29" s="1">
        <f>Z29*31500000</f>
        <v>7271.82003523500043</v>
      </c>
      <c r="AB29" s="1">
        <f>F29/V29</f>
        <v>0.0000235316432479999982</v>
      </c>
      <c r="AC29" s="1">
        <f>Z29*1000</f>
        <v>0.230851429689999987</v>
      </c>
      <c r="AD29" s="1">
        <f>AC29*500</f>
        <v>115.425714845000002</v>
      </c>
    </row>
    <row r="30" spans="1:30">
      <c r="A30" t="n">
        <v>20</v>
      </c>
      <c r="B30">
        <f>A30/(2*3.14)</f>
        <v>3.18471337579617986</v>
      </c>
      <c r="C30">
        <f>(D30/(3.14159265))^0.5</f>
        <v>0.000133987602416000007</v>
      </c>
      <c r="D30" s="1">
        <f>H30*A30/I30</f>
        <v>5.640000000000000211E-08</v>
      </c>
      <c r="E30" t="n">
        <v>2700</v>
      </c>
      <c r="F30" s="1">
        <f>E30*D30*A30</f>
        <v>0.00304559999999999942</v>
      </c>
      <c r="G30" s="1">
        <f>0.01</f>
        <v>0.01</v>
      </c>
      <c r="H30" s="1" t="n">
        <v>2.819999999999999774E-08</v>
      </c>
      <c r="I30" s="1" t="n">
        <v>10</v>
      </c>
      <c r="J30" s="1">
        <f>K30*K30*I30</f>
        <v>1000</v>
      </c>
      <c r="K30" t="n">
        <v>10</v>
      </c>
      <c r="L30">
        <f>1.256E-06*K30/(2*B30)</f>
        <v>1.971919999999998986E-06</v>
      </c>
      <c r="M30" s="1" t="n">
        <v>500000000000</v>
      </c>
      <c r="N30" s="1">
        <f>M30*1.67E-27</f>
        <v>8.350000000000001575E-16</v>
      </c>
      <c r="O30" t="n">
        <v>500</v>
      </c>
      <c r="P30">
        <f>1000*SQRT(398600/(6378+O30))</f>
        <v>7612.67977015525958</v>
      </c>
      <c r="Q30" s="1">
        <f>N30*P30*P30/2</f>
        <v>2.419533294562376327E-08</v>
      </c>
      <c r="R30">
        <f>SQRT(2*1.256E-06*Q30)</f>
        <v>2.465333169358795925E-07</v>
      </c>
      <c r="S30">
        <f>L30/R30</f>
        <v>7.99859436650856992</v>
      </c>
      <c r="T30">
        <f>S30^0.333</f>
        <v>1.99849724122309986</v>
      </c>
      <c r="U30">
        <f>T30*B30</f>
        <v>6.36464089561497026</v>
      </c>
      <c r="V30">
        <f>3.14159265*U30*U30</f>
        <v>127.261688819986006</v>
      </c>
      <c r="W30" s="1">
        <f>V30*Q30</f>
        <v>3.07913893222192694E-06</v>
      </c>
      <c r="X30" s="1">
        <f>W30/F30</f>
        <v>0.00101101225775600012</v>
      </c>
      <c r="Y30" t="n">
        <v>0.01</v>
      </c>
      <c r="Z30" s="1">
        <f>W30/(Y30+F30)</f>
        <v>0.000236028924099000026</v>
      </c>
      <c r="AA30" s="1">
        <f>Z30*31500000</f>
        <v>7434.91110911849955</v>
      </c>
      <c r="AB30" s="1">
        <f>F30/V30</f>
        <v>0.0000239317899070000006</v>
      </c>
      <c r="AC30" s="1">
        <f>Z30*1000</f>
        <v>0.236028924099000026</v>
      </c>
      <c r="AD30" s="1">
        <f>AC30*500</f>
        <v>118.014462049499997</v>
      </c>
    </row>
    <row r="31" spans="1:30">
      <c r="A31" t="n">
        <v>20.5</v>
      </c>
      <c r="B31">
        <f>A31/(2*3.14)</f>
        <v>3.26433121019107997</v>
      </c>
      <c r="C31">
        <f>(D31/(3.14159265))^0.5</f>
        <v>0.000135652108503000002</v>
      </c>
      <c r="D31" s="1">
        <f>H31*A31/I31</f>
        <v>5.780999999999999951E-08</v>
      </c>
      <c r="E31" t="n">
        <v>2700</v>
      </c>
      <c r="F31" s="1">
        <f>E31*D31*A31</f>
        <v>0.00319978350000000011</v>
      </c>
      <c r="G31" s="1">
        <f>0.01</f>
        <v>0.01</v>
      </c>
      <c r="H31" s="1" t="n">
        <v>2.819999999999999774E-08</v>
      </c>
      <c r="I31" s="1" t="n">
        <v>10</v>
      </c>
      <c r="J31" s="1">
        <f>K31*K31*I31</f>
        <v>1000</v>
      </c>
      <c r="K31" t="n">
        <v>10</v>
      </c>
      <c r="L31">
        <f>1.256E-06*K31/(2*B31)</f>
        <v>1.923824390243903846E-06</v>
      </c>
      <c r="M31" s="1" t="n">
        <v>500000000000</v>
      </c>
      <c r="N31" s="1">
        <f>M31*1.67E-27</f>
        <v>8.350000000000001575E-16</v>
      </c>
      <c r="O31" t="n">
        <v>500</v>
      </c>
      <c r="P31">
        <f>1000*SQRT(398600/(6378+O31))</f>
        <v>7612.67977015525958</v>
      </c>
      <c r="Q31" s="1">
        <f>N31*P31*P31/2</f>
        <v>2.419533294562376327E-08</v>
      </c>
      <c r="R31">
        <f>SQRT(2*1.256E-06*Q31)</f>
        <v>2.465333169358795925E-07</v>
      </c>
      <c r="S31">
        <f>L31/R31</f>
        <v>7.80350669903276017</v>
      </c>
      <c r="T31">
        <f>S31^0.333</f>
        <v>1.9821316940920898</v>
      </c>
      <c r="U31">
        <f>T31*B31</f>
        <v>6.47033435173373039</v>
      </c>
      <c r="V31">
        <f>3.14159265*U31*U31</f>
        <v>131.523488250110006</v>
      </c>
      <c r="W31" s="1">
        <f>V31*Q31</f>
        <v>3.182254588381247012E-06</v>
      </c>
      <c r="X31" s="1">
        <f>W31/F31</f>
        <v>0.000994521844488000006</v>
      </c>
      <c r="Y31" t="n">
        <v>0.01</v>
      </c>
      <c r="Z31" s="1">
        <f>W31/(Y31+F31)</f>
        <v>0.000241083847200000001</v>
      </c>
      <c r="AA31" s="1">
        <f>Z31*31500000</f>
        <v>7594.14118679999956</v>
      </c>
      <c r="AB31" s="1">
        <f>F31/V31</f>
        <v>0.0000243286088480000018</v>
      </c>
      <c r="AC31" s="1">
        <f>Z31*1000</f>
        <v>0.241083847200000001</v>
      </c>
      <c r="AD31" s="1">
        <f>AC31*500</f>
        <v>120.541923600000004</v>
      </c>
    </row>
    <row r="32" spans="1:30">
      <c r="A32" t="n">
        <v>21</v>
      </c>
      <c r="B32">
        <f>A32/(2*3.14)</f>
        <v>3.34394904458598985</v>
      </c>
      <c r="C32">
        <f>(D32/(3.14159265))^0.5</f>
        <v>0.000137296436521000009</v>
      </c>
      <c r="D32" s="1">
        <f>H32*A32/I32</f>
        <v>5.921999999999999692E-08</v>
      </c>
      <c r="E32" t="n">
        <v>2700</v>
      </c>
      <c r="F32" s="1">
        <f>E32*D32*A32</f>
        <v>0.00335777400000000004</v>
      </c>
      <c r="G32" s="1">
        <f>0.01</f>
        <v>0.01</v>
      </c>
      <c r="H32" s="1" t="n">
        <v>2.819999999999999774E-08</v>
      </c>
      <c r="I32" s="1" t="n">
        <v>10</v>
      </c>
      <c r="J32" s="1">
        <f>K32*K32*I32</f>
        <v>1000</v>
      </c>
      <c r="K32" t="n">
        <v>10</v>
      </c>
      <c r="L32">
        <f>1.256E-06*K32/(2*B32)</f>
        <v>1.878019047619045998E-06</v>
      </c>
      <c r="M32" s="1" t="n">
        <v>500000000000</v>
      </c>
      <c r="N32" s="1">
        <f>M32*1.67E-27</f>
        <v>8.350000000000001575E-16</v>
      </c>
      <c r="O32" t="n">
        <v>500</v>
      </c>
      <c r="P32">
        <f>1000*SQRT(398600/(6378+O32))</f>
        <v>7612.67977015525958</v>
      </c>
      <c r="Q32" s="1">
        <f>N32*P32*P32/2</f>
        <v>2.419533294562376327E-08</v>
      </c>
      <c r="R32">
        <f>SQRT(2*1.256E-06*Q32)</f>
        <v>2.465333169358795925E-07</v>
      </c>
      <c r="S32">
        <f>L32/R32</f>
        <v>7.61770892048435044</v>
      </c>
      <c r="T32">
        <f>S32^0.333</f>
        <v>1.96628975539275004</v>
      </c>
      <c r="U32">
        <f>T32*B32</f>
        <v>6.57517274892481041</v>
      </c>
      <c r="V32">
        <f>3.14159265*U32*U32</f>
        <v>135.820150442454008</v>
      </c>
      <c r="W32" s="1">
        <f>V32*Q32</f>
        <v>3.286213760679883195E-06</v>
      </c>
      <c r="X32" s="1">
        <f>W32/F32</f>
        <v>0.00097868819065199979</v>
      </c>
      <c r="Y32" t="n">
        <v>0.01</v>
      </c>
      <c r="Z32" s="1">
        <f>W32/(Y32+F32)</f>
        <v>0.000246015074118999966</v>
      </c>
      <c r="AA32" s="1">
        <f>Z32*31500000</f>
        <v>7749.47483474850014</v>
      </c>
      <c r="AB32" s="1">
        <f>F32/V32</f>
        <v>0.0000247222079279999996</v>
      </c>
      <c r="AC32" s="1">
        <f>Z32*1000</f>
        <v>0.24601507411900001</v>
      </c>
      <c r="AD32" s="1">
        <f>AC32*500</f>
        <v>123.007537059499995</v>
      </c>
    </row>
    <row r="33" spans="1:30">
      <c r="A33" t="n">
        <v>21.5</v>
      </c>
      <c r="B33">
        <f>A33/(2*3.14)</f>
        <v>3.42356687898088996</v>
      </c>
      <c r="C33">
        <f>(D33/(3.14159265))^0.5</f>
        <v>0.000138921302979000005</v>
      </c>
      <c r="D33" s="1">
        <f>H33*A33/I33</f>
        <v>6.06300000000000208E-08</v>
      </c>
      <c r="E33" t="n">
        <v>2700</v>
      </c>
      <c r="F33" s="1">
        <f>E33*D33*A33</f>
        <v>0.00351957150000000052</v>
      </c>
      <c r="G33" s="1">
        <f>0.01</f>
        <v>0.01</v>
      </c>
      <c r="H33" s="1" t="n">
        <v>2.819999999999999774E-08</v>
      </c>
      <c r="I33" s="1" t="n">
        <v>10</v>
      </c>
      <c r="J33" s="1">
        <f>K33*K33*I33</f>
        <v>1000</v>
      </c>
      <c r="K33" t="n">
        <v>10</v>
      </c>
      <c r="L33">
        <f>1.256E-06*K33/(2*B33)</f>
        <v>1.834344186046513058E-06</v>
      </c>
      <c r="M33" s="1" t="n">
        <v>500000000000</v>
      </c>
      <c r="N33" s="1">
        <f>M33*1.67E-27</f>
        <v>8.350000000000001575E-16</v>
      </c>
      <c r="O33" t="n">
        <v>500</v>
      </c>
      <c r="P33">
        <f>1000*SQRT(398600/(6378+O33))</f>
        <v>7612.67977015525958</v>
      </c>
      <c r="Q33" s="1">
        <f>N33*P33*P33/2</f>
        <v>2.419533294562376327E-08</v>
      </c>
      <c r="R33">
        <f>SQRT(2*1.256E-06*Q33)</f>
        <v>2.465333169358795925E-07</v>
      </c>
      <c r="S33">
        <f>L33/R33</f>
        <v>7.4405528990777503</v>
      </c>
      <c r="T33">
        <f>S33^0.333</f>
        <v>1.95094279127076007</v>
      </c>
      <c r="U33">
        <f>T33*B33</f>
        <v>6.67918312298110006</v>
      </c>
      <c r="V33">
        <f>3.14159265*U33*U33</f>
        <v>140.151120262664989</v>
      </c>
      <c r="W33" s="1">
        <f>V33*Q33</f>
        <v>3.391003017457336014E-06</v>
      </c>
      <c r="X33" s="1">
        <f>W33/F33</f>
        <v>0.000963470416060000012</v>
      </c>
      <c r="Y33" t="n">
        <v>0.01</v>
      </c>
      <c r="Z33" s="1">
        <f>W33/(Y33+F33)</f>
        <v>0.000250821782143999972</v>
      </c>
      <c r="AA33" s="1">
        <f>Z33*31500000</f>
        <v>7900.88613753600021</v>
      </c>
      <c r="AB33" s="1">
        <f>F33/V33</f>
        <v>0.0000251126890270000036</v>
      </c>
      <c r="AC33" s="1">
        <f>Z33*1000</f>
        <v>0.250821782144000016</v>
      </c>
      <c r="AD33" s="1">
        <f>AC33*500</f>
        <v>125.410891071999998</v>
      </c>
    </row>
    <row r="34" spans="1:30">
      <c r="A34" t="n">
        <v>22</v>
      </c>
      <c r="B34">
        <f>A34/(2*3.14)</f>
        <v>3.50318471337579984</v>
      </c>
      <c r="C34">
        <f>(D34/(3.14159265))^0.5</f>
        <v>0.000140527382959000029</v>
      </c>
      <c r="D34" s="1">
        <f>H34*A34/I34</f>
        <v>6.204000000000000496E-08</v>
      </c>
      <c r="E34" t="n">
        <v>2700</v>
      </c>
      <c r="F34" s="1">
        <f>E34*D34*A34</f>
        <v>0.00368517600000000023</v>
      </c>
      <c r="G34" s="1">
        <f>0.01</f>
        <v>0.01</v>
      </c>
      <c r="H34" s="1" t="n">
        <v>2.819999999999999774E-08</v>
      </c>
      <c r="I34" s="1" t="n">
        <v>10</v>
      </c>
      <c r="J34" s="1">
        <f>K34*K34*I34</f>
        <v>1000</v>
      </c>
      <c r="K34" t="n">
        <v>10</v>
      </c>
      <c r="L34">
        <f>1.256E-06*K34/(2*B34)</f>
        <v>1.792654545454543897E-06</v>
      </c>
      <c r="M34" s="1" t="n">
        <v>500000000000</v>
      </c>
      <c r="N34" s="1">
        <f>M34*1.67E-27</f>
        <v>8.350000000000001575E-16</v>
      </c>
      <c r="O34" t="n">
        <v>500</v>
      </c>
      <c r="P34">
        <f>1000*SQRT(398600/(6378+O34))</f>
        <v>7612.67977015525958</v>
      </c>
      <c r="Q34" s="1">
        <f>N34*P34*P34/2</f>
        <v>2.419533294562376327E-08</v>
      </c>
      <c r="R34">
        <f>SQRT(2*1.256E-06*Q34)</f>
        <v>2.465333169358795925E-07</v>
      </c>
      <c r="S34">
        <f>L34/R34</f>
        <v>7.27144942409869977</v>
      </c>
      <c r="T34">
        <f>S34^0.333</f>
        <v>1.93606435373916987</v>
      </c>
      <c r="U34">
        <f>T34*B34</f>
        <v>6.7823910481308598</v>
      </c>
      <c r="V34">
        <f>3.14159265*U34*U34</f>
        <v>144.515864174703012</v>
      </c>
      <c r="W34" s="1">
        <f>V34*Q34</f>
        <v>3.496609449631480831E-06</v>
      </c>
      <c r="X34" s="1">
        <f>W34/F34</f>
        <v>0.000948831059801000087</v>
      </c>
      <c r="Y34" t="n">
        <v>0.01</v>
      </c>
      <c r="Z34" s="1">
        <f>W34/(Y34+F34)</f>
        <v>0.000255503433030999982</v>
      </c>
      <c r="AA34" s="1">
        <f>Z34*31500000</f>
        <v>8048.35814047650001</v>
      </c>
      <c r="AB34" s="1">
        <f>F34/V34</f>
        <v>0.0000255001485199999989</v>
      </c>
      <c r="AC34" s="1">
        <f>Z34*1000</f>
        <v>0.255503433030999982</v>
      </c>
      <c r="AD34" s="1">
        <f>AC34*500</f>
        <v>127.751716515499993</v>
      </c>
    </row>
    <row r="35" spans="1:30">
      <c r="A35" t="n">
        <v>22.5</v>
      </c>
      <c r="B35">
        <f>A35/(2*3.14)</f>
        <v>3.58280254777069995</v>
      </c>
      <c r="C35">
        <f>(D35/(3.14159265))^0.5</f>
        <v>0.000142115313394999987</v>
      </c>
      <c r="D35" s="1">
        <f>H35*A35/I35</f>
        <v>6.345000000000000237E-08</v>
      </c>
      <c r="E35" t="n">
        <v>2700</v>
      </c>
      <c r="F35" s="1">
        <f>E35*D35*A35</f>
        <v>0.00385458750000000006</v>
      </c>
      <c r="G35" s="1">
        <f>0.01</f>
        <v>0.01</v>
      </c>
      <c r="H35" s="1" t="n">
        <v>2.819999999999999774E-08</v>
      </c>
      <c r="I35" s="1" t="n">
        <v>10</v>
      </c>
      <c r="J35" s="1">
        <f>K35*K35*I35</f>
        <v>1000</v>
      </c>
      <c r="K35" t="n">
        <v>10</v>
      </c>
      <c r="L35">
        <f>1.256E-06*K35/(2*B35)</f>
        <v>1.752817777777778029E-06</v>
      </c>
      <c r="M35" s="1" t="n">
        <v>500000000000</v>
      </c>
      <c r="N35" s="1">
        <f>M35*1.67E-27</f>
        <v>8.350000000000001575E-16</v>
      </c>
      <c r="O35" t="n">
        <v>500</v>
      </c>
      <c r="P35">
        <f>1000*SQRT(398600/(6378+O35))</f>
        <v>7612.67977015525958</v>
      </c>
      <c r="Q35" s="1">
        <f>N35*P35*P35/2</f>
        <v>2.419533294562376327E-08</v>
      </c>
      <c r="R35">
        <f>SQRT(2*1.256E-06*Q35)</f>
        <v>2.465333169358795925E-07</v>
      </c>
      <c r="S35">
        <f>L35/R35</f>
        <v>7.10986165911873957</v>
      </c>
      <c r="T35">
        <f>S35^0.333</f>
        <v>1.92162996859907018</v>
      </c>
      <c r="U35">
        <f>T35*B35</f>
        <v>6.88482074736927974</v>
      </c>
      <c r="V35">
        <f>3.14159265*U35*U35</f>
        <v>148.913868926692004</v>
      </c>
      <c r="W35" s="1">
        <f>V35*Q35</f>
        <v>3.603020638902290165E-06</v>
      </c>
      <c r="X35" s="1">
        <f>W35/F35</f>
        <v>0.000934735724355000031</v>
      </c>
      <c r="Y35" t="n">
        <v>0.01</v>
      </c>
      <c r="Z35" s="1">
        <f>W35/(Y35+F35)</f>
        <v>0.000260059755579000029</v>
      </c>
      <c r="AA35" s="1">
        <f>Z35*31500000</f>
        <v>8191.88230073849991</v>
      </c>
      <c r="AB35" s="1">
        <f>F35/V35</f>
        <v>0.0000258846776850000015</v>
      </c>
      <c r="AC35" s="1">
        <f>Z35*1000</f>
        <v>0.260059755579000029</v>
      </c>
      <c r="AD35" s="1">
        <f>AC35*500</f>
        <v>130.029877789500006</v>
      </c>
    </row>
    <row r="36" spans="1:30">
      <c r="A36" t="n">
        <v>23</v>
      </c>
      <c r="B36">
        <f>A36/(2*3.14)</f>
        <v>3.66242038216560983</v>
      </c>
      <c r="C36">
        <f>(D36/(3.14159265))^0.5</f>
        <v>0.000143685696023000009</v>
      </c>
      <c r="D36" s="1">
        <f>H36*A36/I36</f>
        <v>6.485999999999999978E-08</v>
      </c>
      <c r="E36" t="n">
        <v>2700</v>
      </c>
      <c r="F36" s="1">
        <f>E36*D36*A36</f>
        <v>0.004027806</v>
      </c>
      <c r="G36" s="1">
        <f>0.01</f>
        <v>0.01</v>
      </c>
      <c r="H36" s="1" t="n">
        <v>2.819999999999999774E-08</v>
      </c>
      <c r="I36" s="1" t="n">
        <v>10</v>
      </c>
      <c r="J36" s="1">
        <f>K36*K36*I36</f>
        <v>1000</v>
      </c>
      <c r="K36" t="n">
        <v>10</v>
      </c>
      <c r="L36">
        <f>1.256E-06*K36/(2*B36)</f>
        <v>1.714713043478259002E-06</v>
      </c>
      <c r="M36" s="1" t="n">
        <v>500000000000</v>
      </c>
      <c r="N36" s="1">
        <f>M36*1.67E-27</f>
        <v>8.350000000000001575E-16</v>
      </c>
      <c r="O36" t="n">
        <v>500</v>
      </c>
      <c r="P36">
        <f>1000*SQRT(398600/(6378+O36))</f>
        <v>7612.67977015525958</v>
      </c>
      <c r="Q36" s="1">
        <f>N36*P36*P36/2</f>
        <v>2.419533294562376327E-08</v>
      </c>
      <c r="R36">
        <f>SQRT(2*1.256E-06*Q36)</f>
        <v>2.465333169358795925E-07</v>
      </c>
      <c r="S36">
        <f>L36/R36</f>
        <v>6.95529944913788967</v>
      </c>
      <c r="T36">
        <f>S36^0.333</f>
        <v>1.9076169481315798</v>
      </c>
      <c r="U36">
        <f>T36*B36</f>
        <v>6.9864951922016596</v>
      </c>
      <c r="V36">
        <f>3.14159265*U36*U36</f>
        <v>153.344640344280009</v>
      </c>
      <c r="W36" s="1">
        <f>V36*Q36</f>
        <v>3.710224628556784871E-06</v>
      </c>
      <c r="X36" s="1">
        <f>W36/F36</f>
        <v>0.000921152763702000144</v>
      </c>
      <c r="Y36" t="n">
        <v>0.01</v>
      </c>
      <c r="Z36" s="1">
        <f>W36/(Y36+F36)</f>
        <v>0.000264490728525999952</v>
      </c>
      <c r="AA36" s="1">
        <f>Z36*31500000</f>
        <v>8331.4579485689992</v>
      </c>
      <c r="AB36" s="1">
        <f>F36/V36</f>
        <v>0.0000262663630820000016</v>
      </c>
      <c r="AC36" s="1">
        <f>Z36*1000</f>
        <v>0.264490728525999952</v>
      </c>
      <c r="AD36" s="1">
        <f>AC36*500</f>
        <v>132.245364262999999</v>
      </c>
    </row>
    <row r="37" spans="1:30">
      <c r="A37" t="n">
        <v>23.5</v>
      </c>
      <c r="B37">
        <f>A37/(2*3.14)</f>
        <v>3.74203821656050994</v>
      </c>
      <c r="C37">
        <f>(D37/(3.14159265))^0.5</f>
        <v>0.000145239100043999976</v>
      </c>
      <c r="D37" s="1">
        <f>H37*A37/I37</f>
        <v>6.626999999999999718E-08</v>
      </c>
      <c r="E37" t="n">
        <v>2700</v>
      </c>
      <c r="F37" s="1">
        <f>E37*D37*A37</f>
        <v>0.00420483150000000006</v>
      </c>
      <c r="G37" s="1">
        <f>0.01</f>
        <v>0.01</v>
      </c>
      <c r="H37" s="1" t="n">
        <v>2.819999999999999774E-08</v>
      </c>
      <c r="I37" s="1" t="n">
        <v>10</v>
      </c>
      <c r="J37" s="1">
        <f>K37*K37*I37</f>
        <v>1000</v>
      </c>
      <c r="K37" t="n">
        <v>10</v>
      </c>
      <c r="L37">
        <f>1.256E-06*K37/(2*B37)</f>
        <v>1.678229787234042014E-06</v>
      </c>
      <c r="M37" s="1" t="n">
        <v>500000000000</v>
      </c>
      <c r="N37" s="1">
        <f>M37*1.67E-27</f>
        <v>8.350000000000001575E-16</v>
      </c>
      <c r="O37" t="n">
        <v>500</v>
      </c>
      <c r="P37">
        <f>1000*SQRT(398600/(6378+O37))</f>
        <v>7612.67977015525958</v>
      </c>
      <c r="Q37" s="1">
        <f>N37*P37*P37/2</f>
        <v>2.419533294562376327E-08</v>
      </c>
      <c r="R37">
        <f>SQRT(2*1.256E-06*Q37)</f>
        <v>2.465333169358795925E-07</v>
      </c>
      <c r="S37">
        <f>L37/R37</f>
        <v>6.80731435447537958</v>
      </c>
      <c r="T37">
        <f>S37^0.333</f>
        <v>1.89400422519887002</v>
      </c>
      <c r="U37">
        <f>T37*B37</f>
        <v>7.08743619302124994</v>
      </c>
      <c r="V37">
        <f>3.14159265*U37*U37</f>
        <v>157.807702220551988</v>
      </c>
      <c r="W37" s="1">
        <f>V37*Q37</f>
        <v>3.818209896610105585E-06</v>
      </c>
      <c r="X37" s="1">
        <f>W37/F37</f>
        <v>0.000908053009166000002</v>
      </c>
      <c r="Y37" t="n">
        <v>0.01</v>
      </c>
      <c r="Z37" s="1">
        <f>W37/(Y37+F37)</f>
        <v>0.000268796563803999966</v>
      </c>
      <c r="AA37" s="1">
        <f>Z37*31500000</f>
        <v>8467.09175982600027</v>
      </c>
      <c r="AB37" s="1">
        <f>F37/V37</f>
        <v>0.000026645286896</v>
      </c>
      <c r="AC37" s="1">
        <f>Z37*1000</f>
        <v>0.26879656380400001</v>
      </c>
      <c r="AD37" s="1">
        <f>AC37*500</f>
        <v>134.398281902000008</v>
      </c>
    </row>
    <row r="38" spans="1:30">
      <c r="A38" t="n">
        <v>24</v>
      </c>
      <c r="B38">
        <f>A38/(2*3.14)</f>
        <v>3.82165605095540997</v>
      </c>
      <c r="C38">
        <f>(D38/(3.14159265))^0.5</f>
        <v>0.000146776064538999984</v>
      </c>
      <c r="D38" s="1">
        <f>H38*A38/I38</f>
        <v>6.768000000000002105E-08</v>
      </c>
      <c r="E38" t="n">
        <v>2700</v>
      </c>
      <c r="F38" s="1">
        <f>E38*D38*A38</f>
        <v>0.00438566400000000023</v>
      </c>
      <c r="G38" s="1">
        <f>0.01</f>
        <v>0.01</v>
      </c>
      <c r="H38" s="1" t="n">
        <v>2.819999999999999774E-08</v>
      </c>
      <c r="I38" s="1" t="n">
        <v>10</v>
      </c>
      <c r="J38" s="1">
        <f>K38*K38*I38</f>
        <v>1000</v>
      </c>
      <c r="K38" t="n">
        <v>10</v>
      </c>
      <c r="L38">
        <f>1.256E-06*K38/(2*B38)</f>
        <v>1.64326666666666808E-06</v>
      </c>
      <c r="M38" s="1" t="n">
        <v>500000000000</v>
      </c>
      <c r="N38" s="1">
        <f>M38*1.67E-27</f>
        <v>8.350000000000001575E-16</v>
      </c>
      <c r="O38" t="n">
        <v>500</v>
      </c>
      <c r="P38">
        <f>1000*SQRT(398600/(6378+O38))</f>
        <v>7612.67977015525958</v>
      </c>
      <c r="Q38" s="1">
        <f>N38*P38*P38/2</f>
        <v>2.419533294562376327E-08</v>
      </c>
      <c r="R38">
        <f>SQRT(2*1.256E-06*Q38)</f>
        <v>2.465333169358795925E-07</v>
      </c>
      <c r="S38">
        <f>L38/R38</f>
        <v>6.6654953054238204</v>
      </c>
      <c r="T38">
        <f>S38^0.333</f>
        <v>1.88077220590925993</v>
      </c>
      <c r="U38">
        <f>T38*B38</f>
        <v>7.18766448118187995</v>
      </c>
      <c r="V38">
        <f>3.14159265*U38*U38</f>
        <v>162.302595292880994</v>
      </c>
      <c r="W38" s="1">
        <f>V38*Q38</f>
        <v>3.926965331050083757E-06</v>
      </c>
      <c r="X38" s="1">
        <f>W38/F38</f>
        <v>0.000895409527735999866</v>
      </c>
      <c r="Y38" t="n">
        <v>0.01</v>
      </c>
      <c r="Z38" s="1">
        <f>W38/(Y38+F38)</f>
        <v>0.000272977690223000025</v>
      </c>
      <c r="AA38" s="1">
        <f>Z38*31500000</f>
        <v>8598.79724202450052</v>
      </c>
      <c r="AB38" s="1">
        <f>F38/V38</f>
        <v>0.0000270215272409999985</v>
      </c>
      <c r="AC38" s="1">
        <f>Z38*1000</f>
        <v>0.272977690223000025</v>
      </c>
      <c r="AD38" s="1">
        <f>AC38*500</f>
        <v>136.488845111500012</v>
      </c>
    </row>
    <row r="39" spans="1:30">
      <c r="A39" t="n">
        <v>24.5</v>
      </c>
      <c r="B39">
        <f>A39/(2*3.14)</f>
        <v>3.90127388535031994</v>
      </c>
      <c r="C39">
        <f>(D39/(3.14159265))^0.5</f>
        <v>0.000148297100651000013</v>
      </c>
      <c r="D39" s="1">
        <f>H39*A39/I39</f>
        <v>6.909000000000001846E-08</v>
      </c>
      <c r="E39" t="n">
        <v>2700</v>
      </c>
      <c r="F39" s="1">
        <f>E39*D39*A39</f>
        <v>0.00457030350000000052</v>
      </c>
      <c r="G39" s="1">
        <f>0.01</f>
        <v>0.01</v>
      </c>
      <c r="H39" s="1" t="n">
        <v>2.819999999999999774E-08</v>
      </c>
      <c r="I39" s="1" t="n">
        <v>10</v>
      </c>
      <c r="J39" s="1">
        <f>K39*K39*I39</f>
        <v>1000</v>
      </c>
      <c r="K39" t="n">
        <v>10</v>
      </c>
      <c r="L39">
        <f>1.256E-06*K39/(2*B39)</f>
        <v>1.609730612244897023E-06</v>
      </c>
      <c r="M39" s="1" t="n">
        <v>500000000000</v>
      </c>
      <c r="N39" s="1">
        <f>M39*1.67E-27</f>
        <v>8.350000000000001575E-16</v>
      </c>
      <c r="O39" t="n">
        <v>500</v>
      </c>
      <c r="P39">
        <f>1000*SQRT(398600/(6378+O39))</f>
        <v>7612.67977015525958</v>
      </c>
      <c r="Q39" s="1">
        <f>N39*P39*P39/2</f>
        <v>2.419533294562376327E-08</v>
      </c>
      <c r="R39">
        <f>SQRT(2*1.256E-06*Q39)</f>
        <v>2.465333169358795925E-07</v>
      </c>
      <c r="S39">
        <f>L39/R39</f>
        <v>6.52946478898658977</v>
      </c>
      <c r="T39">
        <f>S39^0.333</f>
        <v>1.86790263843023006</v>
      </c>
      <c r="U39">
        <f>T39*B39</f>
        <v>7.28719978368482035</v>
      </c>
      <c r="V39">
        <f>3.14159265*U39*U39</f>
        <v>166.828876298222013</v>
      </c>
      <c r="W39" s="1">
        <f>V39*Q39</f>
        <v>4.036480206979762802E-06</v>
      </c>
      <c r="X39" s="1">
        <f>W39/F39</f>
        <v>0.000883197408438999965</v>
      </c>
      <c r="Y39" t="n">
        <v>0.01</v>
      </c>
      <c r="Z39" s="1">
        <f>W39/(Y39+F39)</f>
        <v>0.000277034737607000014</v>
      </c>
      <c r="AA39" s="1">
        <f>Z39*31500000</f>
        <v>8726.59423462049926</v>
      </c>
      <c r="AB39" s="1">
        <f>F39/V39</f>
        <v>0.0000273951584490000011</v>
      </c>
      <c r="AC39" s="1">
        <f>Z39*1000</f>
        <v>0.27703473760699997</v>
      </c>
      <c r="AD39" s="1">
        <f>AC39*500</f>
        <v>138.517368803500005</v>
      </c>
    </row>
    <row r="40" spans="1:30">
      <c r="A40" t="n">
        <v>25</v>
      </c>
      <c r="B40">
        <f>A40/(2*3.14)</f>
        <v>3.98089171974521996</v>
      </c>
      <c r="C40">
        <f>(D40/(3.14159265))^0.5</f>
        <v>0.000149802693573000001</v>
      </c>
      <c r="D40" s="1">
        <f>H40*A40/I40</f>
        <v>7.050000000000000263E-08</v>
      </c>
      <c r="E40" t="n">
        <v>2700</v>
      </c>
      <c r="F40" s="1">
        <f>E40*D40*A40</f>
        <v>0.00475875000000000004</v>
      </c>
      <c r="G40" s="1">
        <f>0.01</f>
        <v>0.01</v>
      </c>
      <c r="H40" s="1" t="n">
        <v>2.819999999999999774E-08</v>
      </c>
      <c r="I40" s="1" t="n">
        <v>10</v>
      </c>
      <c r="J40" s="1">
        <f>K40*K40*I40</f>
        <v>1000</v>
      </c>
      <c r="K40" t="n">
        <v>10</v>
      </c>
      <c r="L40">
        <f>1.256E-06*K40/(2*B40)</f>
        <v>1.577536000000000925E-06</v>
      </c>
      <c r="M40" s="1" t="n">
        <v>500000000000</v>
      </c>
      <c r="N40" s="1">
        <f>M40*1.67E-27</f>
        <v>8.350000000000001575E-16</v>
      </c>
      <c r="O40" t="n">
        <v>500</v>
      </c>
      <c r="P40">
        <f>1000*SQRT(398600/(6378+O40))</f>
        <v>7612.67977015525958</v>
      </c>
      <c r="Q40" s="1">
        <f>N40*P40*P40/2</f>
        <v>2.419533294562376327E-08</v>
      </c>
      <c r="R40">
        <f>SQRT(2*1.256E-06*Q40)</f>
        <v>2.465333169358795925E-07</v>
      </c>
      <c r="S40">
        <f>L40/R40</f>
        <v>6.39887549320687032</v>
      </c>
      <c r="T40">
        <f>S40^0.333</f>
        <v>1.85537849588992003</v>
      </c>
      <c r="U40">
        <f>T40*B40</f>
        <v>7.38606089128152021</v>
      </c>
      <c r="V40">
        <f>3.14159265*U40*U40</f>
        <v>171.386117099367993</v>
      </c>
      <c r="W40" s="1">
        <f>V40*Q40</f>
        <v>4.146744165476870709E-06</v>
      </c>
      <c r="X40" s="1">
        <f>W40/F40</f>
        <v>0.000871393572991999932</v>
      </c>
      <c r="Y40" t="n">
        <v>0.01</v>
      </c>
      <c r="Z40" s="1">
        <f>W40/(Y40+F40)</f>
        <v>0.000280968521417999995</v>
      </c>
      <c r="AA40" s="1">
        <f>Z40*31500000</f>
        <v>8850.50842466699942</v>
      </c>
      <c r="AB40" s="1">
        <f>F40/V40</f>
        <v>0.0000277662513189999949</v>
      </c>
      <c r="AC40" s="1">
        <f>Z40*1000</f>
        <v>0.280968521417999995</v>
      </c>
      <c r="AD40" s="1">
        <f>AC40*500</f>
        <v>140.484260709000012</v>
      </c>
    </row>
    <row r="41" spans="1:30">
      <c r="A41" t="n">
        <v>25.5</v>
      </c>
      <c r="B41">
        <f>A41/(2*3.14)</f>
        <v>4.06050955414012993</v>
      </c>
      <c r="C41">
        <f>(D41/(3.14159265))^0.5</f>
        <v>0.000151293304351999991</v>
      </c>
      <c r="D41" s="1">
        <f>H41*A41/I41</f>
        <v>7.191000000000000004E-08</v>
      </c>
      <c r="E41" t="n">
        <v>2700</v>
      </c>
      <c r="F41" s="1">
        <f>E41*D41*A41</f>
        <v>0.00495100350000000056</v>
      </c>
      <c r="G41" s="1">
        <f>0.01</f>
        <v>0.01</v>
      </c>
      <c r="H41" s="1" t="n">
        <v>2.819999999999999774E-08</v>
      </c>
      <c r="I41" s="1" t="n">
        <v>10</v>
      </c>
      <c r="J41" s="1">
        <f>K41*K41*I41</f>
        <v>1000</v>
      </c>
      <c r="K41" t="n">
        <v>10</v>
      </c>
      <c r="L41">
        <f>1.256E-06*K41/(2*B41)</f>
        <v>1.546603921568626004E-06</v>
      </c>
      <c r="M41" s="1" t="n">
        <v>500000000000</v>
      </c>
      <c r="N41" s="1">
        <f>M41*1.67E-27</f>
        <v>8.350000000000001575E-16</v>
      </c>
      <c r="O41" t="n">
        <v>500</v>
      </c>
      <c r="P41">
        <f>1000*SQRT(398600/(6378+O41))</f>
        <v>7612.67977015525958</v>
      </c>
      <c r="Q41" s="1">
        <f>N41*P41*P41/2</f>
        <v>2.419533294562376327E-08</v>
      </c>
      <c r="R41">
        <f>SQRT(2*1.256E-06*Q41)</f>
        <v>2.465333169358795925E-07</v>
      </c>
      <c r="S41">
        <f>L41/R41</f>
        <v>6.27340734628123009</v>
      </c>
      <c r="T41">
        <f>S41^0.333</f>
        <v>1.84318387160575998</v>
      </c>
      <c r="U41">
        <f>T41*B41</f>
        <v>7.48426572069218032</v>
      </c>
      <c r="V41">
        <f>3.14159265*U41*U41</f>
        <v>175.973903875482989</v>
      </c>
      <c r="W41" s="1">
        <f>V41*Q41</f>
        <v>4.257747194008503157E-06</v>
      </c>
      <c r="X41" s="1">
        <f>W41/F41</f>
        <v>0.000859976607571999985</v>
      </c>
      <c r="Y41" t="n">
        <v>0.01</v>
      </c>
      <c r="Z41" s="1">
        <f>W41/(Y41+F41)</f>
        <v>0.000284780027909999944</v>
      </c>
      <c r="AA41" s="1">
        <f>Z41*31500000</f>
        <v>8970.5708791649995</v>
      </c>
      <c r="AB41" s="1">
        <f>F41/V41</f>
        <v>0.0000281348733590000002</v>
      </c>
      <c r="AC41" s="1">
        <f>Z41*1000</f>
        <v>0.284780027910000033</v>
      </c>
      <c r="AD41" s="1">
        <f>AC41*500</f>
        <v>142.390013955000001</v>
      </c>
    </row>
    <row r="42" spans="1:30">
      <c r="A42" t="n">
        <v>26</v>
      </c>
      <c r="B42">
        <f>A42/(2*3.14)</f>
        <v>4.1401273885350296</v>
      </c>
      <c r="C42">
        <f>(D42/(3.14159265))^0.5</f>
        <v>0.000152769371543000032</v>
      </c>
      <c r="D42" s="1">
        <f>H42*A42/I42</f>
        <v>7.331999999999999745E-08</v>
      </c>
      <c r="E42" t="n">
        <v>2700</v>
      </c>
      <c r="F42" s="1">
        <f>E42*D42*A42</f>
        <v>0.00514706400000000031</v>
      </c>
      <c r="G42" s="1">
        <f>0.01</f>
        <v>0.01</v>
      </c>
      <c r="H42" s="1" t="n">
        <v>2.819999999999999774E-08</v>
      </c>
      <c r="I42" s="1" t="n">
        <v>10</v>
      </c>
      <c r="J42" s="1">
        <f>K42*K42*I42</f>
        <v>1000</v>
      </c>
      <c r="K42" t="n">
        <v>10</v>
      </c>
      <c r="L42">
        <f>1.256E-06*K42/(2*B42)</f>
        <v>1.516861538461539001E-06</v>
      </c>
      <c r="M42" s="1" t="n">
        <v>500000000000</v>
      </c>
      <c r="N42" s="1">
        <f>M42*1.67E-27</f>
        <v>8.350000000000001575E-16</v>
      </c>
      <c r="O42" t="n">
        <v>500</v>
      </c>
      <c r="P42">
        <f>1000*SQRT(398600/(6378+O42))</f>
        <v>7612.67977015525958</v>
      </c>
      <c r="Q42" s="1">
        <f>N42*P42*P42/2</f>
        <v>2.419533294562376327E-08</v>
      </c>
      <c r="R42">
        <f>SQRT(2*1.256E-06*Q42)</f>
        <v>2.465333169358795925E-07</v>
      </c>
      <c r="S42">
        <f>L42/R42</f>
        <v>6.15276489731428988</v>
      </c>
      <c r="T42">
        <f>S42^0.333</f>
        <v>1.83130388512918998</v>
      </c>
      <c r="U42">
        <f>T42*B42</f>
        <v>7.58183137155397002</v>
      </c>
      <c r="V42">
        <f>3.14159265*U42*U42</f>
        <v>180.59183637106301</v>
      </c>
      <c r="W42" s="1">
        <f>V42*Q42</f>
        <v>4.369479608259476667E-06</v>
      </c>
      <c r="X42" s="1">
        <f>W42/F42</f>
        <v>0.000848926612969999894</v>
      </c>
      <c r="Y42" t="n">
        <v>0.01</v>
      </c>
      <c r="Z42" s="1">
        <f>W42/(Y42+F42)</f>
        <v>0.000288470399825000001</v>
      </c>
      <c r="AA42" s="1">
        <f>Z42*31500000</f>
        <v>9086.81759448750017</v>
      </c>
      <c r="AB42" s="1">
        <f>F42/V42</f>
        <v>0.0000285010889939999945</v>
      </c>
      <c r="AC42" s="1">
        <f>Z42*1000</f>
        <v>0.288470399825000001</v>
      </c>
      <c r="AD42" s="1">
        <f>AC42*500</f>
        <v>144.235199912500008</v>
      </c>
    </row>
    <row r="43" spans="1:30">
      <c r="A43" t="n">
        <v>26.5</v>
      </c>
      <c r="B43">
        <f>A43/(2*3.14)</f>
        <v>4.21974522292993992</v>
      </c>
      <c r="C43">
        <f>(D43/(3.14159265))^0.5</f>
        <v>0.000154231312715000008</v>
      </c>
      <c r="D43" s="1">
        <f>H43*A43/I43</f>
        <v>7.473000000000002132E-08</v>
      </c>
      <c r="E43" t="n">
        <v>2700</v>
      </c>
      <c r="F43" s="1">
        <f>E43*D43*A43</f>
        <v>0.00534693149999999928</v>
      </c>
      <c r="G43" s="1">
        <f>0.01</f>
        <v>0.01</v>
      </c>
      <c r="H43" s="1" t="n">
        <v>2.819999999999999774E-08</v>
      </c>
      <c r="I43" s="1" t="n">
        <v>10</v>
      </c>
      <c r="J43" s="1">
        <f>K43*K43*I43</f>
        <v>1000</v>
      </c>
      <c r="K43" t="n">
        <v>10</v>
      </c>
      <c r="L43">
        <f>1.256E-06*K43/(2*B43)</f>
        <v>1.488241509433960931E-06</v>
      </c>
      <c r="M43" s="1" t="n">
        <v>500000000000</v>
      </c>
      <c r="N43" s="1">
        <f>M43*1.67E-27</f>
        <v>8.350000000000001575E-16</v>
      </c>
      <c r="O43" t="n">
        <v>500</v>
      </c>
      <c r="P43">
        <f>1000*SQRT(398600/(6378+O43))</f>
        <v>7612.67977015525958</v>
      </c>
      <c r="Q43" s="1">
        <f>N43*P43*P43/2</f>
        <v>2.419533294562376327E-08</v>
      </c>
      <c r="R43">
        <f>SQRT(2*1.256E-06*Q43)</f>
        <v>2.465333169358795925E-07</v>
      </c>
      <c r="S43">
        <f>L43/R43</f>
        <v>6.03667499359136972</v>
      </c>
      <c r="T43">
        <f>S43^0.333</f>
        <v>1.81972459780550011</v>
      </c>
      <c r="U43">
        <f>T43*B43</f>
        <v>7.6787741786378696</v>
      </c>
      <c r="V43">
        <f>3.14159265*U43*U43</f>
        <v>185.239527198016987</v>
      </c>
      <c r="W43" s="1">
        <f>V43*Q43</f>
        <v>4.481932035245949227E-06</v>
      </c>
      <c r="X43" s="1">
        <f>W43/F43</f>
        <v>0.000838225070818000084</v>
      </c>
      <c r="Y43" t="n">
        <v>0.01</v>
      </c>
      <c r="Z43" s="1">
        <f>W43/(Y43+F43)</f>
        <v>0.000292040922658999946</v>
      </c>
      <c r="AA43" s="1">
        <f>Z43*31500000</f>
        <v>9199.28906375850056</v>
      </c>
      <c r="AB43" s="1">
        <f>F43/V43</f>
        <v>0.0000288649597680000003</v>
      </c>
      <c r="AC43" s="1">
        <f>Z43*1000</f>
        <v>0.292040922658999982</v>
      </c>
      <c r="AD43" s="1">
        <f>AC43*500</f>
        <v>146.020461329499994</v>
      </c>
    </row>
    <row r="44" spans="10:10">
      <c r="J44" s="1"/>
    </row>
  </sheetData>
  <printOptions>
    <extLst>
      <ext uri="smNativeData">
        <pm:pageFlags xmlns:pm="smNativeData" id="159978185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781856" l="56" r="56" t="56" b="56" borderId="0" fillId="0" vertical="0"/>
        <pm:footer xmlns:pm="smNativeData" id="1599781856" l="56" r="56" t="56" b="56" borderId="0" fillId="0" vertical="2"/>
      </ext>
    </extLst>
  </headerFooter>
  <extLst>
    <ext uri="smNativeData">
      <pm:sheetPrefs xmlns:pm="smNativeData" day="1599781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9978185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781856" l="56" r="56" t="56" b="56" borderId="0" fillId="0" vertical="0"/>
        <pm:footer xmlns:pm="smNativeData" id="1599781856" l="56" r="56" t="56" b="56" borderId="0" fillId="0" vertical="2"/>
      </ext>
    </extLst>
  </headerFooter>
  <extLst>
    <ext uri="smNativeData">
      <pm:sheetPrefs xmlns:pm="smNativeData" day="1599781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9978185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781856" l="56" r="56" t="56" b="56" borderId="0" fillId="0" vertical="0"/>
        <pm:footer xmlns:pm="smNativeData" id="1599781856" l="56" r="56" t="56" b="56" borderId="0" fillId="0" vertical="2"/>
      </ext>
    </extLst>
  </headerFooter>
  <extLst>
    <ext uri="smNativeData">
      <pm:sheetPrefs xmlns:pm="smNativeData" day="1599781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Zubrin</dc:creator>
  <cp:keywords/>
  <dc:description/>
  <cp:lastModifiedBy>athul</cp:lastModifiedBy>
  <cp:revision>0</cp:revision>
  <dcterms:created xsi:type="dcterms:W3CDTF">2020-03-20T19:30:12Z</dcterms:created>
  <dcterms:modified xsi:type="dcterms:W3CDTF">2020-09-10T23:50:56Z</dcterms:modified>
</cp:coreProperties>
</file>