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26250" windowHeight="11010" tabRatio="500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599159566" val="971" rev="124" rev64="64" revOS="3" revMin="124" revMax="0"/>
      <pm:docPrefs xmlns:pm="smNativeData" id="1599159566" fixedDigits="0" showNotice="1" showFrameBounds="1" autoChart="1" recalcOnPrint="1" recalcOnCopy="1" finalRounding="1" compatTextArt="1" tab="567" useDefinedPrintRange="1" printArea="currentSheet"/>
      <pm:compatibility xmlns:pm="smNativeData" id="1599159566" overlapCells="1"/>
      <pm:defCurrency xmlns:pm="smNativeData" id="1599159566"/>
    </ext>
  </extLst>
</workbook>
</file>

<file path=xl/sharedStrings.xml><?xml version="1.0" encoding="utf-8"?>
<sst xmlns="http://schemas.openxmlformats.org/spreadsheetml/2006/main" count="29" uniqueCount="29">
  <si>
    <t>Radius of sail (m)</t>
  </si>
  <si>
    <t>radius of wire (mm)</t>
  </si>
  <si>
    <t>Xarea of sail m2</t>
  </si>
  <si>
    <t>Density of sail kg/m3</t>
  </si>
  <si>
    <t>Mass of sail (kg)</t>
  </si>
  <si>
    <t>magsail mass fraction</t>
  </si>
  <si>
    <t>Resistivity of sail material</t>
  </si>
  <si>
    <t>Resistance of Sail (ohms)</t>
  </si>
  <si>
    <t>Power (W)</t>
  </si>
  <si>
    <t>Current (A)</t>
  </si>
  <si>
    <t>B0 Tesla</t>
  </si>
  <si>
    <t>Proton density/m3</t>
  </si>
  <si>
    <t>Plasma density kg/m3</t>
  </si>
  <si>
    <t>Altitude (km)</t>
  </si>
  <si>
    <t>Spacecraft velocity (m/s)</t>
  </si>
  <si>
    <t>Dynamic pressure</t>
  </si>
  <si>
    <t>B boundary</t>
  </si>
  <si>
    <t>B0/B boundary</t>
  </si>
  <si>
    <t>Range ratio</t>
  </si>
  <si>
    <t>Range (m)</t>
  </si>
  <si>
    <t>Drag area (m2)</t>
  </si>
  <si>
    <t>Drag (N)</t>
  </si>
  <si>
    <t>Drag/mass</t>
  </si>
  <si>
    <t>Spacecraft mass (kg)</t>
  </si>
  <si>
    <t>Spacecraft deceleration</t>
  </si>
  <si>
    <t>DV/year (m/s)</t>
  </si>
  <si>
    <t>Mass/drag area</t>
  </si>
  <si>
    <t>DV/ks</t>
  </si>
  <si>
    <t>DS/ks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</si>
</sst>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2">
    <font>
      <name val="Calibri"/>
      <family val="2"/>
      <color rgb="FF000000"/>
      <sz val="11"/>
      <extLst>
        <ext uri="smNativeData">
          <pm:charSpec xmlns:pm="smNativeData" id="159915956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915956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915956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1595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1595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915956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view="normal" topLeftCell="T1" zoomScale="130" workbookViewId="0">
      <selection activeCell="AC4" sqref="AC4"/>
    </sheetView>
  </sheetViews>
  <sheetFormatPr defaultRowHeight="15.40"/>
  <cols>
    <col min="1" max="1" width="19.080357" customWidth="1"/>
    <col min="2" max="2" width="22.812500" customWidth="1"/>
    <col min="3" max="3" width="15.571429" customWidth="1"/>
    <col min="4" max="4" width="20.008929" customWidth="1"/>
    <col min="5" max="6" width="19.892857" customWidth="1"/>
    <col min="8" max="8" width="14.955357" customWidth="1"/>
    <col min="9" max="9" width="15.982143" customWidth="1"/>
    <col min="10" max="10" width="18.455357" customWidth="1"/>
    <col min="11" max="11" width="12.000000" customWidth="1"/>
    <col min="12" max="12" width="20.571429" customWidth="1"/>
    <col min="13" max="13" width="22.267857" customWidth="1"/>
    <col min="14" max="14" width="16.285714" customWidth="1"/>
    <col min="15" max="15" width="23.142857" customWidth="1"/>
    <col min="16" max="16" width="25.982143" customWidth="1"/>
    <col min="17" max="17" width="12.000000" customWidth="1"/>
    <col min="18" max="18" width="19.285714" customWidth="1"/>
    <col min="19" max="19" width="18.562500" customWidth="1"/>
    <col min="20" max="20" width="13.098214" customWidth="1"/>
    <col min="21" max="21" width="15.062500" customWidth="1"/>
    <col min="22" max="22" width="15.160714" customWidth="1"/>
    <col min="23" max="23" width="14.857143" customWidth="1"/>
    <col min="24" max="24" width="19.491071" customWidth="1"/>
    <col min="25" max="25" width="24.339286" customWidth="1"/>
    <col min="26" max="26" width="16.910714" customWidth="1"/>
    <col min="27" max="27" width="17.857143" customWidth="1"/>
    <col min="28" max="28" width="13.000000" customWidth="1"/>
    <col min="29" max="29" width="13.410714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0.125</v>
      </c>
      <c r="B2">
        <f>(C2/(3.14159265))^0.5</f>
        <v>0.00387440168980999999</v>
      </c>
      <c r="C2" s="1">
        <f>E2/(6.283*A2*D2)</f>
        <v>0.0000471584109970000043</v>
      </c>
      <c r="D2" t="n">
        <v>2700</v>
      </c>
      <c r="E2" s="1" t="n">
        <v>0.1</v>
      </c>
      <c r="F2" s="1">
        <f>0.01</f>
        <v>0.01</v>
      </c>
      <c r="G2" s="1" t="n">
        <v>2.819999999999999774E-08</v>
      </c>
      <c r="H2" s="1">
        <f>G2*6.283*A2/C2</f>
        <v>0.000469642096325000047</v>
      </c>
      <c r="I2" s="1" t="n">
        <v>100</v>
      </c>
      <c r="J2">
        <f>SQRT(I2/H2)</f>
        <v>461.441330610834996</v>
      </c>
      <c r="K2">
        <f>1.256E-06*J2/(2*A2)</f>
        <v>0.00231828124498800037</v>
      </c>
      <c r="L2" s="1" t="n">
        <v>500000000000</v>
      </c>
      <c r="M2" s="1">
        <f>L2*1.67E-27</f>
        <v>8.350000000000001575E-16</v>
      </c>
      <c r="N2" t="n">
        <v>500</v>
      </c>
      <c r="O2">
        <f>1000*SQRT(398600/(6378+N2))</f>
        <v>7612.67977015525958</v>
      </c>
      <c r="P2" s="1">
        <f>M2*O2*O2/2</f>
        <v>2.419533294562376327E-08</v>
      </c>
      <c r="Q2">
        <f>SQRT(2*1.256E-06*P2)</f>
        <v>2.465333169358795925E-07</v>
      </c>
      <c r="R2">
        <f>K2/Q2</f>
        <v>9403.52108916361067</v>
      </c>
      <c r="S2">
        <f>R2^0.333</f>
        <v>21.0429070800764997</v>
      </c>
      <c r="T2">
        <f>S2*A2</f>
        <v>2.6303633850095598</v>
      </c>
      <c r="U2">
        <f>3.14159265*T2*T2</f>
        <v>21.7360874719994008</v>
      </c>
      <c r="V2" s="1">
        <f>U2*P2</f>
        <v>5.259118733202270464E-07</v>
      </c>
      <c r="W2" s="1">
        <f>V2/E2</f>
        <v>5.259118733202270041E-06</v>
      </c>
      <c r="X2" t="n">
        <v>0.01</v>
      </c>
      <c r="Y2" s="1">
        <f>V2/(X2+E2)</f>
        <v>4.781017030183882163E-06</v>
      </c>
      <c r="Z2" s="1">
        <f>Y2*31500000</f>
        <v>150.602036450792014</v>
      </c>
      <c r="AA2" s="1">
        <f>E2/U2</f>
        <v>0.0046006439810669999</v>
      </c>
      <c r="AB2" s="1">
        <f>Y2*1000</f>
        <v>0.00478101703018399959</v>
      </c>
      <c r="AC2" s="1">
        <f>AB2*500</f>
        <v>2.3905085150919998</v>
      </c>
    </row>
    <row r="3" spans="1:29">
      <c r="A3" t="n">
        <v>0.25</v>
      </c>
      <c r="B3">
        <f>(C3/(3.14159265))^0.5</f>
        <v>0.002739615707954</v>
      </c>
      <c r="C3" s="1">
        <f>E3/(6.283*A3*D3)</f>
        <v>0.0000235792054990000022</v>
      </c>
      <c r="D3" t="n">
        <v>2700</v>
      </c>
      <c r="E3" s="1" t="n">
        <v>0.1</v>
      </c>
      <c r="F3" s="1">
        <f>0.01</f>
        <v>0.01</v>
      </c>
      <c r="G3" s="1" t="n">
        <v>2.819999999999999774E-08</v>
      </c>
      <c r="H3" s="1">
        <f>G3*6.283*A3/C3</f>
        <v>0.00187856838526100027</v>
      </c>
      <c r="I3" s="1" t="n">
        <v>100</v>
      </c>
      <c r="J3">
        <f>SQRT(I3/H3)</f>
        <v>230.720665307811998</v>
      </c>
      <c r="K3">
        <f>1.256E-06*J3/(2*A3)</f>
        <v>0.000579570311253999826</v>
      </c>
      <c r="L3" s="1" t="n">
        <v>500000000000</v>
      </c>
      <c r="M3" s="1">
        <f>L3*1.67E-27</f>
        <v>8.350000000000001575E-16</v>
      </c>
      <c r="N3" t="n">
        <v>500</v>
      </c>
      <c r="O3">
        <f>1000*SQRT(398600/(6378+N3))</f>
        <v>7612.67977015525958</v>
      </c>
      <c r="P3" s="1">
        <f>M3*O3*O3/2</f>
        <v>2.419533294562376327E-08</v>
      </c>
      <c r="Q3">
        <f>SQRT(2*1.256E-06*P3)</f>
        <v>2.465333169358795925E-07</v>
      </c>
      <c r="R3">
        <f>K3/Q3</f>
        <v>2350.88027231929982</v>
      </c>
      <c r="S3">
        <f>R3^0.333</f>
        <v>13.2623278716543993</v>
      </c>
      <c r="T3">
        <f>S3*A3</f>
        <v>3.31558196791359983</v>
      </c>
      <c r="U3">
        <f>3.14159265*T3*T3</f>
        <v>34.535791222786699</v>
      </c>
      <c r="V3" s="1">
        <f>U3*P3</f>
        <v>8.356049671758749663E-07</v>
      </c>
      <c r="W3" s="1">
        <f>V3/E3</f>
        <v>8.356049671758748815E-06</v>
      </c>
      <c r="X3" t="n">
        <v>0.01</v>
      </c>
      <c r="Y3" s="1">
        <f>V3/(X3+E3)</f>
        <v>7.596408792507954162E-06</v>
      </c>
      <c r="Z3" s="1">
        <f>Y3*31500000</f>
        <v>239.28687696400101</v>
      </c>
      <c r="AA3" s="1">
        <f>E3/U3</f>
        <v>0.00289554680693199984</v>
      </c>
      <c r="AB3" s="1">
        <f>Y3*1000</f>
        <v>0.00759640879250800083</v>
      </c>
      <c r="AC3" s="1">
        <f>AB3*500</f>
        <v>3.79820439625399997</v>
      </c>
    </row>
    <row r="4" spans="1:29">
      <c r="A4" t="n">
        <v>0.5</v>
      </c>
      <c r="B4">
        <f>(C4/(3.14159265))^0.5</f>
        <v>0.00193720084489799973</v>
      </c>
      <c r="C4" s="1">
        <f>E4/(6.283*A4*D4)</f>
        <v>0.000011789602749000001</v>
      </c>
      <c r="D4" t="n">
        <v>2700</v>
      </c>
      <c r="E4" s="1" t="n">
        <v>0.1</v>
      </c>
      <c r="F4" s="1">
        <f>0.01</f>
        <v>0.01</v>
      </c>
      <c r="G4" s="1" t="n">
        <v>2.819999999999999774E-08</v>
      </c>
      <c r="H4" s="1">
        <f>G4*6.283*A4/C4</f>
        <v>0.00751427354136400005</v>
      </c>
      <c r="I4" s="1" t="n">
        <v>100</v>
      </c>
      <c r="J4">
        <f>SQRT(I4/H4)</f>
        <v>115.360332651449994</v>
      </c>
      <c r="K4">
        <f>1.256E-06*J4/(2*A4)</f>
        <v>0.000144892577809999974</v>
      </c>
      <c r="L4" s="1" t="n">
        <v>500000000000</v>
      </c>
      <c r="M4" s="1">
        <f>L4*1.67E-27</f>
        <v>8.350000000000001575E-16</v>
      </c>
      <c r="N4" t="n">
        <v>500</v>
      </c>
      <c r="O4">
        <f>1000*SQRT(398600/(6378+N4))</f>
        <v>7612.67977015525958</v>
      </c>
      <c r="P4" s="1">
        <f>M4*O4*O4/2</f>
        <v>2.419533294562376327E-08</v>
      </c>
      <c r="Q4">
        <f>SQRT(2*1.256E-06*P4)</f>
        <v>2.465333169358795925E-07</v>
      </c>
      <c r="R4">
        <f>K4/Q4</f>
        <v>587.720068065626947</v>
      </c>
      <c r="S4">
        <f>R4^0.333</f>
        <v>8.35860463118570962</v>
      </c>
      <c r="T4">
        <f>S4*A4</f>
        <v>4.17930231559286014</v>
      </c>
      <c r="U4">
        <f>3.14159265*T4*T4</f>
        <v>54.8728411629547992</v>
      </c>
      <c r="V4" s="1">
        <f>U4*P4</f>
        <v>1.327666661610020093E-06</v>
      </c>
      <c r="W4" s="1">
        <f>V4/E4</f>
        <v>0.0000132766666159999991</v>
      </c>
      <c r="X4" t="n">
        <v>0.01</v>
      </c>
      <c r="Y4" s="1">
        <f>V4/(X4+E4)</f>
        <v>0.0000120696969239999996</v>
      </c>
      <c r="Z4" s="1">
        <f>Y4*31500000</f>
        <v>380.195453106000002</v>
      </c>
      <c r="AA4" s="1">
        <f>E4/U4</f>
        <v>0.00182239515725199972</v>
      </c>
      <c r="AB4" s="1">
        <f>Y4*1000</f>
        <v>0.0120696969239999996</v>
      </c>
      <c r="AC4" s="1">
        <f>AB4*500</f>
        <v>6.03484846200000025</v>
      </c>
    </row>
    <row r="5" spans="1:29">
      <c r="A5">
        <f>A4+0.5</f>
        <v>1</v>
      </c>
      <c r="B5">
        <f>(C5/(3.14159265))^0.5</f>
        <v>0.001369807853967</v>
      </c>
      <c r="C5" s="1">
        <f>E5/(6.283*A5*D5)</f>
        <v>5.89480137466768133E-06</v>
      </c>
      <c r="D5" t="n">
        <v>2700</v>
      </c>
      <c r="E5" s="1" t="n">
        <v>0.1</v>
      </c>
      <c r="F5" s="1">
        <f>0.01</f>
        <v>0.01</v>
      </c>
      <c r="G5" s="1" t="n">
        <v>2.819999999999999774E-08</v>
      </c>
      <c r="H5" s="1">
        <f>G5*6.283*A5/C5</f>
        <v>0.0300570941646000023</v>
      </c>
      <c r="I5" s="1" t="n">
        <v>100</v>
      </c>
      <c r="J5">
        <f>SQRT(I5/H5)</f>
        <v>57.6801663265462992</v>
      </c>
      <c r="K5">
        <f>1.256E-06*J5/(2*A5)</f>
        <v>0.0000362231444530000068</v>
      </c>
      <c r="L5" s="1" t="n">
        <v>500000000000</v>
      </c>
      <c r="M5" s="1">
        <f>L5*1.67E-27</f>
        <v>8.350000000000001575E-16</v>
      </c>
      <c r="N5" t="n">
        <v>500</v>
      </c>
      <c r="O5">
        <f>1000*SQRT(398600/(6378+N5))</f>
        <v>7612.67977015525958</v>
      </c>
      <c r="P5" s="1">
        <f>M5*O5*O5/2</f>
        <v>2.419533294562376327E-08</v>
      </c>
      <c r="Q5">
        <f>SQRT(2*1.256E-06*P5)</f>
        <v>2.465333169358795925E-07</v>
      </c>
      <c r="R5">
        <f>K5/Q5</f>
        <v>146.930017018434995</v>
      </c>
      <c r="S5">
        <f>R5^0.333</f>
        <v>5.2680247432796401</v>
      </c>
      <c r="T5">
        <f>S5*A5</f>
        <v>5.2680247432796401</v>
      </c>
      <c r="U5">
        <f>3.14159265*T5*T5</f>
        <v>87.1857453025235003</v>
      </c>
      <c r="V5" s="1">
        <f>U5*P5</f>
        <v>2.109488135706908852E-06</v>
      </c>
      <c r="W5" s="1">
        <f>V5/E5</f>
        <v>0.0000210948813569999993</v>
      </c>
      <c r="X5" t="n">
        <v>0.01</v>
      </c>
      <c r="Y5" s="1">
        <f>V5/(X5+E5)</f>
        <v>0.0000191771648699999986</v>
      </c>
      <c r="Z5" s="1">
        <f>Y5*31500000</f>
        <v>604.080693405000034</v>
      </c>
      <c r="AA5" s="1">
        <f>E5/U5</f>
        <v>0.00114697648856500001</v>
      </c>
      <c r="AB5" s="1">
        <f>Y5*1000</f>
        <v>0.0191771648699999986</v>
      </c>
      <c r="AC5" s="1">
        <f>AB5*500</f>
        <v>9.58858243499999929</v>
      </c>
    </row>
    <row r="6" spans="1:29">
      <c r="A6">
        <f>A5+0.5</f>
        <v>1.5</v>
      </c>
      <c r="B6">
        <f>(C6/(3.14159265))^0.5</f>
        <v>0.00111844342929200002</v>
      </c>
      <c r="C6" s="1">
        <f>E6/(6.283*A6*D6)</f>
        <v>3.929867583111787271E-06</v>
      </c>
      <c r="D6" t="n">
        <v>2700</v>
      </c>
      <c r="E6" s="1" t="n">
        <v>0.1</v>
      </c>
      <c r="F6" s="1">
        <f>0.01</f>
        <v>0.01</v>
      </c>
      <c r="G6" s="1" t="n">
        <v>2.819999999999999774E-08</v>
      </c>
      <c r="H6" s="1">
        <f>G6*6.283*A6/C6</f>
        <v>0.0676284618703499962</v>
      </c>
      <c r="I6" s="1" t="n">
        <v>100</v>
      </c>
      <c r="J6">
        <f>SQRT(I6/H6)</f>
        <v>38.453444217697502</v>
      </c>
      <c r="K6">
        <f>1.256E-06*J6/(2*A6)</f>
        <v>0.0000160991753119999998</v>
      </c>
      <c r="L6" s="1" t="n">
        <v>500000000000</v>
      </c>
      <c r="M6" s="1">
        <f>L6*1.67E-27</f>
        <v>8.350000000000001575E-16</v>
      </c>
      <c r="N6" t="n">
        <v>500</v>
      </c>
      <c r="O6">
        <f>1000*SQRT(398600/(6378+N6))</f>
        <v>7612.67977015525958</v>
      </c>
      <c r="P6" s="1">
        <f>M6*O6*O6/2</f>
        <v>2.419533294562376327E-08</v>
      </c>
      <c r="Q6">
        <f>SQRT(2*1.256E-06*P6)</f>
        <v>2.465333169358795925E-07</v>
      </c>
      <c r="R6">
        <f>K6/Q6</f>
        <v>65.3022297841683041</v>
      </c>
      <c r="S6">
        <f>R6^0.333</f>
        <v>4.0213421648556098</v>
      </c>
      <c r="T6">
        <f>S6*A6</f>
        <v>6.03201324728341959</v>
      </c>
      <c r="U6">
        <f>3.14159265*T6*T6</f>
        <v>114.307426043367997</v>
      </c>
      <c r="V6" s="1">
        <f>U6*P6</f>
        <v>2.765706231276554028E-06</v>
      </c>
      <c r="W6" s="1">
        <f>V6/E6</f>
        <v>0.0000276570623130000026</v>
      </c>
      <c r="X6" t="n">
        <v>0.01</v>
      </c>
      <c r="Y6" s="1">
        <f>V6/(X6+E6)</f>
        <v>0.0000251427839210000004</v>
      </c>
      <c r="Z6" s="1">
        <f>Y6*31500000</f>
        <v>791.997693511499961</v>
      </c>
      <c r="AA6" s="1">
        <f>E6/U6</f>
        <v>0.000874833800929999938</v>
      </c>
      <c r="AB6" s="1">
        <f>Y6*1000</f>
        <v>0.0251427839210000004</v>
      </c>
      <c r="AC6" s="1">
        <f>AB6*500</f>
        <v>12.5713919604999997</v>
      </c>
    </row>
    <row r="7" spans="1:29">
      <c r="A7">
        <f>A6+0.5</f>
        <v>2</v>
      </c>
      <c r="B7">
        <f>(C7/(3.14159265))^0.5</f>
        <v>0.000968600422463000044</v>
      </c>
      <c r="C7" s="1">
        <f>E7/(6.283*A7*D7)</f>
        <v>2.947400687333841088E-06</v>
      </c>
      <c r="D7" t="n">
        <v>2700</v>
      </c>
      <c r="E7" s="1" t="n">
        <v>0.1</v>
      </c>
      <c r="F7" s="1">
        <f>0.01</f>
        <v>0.01</v>
      </c>
      <c r="G7" s="1" t="n">
        <v>2.819999999999999774E-08</v>
      </c>
      <c r="H7" s="1">
        <f>G7*6.283*A7/C7</f>
        <v>0.120228376658400005</v>
      </c>
      <c r="I7" s="1" t="n">
        <v>100</v>
      </c>
      <c r="J7">
        <f>SQRT(I7/H7)</f>
        <v>28.8400831632730998</v>
      </c>
      <c r="K7">
        <f>1.256E-06*J7/(2*A7)</f>
        <v>9.05578611324999976E-06</v>
      </c>
      <c r="L7" s="1" t="n">
        <v>500000000000</v>
      </c>
      <c r="M7" s="1">
        <f>L7*1.67E-27</f>
        <v>8.350000000000001575E-16</v>
      </c>
      <c r="N7" t="n">
        <v>500</v>
      </c>
      <c r="O7">
        <f>1000*SQRT(398600/(6378+N7))</f>
        <v>7612.67977015525958</v>
      </c>
      <c r="P7" s="1">
        <f>M7*O7*O7/2</f>
        <v>2.419533294562376327E-08</v>
      </c>
      <c r="Q7">
        <f>SQRT(2*1.256E-06*P7)</f>
        <v>2.465333169358795925E-07</v>
      </c>
      <c r="R7">
        <f>K7/Q7</f>
        <v>36.7325042546086991</v>
      </c>
      <c r="S7">
        <f>R7^0.333</f>
        <v>3.32018152792353005</v>
      </c>
      <c r="T7">
        <f>S7*A7</f>
        <v>6.6403630558470601</v>
      </c>
      <c r="U7">
        <f>3.14159265*T7*T7</f>
        <v>138.526710532683012</v>
      </c>
      <c r="V7" s="1">
        <f>U7*P7</f>
        <v>3.351699883200311991E-06</v>
      </c>
      <c r="W7" s="1">
        <f>V7/E7</f>
        <v>0.0000335169988320000023</v>
      </c>
      <c r="X7" t="n">
        <v>0.01</v>
      </c>
      <c r="Y7" s="1">
        <f>V7/(X7+E7)</f>
        <v>0.0000304699989380000025</v>
      </c>
      <c r="Z7" s="1">
        <f>Y7*31500000</f>
        <v>959.804966547000049</v>
      </c>
      <c r="AA7" s="1">
        <f>E7/U7</f>
        <v>0.000721882441410999931</v>
      </c>
      <c r="AB7" s="1">
        <f>Y7*1000</f>
        <v>0.030469998937999998</v>
      </c>
      <c r="AC7" s="1">
        <f>AB7*500</f>
        <v>15.2349994689999999</v>
      </c>
    </row>
    <row r="8" spans="1:29">
      <c r="A8">
        <f>A7+0.5</f>
        <v>2.5</v>
      </c>
      <c r="B8">
        <f>(C8/(3.14159265))^0.5</f>
        <v>0.000866342555065000042</v>
      </c>
      <c r="C8" s="1">
        <f>E8/(6.283*A8*D8)</f>
        <v>2.357920549867071854E-06</v>
      </c>
      <c r="D8" t="n">
        <v>2700</v>
      </c>
      <c r="E8" s="1" t="n">
        <v>0.1</v>
      </c>
      <c r="F8" s="1">
        <f>0.01</f>
        <v>0.01</v>
      </c>
      <c r="G8" s="1" t="n">
        <v>2.819999999999999774E-08</v>
      </c>
      <c r="H8" s="1">
        <f>G8*6.283*A8/C8</f>
        <v>0.187856838528749996</v>
      </c>
      <c r="I8" s="1" t="n">
        <v>100</v>
      </c>
      <c r="J8">
        <f>SQRT(I8/H8)</f>
        <v>23.0720665306184998</v>
      </c>
      <c r="K8">
        <f>1.256E-06*J8/(2*A8)</f>
        <v>5.79570311239999999E-06</v>
      </c>
      <c r="L8" s="1" t="n">
        <v>500000000000</v>
      </c>
      <c r="M8" s="1">
        <f>L8*1.67E-27</f>
        <v>8.350000000000001575E-16</v>
      </c>
      <c r="N8" t="n">
        <v>500</v>
      </c>
      <c r="O8">
        <f>1000*SQRT(398600/(6378+N8))</f>
        <v>7612.67977015525958</v>
      </c>
      <c r="P8" s="1">
        <f>M8*O8*O8/2</f>
        <v>2.419533294562376327E-08</v>
      </c>
      <c r="Q8">
        <f>SQRT(2*1.256E-06*P8)</f>
        <v>2.465333169358795925E-07</v>
      </c>
      <c r="R8">
        <f>K8/Q8</f>
        <v>23.5088027226250986</v>
      </c>
      <c r="S8">
        <f>R8^0.333</f>
        <v>2.86167138171816013</v>
      </c>
      <c r="T8">
        <f>S8*A8</f>
        <v>7.15417845429540034</v>
      </c>
      <c r="U8">
        <f>3.14159265*T8*T8</f>
        <v>160.793841218830011</v>
      </c>
      <c r="V8" s="1">
        <f>U8*P8</f>
        <v>3.890460523895353962E-06</v>
      </c>
      <c r="W8" s="1">
        <f>V8/E8</f>
        <v>0.0000389046052389999986</v>
      </c>
      <c r="X8" t="n">
        <v>0.01</v>
      </c>
      <c r="Y8" s="1">
        <f>V8/(X8+E8)</f>
        <v>0.0000353678229450000048</v>
      </c>
      <c r="Z8" s="1">
        <f>Y8*31500000</f>
        <v>1114.08642276749993</v>
      </c>
      <c r="AA8" s="1">
        <f>E8/U8</f>
        <v>0.000621914367129999945</v>
      </c>
      <c r="AB8" s="1">
        <f>Y8*1000</f>
        <v>0.0353678229450000048</v>
      </c>
      <c r="AC8" s="1">
        <f>AB8*500</f>
        <v>17.6839114725000002</v>
      </c>
    </row>
    <row r="9" spans="1:29">
      <c r="A9">
        <f>A8+0.5</f>
        <v>3</v>
      </c>
      <c r="B9">
        <f>(C9/(3.14159265))^0.5</f>
        <v>0.000790858933225999827</v>
      </c>
      <c r="C9" s="1">
        <f>E9/(6.283*A9*D9)</f>
        <v>1.964933791555894059E-06</v>
      </c>
      <c r="D9" t="n">
        <v>2700</v>
      </c>
      <c r="E9" s="1" t="n">
        <v>0.1</v>
      </c>
      <c r="F9" s="1">
        <f>0.01</f>
        <v>0.01</v>
      </c>
      <c r="G9" s="1" t="n">
        <v>2.819999999999999774E-08</v>
      </c>
      <c r="H9" s="1">
        <f>G9*6.283*A9/C9</f>
        <v>0.270513847481399994</v>
      </c>
      <c r="I9" s="1" t="n">
        <v>100</v>
      </c>
      <c r="J9">
        <f>SQRT(I9/H9)</f>
        <v>19.2267221088488007</v>
      </c>
      <c r="K9">
        <f>1.256E-06*J9/(2*A9)</f>
        <v>4.024793828166665637E-06</v>
      </c>
      <c r="L9" s="1" t="n">
        <v>500000000000</v>
      </c>
      <c r="M9" s="1">
        <f>L9*1.67E-27</f>
        <v>8.350000000000001575E-16</v>
      </c>
      <c r="N9" t="n">
        <v>500</v>
      </c>
      <c r="O9">
        <f>1000*SQRT(398600/(6378+N9))</f>
        <v>7612.67977015525958</v>
      </c>
      <c r="P9" s="1">
        <f>M9*O9*O9/2</f>
        <v>2.419533294562376327E-08</v>
      </c>
      <c r="Q9">
        <f>SQRT(2*1.256E-06*P9)</f>
        <v>2.465333169358795925E-07</v>
      </c>
      <c r="R9">
        <f>K9/Q9</f>
        <v>16.3255574467181006</v>
      </c>
      <c r="S9">
        <f>R9^0.333</f>
        <v>2.53445771879303017</v>
      </c>
      <c r="T9">
        <f>S9*A9</f>
        <v>7.60337315637908961</v>
      </c>
      <c r="U9">
        <f>3.14159265*T9*T9</f>
        <v>181.619502875595003</v>
      </c>
      <c r="V9" s="1">
        <f>U9*P9</f>
        <v>4.394344341493693389E-06</v>
      </c>
      <c r="W9" s="1">
        <f>V9/E9</f>
        <v>0.0000439434434150000008</v>
      </c>
      <c r="X9" t="n">
        <v>0.01</v>
      </c>
      <c r="Y9" s="1">
        <f>V9/(X9+E9)</f>
        <v>0.0000399485849229999967</v>
      </c>
      <c r="Z9" s="1">
        <f>Y9*31500000</f>
        <v>1258.38042507449995</v>
      </c>
      <c r="AA9" s="1">
        <f>E9/U9</f>
        <v>0.000550601661256999897</v>
      </c>
      <c r="AB9" s="1">
        <f>Y9*1000</f>
        <v>0.0399485849229999967</v>
      </c>
      <c r="AC9" s="1">
        <f>AB9*500</f>
        <v>19.9742924614999993</v>
      </c>
    </row>
    <row r="10" spans="1:29">
      <c r="A10">
        <f>A9+0.5</f>
        <v>3.5</v>
      </c>
      <c r="B10">
        <f>(C10/(3.14159265))^0.5</f>
        <v>0.000732193096465000082</v>
      </c>
      <c r="C10" s="1">
        <f>E10/(6.283*A10*D10)</f>
        <v>1.684228964190765943E-06</v>
      </c>
      <c r="D10" t="n">
        <v>2700</v>
      </c>
      <c r="E10" s="1" t="n">
        <v>0.1</v>
      </c>
      <c r="F10" s="1">
        <f>0.01</f>
        <v>0.01</v>
      </c>
      <c r="G10" s="1" t="n">
        <v>2.819999999999999774E-08</v>
      </c>
      <c r="H10" s="1">
        <f>G10*6.283*A10/C10</f>
        <v>0.36819940351635001</v>
      </c>
      <c r="I10" s="1" t="n">
        <v>100</v>
      </c>
      <c r="J10">
        <f>SQRT(I10/H10)</f>
        <v>16.4800475218704001</v>
      </c>
      <c r="K10">
        <f>1.256E-06*J10/(2*A10)</f>
        <v>2.95699138385714313E-06</v>
      </c>
      <c r="L10" s="1" t="n">
        <v>500000000000</v>
      </c>
      <c r="M10" s="1">
        <f>L10*1.67E-27</f>
        <v>8.350000000000001575E-16</v>
      </c>
      <c r="N10" t="n">
        <v>500</v>
      </c>
      <c r="O10">
        <f>1000*SQRT(398600/(6378+N10))</f>
        <v>7612.67977015525958</v>
      </c>
      <c r="P10" s="1">
        <f>M10*O10*O10/2</f>
        <v>2.419533294562376327E-08</v>
      </c>
      <c r="Q10">
        <f>SQRT(2*1.256E-06*P10)</f>
        <v>2.465333169358795925E-07</v>
      </c>
      <c r="R10">
        <f>K10/Q10</f>
        <v>11.9942871032974008</v>
      </c>
      <c r="S10">
        <f>R10^0.333</f>
        <v>2.28717022478656995</v>
      </c>
      <c r="T10">
        <f>S10*A10</f>
        <v>8.00509578675299949</v>
      </c>
      <c r="U10">
        <f>3.14159265*T10*T10</f>
        <v>201.318153357217</v>
      </c>
      <c r="V10" s="1">
        <f>U10*P10</f>
        <v>4.870959748476009357E-06</v>
      </c>
      <c r="W10" s="1">
        <f>V10/E10</f>
        <v>0.000048709597484999998</v>
      </c>
      <c r="X10" t="n">
        <v>0.01</v>
      </c>
      <c r="Y10" s="1">
        <f>V10/(X10+E10)</f>
        <v>0.0000442814522589999982</v>
      </c>
      <c r="Z10" s="1">
        <f>Y10*31500000</f>
        <v>1394.86574615850009</v>
      </c>
      <c r="AA10" s="1">
        <f>E10/U10</f>
        <v>0.00049672619350199998</v>
      </c>
      <c r="AB10" s="1">
        <f>Y10*1000</f>
        <v>0.0442814522589999982</v>
      </c>
      <c r="AC10" s="1">
        <f>AB10*500</f>
        <v>22.1407261294999991</v>
      </c>
    </row>
    <row r="11" spans="1:29">
      <c r="A11">
        <f>A10+0.5</f>
        <v>4</v>
      </c>
      <c r="B11">
        <f>(C11/(3.14159265))^0.5</f>
        <v>0.000684903926984000044</v>
      </c>
      <c r="C11" s="1">
        <f>E11/(6.283*A11*D11)</f>
        <v>1.473700343666919909E-06</v>
      </c>
      <c r="D11" t="n">
        <v>2700</v>
      </c>
      <c r="E11" s="1" t="n">
        <v>0.1</v>
      </c>
      <c r="F11" s="1">
        <f>0.01</f>
        <v>0.01</v>
      </c>
      <c r="G11" s="1" t="n">
        <v>2.819999999999999774E-08</v>
      </c>
      <c r="H11" s="1">
        <f>G11*6.283*A11/C11</f>
        <v>0.480913506633600019</v>
      </c>
      <c r="I11" s="1" t="n">
        <v>100</v>
      </c>
      <c r="J11">
        <f>SQRT(I11/H11)</f>
        <v>14.4200415816365997</v>
      </c>
      <c r="K11">
        <f>1.256E-06*J11/(2*A11)</f>
        <v>2.26394652837499996E-06</v>
      </c>
      <c r="L11" s="1" t="n">
        <v>500000000000</v>
      </c>
      <c r="M11" s="1">
        <f>L11*1.67E-27</f>
        <v>8.350000000000001575E-16</v>
      </c>
      <c r="N11" t="n">
        <v>500</v>
      </c>
      <c r="O11">
        <f>1000*SQRT(398600/(6378+N11))</f>
        <v>7612.67977015525958</v>
      </c>
      <c r="P11" s="1">
        <f>M11*O11*O11/2</f>
        <v>2.419533294562376327E-08</v>
      </c>
      <c r="Q11">
        <f>SQRT(2*1.256E-06*P11)</f>
        <v>2.465333169358795925E-07</v>
      </c>
      <c r="R11">
        <f>K11/Q11</f>
        <v>9.18312606390569997</v>
      </c>
      <c r="S11">
        <f>R11^0.333</f>
        <v>2.09255003832863018</v>
      </c>
      <c r="T11">
        <f>S11*A11</f>
        <v>8.37020015331452072</v>
      </c>
      <c r="U11">
        <f>3.14159265*T11*T11</f>
        <v>220.100768362684988</v>
      </c>
      <c r="V11" s="1">
        <f>U11*P11</f>
        <v>5.325411372122776618E-06</v>
      </c>
      <c r="W11" s="1">
        <f>V11/E11</f>
        <v>0.000053254113720999996</v>
      </c>
      <c r="X11" t="n">
        <v>0.01</v>
      </c>
      <c r="Y11" s="1">
        <f>V11/(X11+E11)</f>
        <v>0.0000484128306559999988</v>
      </c>
      <c r="Z11" s="1">
        <f>Y11*31500000</f>
        <v>1525.00416566400008</v>
      </c>
      <c r="AA11" s="1">
        <f>E11/U11</f>
        <v>0.000454337350768000015</v>
      </c>
      <c r="AB11" s="1">
        <f>Y11*1000</f>
        <v>0.0484128306559999988</v>
      </c>
      <c r="AC11" s="1">
        <f>AB11*500</f>
        <v>24.2064153279999985</v>
      </c>
    </row>
    <row r="12" spans="1:29">
      <c r="A12">
        <f>A11+0.5</f>
        <v>4.5</v>
      </c>
      <c r="B12">
        <f>(C12/(3.14159265))^0.5</f>
        <v>0.000645733614974999881</v>
      </c>
      <c r="C12" s="1">
        <f>E12/(6.283*A12*D12)</f>
        <v>1.309955861037262071E-06</v>
      </c>
      <c r="D12" t="n">
        <v>2700</v>
      </c>
      <c r="E12" s="1" t="n">
        <v>0.1</v>
      </c>
      <c r="F12" s="1">
        <f>0.01</f>
        <v>0.01</v>
      </c>
      <c r="G12" s="1" t="n">
        <v>2.819999999999999774E-08</v>
      </c>
      <c r="H12" s="1">
        <f>G12*6.283*A12/C12</f>
        <v>0.608656156833149975</v>
      </c>
      <c r="I12" s="1" t="n">
        <v>100</v>
      </c>
      <c r="J12">
        <f>SQRT(I12/H12)</f>
        <v>12.8178147392324995</v>
      </c>
      <c r="K12">
        <f>1.256E-06*J12/(2*A12)</f>
        <v>1.788797256888889003E-06</v>
      </c>
      <c r="L12" s="1" t="n">
        <v>500000000000</v>
      </c>
      <c r="M12" s="1">
        <f>L12*1.67E-27</f>
        <v>8.350000000000001575E-16</v>
      </c>
      <c r="N12" t="n">
        <v>500</v>
      </c>
      <c r="O12">
        <f>1000*SQRT(398600/(6378+N12))</f>
        <v>7612.67977015525958</v>
      </c>
      <c r="P12" s="1">
        <f>M12*O12*O12/2</f>
        <v>2.419533294562376327E-08</v>
      </c>
      <c r="Q12">
        <f>SQRT(2*1.256E-06*P12)</f>
        <v>2.465333169358795925E-07</v>
      </c>
      <c r="R12">
        <f>K12/Q12</f>
        <v>7.25580330935203044</v>
      </c>
      <c r="S12">
        <f>R12^0.333</f>
        <v>1.93467612364217985</v>
      </c>
      <c r="T12">
        <f>S12*A12</f>
        <v>8.70604255638981073</v>
      </c>
      <c r="U12">
        <f>3.14159265*T12*T12</f>
        <v>238.117570948764012</v>
      </c>
      <c r="V12" s="1">
        <f>U12*P12</f>
        <v>5.761333909308533742E-06</v>
      </c>
      <c r="W12" s="1">
        <f>V12/E12</f>
        <v>0.0000576133390930000022</v>
      </c>
      <c r="X12" t="n">
        <v>0.01</v>
      </c>
      <c r="Y12" s="1">
        <f>V12/(X12+E12)</f>
        <v>0.0000523757628120000085</v>
      </c>
      <c r="Z12" s="1">
        <f>Y12*31500000</f>
        <v>1649.83652857800007</v>
      </c>
      <c r="AA12" s="1">
        <f>E12/U12</f>
        <v>0.000419960608541000013</v>
      </c>
      <c r="AB12" s="1">
        <f>Y12*1000</f>
        <v>0.0523757628120000085</v>
      </c>
      <c r="AC12" s="1">
        <f>AB12*500</f>
        <v>26.1878814059999989</v>
      </c>
    </row>
    <row r="13" spans="1:29">
      <c r="A13">
        <f>A12+0.5</f>
        <v>5</v>
      </c>
      <c r="B13">
        <f>(C13/(3.14159265))^0.5</f>
        <v>0.000612596695516999912</v>
      </c>
      <c r="C13" s="1">
        <f>E13/(6.283*A13*D13)</f>
        <v>1.178960274933535927E-06</v>
      </c>
      <c r="D13" t="n">
        <v>2700</v>
      </c>
      <c r="E13" s="1" t="n">
        <v>0.1</v>
      </c>
      <c r="F13" s="1">
        <f>0.01</f>
        <v>0.01</v>
      </c>
      <c r="G13" s="1" t="n">
        <v>2.819999999999999774E-08</v>
      </c>
      <c r="H13" s="1">
        <f>G13*6.283*A13/C13</f>
        <v>0.751427354114999968</v>
      </c>
      <c r="I13" s="1" t="n">
        <v>100</v>
      </c>
      <c r="J13">
        <f>SQRT(I13/H13)</f>
        <v>11.5360332653092996</v>
      </c>
      <c r="K13">
        <f>1.256E-06*J13/(2*A13)</f>
        <v>1.448925778099999997E-06</v>
      </c>
      <c r="L13" s="1" t="n">
        <v>500000000000</v>
      </c>
      <c r="M13" s="1">
        <f>L13*1.67E-27</f>
        <v>8.350000000000001575E-16</v>
      </c>
      <c r="N13" t="n">
        <v>500</v>
      </c>
      <c r="O13">
        <f>1000*SQRT(398600/(6378+N13))</f>
        <v>7612.67977015525958</v>
      </c>
      <c r="P13" s="1">
        <f>M13*O13*O13/2</f>
        <v>2.419533294562376327E-08</v>
      </c>
      <c r="Q13">
        <f>SQRT(2*1.256E-06*P13)</f>
        <v>2.465333169358795925E-07</v>
      </c>
      <c r="R13">
        <f>K13/Q13</f>
        <v>5.87720068065627022</v>
      </c>
      <c r="S13">
        <f>R13^0.333</f>
        <v>1.80357324112585999</v>
      </c>
      <c r="T13">
        <f>S13*A13</f>
        <v>9.01786620562929997</v>
      </c>
      <c r="U13">
        <f>3.14159265*T13*T13</f>
        <v>255.480317575659996</v>
      </c>
      <c r="V13" s="1">
        <f>U13*P13</f>
        <v>6.181431344796787802E-06</v>
      </c>
      <c r="W13" s="1">
        <f>V13/E13</f>
        <v>0.0000618143134480000178</v>
      </c>
      <c r="X13" t="n">
        <v>0.01</v>
      </c>
      <c r="Y13" s="1">
        <f>V13/(X13+E13)</f>
        <v>0.000056194830406999996</v>
      </c>
      <c r="Z13" s="1">
        <f>Y13*31500000</f>
        <v>1770.13715782050008</v>
      </c>
      <c r="AA13" s="1">
        <f>E13/U13</f>
        <v>0.000391419585464999962</v>
      </c>
      <c r="AB13" s="1">
        <f>Y13*1000</f>
        <v>0.056194830406999996</v>
      </c>
      <c r="AC13" s="1">
        <f>AB13*500</f>
        <v>28.0974152034999989</v>
      </c>
    </row>
    <row r="14" spans="1:29">
      <c r="A14">
        <f>A13+0.5</f>
        <v>5.5</v>
      </c>
      <c r="B14">
        <f>(C14/(3.14159265))^0.5</f>
        <v>0.000584088031471000058</v>
      </c>
      <c r="C14" s="1">
        <f>E14/(6.283*A14*D14)</f>
        <v>1.07178206812139699E-06</v>
      </c>
      <c r="D14" t="n">
        <v>2700</v>
      </c>
      <c r="E14" s="1" t="n">
        <v>0.1</v>
      </c>
      <c r="F14" s="1">
        <f>0.01</f>
        <v>0.01</v>
      </c>
      <c r="G14" s="1" t="n">
        <v>2.819999999999999774E-08</v>
      </c>
      <c r="H14" s="1">
        <f>G14*6.283*A14/C14</f>
        <v>0.909227098479149909</v>
      </c>
      <c r="I14" s="1" t="n">
        <v>100</v>
      </c>
      <c r="J14">
        <f>SQRT(I14/H14)</f>
        <v>10.4873029684630001</v>
      </c>
      <c r="K14">
        <f>1.256E-06*J14/(2*A14)</f>
        <v>1.197459320727273075E-06</v>
      </c>
      <c r="L14" s="1" t="n">
        <v>500000000000</v>
      </c>
      <c r="M14" s="1">
        <f>L14*1.67E-27</f>
        <v>8.350000000000001575E-16</v>
      </c>
      <c r="N14" t="n">
        <v>500</v>
      </c>
      <c r="O14">
        <f>1000*SQRT(398600/(6378+N14))</f>
        <v>7612.67977015525958</v>
      </c>
      <c r="P14" s="1">
        <f>M14*O14*O14/2</f>
        <v>2.419533294562376327E-08</v>
      </c>
      <c r="Q14">
        <f>SQRT(2*1.256E-06*P14)</f>
        <v>2.465333169358795925E-07</v>
      </c>
      <c r="R14">
        <f>K14/Q14</f>
        <v>4.85719064510343035</v>
      </c>
      <c r="S14">
        <f>R14^0.333</f>
        <v>1.69264645079142007</v>
      </c>
      <c r="T14">
        <f>S14*A14</f>
        <v>9.30955547935280947</v>
      </c>
      <c r="U14">
        <f>3.14159265*T14*T14</f>
        <v>272.274996429341002</v>
      </c>
      <c r="V14" s="1">
        <f>U14*P14</f>
        <v>6.587784191376427148E-06</v>
      </c>
      <c r="W14" s="1">
        <f>V14/E14</f>
        <v>0.0000658778419140000082</v>
      </c>
      <c r="X14" t="n">
        <v>0.01</v>
      </c>
      <c r="Y14" s="1">
        <f>V14/(X14+E14)</f>
        <v>0.0000598889471939999929</v>
      </c>
      <c r="Z14" s="1">
        <f>Y14*31500000</f>
        <v>1886.50183661100004</v>
      </c>
      <c r="AA14" s="1">
        <f>E14/U14</f>
        <v>0.00036727573707300003</v>
      </c>
      <c r="AB14" s="1">
        <f>Y14*1000</f>
        <v>0.0598889471939999929</v>
      </c>
      <c r="AC14" s="1">
        <f>AB14*500</f>
        <v>29.9444735970000018</v>
      </c>
    </row>
    <row r="15" spans="1:29">
      <c r="A15">
        <f>A14+0.5</f>
        <v>6</v>
      </c>
      <c r="B15">
        <f>(C15/(3.14159265))^0.5</f>
        <v>0.000559221714646000034</v>
      </c>
      <c r="C15" s="1">
        <f>E15/(6.283*A15*D15)</f>
        <v>9.824668957779468177E-07</v>
      </c>
      <c r="D15" t="n">
        <v>2700</v>
      </c>
      <c r="E15" s="1" t="n">
        <v>0.1</v>
      </c>
      <c r="F15" s="1">
        <f>0.01</f>
        <v>0.01</v>
      </c>
      <c r="G15" s="1" t="n">
        <v>2.819999999999999774E-08</v>
      </c>
      <c r="H15" s="1">
        <f>G15*6.283*A15/C15</f>
        <v>1.08205538992560001</v>
      </c>
      <c r="I15" s="1" t="n">
        <v>100</v>
      </c>
      <c r="J15">
        <f>SQRT(I15/H15)</f>
        <v>9.61336105442438082</v>
      </c>
      <c r="K15">
        <f>1.256E-06*J15/(2*A15)</f>
        <v>1.006198457000000011E-06</v>
      </c>
      <c r="L15" s="1" t="n">
        <v>500000000000</v>
      </c>
      <c r="M15" s="1">
        <f>L15*1.67E-27</f>
        <v>8.350000000000001575E-16</v>
      </c>
      <c r="N15" t="n">
        <v>500</v>
      </c>
      <c r="O15">
        <f>1000*SQRT(398600/(6378+N15))</f>
        <v>7612.67977015525958</v>
      </c>
      <c r="P15" s="1">
        <f>M15*O15*O15/2</f>
        <v>2.419533294562376327E-08</v>
      </c>
      <c r="Q15">
        <f>SQRT(2*1.256E-06*P15)</f>
        <v>2.465333169358795925E-07</v>
      </c>
      <c r="R15">
        <f>K15/Q15</f>
        <v>4.0813893615105199</v>
      </c>
      <c r="S15">
        <f>R15^0.333</f>
        <v>1.59734627515912013</v>
      </c>
      <c r="T15">
        <f>S15*A15</f>
        <v>9.58407765095472008</v>
      </c>
      <c r="U15">
        <f>3.14159265*T15*T15</f>
        <v>288.56956161749298</v>
      </c>
      <c r="V15" s="1">
        <f>U15*P15</f>
        <v>6.982036621307934582E-06</v>
      </c>
      <c r="W15" s="1">
        <f>V15/E15</f>
        <v>0.0000698203662129999891</v>
      </c>
      <c r="X15" t="n">
        <v>0.01</v>
      </c>
      <c r="Y15" s="1">
        <f>V15/(X15+E15)</f>
        <v>0.0000634730601940000128</v>
      </c>
      <c r="Z15" s="1">
        <f>Y15*31500000</f>
        <v>1999.40139611099994</v>
      </c>
      <c r="AA15" s="1">
        <f>E15/U15</f>
        <v>0.00034653689543499997</v>
      </c>
      <c r="AB15" s="1">
        <f>Y15*1000</f>
        <v>0.063473060193999995</v>
      </c>
      <c r="AC15" s="1">
        <f>AB15*500</f>
        <v>31.7365300969999993</v>
      </c>
    </row>
    <row r="16" spans="1:29">
      <c r="A16">
        <f>A15+0.5</f>
        <v>6.5</v>
      </c>
      <c r="B16">
        <f>(C16/(3.14159265))^0.5</f>
        <v>0.00053728284440399996</v>
      </c>
      <c r="C16" s="1">
        <f>E16/(6.283*A16*D16)</f>
        <v>9.068925191796432163E-07</v>
      </c>
      <c r="D16" t="n">
        <v>2700</v>
      </c>
      <c r="E16" s="1" t="n">
        <v>0.1</v>
      </c>
      <c r="F16" s="1">
        <f>0.01</f>
        <v>0.01</v>
      </c>
      <c r="G16" s="1" t="n">
        <v>2.819999999999999774E-08</v>
      </c>
      <c r="H16" s="1">
        <f>G16*6.283*A16/C16</f>
        <v>1.26991222845435003</v>
      </c>
      <c r="I16" s="1" t="n">
        <v>100</v>
      </c>
      <c r="J16">
        <f>SQRT(I16/H16)</f>
        <v>8.87387174254557998</v>
      </c>
      <c r="K16">
        <f>1.256E-06*J16/(2*A16)</f>
        <v>8.57352531461538519E-07</v>
      </c>
      <c r="L16" s="1" t="n">
        <v>500000000000</v>
      </c>
      <c r="M16" s="1">
        <f>L16*1.67E-27</f>
        <v>8.350000000000001575E-16</v>
      </c>
      <c r="N16" t="n">
        <v>500</v>
      </c>
      <c r="O16">
        <f>1000*SQRT(398600/(6378+N16))</f>
        <v>7612.67977015525958</v>
      </c>
      <c r="P16" s="1">
        <f>M16*O16*O16/2</f>
        <v>2.419533294562376327E-08</v>
      </c>
      <c r="Q16">
        <f>SQRT(2*1.256E-06*P16)</f>
        <v>2.465333169358795925E-07</v>
      </c>
      <c r="R16">
        <f>K16/Q16</f>
        <v>3.47763353901788008</v>
      </c>
      <c r="S16">
        <f>R16^0.333</f>
        <v>1.51442409437751007</v>
      </c>
      <c r="T16">
        <f>S16*A16</f>
        <v>9.84375661345382014</v>
      </c>
      <c r="U16">
        <f>3.14159265*T16*T16</f>
        <v>304.418896051009028</v>
      </c>
      <c r="V16" s="1">
        <f>U16*P16</f>
        <v>7.36551654489339436E-06</v>
      </c>
      <c r="W16" s="1">
        <f>V16/E16</f>
        <v>0.000073655165448999993</v>
      </c>
      <c r="X16" t="n">
        <v>0.01</v>
      </c>
      <c r="Y16" s="1">
        <f>V16/(X16+E16)</f>
        <v>0.0000669592413170000178</v>
      </c>
      <c r="Z16" s="1">
        <f>Y16*31500000</f>
        <v>2109.21610148550008</v>
      </c>
      <c r="AA16" s="1">
        <f>E16/U16</f>
        <v>0.00032849471993099999</v>
      </c>
      <c r="AB16" s="1">
        <f>Y16*1000</f>
        <v>0.066959241317</v>
      </c>
      <c r="AC16" s="1">
        <f>AB16*500</f>
        <v>33.4796206584999965</v>
      </c>
    </row>
    <row r="17" spans="1:29">
      <c r="A17">
        <f>A16+0.5</f>
        <v>7</v>
      </c>
      <c r="B17">
        <f>(C17/(3.14159265))^0.5</f>
        <v>0.000517738703648999987</v>
      </c>
      <c r="C17" s="1">
        <f>E17/(6.283*A17*D17)</f>
        <v>8.421144820953829714E-07</v>
      </c>
      <c r="D17" t="n">
        <v>2700</v>
      </c>
      <c r="E17" s="1" t="n">
        <v>0.1</v>
      </c>
      <c r="F17" s="1">
        <f>0.01</f>
        <v>0.01</v>
      </c>
      <c r="G17" s="1" t="n">
        <v>2.819999999999999774E-08</v>
      </c>
      <c r="H17" s="1">
        <f>G17*6.283*A17/C17</f>
        <v>1.47279761406540004</v>
      </c>
      <c r="I17" s="1" t="n">
        <v>100</v>
      </c>
      <c r="J17">
        <f>SQRT(I17/H17)</f>
        <v>8.24002376093518052</v>
      </c>
      <c r="K17">
        <f>1.256E-06*J17/(2*A17)</f>
        <v>7.39247845999999974E-07</v>
      </c>
      <c r="L17" s="1" t="n">
        <v>500000000000</v>
      </c>
      <c r="M17" s="1">
        <f>L17*1.67E-27</f>
        <v>8.350000000000001575E-16</v>
      </c>
      <c r="N17" t="n">
        <v>500</v>
      </c>
      <c r="O17">
        <f>1000*SQRT(398600/(6378+N17))</f>
        <v>7612.67977015525958</v>
      </c>
      <c r="P17" s="1">
        <f>M17*O17*O17/2</f>
        <v>2.419533294562376327E-08</v>
      </c>
      <c r="Q17">
        <f>SQRT(2*1.256E-06*P17)</f>
        <v>2.465333169358795925E-07</v>
      </c>
      <c r="R17">
        <f>K17/Q17</f>
        <v>2.99857177596920987</v>
      </c>
      <c r="S17">
        <f>R17^0.333</f>
        <v>1.44149291275872997</v>
      </c>
      <c r="T17">
        <f>S17*A17</f>
        <v>10.0904503893110995</v>
      </c>
      <c r="U17">
        <f>3.14159265*T17*T17</f>
        <v>319.868132791881976</v>
      </c>
      <c r="V17" s="1">
        <f>U17*P17</f>
        <v>7.739315971594578353E-06</v>
      </c>
      <c r="W17" s="1">
        <f>V17/E17</f>
        <v>0.0000773931597159999995</v>
      </c>
      <c r="X17" t="n">
        <v>0.01</v>
      </c>
      <c r="Y17" s="1">
        <f>V17/(X17+E17)</f>
        <v>0.0000703574179239999875</v>
      </c>
      <c r="Z17" s="1">
        <f>Y17*31500000</f>
        <v>2216.25866460599991</v>
      </c>
      <c r="AA17" s="1">
        <f>E17/U17</f>
        <v>0.00031262882965899994</v>
      </c>
      <c r="AB17" s="1">
        <f>Y17*1000</f>
        <v>0.0703574179240000142</v>
      </c>
      <c r="AC17" s="1">
        <f>AB17*500</f>
        <v>35.1787089620000017</v>
      </c>
    </row>
    <row r="18" spans="1:29">
      <c r="A18">
        <f>A17+0.5</f>
        <v>7.5</v>
      </c>
      <c r="B18">
        <f>(C18/(3.14159265))^0.5</f>
        <v>0.000500183107377000091</v>
      </c>
      <c r="C18" s="1">
        <f>E18/(6.283*A18*D18)</f>
        <v>7.859735166223574965E-07</v>
      </c>
      <c r="D18" t="n">
        <v>2700</v>
      </c>
      <c r="E18" s="1" t="n">
        <v>0.1</v>
      </c>
      <c r="F18" s="1">
        <f>0.01</f>
        <v>0.01</v>
      </c>
      <c r="G18" s="1" t="n">
        <v>2.819999999999999774E-08</v>
      </c>
      <c r="H18" s="1">
        <f>G18*6.283*A18/C18</f>
        <v>1.69071154675874986</v>
      </c>
      <c r="I18" s="1" t="n">
        <v>100</v>
      </c>
      <c r="J18">
        <f>SQRT(I18/H18)</f>
        <v>7.69068884353950022</v>
      </c>
      <c r="K18">
        <f>1.256E-06*J18/(2*A18)</f>
        <v>6.439670124990407659E-07</v>
      </c>
      <c r="L18" s="1" t="n">
        <v>500000000000</v>
      </c>
      <c r="M18" s="1">
        <f>L18*1.67E-27</f>
        <v>8.350000000000001575E-16</v>
      </c>
      <c r="N18" t="n">
        <v>500</v>
      </c>
      <c r="O18">
        <f>1000*SQRT(398600/(6378+N18))</f>
        <v>7612.67977015525958</v>
      </c>
      <c r="P18" s="1">
        <f>M18*O18*O18/2</f>
        <v>2.419533294562376327E-08</v>
      </c>
      <c r="Q18">
        <f>SQRT(2*1.256E-06*P18)</f>
        <v>2.465333169358795925E-07</v>
      </c>
      <c r="R18">
        <f>K18/Q18</f>
        <v>2.61208919144397012</v>
      </c>
      <c r="S18">
        <f>R18^0.333</f>
        <v>1.3767560851534999</v>
      </c>
      <c r="T18">
        <f>S18*A18</f>
        <v>10.3256706386512995</v>
      </c>
      <c r="U18">
        <f>3.14159265*T18*T18</f>
        <v>334.954956298508989</v>
      </c>
      <c r="V18" s="1">
        <f>U18*P18</f>
        <v>8.104346689429282988E-06</v>
      </c>
      <c r="W18" s="1">
        <f>V18/E18</f>
        <v>0.000081043466893999998</v>
      </c>
      <c r="X18" t="n">
        <v>0.01</v>
      </c>
      <c r="Y18" s="1">
        <f>V18/(X18+E18)</f>
        <v>0.0000736758789950000015</v>
      </c>
      <c r="Z18" s="1">
        <f>Y18*31500000</f>
        <v>2320.79018834250019</v>
      </c>
      <c r="AA18" s="1">
        <f>E18/U18</f>
        <v>0.000298547605041999944</v>
      </c>
      <c r="AB18" s="1">
        <f>Y18*1000</f>
        <v>0.0736758789950000015</v>
      </c>
      <c r="AC18" s="1">
        <f>AB18*500</f>
        <v>36.8379394975000025</v>
      </c>
    </row>
    <row r="19" spans="1:29">
      <c r="A19">
        <f>A18+0.5</f>
        <v>8</v>
      </c>
      <c r="B19">
        <f>(C19/(3.14159265))^0.5</f>
        <v>0.000484300211230999977</v>
      </c>
      <c r="C19" s="1">
        <f>E19/(6.283*A19*D19)</f>
        <v>7.368501718334601662E-07</v>
      </c>
      <c r="D19" t="n">
        <v>2700</v>
      </c>
      <c r="E19" s="1" t="n">
        <v>0.1</v>
      </c>
      <c r="F19" s="1">
        <f>0.01</f>
        <v>0.01</v>
      </c>
      <c r="G19" s="1" t="n">
        <v>2.819999999999999774E-08</v>
      </c>
      <c r="H19" s="1">
        <f>G19*6.283*A19/C19</f>
        <v>1.92365402653440007</v>
      </c>
      <c r="I19" s="1" t="n">
        <v>100</v>
      </c>
      <c r="J19">
        <f>SQRT(I19/H19)</f>
        <v>7.21002079081828029</v>
      </c>
      <c r="K19">
        <f>1.256E-06*J19/(2*A19)</f>
        <v>5.659866320792350216E-07</v>
      </c>
      <c r="L19" s="1" t="n">
        <v>500000000000</v>
      </c>
      <c r="M19" s="1">
        <f>L19*1.67E-27</f>
        <v>8.350000000000001575E-16</v>
      </c>
      <c r="N19" t="n">
        <v>500</v>
      </c>
      <c r="O19">
        <f>1000*SQRT(398600/(6378+N19))</f>
        <v>7612.67977015525958</v>
      </c>
      <c r="P19" s="1">
        <f>M19*O19*O19/2</f>
        <v>2.419533294562376327E-08</v>
      </c>
      <c r="Q19">
        <f>SQRT(2*1.256E-06*P19)</f>
        <v>2.465333169358795925E-07</v>
      </c>
      <c r="R19">
        <f>K19/Q19</f>
        <v>2.29578151591754986</v>
      </c>
      <c r="S19">
        <f>R19^0.333</f>
        <v>1.31883321017390998</v>
      </c>
      <c r="T19">
        <f>S19*A19</f>
        <v>10.5506656813912993</v>
      </c>
      <c r="U19">
        <f>3.14159265*T19*T19</f>
        <v>349.711243743831005</v>
      </c>
      <c r="V19" s="1">
        <f>U19*P19</f>
        <v>8.461379977210175659E-06</v>
      </c>
      <c r="W19" s="1">
        <f>V19/E19</f>
        <v>0.0000846137997720000001</v>
      </c>
      <c r="X19" t="n">
        <v>0.01</v>
      </c>
      <c r="Y19" s="1">
        <f>V19/(X19+E19)</f>
        <v>0.0000769216361559999928</v>
      </c>
      <c r="Z19" s="1">
        <f>Y19*31500000</f>
        <v>2423.03153891400007</v>
      </c>
      <c r="AA19" s="1">
        <f>E19/U19</f>
        <v>0.000285950199740000031</v>
      </c>
      <c r="AB19" s="1">
        <f>Y19*1000</f>
        <v>0.0769216361560000017</v>
      </c>
      <c r="AC19" s="1">
        <f>AB19*500</f>
        <v>38.4608180780000026</v>
      </c>
    </row>
    <row r="20" spans="1:29">
      <c r="A20">
        <f>A19+0.5</f>
        <v>8.5</v>
      </c>
      <c r="B20">
        <f>(C20/(3.14159265))^0.5</f>
        <v>0.000469840217745000022</v>
      </c>
      <c r="C20" s="1">
        <f>E20/(6.283*A20*D20)</f>
        <v>6.935060440785506761E-07</v>
      </c>
      <c r="D20" t="n">
        <v>2700</v>
      </c>
      <c r="E20" s="1" t="n">
        <v>0.1</v>
      </c>
      <c r="F20" s="1">
        <f>0.01</f>
        <v>0.01</v>
      </c>
      <c r="G20" s="1" t="n">
        <v>2.819999999999999774E-08</v>
      </c>
      <c r="H20" s="1">
        <f>G20*6.283*A20/C20</f>
        <v>2.17162505339234979</v>
      </c>
      <c r="I20" s="1" t="n">
        <v>100</v>
      </c>
      <c r="J20">
        <f>SQRT(I20/H20)</f>
        <v>6.78590192077014986</v>
      </c>
      <c r="K20">
        <f>1.256E-06*J20/(2*A20)</f>
        <v>5.013584007345475578E-07</v>
      </c>
      <c r="L20" s="1" t="n">
        <v>500000000000</v>
      </c>
      <c r="M20" s="1">
        <f>L20*1.67E-27</f>
        <v>8.350000000000001575E-16</v>
      </c>
      <c r="N20" t="n">
        <v>500</v>
      </c>
      <c r="O20">
        <f>1000*SQRT(398600/(6378+N20))</f>
        <v>7612.67977015525958</v>
      </c>
      <c r="P20" s="1">
        <f>M20*O20*O20/2</f>
        <v>2.419533294562376327E-08</v>
      </c>
      <c r="Q20">
        <f>SQRT(2*1.256E-06*P20)</f>
        <v>2.465333169358795925E-07</v>
      </c>
      <c r="R20">
        <f>K20/Q20</f>
        <v>2.03363345354634006</v>
      </c>
      <c r="S20">
        <f>R20^0.333</f>
        <v>1.26664467476277998</v>
      </c>
      <c r="T20">
        <f>S20*A20</f>
        <v>10.7664797354835997</v>
      </c>
      <c r="U20">
        <f>3.14159265*T20*T20</f>
        <v>364.164265055828025</v>
      </c>
      <c r="V20" s="1">
        <f>U20*P20</f>
        <v>8.811075639924139679E-06</v>
      </c>
      <c r="W20" s="1">
        <f>V20/E20</f>
        <v>0.0000881107563989999854</v>
      </c>
      <c r="X20" t="n">
        <v>0.01</v>
      </c>
      <c r="Y20" s="1">
        <f>V20/(X20+E20)</f>
        <v>0.0000801006876359999964</v>
      </c>
      <c r="Z20" s="1">
        <f>Y20*31500000</f>
        <v>2523.17166053399978</v>
      </c>
      <c r="AA20" s="1">
        <f>E20/U20</f>
        <v>0.000274601353277999927</v>
      </c>
      <c r="AB20" s="1">
        <f>Y20*1000</f>
        <v>0.0801006876359999964</v>
      </c>
      <c r="AC20" s="1">
        <f>AB20*500</f>
        <v>40.0503438180000018</v>
      </c>
    </row>
    <row r="21" spans="1:29">
      <c r="A21">
        <f>A20+0.5</f>
        <v>9</v>
      </c>
      <c r="B21">
        <f>(C21/(3.14159265))^0.5</f>
        <v>0.000456602617988999882</v>
      </c>
      <c r="C21" s="1">
        <f>E21/(6.283*A21*D21)</f>
        <v>6.54977930518631247E-07</v>
      </c>
      <c r="D21" t="n">
        <v>2700</v>
      </c>
      <c r="E21" s="1" t="n">
        <v>0.1</v>
      </c>
      <c r="F21" s="1">
        <f>0.01</f>
        <v>0.01</v>
      </c>
      <c r="G21" s="1" t="n">
        <v>2.819999999999999774E-08</v>
      </c>
      <c r="H21" s="1">
        <f>G21*6.283*A21/C21</f>
        <v>2.43462462733259999</v>
      </c>
      <c r="I21" s="1" t="n">
        <v>100</v>
      </c>
      <c r="J21">
        <f>SQRT(I21/H21)</f>
        <v>6.40890736961624974</v>
      </c>
      <c r="K21">
        <f>1.256E-06*J21/(2*A21)</f>
        <v>4.471993142354450175E-07</v>
      </c>
      <c r="L21" s="1" t="n">
        <v>500000000000</v>
      </c>
      <c r="M21" s="1">
        <f>L21*1.67E-27</f>
        <v>8.350000000000001575E-16</v>
      </c>
      <c r="N21" t="n">
        <v>500</v>
      </c>
      <c r="O21">
        <f>1000*SQRT(398600/(6378+N21))</f>
        <v>7612.67977015525958</v>
      </c>
      <c r="P21" s="1">
        <f>M21*O21*O21/2</f>
        <v>2.419533294562376327E-08</v>
      </c>
      <c r="Q21">
        <f>SQRT(2*1.256E-06*P21)</f>
        <v>2.465333169358795925E-07</v>
      </c>
      <c r="R21">
        <f>K21/Q21</f>
        <v>1.81395082739164</v>
      </c>
      <c r="S21">
        <f>R21^0.333</f>
        <v>1.21933290774480008</v>
      </c>
      <c r="T21">
        <f>S21*A21</f>
        <v>10.9739961697032005</v>
      </c>
      <c r="U21">
        <f>3.14159265*T21*T21</f>
        <v>378.337579265494981</v>
      </c>
      <c r="V21" s="1">
        <f>U21*P21</f>
        <v>9.154003696169971355E-06</v>
      </c>
      <c r="W21" s="1">
        <f>V21/E21</f>
        <v>0.0000915400369620000021</v>
      </c>
      <c r="X21" t="n">
        <v>0.01</v>
      </c>
      <c r="Y21" s="1">
        <f>V21/(X21+E21)</f>
        <v>0.0000832182154200000035</v>
      </c>
      <c r="Z21" s="1">
        <f>Y21*31500000</f>
        <v>2621.37378572999978</v>
      </c>
      <c r="AA21" s="1">
        <f>E21/U21</f>
        <v>0.000264314214290000038</v>
      </c>
      <c r="AB21" s="1">
        <f>Y21*1000</f>
        <v>0.0832182154200000035</v>
      </c>
      <c r="AC21" s="1">
        <f>AB21*500</f>
        <v>41.6091077100000035</v>
      </c>
    </row>
    <row r="22" spans="1:29">
      <c r="A22">
        <f>A21+0.5</f>
        <v>9.5</v>
      </c>
      <c r="B22">
        <f>(C22/(3.14159265))^0.5</f>
        <v>0.000444424353493000002</v>
      </c>
      <c r="C22" s="1">
        <f>E22/(6.283*A22*D22)</f>
        <v>6.205054078597558625E-07</v>
      </c>
      <c r="D22" t="n">
        <v>2700</v>
      </c>
      <c r="E22" s="1" t="n">
        <v>0.1</v>
      </c>
      <c r="F22" s="1">
        <f>0.01</f>
        <v>0.01</v>
      </c>
      <c r="G22" s="1" t="n">
        <v>2.819999999999999774E-08</v>
      </c>
      <c r="H22" s="1">
        <f>G22*6.283*A22/C22</f>
        <v>2.71265274835515013</v>
      </c>
      <c r="I22" s="1" t="n">
        <v>100</v>
      </c>
      <c r="J22">
        <f>SQRT(I22/H22)</f>
        <v>6.07159645542591964</v>
      </c>
      <c r="K22">
        <f>1.256E-06*J22/(2*A22)</f>
        <v>4.013644814744713199E-07</v>
      </c>
      <c r="L22" s="1" t="n">
        <v>500000000000</v>
      </c>
      <c r="M22" s="1">
        <f>L22*1.67E-27</f>
        <v>8.350000000000001575E-16</v>
      </c>
      <c r="N22" t="n">
        <v>500</v>
      </c>
      <c r="O22">
        <f>1000*SQRT(398600/(6378+N22))</f>
        <v>7612.67977015525958</v>
      </c>
      <c r="P22" s="1">
        <f>M22*O22*O22/2</f>
        <v>2.419533294562376327E-08</v>
      </c>
      <c r="Q22">
        <f>SQRT(2*1.256E-06*P22)</f>
        <v>2.465333169358795925E-07</v>
      </c>
      <c r="R22">
        <f>K22/Q22</f>
        <v>1.62803342957034003</v>
      </c>
      <c r="S22">
        <f>R22^0.333</f>
        <v>1.17620733934268995</v>
      </c>
      <c r="T22">
        <f>S22*A22</f>
        <v>11.1739697237556008</v>
      </c>
      <c r="U22">
        <f>3.14159265*T22*T22</f>
        <v>392.251716532121975</v>
      </c>
      <c r="V22" s="1">
        <f>U22*P22</f>
        <v>9.490660879987124258E-06</v>
      </c>
      <c r="W22" s="1">
        <f>V22/E22</f>
        <v>0.0000949066088000000008</v>
      </c>
      <c r="X22" t="n">
        <v>0.01</v>
      </c>
      <c r="Y22" s="1">
        <f>V22/(X22+E22)</f>
        <v>0.0000862787352730000023</v>
      </c>
      <c r="Z22" s="1">
        <f>Y22*31500000</f>
        <v>2717.78016109950022</v>
      </c>
      <c r="AA22" s="1">
        <f>E22/U22</f>
        <v>0.000254938336239999952</v>
      </c>
      <c r="AB22" s="1">
        <f>Y22*1000</f>
        <v>0.0862787352730000023</v>
      </c>
      <c r="AC22" s="1">
        <f>AB22*500</f>
        <v>43.1393676364999976</v>
      </c>
    </row>
    <row r="23" spans="1:29">
      <c r="A23">
        <f>A22+0.5</f>
        <v>10</v>
      </c>
      <c r="B23">
        <f>(C23/(3.14159265))^0.5</f>
        <v>0.000433171277531999976</v>
      </c>
      <c r="C23" s="1">
        <f>E23/(6.283*A23*D23)</f>
        <v>5.894801374667680694E-07</v>
      </c>
      <c r="D23" t="n">
        <v>2700</v>
      </c>
      <c r="E23" s="1" t="n">
        <v>0.1</v>
      </c>
      <c r="F23" s="1">
        <f>0.01</f>
        <v>0.01</v>
      </c>
      <c r="G23" s="1" t="n">
        <v>2.819999999999999774E-08</v>
      </c>
      <c r="H23" s="1">
        <f>G23*6.283*A23/C23</f>
        <v>3.00570941645999978</v>
      </c>
      <c r="I23" s="1" t="n">
        <v>100</v>
      </c>
      <c r="J23">
        <f>SQRT(I23/H23)</f>
        <v>5.76801663265463027</v>
      </c>
      <c r="K23">
        <f>1.256E-06*J23/(2*A23)</f>
        <v>3.622314445307106955E-07</v>
      </c>
      <c r="L23" s="1" t="n">
        <v>500000000000</v>
      </c>
      <c r="M23" s="1">
        <f>L23*1.67E-27</f>
        <v>8.350000000000001575E-16</v>
      </c>
      <c r="N23" t="n">
        <v>500</v>
      </c>
      <c r="O23">
        <f>1000*SQRT(398600/(6378+N23))</f>
        <v>7612.67977015525958</v>
      </c>
      <c r="P23" s="1">
        <f>M23*O23*O23/2</f>
        <v>2.419533294562376327E-08</v>
      </c>
      <c r="Q23">
        <f>SQRT(2*1.256E-06*P23)</f>
        <v>2.465333169358795925E-07</v>
      </c>
      <c r="R23">
        <f>K23/Q23</f>
        <v>1.46930017018722996</v>
      </c>
      <c r="S23">
        <f>R23^0.333</f>
        <v>1.13670509370970008</v>
      </c>
      <c r="T23">
        <f>S23*A23</f>
        <v>11.3670509370969999</v>
      </c>
      <c r="U23">
        <f>3.14159265*T23*T23</f>
        <v>405.924705663427005</v>
      </c>
      <c r="V23" s="1">
        <f>U23*P23</f>
        <v>9.821483404380943166E-06</v>
      </c>
      <c r="W23" s="1">
        <f>V23/E23</f>
        <v>0.0000982148340439999856</v>
      </c>
      <c r="X23" t="n">
        <v>0.01</v>
      </c>
      <c r="Y23" s="1">
        <f>V23/(X23+E23)</f>
        <v>0.000089286212766999995</v>
      </c>
      <c r="Z23" s="1">
        <f>Y23*31500000</f>
        <v>2812.51570216050004</v>
      </c>
      <c r="AA23" s="1">
        <f>E23/U23</f>
        <v>0.000246351105525000014</v>
      </c>
      <c r="AB23" s="1">
        <f>Y23*1000</f>
        <v>0.089286212766999995</v>
      </c>
      <c r="AC23" s="1">
        <f>AB23*500</f>
        <v>44.6431063834999975</v>
      </c>
    </row>
    <row r="24" spans="1:29">
      <c r="A24">
        <f>A23+0.5</f>
        <v>10.5</v>
      </c>
      <c r="B24">
        <f>(C24/(3.14159265))^0.5</f>
        <v>0.000422731881343000016</v>
      </c>
      <c r="C24" s="1">
        <f>E24/(6.283*A24*D24)</f>
        <v>5.614096547302553849E-07</v>
      </c>
      <c r="D24" t="n">
        <v>2700</v>
      </c>
      <c r="E24" s="1" t="n">
        <v>0.1</v>
      </c>
      <c r="F24" s="1">
        <f>0.01</f>
        <v>0.01</v>
      </c>
      <c r="G24" s="1" t="n">
        <v>2.819999999999999774E-08</v>
      </c>
      <c r="H24" s="1">
        <f>G24*6.283*A24/C24</f>
        <v>3.31379463164714982</v>
      </c>
      <c r="I24" s="1" t="n">
        <v>100</v>
      </c>
      <c r="J24">
        <f>SQRT(I24/H24)</f>
        <v>5.49334917395678968</v>
      </c>
      <c r="K24">
        <f>1.256E-06*J24/(2*A24)</f>
        <v>3.285545982137964798E-07</v>
      </c>
      <c r="L24" s="1" t="n">
        <v>500000000000</v>
      </c>
      <c r="M24" s="1">
        <f>L24*1.67E-27</f>
        <v>8.350000000000001575E-16</v>
      </c>
      <c r="N24" t="n">
        <v>500</v>
      </c>
      <c r="O24">
        <f>1000*SQRT(398600/(6378+N24))</f>
        <v>7612.67977015525958</v>
      </c>
      <c r="P24" s="1">
        <f>M24*O24*O24/2</f>
        <v>2.419533294562376327E-08</v>
      </c>
      <c r="Q24">
        <f>SQRT(2*1.256E-06*P24)</f>
        <v>2.465333169358795925E-07</v>
      </c>
      <c r="R24">
        <f>K24/Q24</f>
        <v>1.33269856706325007</v>
      </c>
      <c r="S24">
        <f>R24^0.333</f>
        <v>1.10036237734378006</v>
      </c>
      <c r="T24">
        <f>S24*A24</f>
        <v>11.5538049621096999</v>
      </c>
      <c r="U24">
        <f>3.14159265*T24*T24</f>
        <v>419.372488081816016</v>
      </c>
      <c r="V24" s="1">
        <f>U24*P24</f>
        <v>0.0000101468569769999983</v>
      </c>
      <c r="W24" s="1">
        <f>V24/E24</f>
        <v>0.000101468569769999983</v>
      </c>
      <c r="X24" t="n">
        <v>0.01</v>
      </c>
      <c r="Y24" s="1">
        <f>V24/(X24+E24)</f>
        <v>0.0000922441543359999905</v>
      </c>
      <c r="Z24" s="1">
        <f>Y24*31500000</f>
        <v>2905.69086158399978</v>
      </c>
      <c r="AA24" s="1">
        <f>E24/U24</f>
        <v>0.000238451502762000045</v>
      </c>
      <c r="AB24" s="1">
        <f>Y24*1000</f>
        <v>0.0922441543359999905</v>
      </c>
      <c r="AC24" s="1">
        <f>AB24*500</f>
        <v>46.122077167999997</v>
      </c>
    </row>
    <row r="25" spans="1:29">
      <c r="A25">
        <f>A24+0.5</f>
        <v>11</v>
      </c>
      <c r="B25">
        <f>(C25/(3.14159265))^0.5</f>
        <v>0.000413012607863000003</v>
      </c>
      <c r="C25" s="1">
        <f>E25/(6.283*A25*D25)</f>
        <v>5.358910340606982834E-07</v>
      </c>
      <c r="D25" t="n">
        <v>2700</v>
      </c>
      <c r="E25" s="1" t="n">
        <v>0.1</v>
      </c>
      <c r="F25" s="1">
        <f>0.01</f>
        <v>0.01</v>
      </c>
      <c r="G25" s="1" t="n">
        <v>2.819999999999999774E-08</v>
      </c>
      <c r="H25" s="1">
        <f>G25*6.283*A25/C25</f>
        <v>3.63690839391659981</v>
      </c>
      <c r="I25" s="1" t="n">
        <v>100</v>
      </c>
      <c r="J25">
        <f>SQRT(I25/H25)</f>
        <v>5.24365148423147964</v>
      </c>
      <c r="K25">
        <f>1.256E-06*J25/(2*A25)</f>
        <v>2.993648301906699219E-07</v>
      </c>
      <c r="L25" s="1" t="n">
        <v>500000000000</v>
      </c>
      <c r="M25" s="1">
        <f>L25*1.67E-27</f>
        <v>8.350000000000001575E-16</v>
      </c>
      <c r="N25" t="n">
        <v>500</v>
      </c>
      <c r="O25">
        <f>1000*SQRT(398600/(6378+N25))</f>
        <v>7612.67977015525958</v>
      </c>
      <c r="P25" s="1">
        <f>M25*O25*O25/2</f>
        <v>2.419533294562376327E-08</v>
      </c>
      <c r="Q25">
        <f>SQRT(2*1.256E-06*P25)</f>
        <v>2.465333169358795925E-07</v>
      </c>
      <c r="R25">
        <f>K25/Q25</f>
        <v>1.21429766131175998</v>
      </c>
      <c r="S25">
        <f>R25^0.333</f>
        <v>1.06679329599724992</v>
      </c>
      <c r="T25">
        <f>S25*A25</f>
        <v>11.7347262559698002</v>
      </c>
      <c r="U25">
        <f>3.14159265*T25*T25</f>
        <v>432.609246907550016</v>
      </c>
      <c r="V25" s="1">
        <f>U25*P25</f>
        <v>0.000010467124764000002</v>
      </c>
      <c r="W25" s="1">
        <f>V25/E25</f>
        <v>0.00010467124764000002</v>
      </c>
      <c r="X25" t="n">
        <v>0.01</v>
      </c>
      <c r="Y25" s="1">
        <f>V25/(X25+E25)</f>
        <v>0.000095155679672999991</v>
      </c>
      <c r="Z25" s="1">
        <f>Y25*31500000</f>
        <v>2997.40390969950022</v>
      </c>
      <c r="AA25" s="1">
        <f>E25/U25</f>
        <v>0.000231155484343000017</v>
      </c>
      <c r="AB25" s="1">
        <f>Y25*1000</f>
        <v>0.095155679672999991</v>
      </c>
      <c r="AC25" s="1">
        <f>AB25*500</f>
        <v>47.5778398364999973</v>
      </c>
    </row>
    <row r="26" spans="1:29">
      <c r="A26">
        <f>A25+0.5</f>
        <v>11.5</v>
      </c>
      <c r="B26">
        <f>(C26/(3.14159265))^0.5</f>
        <v>0.000403934299091000071</v>
      </c>
      <c r="C26" s="1">
        <f>E26/(6.283*A26*D26)</f>
        <v>5.125914238841462118E-07</v>
      </c>
      <c r="D26" t="n">
        <v>2700</v>
      </c>
      <c r="E26" s="1" t="n">
        <v>0.1</v>
      </c>
      <c r="F26" s="1">
        <f>0.01</f>
        <v>0.01</v>
      </c>
      <c r="G26" s="1" t="n">
        <v>2.819999999999999774E-08</v>
      </c>
      <c r="H26" s="1">
        <f>G26*6.283*A26/C26</f>
        <v>3.97505070326835011</v>
      </c>
      <c r="I26" s="1" t="n">
        <v>100</v>
      </c>
      <c r="J26">
        <f>SQRT(I26/H26)</f>
        <v>5.01566663709098037</v>
      </c>
      <c r="K26">
        <f>1.256E-06*J26/(2*A26)</f>
        <v>2.738990128776638823E-07</v>
      </c>
      <c r="L26" s="1" t="n">
        <v>500000000000</v>
      </c>
      <c r="M26" s="1">
        <f>L26*1.67E-27</f>
        <v>8.350000000000001575E-16</v>
      </c>
      <c r="N26" t="n">
        <v>500</v>
      </c>
      <c r="O26">
        <f>1000*SQRT(398600/(6378+N26))</f>
        <v>7612.67977015525958</v>
      </c>
      <c r="P26" s="1">
        <f>M26*O26*O26/2</f>
        <v>2.419533294562376327E-08</v>
      </c>
      <c r="Q26">
        <f>SQRT(2*1.256E-06*P26)</f>
        <v>2.465333169358795925E-07</v>
      </c>
      <c r="R26">
        <f>K26/Q26</f>
        <v>1.11100201904516993</v>
      </c>
      <c r="S26">
        <f>R26^0.333</f>
        <v>1.03567393031332</v>
      </c>
      <c r="T26">
        <f>S26*A26</f>
        <v>11.9102501986031992</v>
      </c>
      <c r="U26">
        <f>3.14159265*T26*T26</f>
        <v>445.647671619379025</v>
      </c>
      <c r="V26" s="1">
        <f>U26*P26</f>
        <v>0.0000107825937909999969</v>
      </c>
      <c r="W26" s="1">
        <f>V26/E26</f>
        <v>0.000107825937909999969</v>
      </c>
      <c r="X26" t="n">
        <v>0.01</v>
      </c>
      <c r="Y26" s="1">
        <f>V26/(X26+E26)</f>
        <v>0.0000980235799179999745</v>
      </c>
      <c r="Z26" s="1">
        <f>Y26*31500000</f>
        <v>3087.74276741699987</v>
      </c>
      <c r="AA26" s="1">
        <f>E26/U26</f>
        <v>0.000224392510874000006</v>
      </c>
      <c r="AB26" s="1">
        <f>Y26*1000</f>
        <v>0.0980235799179999923</v>
      </c>
      <c r="AC26" s="1">
        <f>AB26*500</f>
        <v>49.0117899589999979</v>
      </c>
    </row>
    <row r="27" spans="1:29">
      <c r="A27">
        <f>A26+0.5</f>
        <v>12</v>
      </c>
      <c r="B27">
        <f>(C27/(3.14159265))^0.5</f>
        <v>0.000395429466612999914</v>
      </c>
      <c r="C27" s="1">
        <f>E27/(6.283*A27*D27)</f>
        <v>4.912334478889734088E-07</v>
      </c>
      <c r="D27" t="n">
        <v>2700</v>
      </c>
      <c r="E27" s="1" t="n">
        <v>0.1</v>
      </c>
      <c r="F27" s="1">
        <f>0.01</f>
        <v>0.01</v>
      </c>
      <c r="G27" s="1" t="n">
        <v>2.819999999999999774E-08</v>
      </c>
      <c r="H27" s="1">
        <f>G27*6.283*A27/C27</f>
        <v>4.32822155970240008</v>
      </c>
      <c r="I27" s="1" t="n">
        <v>100</v>
      </c>
      <c r="J27">
        <f>SQRT(I27/H27)</f>
        <v>4.80668052721219041</v>
      </c>
      <c r="K27">
        <f>1.256E-06*J27/(2*A27)</f>
        <v>2.515496142574380109E-07</v>
      </c>
      <c r="L27" s="1" t="n">
        <v>500000000000</v>
      </c>
      <c r="M27" s="1">
        <f>L27*1.67E-27</f>
        <v>8.350000000000001575E-16</v>
      </c>
      <c r="N27" t="n">
        <v>500</v>
      </c>
      <c r="O27">
        <f>1000*SQRT(398600/(6378+N27))</f>
        <v>7612.67977015525958</v>
      </c>
      <c r="P27" s="1">
        <f>M27*O27*O27/2</f>
        <v>2.419533294562376327E-08</v>
      </c>
      <c r="Q27">
        <f>SQRT(2*1.256E-06*P27)</f>
        <v>2.465333169358795925E-07</v>
      </c>
      <c r="R27">
        <f>K27/Q27</f>
        <v>1.02034734040780006</v>
      </c>
      <c r="S27">
        <f>R27^0.333</f>
        <v>1.00673019869517</v>
      </c>
      <c r="T27">
        <f>S27*A27</f>
        <v>12.080762384342</v>
      </c>
      <c r="U27">
        <f>3.14159265*T27*T27</f>
        <v>458.499173148201976</v>
      </c>
      <c r="V27" s="1">
        <f>U27*P27</f>
        <v>0.0000110935401500000008</v>
      </c>
      <c r="W27" s="1">
        <f>V27/E27</f>
        <v>0.000110935401500000008</v>
      </c>
      <c r="X27" t="n">
        <v>0.01</v>
      </c>
      <c r="Y27" s="1">
        <f>V27/(X27+E27)</f>
        <v>0.000100850364999999997</v>
      </c>
      <c r="Z27" s="1">
        <f>Y27*31500000</f>
        <v>3176.78649750000022</v>
      </c>
      <c r="AA27" s="1">
        <f>E27/U27</f>
        <v>0.000218102901502000002</v>
      </c>
      <c r="AB27" s="1">
        <f>Y27*1000</f>
        <v>0.100850364999999997</v>
      </c>
      <c r="AC27" s="1">
        <f>AB27*500</f>
        <v>50.4251824999999982</v>
      </c>
    </row>
    <row r="28" spans="1:29">
      <c r="A28">
        <f>A27+0.5</f>
        <v>12.5</v>
      </c>
      <c r="B28">
        <f>(C28/(3.14159265))^0.5</f>
        <v>0.000387440168985</v>
      </c>
      <c r="C28" s="1">
        <f>E28/(6.283*A28*D28)</f>
        <v>4.715841099734145191E-07</v>
      </c>
      <c r="D28" t="n">
        <v>2700</v>
      </c>
      <c r="E28" s="1" t="n">
        <v>0.1</v>
      </c>
      <c r="F28" s="1">
        <f>0.01</f>
        <v>0.01</v>
      </c>
      <c r="G28" s="1" t="n">
        <v>2.819999999999999774E-08</v>
      </c>
      <c r="H28" s="1">
        <f>G28*6.283*A28/C28</f>
        <v>4.69642096321874991</v>
      </c>
      <c r="I28" s="1" t="n">
        <v>100</v>
      </c>
      <c r="J28">
        <f>SQRT(I28/H28)</f>
        <v>4.6144133061236996</v>
      </c>
      <c r="K28">
        <f>1.256E-06*J28/(2*A28)</f>
        <v>2.318281244996547064E-07</v>
      </c>
      <c r="L28" s="1" t="n">
        <v>500000000000</v>
      </c>
      <c r="M28" s="1">
        <f>L28*1.67E-27</f>
        <v>8.350000000000001575E-16</v>
      </c>
      <c r="N28" t="n">
        <v>500</v>
      </c>
      <c r="O28">
        <f>1000*SQRT(398600/(6378+N28))</f>
        <v>7612.67977015525958</v>
      </c>
      <c r="P28" s="1">
        <f>M28*O28*O28/2</f>
        <v>2.419533294562376327E-08</v>
      </c>
      <c r="Q28">
        <f>SQRT(2*1.256E-06*P28)</f>
        <v>2.465333169358795925E-07</v>
      </c>
      <c r="R28">
        <f>K28/Q28</f>
        <v>0.940352108919828034</v>
      </c>
      <c r="S28">
        <f>R28^0.333</f>
        <v>0.979728490379146955</v>
      </c>
      <c r="T28">
        <f>S28*A28</f>
        <v>12.2466061297393001</v>
      </c>
      <c r="U28">
        <f>3.14159265*T28*T28</f>
        <v>471.174060358885981</v>
      </c>
      <c r="V28" s="1">
        <f>U28*P28</f>
        <v>0.0000114002132659999988</v>
      </c>
      <c r="W28" s="1">
        <f>V28/E28</f>
        <v>0.000114002132659999988</v>
      </c>
      <c r="X28" t="n">
        <v>0.01</v>
      </c>
      <c r="Y28" s="1">
        <f>V28/(X28+E28)</f>
        <v>0.000103638302418000006</v>
      </c>
      <c r="Z28" s="1">
        <f>Y28*31500000</f>
        <v>3264.60652616700008</v>
      </c>
      <c r="AA28" s="1">
        <f>E28/U28</f>
        <v>0.000212235792276000002</v>
      </c>
      <c r="AB28" s="1">
        <f>Y28*1000</f>
        <v>0.103638302418000006</v>
      </c>
      <c r="AC28" s="1">
        <f>AB28*500</f>
        <v>51.8191512089999975</v>
      </c>
    </row>
    <row r="29" spans="1:29">
      <c r="A29">
        <f>A28+0.5</f>
        <v>13</v>
      </c>
      <c r="B29">
        <f>(C29/(3.14159265))^0.5</f>
        <v>0.000379916342692999986</v>
      </c>
      <c r="C29" s="1">
        <f>E29/(6.283*A29*D29)</f>
        <v>4.534462595898216081E-07</v>
      </c>
      <c r="D29" t="n">
        <v>2700</v>
      </c>
      <c r="E29" s="1" t="n">
        <v>0.1</v>
      </c>
      <c r="F29" s="1">
        <f>0.01</f>
        <v>0.01</v>
      </c>
      <c r="G29" s="1" t="n">
        <v>2.819999999999999774E-08</v>
      </c>
      <c r="H29" s="1">
        <f>G29*6.283*A29/C29</f>
        <v>5.07964891381740014</v>
      </c>
      <c r="I29" s="1" t="n">
        <v>100</v>
      </c>
      <c r="J29">
        <f>SQRT(I29/H29)</f>
        <v>4.43693587127278999</v>
      </c>
      <c r="K29">
        <f>1.256E-06*J29/(2*A29)</f>
        <v>2.143381328584085988E-07</v>
      </c>
      <c r="L29" s="1" t="n">
        <v>500000000000</v>
      </c>
      <c r="M29" s="1">
        <f>L29*1.67E-27</f>
        <v>8.350000000000001575E-16</v>
      </c>
      <c r="N29" t="n">
        <v>500</v>
      </c>
      <c r="O29">
        <f>1000*SQRT(398600/(6378+N29))</f>
        <v>7612.67977015525958</v>
      </c>
      <c r="P29" s="1">
        <f>M29*O29*O29/2</f>
        <v>2.419533294562376327E-08</v>
      </c>
      <c r="Q29">
        <f>SQRT(2*1.256E-06*P29)</f>
        <v>2.465333169358795925E-07</v>
      </c>
      <c r="R29">
        <f>K29/Q29</f>
        <v>0.869408384726171946</v>
      </c>
      <c r="S29">
        <f>R29^0.333</f>
        <v>0.95446835361857687</v>
      </c>
      <c r="T29">
        <f>S29*A29</f>
        <v>12.4080885970415</v>
      </c>
      <c r="U29">
        <f>3.14159265*T29*T29</f>
        <v>483.681686113919</v>
      </c>
      <c r="V29" s="1">
        <f>U29*P29</f>
        <v>0.0000117028394350000009</v>
      </c>
      <c r="W29" s="1">
        <f>V29/E29</f>
        <v>0.000117028394349999987</v>
      </c>
      <c r="X29" t="n">
        <v>0.01</v>
      </c>
      <c r="Y29" s="1">
        <f>V29/(X29+E29)</f>
        <v>0.000106389449408999992</v>
      </c>
      <c r="Z29" s="1">
        <f>Y29*31500000</f>
        <v>3351.2676563834998</v>
      </c>
      <c r="AA29" s="1">
        <f>E29/U29</f>
        <v>0.000206747542590000011</v>
      </c>
      <c r="AB29" s="1">
        <f>Y29*1000</f>
        <v>0.106389449408999992</v>
      </c>
      <c r="AC29" s="1">
        <f>AB29*500</f>
        <v>53.1947247044999969</v>
      </c>
    </row>
    <row r="30" spans="1:29">
      <c r="A30">
        <f>A29+0.5</f>
        <v>13.5</v>
      </c>
      <c r="B30">
        <f>(C30/(3.14159265))^0.5</f>
        <v>0.000372814476431000053</v>
      </c>
      <c r="C30" s="1">
        <f>E30/(6.283*A30*D30)</f>
        <v>4.366519536790875157E-07</v>
      </c>
      <c r="D30" t="n">
        <v>2700</v>
      </c>
      <c r="E30" s="1" t="n">
        <v>0.1</v>
      </c>
      <c r="F30" s="1">
        <f>0.01</f>
        <v>0.01</v>
      </c>
      <c r="G30" s="1" t="n">
        <v>2.819999999999999774E-08</v>
      </c>
      <c r="H30" s="1">
        <f>G30*6.283*A30/C30</f>
        <v>5.47790541149834986</v>
      </c>
      <c r="I30" s="1" t="n">
        <v>100</v>
      </c>
      <c r="J30">
        <f>SQRT(I30/H30)</f>
        <v>4.27260491307750012</v>
      </c>
      <c r="K30">
        <f>1.256E-06*J30/(2*A30)</f>
        <v>1.987552507713089055E-07</v>
      </c>
      <c r="L30" s="1" t="n">
        <v>500000000000</v>
      </c>
      <c r="M30" s="1">
        <f>L30*1.67E-27</f>
        <v>8.350000000000001575E-16</v>
      </c>
      <c r="N30" t="n">
        <v>500</v>
      </c>
      <c r="O30">
        <f>1000*SQRT(398600/(6378+N30))</f>
        <v>7612.67977015525958</v>
      </c>
      <c r="P30" s="1">
        <f>M30*O30*O30/2</f>
        <v>2.419533294562376327E-08</v>
      </c>
      <c r="Q30">
        <f>SQRT(2*1.256E-06*P30)</f>
        <v>2.465333169358795925E-07</v>
      </c>
      <c r="R30">
        <f>K30/Q30</f>
        <v>0.806200367729618961</v>
      </c>
      <c r="S30">
        <f>R30^0.333</f>
        <v>0.930776728262410913</v>
      </c>
      <c r="T30">
        <f>S30*A30</f>
        <v>12.5654858315424995</v>
      </c>
      <c r="U30">
        <f>3.14159265*T30*T30</f>
        <v>496.030569126315015</v>
      </c>
      <c r="V30" s="1">
        <f>U30*P30</f>
        <v>0.000012001624770999999</v>
      </c>
      <c r="W30" s="1">
        <f>V30/E30</f>
        <v>0.00012001624770999999</v>
      </c>
      <c r="X30" t="n">
        <v>0.01</v>
      </c>
      <c r="Y30" s="1">
        <f>V30/(X30+E30)</f>
        <v>0.000109105679736000006</v>
      </c>
      <c r="Z30" s="1">
        <f>Y30*31500000</f>
        <v>3436.8289116840001</v>
      </c>
      <c r="AA30" s="1">
        <f>E30/U30</f>
        <v>0.00020160047832600001</v>
      </c>
      <c r="AB30" s="1">
        <f>Y30*1000</f>
        <v>0.109105679735999983</v>
      </c>
      <c r="AC30" s="1">
        <f>AB30*500</f>
        <v>54.5528398679999995</v>
      </c>
    </row>
    <row r="31" spans="1:29">
      <c r="A31">
        <f>A30+0.5</f>
        <v>14</v>
      </c>
      <c r="B31">
        <f>(C31/(3.14159265))^0.5</f>
        <v>0.000366096548233000041</v>
      </c>
      <c r="C31" s="1">
        <f>E31/(6.283*A31*D31)</f>
        <v>4.210572410476914857E-07</v>
      </c>
      <c r="D31" t="n">
        <v>2700</v>
      </c>
      <c r="E31" s="1" t="n">
        <v>0.1</v>
      </c>
      <c r="F31" s="1">
        <f>0.01</f>
        <v>0.01</v>
      </c>
      <c r="G31" s="1" t="n">
        <v>2.819999999999999774E-08</v>
      </c>
      <c r="H31" s="1">
        <f>G31*6.283*A31/C31</f>
        <v>5.89119045626159998</v>
      </c>
      <c r="I31" s="1" t="n">
        <v>100</v>
      </c>
      <c r="J31">
        <f>SQRT(I31/H31)</f>
        <v>4.12001188046759026</v>
      </c>
      <c r="K31">
        <f>1.256E-06*J31/(2*A31)</f>
        <v>1.848119614952603942E-07</v>
      </c>
      <c r="L31" s="1" t="n">
        <v>500000000000</v>
      </c>
      <c r="M31" s="1">
        <f>L31*1.67E-27</f>
        <v>8.350000000000001575E-16</v>
      </c>
      <c r="N31" t="n">
        <v>500</v>
      </c>
      <c r="O31">
        <f>1000*SQRT(398600/(6378+N31))</f>
        <v>7612.67977015525958</v>
      </c>
      <c r="P31" s="1">
        <f>M31*O31*O31/2</f>
        <v>2.419533294562376327E-08</v>
      </c>
      <c r="Q31">
        <f>SQRT(2*1.256E-06*P31)</f>
        <v>2.465333169358795925E-07</v>
      </c>
      <c r="R31">
        <f>K31/Q31</f>
        <v>0.749642943973077003</v>
      </c>
      <c r="S31">
        <f>R31^0.333</f>
        <v>0.908503352729850988</v>
      </c>
      <c r="T31">
        <f>S31*A31</f>
        <v>12.7190469382179003</v>
      </c>
      <c r="U31">
        <f>3.14159265*T31*T31</f>
        <v>508.22849636008101</v>
      </c>
      <c r="V31" s="1">
        <f>U31*P31</f>
        <v>0.0000122967576820000013</v>
      </c>
      <c r="W31" s="1">
        <f>V31/E31</f>
        <v>0.000122967576820000013</v>
      </c>
      <c r="X31" t="n">
        <v>0.01</v>
      </c>
      <c r="Y31" s="1">
        <f>V31/(X31+E31)</f>
        <v>0.00011178870620000001</v>
      </c>
      <c r="Z31" s="1">
        <f>Y31*31500000</f>
        <v>3521.34424529999978</v>
      </c>
      <c r="AA31" s="1">
        <f>E31/U31</f>
        <v>0.000196761890991999966</v>
      </c>
      <c r="AB31" s="1">
        <f>Y31*1000</f>
        <v>0.11178870620000001</v>
      </c>
      <c r="AC31" s="1">
        <f>AB31*500</f>
        <v>55.8943530999999965</v>
      </c>
    </row>
    <row r="32" spans="1:29">
      <c r="A32">
        <f>A31+0.5</f>
        <v>14.5</v>
      </c>
      <c r="B32">
        <f>(C32/(3.14159265))^0.5</f>
        <v>0.000359729166015000068</v>
      </c>
      <c r="C32" s="1">
        <f>E32/(6.283*A32*D32)</f>
        <v>4.065380258391503744E-07</v>
      </c>
      <c r="D32" t="n">
        <v>2700</v>
      </c>
      <c r="E32" s="1" t="n">
        <v>0.1</v>
      </c>
      <c r="F32" s="1">
        <f>0.01</f>
        <v>0.01</v>
      </c>
      <c r="G32" s="1" t="n">
        <v>2.819999999999999774E-08</v>
      </c>
      <c r="H32" s="1">
        <f>G32*6.283*A32/C32</f>
        <v>6.31950404810714961</v>
      </c>
      <c r="I32" s="1" t="n">
        <v>100</v>
      </c>
      <c r="J32">
        <f>SQRT(I32/H32)</f>
        <v>3.97794250527904971</v>
      </c>
      <c r="K32">
        <f>1.256E-06*J32/(2*A32)</f>
        <v>1.722860616079478075E-07</v>
      </c>
      <c r="L32" s="1" t="n">
        <v>500000000000</v>
      </c>
      <c r="M32" s="1">
        <f>L32*1.67E-27</f>
        <v>8.350000000000001575E-16</v>
      </c>
      <c r="N32" t="n">
        <v>500</v>
      </c>
      <c r="O32">
        <f>1000*SQRT(398600/(6378+N32))</f>
        <v>7612.67977015525958</v>
      </c>
      <c r="P32" s="1">
        <f>M32*O32*O32/2</f>
        <v>2.419533294562376327E-08</v>
      </c>
      <c r="Q32">
        <f>SQRT(2*1.256E-06*P32)</f>
        <v>2.465333169358795925E-07</v>
      </c>
      <c r="R32">
        <f>K32/Q32</f>
        <v>0.698834801515924031</v>
      </c>
      <c r="S32">
        <f>R32^0.333</f>
        <v>0.887517073789064881</v>
      </c>
      <c r="T32">
        <f>S32*A32</f>
        <v>12.8689975699413992</v>
      </c>
      <c r="U32">
        <f>3.14159265*T32*T32</f>
        <v>520.282609665149948</v>
      </c>
      <c r="V32" s="1">
        <f>U32*P32</f>
        <v>0.0000125884109669999988</v>
      </c>
      <c r="W32" s="1">
        <f>V32/E32</f>
        <v>0.000125884109670000033</v>
      </c>
      <c r="X32" t="n">
        <v>0.01</v>
      </c>
      <c r="Y32" s="1">
        <f>V32/(X32+E32)</f>
        <v>0.000114440099699999998</v>
      </c>
      <c r="Z32" s="1">
        <f>Y32*31500000</f>
        <v>3604.86314055000003</v>
      </c>
      <c r="AA32" s="1">
        <f>E32/U32</f>
        <v>0.000192203233669999953</v>
      </c>
      <c r="AB32" s="1">
        <f>Y32*1000</f>
        <v>0.114440099699999998</v>
      </c>
      <c r="AC32" s="1">
        <f>AB32*500</f>
        <v>57.2200498500000023</v>
      </c>
    </row>
    <row r="33" spans="1:29">
      <c r="A33">
        <f>A32+0.5</f>
        <v>15</v>
      </c>
      <c r="B33">
        <f>(C33/(3.14159265))^0.5</f>
        <v>0.000353682867060999939</v>
      </c>
      <c r="C33" s="1">
        <f>E33/(6.283*A33*D33)</f>
        <v>3.929867583111786953E-07</v>
      </c>
      <c r="D33" t="n">
        <v>2700</v>
      </c>
      <c r="E33" s="1" t="n">
        <v>0.1</v>
      </c>
      <c r="F33" s="1">
        <f>0.01</f>
        <v>0.01</v>
      </c>
      <c r="G33" s="1" t="n">
        <v>2.819999999999999774E-08</v>
      </c>
      <c r="H33" s="1">
        <f>G33*6.283*A33/C33</f>
        <v>6.76284618703499962</v>
      </c>
      <c r="I33" s="1" t="n">
        <v>100</v>
      </c>
      <c r="J33">
        <f>SQRT(I33/H33)</f>
        <v>3.8453444217697502</v>
      </c>
      <c r="K33">
        <f>1.256E-06*J33/(2*A33)</f>
        <v>1.609917531247601915E-07</v>
      </c>
      <c r="L33" s="1" t="n">
        <v>500000000000</v>
      </c>
      <c r="M33" s="1">
        <f>L33*1.67E-27</f>
        <v>8.350000000000001575E-16</v>
      </c>
      <c r="N33" t="n">
        <v>500</v>
      </c>
      <c r="O33">
        <f>1000*SQRT(398600/(6378+N33))</f>
        <v>7612.67977015525958</v>
      </c>
      <c r="P33" s="1">
        <f>M33*O33*O33/2</f>
        <v>2.419533294562376327E-08</v>
      </c>
      <c r="Q33">
        <f>SQRT(2*1.256E-06*P33)</f>
        <v>2.465333169358795925E-07</v>
      </c>
      <c r="R33">
        <f>K33/Q33</f>
        <v>0.653022297860991952</v>
      </c>
      <c r="S33">
        <f>R33^0.333</f>
        <v>0.867702857359251922</v>
      </c>
      <c r="T33">
        <f>S33*A33</f>
        <v>13.0155428603888002</v>
      </c>
      <c r="U33">
        <f>3.14159265*T33*T33</f>
        <v>532.199479532445025</v>
      </c>
      <c r="V33" s="1">
        <f>U33*P33</f>
        <v>0.0000128767436010000003</v>
      </c>
      <c r="W33" s="1">
        <f>V33/E33</f>
        <v>0.000128767436010000003</v>
      </c>
      <c r="X33" t="n">
        <v>0.01</v>
      </c>
      <c r="Y33" s="1">
        <f>V33/(X33+E33)</f>
        <v>0.000117061305463999998</v>
      </c>
      <c r="Z33" s="1">
        <f>Y33*31500000</f>
        <v>3687.4311221160001</v>
      </c>
      <c r="AA33" s="1">
        <f>E33/U33</f>
        <v>0.000187899469739999994</v>
      </c>
      <c r="AB33" s="1">
        <f>Y33*1000</f>
        <v>0.117061305463999998</v>
      </c>
      <c r="AC33" s="1">
        <f>AB33*500</f>
        <v>58.5306527320000001</v>
      </c>
    </row>
    <row r="34" spans="1:29">
      <c r="A34">
        <f>A33+0.5</f>
        <v>15.5</v>
      </c>
      <c r="B34">
        <f>(C34/(3.14159265))^0.5</f>
        <v>0.000347931542839000008</v>
      </c>
      <c r="C34" s="1">
        <f>E34/(6.283*A34*D34)</f>
        <v>3.803097661075922892E-07</v>
      </c>
      <c r="D34" t="n">
        <v>2700</v>
      </c>
      <c r="E34" s="1" t="n">
        <v>0.1</v>
      </c>
      <c r="F34" s="1">
        <f>0.01</f>
        <v>0.01</v>
      </c>
      <c r="G34" s="1" t="n">
        <v>2.819999999999999774E-08</v>
      </c>
      <c r="H34" s="1">
        <f>G34*6.283*A34/C34</f>
        <v>7.22121687304515003</v>
      </c>
      <c r="I34" s="1" t="n">
        <v>100</v>
      </c>
      <c r="J34">
        <f>SQRT(I34/H34)</f>
        <v>3.72130105332557015</v>
      </c>
      <c r="K34">
        <f>1.256E-06*J34/(2*A34)</f>
        <v>1.507727136444165921E-07</v>
      </c>
      <c r="L34" s="1" t="n">
        <v>500000000000</v>
      </c>
      <c r="M34" s="1">
        <f>L34*1.67E-27</f>
        <v>8.350000000000001575E-16</v>
      </c>
      <c r="N34" t="n">
        <v>500</v>
      </c>
      <c r="O34">
        <f>1000*SQRT(398600/(6378+N34))</f>
        <v>7612.67977015525958</v>
      </c>
      <c r="P34" s="1">
        <f>M34*O34*O34/2</f>
        <v>2.419533294562376327E-08</v>
      </c>
      <c r="Q34">
        <f>SQRT(2*1.256E-06*P34)</f>
        <v>2.465333169358795925E-07</v>
      </c>
      <c r="R34">
        <f>K34/Q34</f>
        <v>0.611571350754311016</v>
      </c>
      <c r="S34">
        <f>R34^0.333</f>
        <v>0.848959348738597974</v>
      </c>
      <c r="T34">
        <f>S34*A34</f>
        <v>13.1588699054483005</v>
      </c>
      <c r="U34">
        <f>3.14159265*T34*T34</f>
        <v>543.985168247882029</v>
      </c>
      <c r="V34" s="1">
        <f>U34*P34</f>
        <v>0.0000131619022630000004</v>
      </c>
      <c r="W34" s="1">
        <f>V34/E34</f>
        <v>0.000131619022630000004</v>
      </c>
      <c r="X34" t="n">
        <v>0.01</v>
      </c>
      <c r="Y34" s="1">
        <f>V34/(X34+E34)</f>
        <v>0.000119653656936000008</v>
      </c>
      <c r="Z34" s="1">
        <f>Y34*31500000</f>
        <v>3769.09019348399988</v>
      </c>
      <c r="AA34" s="1">
        <f>E34/U34</f>
        <v>0.000183828541359000006</v>
      </c>
      <c r="AB34" s="1">
        <f>Y34*1000</f>
        <v>0.119653656936000008</v>
      </c>
      <c r="AC34" s="1">
        <f>AB34*500</f>
        <v>59.8268284680000022</v>
      </c>
    </row>
    <row r="35" spans="1:29">
      <c r="A35">
        <f>A34+0.5</f>
        <v>16</v>
      </c>
      <c r="B35">
        <f>(C35/(3.14159265))^0.5</f>
        <v>0.000342451963492000022</v>
      </c>
      <c r="C35" s="1">
        <f>E35/(6.283*A35*D35)</f>
        <v>3.684250859167300831E-07</v>
      </c>
      <c r="D35" t="n">
        <v>2700</v>
      </c>
      <c r="E35" s="1" t="n">
        <v>0.1</v>
      </c>
      <c r="F35" s="1">
        <f>0.01</f>
        <v>0.01</v>
      </c>
      <c r="G35" s="1" t="n">
        <v>2.819999999999999774E-08</v>
      </c>
      <c r="H35" s="1">
        <f>G35*6.283*A35/C35</f>
        <v>7.69461610613759994</v>
      </c>
      <c r="I35" s="1" t="n">
        <v>100</v>
      </c>
      <c r="J35">
        <f>SQRT(I35/H35)</f>
        <v>3.60501039540914014</v>
      </c>
      <c r="K35">
        <f>1.256E-06*J35/(2*A35)</f>
        <v>1.414966580198087025E-07</v>
      </c>
      <c r="L35" s="1" t="n">
        <v>500000000000</v>
      </c>
      <c r="M35" s="1">
        <f>L35*1.67E-27</f>
        <v>8.350000000000001575E-16</v>
      </c>
      <c r="N35" t="n">
        <v>500</v>
      </c>
      <c r="O35">
        <f>1000*SQRT(398600/(6378+N35))</f>
        <v>7612.67977015525958</v>
      </c>
      <c r="P35" s="1">
        <f>M35*O35*O35/2</f>
        <v>2.419533294562376327E-08</v>
      </c>
      <c r="Q35">
        <f>SQRT(2*1.256E-06*P35)</f>
        <v>2.465333169358795925E-07</v>
      </c>
      <c r="R35">
        <f>K35/Q35</f>
        <v>0.573945378979387044</v>
      </c>
      <c r="S35">
        <f>R35^0.333</f>
        <v>0.831196867178246102</v>
      </c>
      <c r="T35">
        <f>S35*A35</f>
        <v>13.2991498748518993</v>
      </c>
      <c r="U35">
        <f>3.14159265*T35*T35</f>
        <v>555.645284260981953</v>
      </c>
      <c r="V35" s="1">
        <f>U35*P35</f>
        <v>0.0000134440226519999984</v>
      </c>
      <c r="W35" s="1">
        <f>V35/E35</f>
        <v>0.000134440226519999984</v>
      </c>
      <c r="X35" t="n">
        <v>0.01</v>
      </c>
      <c r="Y35" s="1">
        <f>V35/(X35+E35)</f>
        <v>0.000122218387745000023</v>
      </c>
      <c r="Z35" s="1">
        <f>Y35*31500000</f>
        <v>3849.87921396750016</v>
      </c>
      <c r="AA35" s="1">
        <f>E35/U35</f>
        <v>0.000179970932593999988</v>
      </c>
      <c r="AB35" s="1">
        <f>Y35*1000</f>
        <v>0.122218387745000001</v>
      </c>
      <c r="AC35" s="1">
        <f>AB35*500</f>
        <v>61.1091938725000006</v>
      </c>
    </row>
    <row r="36" spans="1:29">
      <c r="A36">
        <f>A35+0.5</f>
        <v>16.5</v>
      </c>
      <c r="B36">
        <f>(C36/(3.14159265))^0.5</f>
        <v>0.000337223382199999921</v>
      </c>
      <c r="C36" s="1">
        <f>E36/(6.283*A36*D36)</f>
        <v>3.57260689373798785E-07</v>
      </c>
      <c r="D36" t="n">
        <v>2700</v>
      </c>
      <c r="E36" s="1" t="n">
        <v>0.1</v>
      </c>
      <c r="F36" s="1">
        <f>0.01</f>
        <v>0.01</v>
      </c>
      <c r="G36" s="1" t="n">
        <v>2.819999999999999774E-08</v>
      </c>
      <c r="H36" s="1">
        <f>G36*6.283*A36/C36</f>
        <v>8.18304388631234936</v>
      </c>
      <c r="I36" s="1" t="n">
        <v>100</v>
      </c>
      <c r="J36">
        <f>SQRT(I36/H36)</f>
        <v>3.49576765615432006</v>
      </c>
      <c r="K36">
        <f>1.256E-06*J36/(2*A36)</f>
        <v>1.330510356402977872E-07</v>
      </c>
      <c r="L36" s="1" t="n">
        <v>500000000000</v>
      </c>
      <c r="M36" s="1">
        <f>L36*1.67E-27</f>
        <v>8.350000000000001575E-16</v>
      </c>
      <c r="N36" t="n">
        <v>500</v>
      </c>
      <c r="O36">
        <f>1000*SQRT(398600/(6378+N36))</f>
        <v>7612.67977015525958</v>
      </c>
      <c r="P36" s="1">
        <f>M36*O36*O36/2</f>
        <v>2.419533294562376327E-08</v>
      </c>
      <c r="Q36">
        <f>SQRT(2*1.256E-06*P36)</f>
        <v>2.465333169358795925E-07</v>
      </c>
      <c r="R36">
        <f>K36/Q36</f>
        <v>0.539687849471893966</v>
      </c>
      <c r="S36">
        <f>R36^0.333</f>
        <v>0.814335746598590049</v>
      </c>
      <c r="T36">
        <f>S36*A36</f>
        <v>13.4365398188766996</v>
      </c>
      <c r="U36">
        <f>3.14159265*T36*T36</f>
        <v>567.185029225634025</v>
      </c>
      <c r="V36" s="1">
        <f>U36*P36</f>
        <v>0.0000137232306240000002</v>
      </c>
      <c r="W36" s="1">
        <f>V36/E36</f>
        <v>0.000137232306240000002</v>
      </c>
      <c r="X36" t="n">
        <v>0.01</v>
      </c>
      <c r="Y36" s="1">
        <f>V36/(X36+E36)</f>
        <v>0.000124756642036000032</v>
      </c>
      <c r="Z36" s="1">
        <f>Y36*31500000</f>
        <v>3929.83422413400012</v>
      </c>
      <c r="AA36" s="1">
        <f>E36/U36</f>
        <v>0.000176309307980999979</v>
      </c>
      <c r="AB36" s="1">
        <f>Y36*1000</f>
        <v>0.124756642035999987</v>
      </c>
      <c r="AC36" s="1">
        <f>AB36*500</f>
        <v>62.3783210180000012</v>
      </c>
    </row>
    <row r="37" spans="1:29">
      <c r="A37">
        <f>A36+0.5</f>
        <v>17</v>
      </c>
      <c r="B37">
        <f>(C37/(3.14159265))^0.5</f>
        <v>0.000332227204041999968</v>
      </c>
      <c r="C37" s="1">
        <f>E37/(6.283*A37*D37)</f>
        <v>3.467530220392752851E-07</v>
      </c>
      <c r="D37" t="n">
        <v>2700</v>
      </c>
      <c r="E37" s="1" t="n">
        <v>0.1</v>
      </c>
      <c r="F37" s="1">
        <f>0.01</f>
        <v>0.01</v>
      </c>
      <c r="G37" s="1" t="n">
        <v>2.819999999999999774E-08</v>
      </c>
      <c r="H37" s="1">
        <f>G37*6.283*A37/C37</f>
        <v>8.68650021356939916</v>
      </c>
      <c r="I37" s="1" t="n">
        <v>100</v>
      </c>
      <c r="J37">
        <f>SQRT(I37/H37)</f>
        <v>3.39295096038507005</v>
      </c>
      <c r="K37">
        <f>1.256E-06*J37/(2*A37)</f>
        <v>1.253396001836367042E-07</v>
      </c>
      <c r="L37" s="1" t="n">
        <v>500000000000</v>
      </c>
      <c r="M37" s="1">
        <f>L37*1.67E-27</f>
        <v>8.350000000000001575E-16</v>
      </c>
      <c r="N37" t="n">
        <v>500</v>
      </c>
      <c r="O37">
        <f>1000*SQRT(398600/(6378+N37))</f>
        <v>7612.67977015525958</v>
      </c>
      <c r="P37" s="1">
        <f>M37*O37*O37/2</f>
        <v>2.419533294562376327E-08</v>
      </c>
      <c r="Q37">
        <f>SQRT(2*1.256E-06*P37)</f>
        <v>2.465333169358795925E-07</v>
      </c>
      <c r="R37">
        <f>K37/Q37</f>
        <v>0.508408363386585016</v>
      </c>
      <c r="S37">
        <f>R37^0.333</f>
        <v>0.798304954234503938</v>
      </c>
      <c r="T37">
        <f>S37*A37</f>
        <v>13.5711842219866003</v>
      </c>
      <c r="U37">
        <f>3.14159265*T37*T37</f>
        <v>578.609238892134954</v>
      </c>
      <c r="V37" s="1">
        <f>U37*P37</f>
        <v>0.0000139996431799999987</v>
      </c>
      <c r="W37" s="1">
        <f>V37/E37</f>
        <v>0.000139996431799999987</v>
      </c>
      <c r="X37" t="n">
        <v>0.01</v>
      </c>
      <c r="Y37" s="1">
        <f>V37/(X37+E37)</f>
        <v>0.000127269483454999999</v>
      </c>
      <c r="Z37" s="1">
        <f>Y37*31500000</f>
        <v>4008.98872883249987</v>
      </c>
      <c r="AA37" s="1">
        <f>E37/U37</f>
        <v>0.000172828211647000014</v>
      </c>
      <c r="AB37" s="1">
        <f>Y37*1000</f>
        <v>0.127269483454999999</v>
      </c>
      <c r="AC37" s="1">
        <f>AB37*500</f>
        <v>63.6347417274999998</v>
      </c>
    </row>
    <row r="38" spans="1:29">
      <c r="A38">
        <f>A37+0.5</f>
        <v>17.5</v>
      </c>
      <c r="B38">
        <f>(C38/(3.14159265))^0.5</f>
        <v>0.000327446707271000026</v>
      </c>
      <c r="C38" s="1">
        <f>E38/(6.283*A38*D38)</f>
        <v>3.368457928381532203E-07</v>
      </c>
      <c r="D38" t="n">
        <v>2700</v>
      </c>
      <c r="E38" s="1" t="n">
        <v>0.1</v>
      </c>
      <c r="F38" s="1">
        <f>0.01</f>
        <v>0.01</v>
      </c>
      <c r="G38" s="1" t="n">
        <v>2.819999999999999774E-08</v>
      </c>
      <c r="H38" s="1">
        <f>G38*6.283*A38/C38</f>
        <v>9.20498508790874936</v>
      </c>
      <c r="I38" s="1" t="n">
        <v>100</v>
      </c>
      <c r="J38">
        <f>SQRT(I38/H38)</f>
        <v>3.29600950437406981</v>
      </c>
      <c r="K38">
        <f>1.256E-06*J38/(2*A38)</f>
        <v>1.18279655356966594E-07</v>
      </c>
      <c r="L38" s="1" t="n">
        <v>500000000000</v>
      </c>
      <c r="M38" s="1">
        <f>L38*1.67E-27</f>
        <v>8.350000000000001575E-16</v>
      </c>
      <c r="N38" t="n">
        <v>500</v>
      </c>
      <c r="O38">
        <f>1000*SQRT(398600/(6378+N38))</f>
        <v>7612.67977015525958</v>
      </c>
      <c r="P38" s="1">
        <f>M38*O38*O38/2</f>
        <v>2.419533294562376327E-08</v>
      </c>
      <c r="Q38">
        <f>SQRT(2*1.256E-06*P38)</f>
        <v>2.465333169358795925E-07</v>
      </c>
      <c r="R38">
        <f>K38/Q38</f>
        <v>0.479771484142769022</v>
      </c>
      <c r="S38">
        <f>R38^0.333</f>
        <v>0.783040934011797951</v>
      </c>
      <c r="T38">
        <f>S38*A38</f>
        <v>13.7032163452064992</v>
      </c>
      <c r="U38">
        <f>3.14159265*T38*T38</f>
        <v>589.922418810907971</v>
      </c>
      <c r="V38" s="1">
        <f>U38*P38</f>
        <v>0.000014273369334999999</v>
      </c>
      <c r="W38" s="1">
        <f>V38/E38</f>
        <v>0.00014273369334999999</v>
      </c>
      <c r="X38" t="n">
        <v>0.01</v>
      </c>
      <c r="Y38" s="1">
        <f>V38/(X38+E38)</f>
        <v>0.000129757903045000011</v>
      </c>
      <c r="Z38" s="1">
        <f>Y38*31500000</f>
        <v>4087.3739459174999</v>
      </c>
      <c r="AA38" s="1">
        <f>E38/U38</f>
        <v>0.000169513815396000034</v>
      </c>
      <c r="AB38" s="1">
        <f>Y38*1000</f>
        <v>0.129757903045000011</v>
      </c>
      <c r="AC38" s="1">
        <f>AB38*500</f>
        <v>64.8789515225000031</v>
      </c>
    </row>
    <row r="39" spans="1:29">
      <c r="A39">
        <f>A38+0.5</f>
        <v>18</v>
      </c>
      <c r="B39">
        <f>(C39/(3.14159265))^0.5</f>
        <v>0.000322866807488000074</v>
      </c>
      <c r="C39" s="1">
        <f>E39/(6.283*A39*D39)</f>
        <v>3.274889652593156235E-07</v>
      </c>
      <c r="D39" t="n">
        <v>2700</v>
      </c>
      <c r="E39" s="1" t="n">
        <v>0.1</v>
      </c>
      <c r="F39" s="1">
        <f>0.01</f>
        <v>0.01</v>
      </c>
      <c r="G39" s="1" t="n">
        <v>2.819999999999999774E-08</v>
      </c>
      <c r="H39" s="1">
        <f>G39*6.283*A39/C39</f>
        <v>9.73849850933039995</v>
      </c>
      <c r="I39" s="1" t="n">
        <v>100</v>
      </c>
      <c r="J39">
        <f>SQRT(I39/H39)</f>
        <v>3.2044536848081302</v>
      </c>
      <c r="K39">
        <f>1.256E-06*J39/(2*A39)</f>
        <v>1.117998285588615058E-07</v>
      </c>
      <c r="L39" s="1" t="n">
        <v>500000000000</v>
      </c>
      <c r="M39" s="1">
        <f>L39*1.67E-27</f>
        <v>8.350000000000001575E-16</v>
      </c>
      <c r="N39" t="n">
        <v>500</v>
      </c>
      <c r="O39">
        <f>1000*SQRT(398600/(6378+N39))</f>
        <v>7612.67977015525958</v>
      </c>
      <c r="P39" s="1">
        <f>M39*O39*O39/2</f>
        <v>2.419533294562376327E-08</v>
      </c>
      <c r="Q39">
        <f>SQRT(2*1.256E-06*P39)</f>
        <v>2.465333169358795925E-07</v>
      </c>
      <c r="R39">
        <f>K39/Q39</f>
        <v>0.453487706847911998</v>
      </c>
      <c r="S39">
        <f>R39^0.333</f>
        <v>0.768486632840533979</v>
      </c>
      <c r="T39">
        <f>S39*A39</f>
        <v>13.8327593911295992</v>
      </c>
      <c r="U39">
        <f>3.14159265*T39*T39</f>
        <v>601.128775635194984</v>
      </c>
      <c r="V39" s="1">
        <f>U39*P39</f>
        <v>0.0000145445108699999981</v>
      </c>
      <c r="W39" s="1">
        <f>V39/E39</f>
        <v>0.000145445108699999981</v>
      </c>
      <c r="X39" t="n">
        <v>0.01</v>
      </c>
      <c r="Y39" s="1">
        <f>V39/(X39+E39)</f>
        <v>0.000132222826091000001</v>
      </c>
      <c r="Z39" s="1">
        <f>Y39*31500000</f>
        <v>4165.01902186650022</v>
      </c>
      <c r="AA39" s="1">
        <f>E39/U39</f>
        <v>0.000166353706648999999</v>
      </c>
      <c r="AB39" s="1">
        <f>Y39*1000</f>
        <v>0.132222826091000001</v>
      </c>
      <c r="AC39" s="1">
        <f>AB39*500</f>
        <v>66.1114130455000009</v>
      </c>
    </row>
    <row r="40" spans="1:29">
      <c r="A40">
        <f>A39+0.5</f>
        <v>18.5</v>
      </c>
      <c r="B40">
        <f>(C40/(3.14159265))^0.5</f>
        <v>0.000318473857112999958</v>
      </c>
      <c r="C40" s="1">
        <f>E40/(6.283*A40*D40)</f>
        <v>3.186379121441989908E-07</v>
      </c>
      <c r="D40" t="n">
        <v>2700</v>
      </c>
      <c r="E40" s="1" t="n">
        <v>0.1</v>
      </c>
      <c r="F40" s="1">
        <f>0.01</f>
        <v>0.01</v>
      </c>
      <c r="G40" s="1" t="n">
        <v>2.819999999999999774E-08</v>
      </c>
      <c r="H40" s="1">
        <f>G40*6.283*A40/C40</f>
        <v>10.2870404778344007</v>
      </c>
      <c r="I40" s="1" t="n">
        <v>100</v>
      </c>
      <c r="J40">
        <f>SQRT(I40/H40)</f>
        <v>3.11784682846194983</v>
      </c>
      <c r="K40">
        <f>1.256E-06*J40/(2*A40)</f>
        <v>1.058382599067082954E-07</v>
      </c>
      <c r="L40" s="1" t="n">
        <v>500000000000</v>
      </c>
      <c r="M40" s="1">
        <f>L40*1.67E-27</f>
        <v>8.350000000000001575E-16</v>
      </c>
      <c r="N40" t="n">
        <v>500</v>
      </c>
      <c r="O40">
        <f>1000*SQRT(398600/(6378+N40))</f>
        <v>7612.67977015525958</v>
      </c>
      <c r="P40" s="1">
        <f>M40*O40*O40/2</f>
        <v>2.419533294562376327E-08</v>
      </c>
      <c r="Q40">
        <f>SQRT(2*1.256E-06*P40)</f>
        <v>2.465333169358795925E-07</v>
      </c>
      <c r="R40">
        <f>K40/Q40</f>
        <v>0.429306112545573981</v>
      </c>
      <c r="S40">
        <f>R40^0.333</f>
        <v>0.754590676715341946</v>
      </c>
      <c r="T40">
        <f>S40*A40</f>
        <v>13.9599275192337995</v>
      </c>
      <c r="U40">
        <f>3.14159265*T40*T40</f>
        <v>612.232244671962007</v>
      </c>
      <c r="V40" s="1">
        <f>U40*P40</f>
        <v>0.0000148131630000000003</v>
      </c>
      <c r="W40" s="1">
        <f>V40/E40</f>
        <v>0.000148131630000000003</v>
      </c>
      <c r="X40" t="n">
        <v>0.01</v>
      </c>
      <c r="Y40" s="1">
        <f>V40/(X40+E40)</f>
        <v>0.000134665118181999999</v>
      </c>
      <c r="Z40" s="1">
        <f>Y40*31500000</f>
        <v>4241.95122273299967</v>
      </c>
      <c r="AA40" s="1">
        <f>E40/U40</f>
        <v>0.000163336709018999997</v>
      </c>
      <c r="AB40" s="1">
        <f>Y40*1000</f>
        <v>0.134665118181999999</v>
      </c>
      <c r="AC40" s="1">
        <f>AB40*500</f>
        <v>67.3325590909999931</v>
      </c>
    </row>
    <row r="41" spans="1:29">
      <c r="A41">
        <f>A40+0.5</f>
        <v>19</v>
      </c>
      <c r="B41">
        <f>(C41/(3.14159265))^0.5</f>
        <v>0.000314255474079999964</v>
      </c>
      <c r="C41" s="1">
        <f>E41/(6.283*A41*D41)</f>
        <v>3.102527039298778783E-07</v>
      </c>
      <c r="D41" t="n">
        <v>2700</v>
      </c>
      <c r="E41" s="1" t="n">
        <v>0.1</v>
      </c>
      <c r="F41" s="1">
        <f>0.01</f>
        <v>0.01</v>
      </c>
      <c r="G41" s="1" t="n">
        <v>2.819999999999999774E-08</v>
      </c>
      <c r="H41" s="1">
        <f>G41*6.283*A41/C41</f>
        <v>10.8506109934206005</v>
      </c>
      <c r="I41" s="1" t="n">
        <v>100</v>
      </c>
      <c r="J41">
        <f>SQRT(I41/H41)</f>
        <v>3.03579822771295982</v>
      </c>
      <c r="K41">
        <f>1.256E-06*J41/(2*A41)</f>
        <v>1.003411203686178035E-07</v>
      </c>
      <c r="L41" s="1" t="n">
        <v>500000000000</v>
      </c>
      <c r="M41" s="1">
        <f>L41*1.67E-27</f>
        <v>8.350000000000001575E-16</v>
      </c>
      <c r="N41" t="n">
        <v>500</v>
      </c>
      <c r="O41">
        <f>1000*SQRT(398600/(6378+N41))</f>
        <v>7612.67977015525958</v>
      </c>
      <c r="P41" s="1">
        <f>M41*O41*O41/2</f>
        <v>2.419533294562376327E-08</v>
      </c>
      <c r="Q41">
        <f>SQRT(2*1.256E-06*P41)</f>
        <v>2.465333169358795925E-07</v>
      </c>
      <c r="R41">
        <f>K41/Q41</f>
        <v>0.40700835739258503</v>
      </c>
      <c r="S41">
        <f>R41^0.333</f>
        <v>0.741306670223132969</v>
      </c>
      <c r="T41">
        <f>S41*A41</f>
        <v>14.0848267342395008</v>
      </c>
      <c r="U41">
        <f>3.14159265*T41*T41</f>
        <v>623.236514219723972</v>
      </c>
      <c r="V41" s="1">
        <f>U41*P41</f>
        <v>0.0000150794149649999998</v>
      </c>
      <c r="W41" s="1">
        <f>V41/E41</f>
        <v>0.000150794149649999998</v>
      </c>
      <c r="X41" t="n">
        <v>0.01</v>
      </c>
      <c r="Y41" s="1">
        <f>V41/(X41+E41)</f>
        <v>0.000137085590591000006</v>
      </c>
      <c r="Z41" s="1">
        <f>Y41*31500000</f>
        <v>4318.1961036165003</v>
      </c>
      <c r="AA41" s="1">
        <f>E41/U41</f>
        <v>0.00016045272977199998</v>
      </c>
      <c r="AB41" s="1">
        <f>Y41*1000</f>
        <v>0.137085590591000006</v>
      </c>
      <c r="AC41" s="1">
        <f>AB41*500</f>
        <v>68.5427952954999995</v>
      </c>
    </row>
    <row r="42" spans="1:29">
      <c r="A42">
        <f>A41+0.5</f>
        <v>19.5</v>
      </c>
      <c r="B42">
        <f>(C42/(3.14159265))^0.5</f>
        <v>0.000310200394848000016</v>
      </c>
      <c r="C42" s="1">
        <f>E42/(6.283*A42*D42)</f>
        <v>3.022975063932144054E-07</v>
      </c>
      <c r="D42" t="n">
        <v>2700</v>
      </c>
      <c r="E42" s="1" t="n">
        <v>0.1</v>
      </c>
      <c r="F42" s="1">
        <f>0.01</f>
        <v>0.01</v>
      </c>
      <c r="G42" s="1" t="n">
        <v>2.819999999999999774E-08</v>
      </c>
      <c r="H42" s="1">
        <f>G42*6.283*A42/C42</f>
        <v>11.4292100560892003</v>
      </c>
      <c r="I42" s="1" t="n">
        <v>100</v>
      </c>
      <c r="J42">
        <f>SQRT(I42/H42)</f>
        <v>2.95795724751519007</v>
      </c>
      <c r="K42">
        <f>1.256E-06*J42/(2*A42)</f>
        <v>9.526139238151485043E-08</v>
      </c>
      <c r="L42" s="1" t="n">
        <v>500000000000</v>
      </c>
      <c r="M42" s="1">
        <f>L42*1.67E-27</f>
        <v>8.350000000000001575E-16</v>
      </c>
      <c r="N42" t="n">
        <v>500</v>
      </c>
      <c r="O42">
        <f>1000*SQRT(398600/(6378+N42))</f>
        <v>7612.67977015525958</v>
      </c>
      <c r="P42" s="1">
        <f>M42*O42*O42/2</f>
        <v>2.419533294562376327E-08</v>
      </c>
      <c r="Q42">
        <f>SQRT(2*1.256E-06*P42)</f>
        <v>2.465333169358795925E-07</v>
      </c>
      <c r="R42">
        <f>K42/Q42</f>
        <v>0.386403726544965043</v>
      </c>
      <c r="S42">
        <f>R42^0.333</f>
        <v>0.728592598270991942</v>
      </c>
      <c r="T42">
        <f>S42*A42</f>
        <v>14.2075556662842999</v>
      </c>
      <c r="U42">
        <f>3.14159265*T42*T42</f>
        <v>634.145047142407975</v>
      </c>
      <c r="V42" s="1">
        <f>U42*P42</f>
        <v>0.0000153433505510000012</v>
      </c>
      <c r="W42" s="1">
        <f>V42/E42</f>
        <v>0.000153433505510000012</v>
      </c>
      <c r="X42" t="n">
        <v>0.01</v>
      </c>
      <c r="Y42" s="1">
        <f>V42/(X42+E42)</f>
        <v>0.000139485005009000007</v>
      </c>
      <c r="Z42" s="1">
        <f>Y42*31500000</f>
        <v>4393.77765778350022</v>
      </c>
      <c r="AA42" s="1">
        <f>E42/U42</f>
        <v>0.000157692629549999985</v>
      </c>
      <c r="AB42" s="1">
        <f>Y42*1000</f>
        <v>0.139485005008999984</v>
      </c>
      <c r="AC42" s="1">
        <f>AB42*500</f>
        <v>69.7425025044999956</v>
      </c>
    </row>
    <row r="43" spans="1:29">
      <c r="A43" t="n">
        <v>40</v>
      </c>
      <c r="B43">
        <f>(C43/(3.14159265))^0.5</f>
        <v>0.000216585638765999988</v>
      </c>
      <c r="C43" s="1">
        <f>E43/(6.283*A43*D43)</f>
        <v>1.473700343666919909E-07</v>
      </c>
      <c r="D43" t="n">
        <v>2700</v>
      </c>
      <c r="E43" s="1" t="n">
        <v>0.1</v>
      </c>
      <c r="F43" s="1">
        <f>0.01</f>
        <v>0.01</v>
      </c>
      <c r="G43" s="1" t="n">
        <v>2.819999999999999774E-08</v>
      </c>
      <c r="H43" s="1">
        <f>G43*6.283*A43/C43</f>
        <v>48.0913506633599965</v>
      </c>
      <c r="I43" s="1" t="n">
        <v>100</v>
      </c>
      <c r="J43">
        <f>SQRT(I43/H43)</f>
        <v>1.44200415816365997</v>
      </c>
      <c r="K43">
        <f>1.256E-06*J43/(2*A43)</f>
        <v>2.263946528316946148E-08</v>
      </c>
      <c r="L43" s="1" t="n">
        <v>500000000000</v>
      </c>
      <c r="M43" s="1">
        <f>L43*1.67E-27</f>
        <v>8.350000000000001575E-16</v>
      </c>
      <c r="N43" t="n">
        <v>500</v>
      </c>
      <c r="O43">
        <f>1000*SQRT(398600/(6378+N43))</f>
        <v>7612.67977015525958</v>
      </c>
      <c r="P43" s="1">
        <f>M43*O43*O43/2</f>
        <v>2.419533294562376327E-08</v>
      </c>
      <c r="Q43">
        <f>SQRT(2*1.256E-06*P43)</f>
        <v>2.465333169358795925E-07</v>
      </c>
      <c r="R43">
        <f>K43/Q43</f>
        <v>0.0918312606367019946</v>
      </c>
      <c r="S43">
        <f>R43^0.333</f>
        <v>0.451518814603725005</v>
      </c>
      <c r="T43">
        <f>S43*A43</f>
        <v>18.0607525841490002</v>
      </c>
      <c r="U43">
        <f>3.14159265*T43*T43</f>
        <v>1024.75856921633999</v>
      </c>
      <c r="V43" s="1">
        <f>U43*P43</f>
        <v>0.0000247943747709999984</v>
      </c>
      <c r="W43" s="1">
        <f>V43/E43</f>
        <v>0.000247943747709999984</v>
      </c>
      <c r="X43" t="n">
        <v>0.01</v>
      </c>
      <c r="Y43" s="1">
        <f>V43/(X43+E43)</f>
        <v>0.00022540340700899999</v>
      </c>
      <c r="Z43" s="1">
        <f>Y43*31500000</f>
        <v>7100.20732078350011</v>
      </c>
      <c r="AA43" s="1">
        <f>E43/U43</f>
        <v>0.0000975839607530000031</v>
      </c>
      <c r="AB43" s="1">
        <f>Y43*1000</f>
        <v>0.22540340700899999</v>
      </c>
      <c r="AC43" s="1">
        <f>AB43*500</f>
        <v>112.701703504500003</v>
      </c>
    </row>
    <row r="44" spans="9:9">
      <c r="I44" s="1"/>
    </row>
  </sheetData>
  <printOptions>
    <extLst>
      <ext uri="smNativeData">
        <pm:pageFlags xmlns:pm="smNativeData" id="15991595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159566" l="56" r="56" t="56" b="56" borderId="0" fillId="0" vertical="0"/>
        <pm:footer xmlns:pm="smNativeData" id="1599159566" l="56" r="56" t="56" b="56" borderId="0" fillId="0" vertical="2"/>
      </ext>
    </extLst>
  </headerFooter>
  <extLst>
    <ext uri="smNativeData">
      <pm:sheetPrefs xmlns:pm="smNativeData" day="15991595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991595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159566" l="56" r="56" t="56" b="56" borderId="0" fillId="0" vertical="0"/>
        <pm:footer xmlns:pm="smNativeData" id="1599159566" l="56" r="56" t="56" b="56" borderId="0" fillId="0" vertical="2"/>
      </ext>
    </extLst>
  </headerFooter>
  <extLst>
    <ext uri="smNativeData">
      <pm:sheetPrefs xmlns:pm="smNativeData" day="15991595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991595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159566" l="56" r="56" t="56" b="56" borderId="0" fillId="0" vertical="0"/>
        <pm:footer xmlns:pm="smNativeData" id="1599159566" l="56" r="56" t="56" b="56" borderId="0" fillId="0" vertical="2"/>
      </ext>
    </extLst>
  </headerFooter>
  <extLst>
    <ext uri="smNativeData">
      <pm:sheetPrefs xmlns:pm="smNativeData" day="15991595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Zubrin</dc:creator>
  <cp:keywords/>
  <dc:description/>
  <cp:lastModifiedBy>athul</cp:lastModifiedBy>
  <cp:revision>0</cp:revision>
  <dcterms:created xsi:type="dcterms:W3CDTF">2020-03-20T19:30:12Z</dcterms:created>
  <dcterms:modified xsi:type="dcterms:W3CDTF">2020-09-03T18:59:26Z</dcterms:modified>
</cp:coreProperties>
</file>