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B9C235F2-49EB-4E0E-827F-F5820A6978B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6" sheetId="6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6" l="1"/>
  <c r="J21" i="6"/>
  <c r="P24" i="6"/>
  <c r="N24" i="6"/>
  <c r="P23" i="6"/>
  <c r="S23" i="6" s="1"/>
  <c r="N23" i="6"/>
  <c r="P22" i="6"/>
  <c r="N22" i="6"/>
  <c r="P21" i="6"/>
  <c r="S21" i="6" s="1"/>
  <c r="N21" i="6"/>
  <c r="P20" i="6"/>
  <c r="N20" i="6"/>
  <c r="P19" i="6"/>
  <c r="N19" i="6"/>
  <c r="P18" i="6"/>
  <c r="N18" i="6"/>
  <c r="P17" i="6"/>
  <c r="S17" i="6" s="1"/>
  <c r="N17" i="6"/>
  <c r="P16" i="6"/>
  <c r="N16" i="6"/>
  <c r="P15" i="6"/>
  <c r="S15" i="6" s="1"/>
  <c r="N15" i="6"/>
  <c r="P14" i="6"/>
  <c r="N14" i="6"/>
  <c r="P13" i="6"/>
  <c r="S13" i="6" s="1"/>
  <c r="N13" i="6"/>
  <c r="P12" i="6"/>
  <c r="N12" i="6"/>
  <c r="P11" i="6"/>
  <c r="S11" i="6" s="1"/>
  <c r="N11" i="6"/>
  <c r="G24" i="6"/>
  <c r="E24" i="6"/>
  <c r="G23" i="6"/>
  <c r="J23" i="6" s="1"/>
  <c r="E23" i="6"/>
  <c r="G22" i="6"/>
  <c r="E22" i="6"/>
  <c r="G21" i="6"/>
  <c r="E21" i="6"/>
  <c r="G20" i="6"/>
  <c r="E20" i="6"/>
  <c r="G19" i="6"/>
  <c r="J19" i="6" s="1"/>
  <c r="E19" i="6"/>
  <c r="G17" i="6"/>
  <c r="J17" i="6" s="1"/>
  <c r="G18" i="6"/>
  <c r="E18" i="6"/>
  <c r="E17" i="6"/>
  <c r="G16" i="6"/>
  <c r="E16" i="6"/>
  <c r="G15" i="6"/>
  <c r="J15" i="6" s="1"/>
  <c r="E15" i="6"/>
  <c r="G14" i="6"/>
  <c r="E14" i="6"/>
  <c r="G13" i="6"/>
  <c r="J13" i="6" s="1"/>
  <c r="E13" i="6"/>
  <c r="G12" i="6"/>
  <c r="E12" i="6"/>
  <c r="G11" i="6"/>
  <c r="J11" i="6" s="1"/>
  <c r="E11" i="6"/>
  <c r="X8" i="6"/>
  <c r="N8" i="6"/>
  <c r="E8" i="6"/>
  <c r="C15" i="3"/>
  <c r="V8" i="3" s="1"/>
  <c r="C7" i="3"/>
  <c r="N8" i="3" s="1"/>
  <c r="BT44" i="2"/>
  <c r="C16" i="3" s="1"/>
  <c r="W8" i="3" s="1"/>
  <c r="BT40" i="2"/>
  <c r="BT36" i="2"/>
  <c r="C14" i="3" s="1"/>
  <c r="BT32" i="2"/>
  <c r="C13" i="3" s="1"/>
  <c r="BT28" i="2"/>
  <c r="C12" i="3" s="1"/>
  <c r="S8" i="3" s="1"/>
  <c r="BT24" i="2"/>
  <c r="C11" i="3" s="1"/>
  <c r="R8" i="3" s="1"/>
  <c r="BT20" i="2"/>
  <c r="C10" i="3" s="1"/>
  <c r="Q8" i="3" s="1"/>
  <c r="BT16" i="2"/>
  <c r="C9" i="3" s="1"/>
  <c r="P8" i="3" s="1"/>
  <c r="BT12" i="2"/>
  <c r="C8" i="3" s="1"/>
  <c r="O8" i="3" s="1"/>
  <c r="BT8" i="2"/>
  <c r="BG140" i="2"/>
  <c r="BD140" i="2"/>
  <c r="BA140" i="2"/>
  <c r="AX140" i="2"/>
  <c r="AU140" i="2"/>
  <c r="AR140" i="2"/>
  <c r="AO140" i="2"/>
  <c r="BG126" i="2"/>
  <c r="BD126" i="2"/>
  <c r="BA126" i="2"/>
  <c r="AX126" i="2"/>
  <c r="AU126" i="2"/>
  <c r="AR126" i="2"/>
  <c r="AO126" i="2"/>
  <c r="BG112" i="2"/>
  <c r="BD112" i="2"/>
  <c r="BA112" i="2"/>
  <c r="AX112" i="2"/>
  <c r="AU112" i="2"/>
  <c r="AR112" i="2"/>
  <c r="AO112" i="2"/>
  <c r="BG98" i="2"/>
  <c r="BD98" i="2"/>
  <c r="BA98" i="2"/>
  <c r="AX98" i="2"/>
  <c r="AU98" i="2"/>
  <c r="AR98" i="2"/>
  <c r="AO98" i="2"/>
  <c r="BG84" i="2"/>
  <c r="BD84" i="2"/>
  <c r="BA84" i="2"/>
  <c r="AX84" i="2"/>
  <c r="AU84" i="2"/>
  <c r="AR84" i="2"/>
  <c r="AO84" i="2"/>
  <c r="BG70" i="2"/>
  <c r="BD70" i="2"/>
  <c r="BA70" i="2"/>
  <c r="AX70" i="2"/>
  <c r="AU70" i="2"/>
  <c r="AR70" i="2"/>
  <c r="AO70" i="2"/>
  <c r="BG56" i="2"/>
  <c r="BD56" i="2"/>
  <c r="BA56" i="2"/>
  <c r="AX56" i="2"/>
  <c r="AU56" i="2"/>
  <c r="AR56" i="2"/>
  <c r="AO56" i="2"/>
  <c r="BG42" i="2"/>
  <c r="BD42" i="2"/>
  <c r="BA42" i="2"/>
  <c r="AX42" i="2"/>
  <c r="AU42" i="2"/>
  <c r="AR42" i="2"/>
  <c r="AO42" i="2"/>
  <c r="BG28" i="2"/>
  <c r="BD28" i="2"/>
  <c r="BA28" i="2"/>
  <c r="AX28" i="2"/>
  <c r="AU28" i="2"/>
  <c r="AR28" i="2"/>
  <c r="AO28" i="2"/>
  <c r="BG14" i="2"/>
  <c r="BD14" i="2"/>
  <c r="BA14" i="2"/>
  <c r="AX14" i="2"/>
  <c r="AU14" i="2"/>
  <c r="AR14" i="2"/>
  <c r="AO14" i="2"/>
  <c r="J140" i="2"/>
  <c r="M140" i="2"/>
  <c r="P140" i="2"/>
  <c r="S140" i="2"/>
  <c r="V140" i="2"/>
  <c r="Y140" i="2"/>
  <c r="J126" i="2"/>
  <c r="M126" i="2"/>
  <c r="P126" i="2"/>
  <c r="S126" i="2"/>
  <c r="V126" i="2"/>
  <c r="Y126" i="2"/>
  <c r="J112" i="2"/>
  <c r="M112" i="2"/>
  <c r="P112" i="2"/>
  <c r="S112" i="2"/>
  <c r="V112" i="2"/>
  <c r="Y112" i="2"/>
  <c r="Y98" i="2"/>
  <c r="J98" i="2"/>
  <c r="M98" i="2"/>
  <c r="P98" i="2"/>
  <c r="S98" i="2"/>
  <c r="V98" i="2"/>
  <c r="J84" i="2"/>
  <c r="M84" i="2"/>
  <c r="P84" i="2"/>
  <c r="S84" i="2"/>
  <c r="V84" i="2"/>
  <c r="Y84" i="2"/>
  <c r="Y70" i="2"/>
  <c r="J70" i="2"/>
  <c r="M70" i="2"/>
  <c r="P70" i="2"/>
  <c r="S70" i="2"/>
  <c r="V70" i="2"/>
  <c r="J56" i="2"/>
  <c r="M56" i="2"/>
  <c r="P56" i="2"/>
  <c r="S56" i="2"/>
  <c r="V56" i="2"/>
  <c r="Y56" i="2"/>
  <c r="J42" i="2"/>
  <c r="M42" i="2"/>
  <c r="P42" i="2"/>
  <c r="S42" i="2"/>
  <c r="V42" i="2"/>
  <c r="Y42" i="2"/>
  <c r="G140" i="2"/>
  <c r="G126" i="2"/>
  <c r="G112" i="2"/>
  <c r="G98" i="2"/>
  <c r="G84" i="2"/>
  <c r="G70" i="2"/>
  <c r="G56" i="2"/>
  <c r="G42" i="2"/>
  <c r="J28" i="2"/>
  <c r="M28" i="2"/>
  <c r="P28" i="2"/>
  <c r="S28" i="2"/>
  <c r="V28" i="2"/>
  <c r="Y28" i="2"/>
  <c r="G28" i="2"/>
  <c r="G14" i="2"/>
  <c r="M14" i="2"/>
  <c r="P14" i="2"/>
  <c r="S14" i="2"/>
  <c r="V14" i="2"/>
  <c r="Y14" i="2"/>
  <c r="J14" i="2"/>
  <c r="BG137" i="2"/>
  <c r="BD137" i="2"/>
  <c r="BA137" i="2"/>
  <c r="AX137" i="2"/>
  <c r="AU137" i="2"/>
  <c r="AR137" i="2"/>
  <c r="AO137" i="2"/>
  <c r="BG134" i="2"/>
  <c r="BD134" i="2"/>
  <c r="BA134" i="2"/>
  <c r="AX134" i="2"/>
  <c r="AU134" i="2"/>
  <c r="AR134" i="2"/>
  <c r="AO134" i="2"/>
  <c r="AM133" i="2"/>
  <c r="BG123" i="2"/>
  <c r="BD123" i="2"/>
  <c r="BA123" i="2"/>
  <c r="AX123" i="2"/>
  <c r="AU123" i="2"/>
  <c r="AR123" i="2"/>
  <c r="AO123" i="2"/>
  <c r="BG120" i="2"/>
  <c r="BD120" i="2"/>
  <c r="BA120" i="2"/>
  <c r="AX120" i="2"/>
  <c r="AU120" i="2"/>
  <c r="AR120" i="2"/>
  <c r="AO120" i="2"/>
  <c r="AM119" i="2"/>
  <c r="BG109" i="2"/>
  <c r="BD109" i="2"/>
  <c r="BA109" i="2"/>
  <c r="AX109" i="2"/>
  <c r="AU109" i="2"/>
  <c r="AR109" i="2"/>
  <c r="AO109" i="2"/>
  <c r="BG106" i="2"/>
  <c r="BD106" i="2"/>
  <c r="BA106" i="2"/>
  <c r="AX106" i="2"/>
  <c r="AU106" i="2"/>
  <c r="AR106" i="2"/>
  <c r="AO106" i="2"/>
  <c r="AM105" i="2"/>
  <c r="BG95" i="2"/>
  <c r="BD95" i="2"/>
  <c r="BA95" i="2"/>
  <c r="AX95" i="2"/>
  <c r="AU95" i="2"/>
  <c r="AR95" i="2"/>
  <c r="AO95" i="2"/>
  <c r="BG92" i="2"/>
  <c r="BD92" i="2"/>
  <c r="BA92" i="2"/>
  <c r="AX92" i="2"/>
  <c r="AU92" i="2"/>
  <c r="AR92" i="2"/>
  <c r="AO92" i="2"/>
  <c r="AM91" i="2"/>
  <c r="BG81" i="2"/>
  <c r="BD81" i="2"/>
  <c r="BA81" i="2"/>
  <c r="AX81" i="2"/>
  <c r="AU81" i="2"/>
  <c r="AR81" i="2"/>
  <c r="AO81" i="2"/>
  <c r="BG78" i="2"/>
  <c r="BD78" i="2"/>
  <c r="BA78" i="2"/>
  <c r="AX78" i="2"/>
  <c r="AU78" i="2"/>
  <c r="AR78" i="2"/>
  <c r="AO78" i="2"/>
  <c r="AM77" i="2"/>
  <c r="BG67" i="2"/>
  <c r="BD67" i="2"/>
  <c r="BA67" i="2"/>
  <c r="AX67" i="2"/>
  <c r="AU67" i="2"/>
  <c r="AR67" i="2"/>
  <c r="AO67" i="2"/>
  <c r="BG64" i="2"/>
  <c r="BD64" i="2"/>
  <c r="BA64" i="2"/>
  <c r="AX64" i="2"/>
  <c r="AU64" i="2"/>
  <c r="AR64" i="2"/>
  <c r="AO64" i="2"/>
  <c r="AM63" i="2"/>
  <c r="BG53" i="2"/>
  <c r="BD53" i="2"/>
  <c r="BA53" i="2"/>
  <c r="AX53" i="2"/>
  <c r="AU53" i="2"/>
  <c r="AR53" i="2"/>
  <c r="AO53" i="2"/>
  <c r="BG50" i="2"/>
  <c r="BD50" i="2"/>
  <c r="BA50" i="2"/>
  <c r="AX50" i="2"/>
  <c r="AU50" i="2"/>
  <c r="AR50" i="2"/>
  <c r="AO50" i="2"/>
  <c r="AM49" i="2"/>
  <c r="BG39" i="2"/>
  <c r="BD39" i="2"/>
  <c r="BA39" i="2"/>
  <c r="AX39" i="2"/>
  <c r="AU39" i="2"/>
  <c r="AR39" i="2"/>
  <c r="AO39" i="2"/>
  <c r="BG36" i="2"/>
  <c r="BD36" i="2"/>
  <c r="BA36" i="2"/>
  <c r="AX36" i="2"/>
  <c r="AU36" i="2"/>
  <c r="AR36" i="2"/>
  <c r="AO36" i="2"/>
  <c r="AM35" i="2"/>
  <c r="BG25" i="2"/>
  <c r="BD25" i="2"/>
  <c r="BA25" i="2"/>
  <c r="AX25" i="2"/>
  <c r="AU25" i="2"/>
  <c r="AR25" i="2"/>
  <c r="AO25" i="2"/>
  <c r="BG22" i="2"/>
  <c r="BD22" i="2"/>
  <c r="BA22" i="2"/>
  <c r="AX22" i="2"/>
  <c r="AU22" i="2"/>
  <c r="AR22" i="2"/>
  <c r="AO22" i="2"/>
  <c r="AM21" i="2"/>
  <c r="BG11" i="2"/>
  <c r="BD11" i="2"/>
  <c r="BA11" i="2"/>
  <c r="AX11" i="2"/>
  <c r="AU11" i="2"/>
  <c r="AR11" i="2"/>
  <c r="AO11" i="2"/>
  <c r="BG8" i="2"/>
  <c r="BD8" i="2"/>
  <c r="BA8" i="2"/>
  <c r="AX8" i="2"/>
  <c r="AU8" i="2"/>
  <c r="AR8" i="2"/>
  <c r="AO8" i="2"/>
  <c r="AM7" i="2"/>
  <c r="D7" i="2"/>
  <c r="N9" i="6" s="1"/>
  <c r="X9" i="6" s="1"/>
  <c r="Y137" i="2"/>
  <c r="V137" i="2"/>
  <c r="S137" i="2"/>
  <c r="P137" i="2"/>
  <c r="M137" i="2"/>
  <c r="J137" i="2"/>
  <c r="G137" i="2"/>
  <c r="Y134" i="2"/>
  <c r="V134" i="2"/>
  <c r="S134" i="2"/>
  <c r="P134" i="2"/>
  <c r="M134" i="2"/>
  <c r="J134" i="2"/>
  <c r="G134" i="2"/>
  <c r="D133" i="2"/>
  <c r="Y123" i="2"/>
  <c r="V123" i="2"/>
  <c r="S123" i="2"/>
  <c r="P123" i="2"/>
  <c r="M123" i="2"/>
  <c r="J123" i="2"/>
  <c r="G123" i="2"/>
  <c r="Y120" i="2"/>
  <c r="V120" i="2"/>
  <c r="S120" i="2"/>
  <c r="P120" i="2"/>
  <c r="M120" i="2"/>
  <c r="J120" i="2"/>
  <c r="G120" i="2"/>
  <c r="D119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5" i="2"/>
  <c r="Y95" i="2"/>
  <c r="V95" i="2"/>
  <c r="S95" i="2"/>
  <c r="P95" i="2"/>
  <c r="M95" i="2"/>
  <c r="J95" i="2"/>
  <c r="G95" i="2"/>
  <c r="Y92" i="2"/>
  <c r="V92" i="2"/>
  <c r="S92" i="2"/>
  <c r="P92" i="2"/>
  <c r="M92" i="2"/>
  <c r="J92" i="2"/>
  <c r="G92" i="2"/>
  <c r="D91" i="2"/>
  <c r="Y81" i="2"/>
  <c r="V81" i="2"/>
  <c r="S81" i="2"/>
  <c r="P81" i="2"/>
  <c r="M81" i="2"/>
  <c r="J81" i="2"/>
  <c r="G81" i="2"/>
  <c r="Y78" i="2"/>
  <c r="V78" i="2"/>
  <c r="S78" i="2"/>
  <c r="P78" i="2"/>
  <c r="M78" i="2"/>
  <c r="J78" i="2"/>
  <c r="G78" i="2"/>
  <c r="D77" i="2"/>
  <c r="Y67" i="2"/>
  <c r="V67" i="2"/>
  <c r="S67" i="2"/>
  <c r="P67" i="2"/>
  <c r="M67" i="2"/>
  <c r="J67" i="2"/>
  <c r="G67" i="2"/>
  <c r="Y64" i="2"/>
  <c r="V64" i="2"/>
  <c r="S64" i="2"/>
  <c r="P64" i="2"/>
  <c r="M64" i="2"/>
  <c r="J64" i="2"/>
  <c r="G64" i="2"/>
  <c r="D63" i="2"/>
  <c r="Y53" i="2"/>
  <c r="V53" i="2"/>
  <c r="S53" i="2"/>
  <c r="P53" i="2"/>
  <c r="M53" i="2"/>
  <c r="J53" i="2"/>
  <c r="G53" i="2"/>
  <c r="Y50" i="2"/>
  <c r="V50" i="2"/>
  <c r="S50" i="2"/>
  <c r="P50" i="2"/>
  <c r="M50" i="2"/>
  <c r="J50" i="2"/>
  <c r="G50" i="2"/>
  <c r="D49" i="2"/>
  <c r="Y39" i="2"/>
  <c r="V39" i="2"/>
  <c r="S39" i="2"/>
  <c r="P39" i="2"/>
  <c r="M39" i="2"/>
  <c r="J39" i="2"/>
  <c r="G39" i="2"/>
  <c r="Y36" i="2"/>
  <c r="V36" i="2"/>
  <c r="S36" i="2"/>
  <c r="P36" i="2"/>
  <c r="M36" i="2"/>
  <c r="J36" i="2"/>
  <c r="G36" i="2"/>
  <c r="D35" i="2"/>
  <c r="D21" i="2"/>
  <c r="Y25" i="2"/>
  <c r="V25" i="2"/>
  <c r="S25" i="2"/>
  <c r="P25" i="2"/>
  <c r="M25" i="2"/>
  <c r="J25" i="2"/>
  <c r="G25" i="2"/>
  <c r="Y22" i="2"/>
  <c r="V22" i="2"/>
  <c r="S22" i="2"/>
  <c r="P22" i="2"/>
  <c r="M22" i="2"/>
  <c r="J22" i="2"/>
  <c r="G22" i="2"/>
  <c r="Y11" i="2"/>
  <c r="Y8" i="2"/>
  <c r="V11" i="2"/>
  <c r="V8" i="2"/>
  <c r="S11" i="2"/>
  <c r="S8" i="2"/>
  <c r="P11" i="2"/>
  <c r="P8" i="2"/>
  <c r="M11" i="2"/>
  <c r="M8" i="2"/>
  <c r="J11" i="2"/>
  <c r="J8" i="2"/>
  <c r="G11" i="2"/>
  <c r="G8" i="2"/>
  <c r="G6" i="1"/>
  <c r="E21" i="2" s="1"/>
  <c r="G7" i="1"/>
  <c r="AN35" i="2" s="1"/>
  <c r="G8" i="1"/>
  <c r="AN49" i="2" s="1"/>
  <c r="G9" i="1"/>
  <c r="AN63" i="2" s="1"/>
  <c r="G10" i="1"/>
  <c r="AN77" i="2" s="1"/>
  <c r="G11" i="1"/>
  <c r="AN91" i="2" s="1"/>
  <c r="G12" i="1"/>
  <c r="AN105" i="2" s="1"/>
  <c r="G13" i="1"/>
  <c r="AN119" i="2" s="1"/>
  <c r="G14" i="1"/>
  <c r="AN133" i="2" s="1"/>
  <c r="G5" i="1"/>
  <c r="AN7" i="2" s="1"/>
  <c r="H6" i="1"/>
  <c r="F21" i="2" s="1"/>
  <c r="H7" i="1"/>
  <c r="F35" i="2" s="1"/>
  <c r="H8" i="1"/>
  <c r="F49" i="2" s="1"/>
  <c r="H9" i="1"/>
  <c r="F63" i="2" s="1"/>
  <c r="H10" i="1"/>
  <c r="F77" i="2" s="1"/>
  <c r="H11" i="1"/>
  <c r="F91" i="2" s="1"/>
  <c r="H12" i="1"/>
  <c r="F105" i="2" s="1"/>
  <c r="H13" i="1"/>
  <c r="F119" i="2" s="1"/>
  <c r="H14" i="1"/>
  <c r="F133" i="2" s="1"/>
  <c r="H5" i="1"/>
  <c r="F7" i="2" s="1"/>
  <c r="I9" i="6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5" i="1"/>
  <c r="F5" i="1" s="1"/>
  <c r="T8" i="3" l="1"/>
  <c r="AD33" i="3"/>
  <c r="U8" i="3"/>
  <c r="AE33" i="3"/>
  <c r="E9" i="6"/>
  <c r="R9" i="6"/>
  <c r="AB9" i="6" s="1"/>
  <c r="Z8" i="3"/>
  <c r="Z33" i="3"/>
  <c r="AA33" i="3"/>
  <c r="AD8" i="3"/>
  <c r="P33" i="3"/>
  <c r="AG33" i="3"/>
  <c r="Y33" i="3"/>
  <c r="X33" i="3"/>
  <c r="AF33" i="3"/>
  <c r="W33" i="3"/>
  <c r="AC33" i="3"/>
  <c r="T33" i="3"/>
  <c r="AB33" i="3"/>
  <c r="AC8" i="3"/>
  <c r="Q33" i="3"/>
  <c r="AB8" i="3"/>
  <c r="AA8" i="3"/>
  <c r="O33" i="3"/>
  <c r="N33" i="3"/>
  <c r="V33" i="3"/>
  <c r="Y8" i="3"/>
  <c r="AG8" i="3"/>
  <c r="U33" i="3"/>
  <c r="X8" i="3"/>
  <c r="AF8" i="3"/>
  <c r="AE8" i="3"/>
  <c r="S33" i="3"/>
  <c r="R33" i="3"/>
  <c r="CA44" i="2"/>
  <c r="H16" i="3" s="1"/>
  <c r="CA40" i="2"/>
  <c r="H15" i="3" s="1"/>
  <c r="CA36" i="2"/>
  <c r="H14" i="3" s="1"/>
  <c r="CA32" i="2"/>
  <c r="H13" i="3" s="1"/>
  <c r="CA28" i="2"/>
  <c r="H12" i="3" s="1"/>
  <c r="CA24" i="2"/>
  <c r="H11" i="3" s="1"/>
  <c r="CA20" i="2"/>
  <c r="H10" i="3" s="1"/>
  <c r="Q9" i="3" s="1"/>
  <c r="CA16" i="2"/>
  <c r="H9" i="3" s="1"/>
  <c r="P9" i="3" s="1"/>
  <c r="CA12" i="2"/>
  <c r="H8" i="3" s="1"/>
  <c r="O9" i="3" s="1"/>
  <c r="BJ119" i="2"/>
  <c r="BJ133" i="2"/>
  <c r="CA8" i="2"/>
  <c r="H7" i="3" s="1"/>
  <c r="N9" i="3" s="1"/>
  <c r="AO87" i="2"/>
  <c r="BG143" i="2"/>
  <c r="AX143" i="2"/>
  <c r="AU143" i="2"/>
  <c r="AO143" i="2"/>
  <c r="BA129" i="2"/>
  <c r="AX129" i="2"/>
  <c r="BD143" i="2"/>
  <c r="AU129" i="2"/>
  <c r="BA143" i="2"/>
  <c r="AO129" i="2"/>
  <c r="AR143" i="2"/>
  <c r="BG129" i="2"/>
  <c r="AX101" i="2"/>
  <c r="BA115" i="2"/>
  <c r="BD129" i="2"/>
  <c r="AU115" i="2"/>
  <c r="AR115" i="2"/>
  <c r="AR129" i="2"/>
  <c r="BD115" i="2"/>
  <c r="BG115" i="2"/>
  <c r="BA101" i="2"/>
  <c r="AU101" i="2"/>
  <c r="AX115" i="2"/>
  <c r="AO101" i="2"/>
  <c r="BG101" i="2"/>
  <c r="AO115" i="2"/>
  <c r="AX59" i="2"/>
  <c r="BA73" i="2"/>
  <c r="BA87" i="2"/>
  <c r="BD101" i="2"/>
  <c r="AU87" i="2"/>
  <c r="AR87" i="2"/>
  <c r="AR101" i="2"/>
  <c r="BD87" i="2"/>
  <c r="BG87" i="2"/>
  <c r="AU73" i="2"/>
  <c r="AX87" i="2"/>
  <c r="AO73" i="2"/>
  <c r="BD73" i="2"/>
  <c r="BG73" i="2"/>
  <c r="AO17" i="2"/>
  <c r="Q11" i="6" s="1"/>
  <c r="BA59" i="2"/>
  <c r="AU59" i="2"/>
  <c r="AX73" i="2"/>
  <c r="AO59" i="2"/>
  <c r="AR73" i="2"/>
  <c r="BG59" i="2"/>
  <c r="BA45" i="2"/>
  <c r="AX45" i="2"/>
  <c r="BD59" i="2"/>
  <c r="AU45" i="2"/>
  <c r="AO45" i="2"/>
  <c r="AR59" i="2"/>
  <c r="BG45" i="2"/>
  <c r="BA31" i="2"/>
  <c r="BD45" i="2"/>
  <c r="AX31" i="2"/>
  <c r="AU31" i="2"/>
  <c r="AR31" i="2"/>
  <c r="AR45" i="2"/>
  <c r="BD31" i="2"/>
  <c r="BG31" i="2"/>
  <c r="BA17" i="2"/>
  <c r="Q19" i="6" s="1"/>
  <c r="AU17" i="2"/>
  <c r="Q15" i="6" s="1"/>
  <c r="BG17" i="2"/>
  <c r="Q23" i="6" s="1"/>
  <c r="AO31" i="2"/>
  <c r="BD17" i="2"/>
  <c r="Q21" i="6" s="1"/>
  <c r="P143" i="2"/>
  <c r="AX17" i="2"/>
  <c r="Q17" i="6" s="1"/>
  <c r="AR17" i="2"/>
  <c r="Q13" i="6" s="1"/>
  <c r="P129" i="2"/>
  <c r="J143" i="2"/>
  <c r="M143" i="2"/>
  <c r="S143" i="2"/>
  <c r="V143" i="2"/>
  <c r="Y143" i="2"/>
  <c r="S129" i="2"/>
  <c r="V129" i="2"/>
  <c r="Y129" i="2"/>
  <c r="J129" i="2"/>
  <c r="M129" i="2"/>
  <c r="P115" i="2"/>
  <c r="M115" i="2"/>
  <c r="S115" i="2"/>
  <c r="V115" i="2"/>
  <c r="M101" i="2"/>
  <c r="Y115" i="2"/>
  <c r="J115" i="2"/>
  <c r="P101" i="2"/>
  <c r="S101" i="2"/>
  <c r="V101" i="2"/>
  <c r="Y101" i="2"/>
  <c r="J101" i="2"/>
  <c r="P87" i="2"/>
  <c r="S87" i="2"/>
  <c r="V87" i="2"/>
  <c r="Y87" i="2"/>
  <c r="Y73" i="2"/>
  <c r="J87" i="2"/>
  <c r="M87" i="2"/>
  <c r="Y31" i="2"/>
  <c r="P59" i="2"/>
  <c r="J73" i="2"/>
  <c r="M73" i="2"/>
  <c r="J31" i="2"/>
  <c r="P73" i="2"/>
  <c r="S73" i="2"/>
  <c r="P31" i="2"/>
  <c r="V73" i="2"/>
  <c r="S31" i="2"/>
  <c r="V31" i="2"/>
  <c r="P45" i="2"/>
  <c r="M59" i="2"/>
  <c r="M31" i="2"/>
  <c r="S59" i="2"/>
  <c r="V59" i="2"/>
  <c r="Y59" i="2"/>
  <c r="J59" i="2"/>
  <c r="S45" i="2"/>
  <c r="V45" i="2"/>
  <c r="Y45" i="2"/>
  <c r="J45" i="2"/>
  <c r="M45" i="2"/>
  <c r="G143" i="2"/>
  <c r="G129" i="2"/>
  <c r="G115" i="2"/>
  <c r="G101" i="2"/>
  <c r="G87" i="2"/>
  <c r="G73" i="2"/>
  <c r="G59" i="2"/>
  <c r="G45" i="2"/>
  <c r="G31" i="2"/>
  <c r="AB21" i="2"/>
  <c r="AD21" i="2" s="1"/>
  <c r="AB35" i="2"/>
  <c r="V145" i="2"/>
  <c r="M145" i="2"/>
  <c r="P145" i="2"/>
  <c r="S145" i="2"/>
  <c r="BJ105" i="2"/>
  <c r="BJ21" i="2"/>
  <c r="BU12" i="2" s="1"/>
  <c r="D8" i="3" s="1"/>
  <c r="Y34" i="3" s="1"/>
  <c r="J145" i="2"/>
  <c r="G145" i="2"/>
  <c r="BJ49" i="2"/>
  <c r="S17" i="2"/>
  <c r="H19" i="6" s="1"/>
  <c r="V17" i="2"/>
  <c r="H21" i="6" s="1"/>
  <c r="M17" i="2"/>
  <c r="H15" i="6" s="1"/>
  <c r="P17" i="2"/>
  <c r="H17" i="6" s="1"/>
  <c r="Y17" i="2"/>
  <c r="H23" i="6" s="1"/>
  <c r="J17" i="2"/>
  <c r="H13" i="6" s="1"/>
  <c r="G17" i="2"/>
  <c r="H11" i="6" s="1"/>
  <c r="AB63" i="2"/>
  <c r="BU24" i="2" s="1"/>
  <c r="D11" i="3" s="1"/>
  <c r="AB34" i="3" s="1"/>
  <c r="Y145" i="2"/>
  <c r="BG145" i="2"/>
  <c r="AB77" i="2"/>
  <c r="BJ35" i="2"/>
  <c r="BJ77" i="2"/>
  <c r="BJ63" i="2"/>
  <c r="BL63" i="2" s="1"/>
  <c r="BA145" i="2"/>
  <c r="BJ91" i="2"/>
  <c r="AB7" i="2"/>
  <c r="AB133" i="2"/>
  <c r="AO145" i="2"/>
  <c r="BJ7" i="2"/>
  <c r="BL119" i="2"/>
  <c r="BD145" i="2"/>
  <c r="AX145" i="2"/>
  <c r="AU145" i="2"/>
  <c r="AR145" i="2"/>
  <c r="AN21" i="2"/>
  <c r="AB119" i="2"/>
  <c r="AB105" i="2"/>
  <c r="AB91" i="2"/>
  <c r="AB49" i="2"/>
  <c r="E7" i="2"/>
  <c r="E119" i="2"/>
  <c r="E133" i="2"/>
  <c r="E91" i="2"/>
  <c r="E105" i="2"/>
  <c r="AD105" i="2" s="1"/>
  <c r="E77" i="2"/>
  <c r="E63" i="2"/>
  <c r="E49" i="2"/>
  <c r="E35" i="2"/>
  <c r="BL91" i="2" l="1"/>
  <c r="BU32" i="2"/>
  <c r="D13" i="3" s="1"/>
  <c r="AD34" i="3" s="1"/>
  <c r="BL49" i="2"/>
  <c r="BU20" i="2"/>
  <c r="D10" i="3" s="1"/>
  <c r="AA34" i="3" s="1"/>
  <c r="BU40" i="2"/>
  <c r="D15" i="3" s="1"/>
  <c r="AF34" i="3" s="1"/>
  <c r="BL133" i="2"/>
  <c r="BU44" i="2"/>
  <c r="D16" i="3" s="1"/>
  <c r="AG34" i="3" s="1"/>
  <c r="AD63" i="2"/>
  <c r="BX24" i="2" s="1"/>
  <c r="E11" i="3" s="1"/>
  <c r="BL77" i="2"/>
  <c r="BU28" i="2"/>
  <c r="D12" i="3" s="1"/>
  <c r="AC34" i="3" s="1"/>
  <c r="BL35" i="2"/>
  <c r="BU16" i="2"/>
  <c r="D9" i="3" s="1"/>
  <c r="Z34" i="3" s="1"/>
  <c r="BL105" i="2"/>
  <c r="BX35" i="2" s="1"/>
  <c r="BU36" i="2"/>
  <c r="D14" i="3" s="1"/>
  <c r="AE34" i="3" s="1"/>
  <c r="I8" i="6"/>
  <c r="R8" i="6"/>
  <c r="AB8" i="6" s="1"/>
  <c r="W9" i="3"/>
  <c r="V9" i="3"/>
  <c r="U9" i="3"/>
  <c r="T9" i="3"/>
  <c r="S9" i="3"/>
  <c r="R9" i="3"/>
  <c r="BX36" i="2"/>
  <c r="E14" i="3" s="1"/>
  <c r="BU8" i="2"/>
  <c r="BL7" i="2"/>
  <c r="BN133" i="2"/>
  <c r="BP133" i="2" s="1"/>
  <c r="BN119" i="2"/>
  <c r="BP119" i="2" s="1"/>
  <c r="BN105" i="2"/>
  <c r="BP105" i="2" s="1"/>
  <c r="BN77" i="2"/>
  <c r="BN91" i="2"/>
  <c r="BP91" i="2" s="1"/>
  <c r="BN63" i="2"/>
  <c r="BP63" i="2" s="1"/>
  <c r="BN21" i="2"/>
  <c r="BN49" i="2"/>
  <c r="BP49" i="2" s="1"/>
  <c r="BN35" i="2"/>
  <c r="BN7" i="2"/>
  <c r="AF77" i="2"/>
  <c r="AF133" i="2"/>
  <c r="AF119" i="2"/>
  <c r="AF105" i="2"/>
  <c r="AF91" i="2"/>
  <c r="AF63" i="2"/>
  <c r="AF49" i="2"/>
  <c r="AF35" i="2"/>
  <c r="AF21" i="2"/>
  <c r="AH21" i="2" s="1"/>
  <c r="AD35" i="2"/>
  <c r="BX16" i="2" s="1"/>
  <c r="E9" i="3" s="1"/>
  <c r="BL21" i="2"/>
  <c r="AF7" i="2"/>
  <c r="AD7" i="2"/>
  <c r="AD119" i="2"/>
  <c r="BX40" i="2" s="1"/>
  <c r="E15" i="3" s="1"/>
  <c r="AD77" i="2"/>
  <c r="BX28" i="2" s="1"/>
  <c r="E12" i="3" s="1"/>
  <c r="J147" i="2"/>
  <c r="BA147" i="2"/>
  <c r="BD147" i="2"/>
  <c r="AX147" i="2"/>
  <c r="AU147" i="2"/>
  <c r="AO147" i="2"/>
  <c r="AR147" i="2"/>
  <c r="BG147" i="2"/>
  <c r="Y147" i="2"/>
  <c r="S147" i="2"/>
  <c r="V147" i="2"/>
  <c r="P147" i="2"/>
  <c r="M147" i="2"/>
  <c r="G147" i="2"/>
  <c r="AD133" i="2"/>
  <c r="BX44" i="2" s="1"/>
  <c r="E16" i="3" s="1"/>
  <c r="AD49" i="2"/>
  <c r="BX20" i="2" s="1"/>
  <c r="E10" i="3" s="1"/>
  <c r="AD91" i="2"/>
  <c r="BP77" i="2" l="1"/>
  <c r="Y11" i="6"/>
  <c r="D7" i="3"/>
  <c r="X34" i="3" s="1"/>
  <c r="BY8" i="2"/>
  <c r="BX8" i="2"/>
  <c r="BY16" i="2"/>
  <c r="F9" i="3" s="1"/>
  <c r="BY44" i="2"/>
  <c r="F16" i="3" s="1"/>
  <c r="BX12" i="2"/>
  <c r="E8" i="3" s="1"/>
  <c r="BY36" i="2"/>
  <c r="F14" i="3" s="1"/>
  <c r="BY28" i="2"/>
  <c r="F12" i="3" s="1"/>
  <c r="BY32" i="2"/>
  <c r="F13" i="3" s="1"/>
  <c r="BY40" i="2"/>
  <c r="F15" i="3" s="1"/>
  <c r="BY24" i="2"/>
  <c r="F11" i="3" s="1"/>
  <c r="BY20" i="2"/>
  <c r="F10" i="3" s="1"/>
  <c r="BY12" i="2"/>
  <c r="F8" i="3" s="1"/>
  <c r="AH105" i="2"/>
  <c r="BZ36" i="2" s="1"/>
  <c r="G14" i="3" s="1"/>
  <c r="AE9" i="3" s="1"/>
  <c r="U34" i="3" s="1"/>
  <c r="BX32" i="2"/>
  <c r="E13" i="3" s="1"/>
  <c r="AH63" i="2"/>
  <c r="BZ24" i="2" s="1"/>
  <c r="G11" i="3" s="1"/>
  <c r="AB9" i="3" s="1"/>
  <c r="R34" i="3" s="1"/>
  <c r="BP35" i="2"/>
  <c r="BP7" i="2"/>
  <c r="BP21" i="2"/>
  <c r="BZ12" i="2" s="1"/>
  <c r="G8" i="3" s="1"/>
  <c r="Y9" i="3" s="1"/>
  <c r="O34" i="3" s="1"/>
  <c r="AH119" i="2"/>
  <c r="BZ40" i="2" s="1"/>
  <c r="G15" i="3" s="1"/>
  <c r="AF9" i="3" s="1"/>
  <c r="V34" i="3" s="1"/>
  <c r="AH133" i="2"/>
  <c r="BZ44" i="2" s="1"/>
  <c r="G16" i="3" s="1"/>
  <c r="AG9" i="3" s="1"/>
  <c r="W34" i="3" s="1"/>
  <c r="AH77" i="2"/>
  <c r="AH91" i="2"/>
  <c r="BZ32" i="2" s="1"/>
  <c r="G13" i="3" s="1"/>
  <c r="AD9" i="3" s="1"/>
  <c r="T34" i="3" s="1"/>
  <c r="AH49" i="2"/>
  <c r="BZ20" i="2" s="1"/>
  <c r="G10" i="3" s="1"/>
  <c r="AA9" i="3" s="1"/>
  <c r="Q34" i="3" s="1"/>
  <c r="AH35" i="2"/>
  <c r="AH7" i="2"/>
  <c r="BZ28" i="2" l="1"/>
  <c r="G12" i="3" s="1"/>
  <c r="AC9" i="3" s="1"/>
  <c r="S34" i="3" s="1"/>
  <c r="F7" i="3"/>
  <c r="Y13" i="6"/>
  <c r="E7" i="3"/>
  <c r="Y12" i="6"/>
  <c r="BZ8" i="2"/>
  <c r="BZ16" i="2"/>
  <c r="G9" i="3" s="1"/>
  <c r="Z9" i="3" s="1"/>
  <c r="P34" i="3" s="1"/>
  <c r="G7" i="3" l="1"/>
  <c r="X9" i="3" s="1"/>
  <c r="N34" i="3" s="1"/>
  <c r="Y15" i="6"/>
</calcChain>
</file>

<file path=xl/sharedStrings.xml><?xml version="1.0" encoding="utf-8"?>
<sst xmlns="http://schemas.openxmlformats.org/spreadsheetml/2006/main" count="991" uniqueCount="59">
  <si>
    <t>Seller ID</t>
  </si>
  <si>
    <t>Name</t>
  </si>
  <si>
    <t>Part-Full Time</t>
  </si>
  <si>
    <t>Hourly Wages</t>
  </si>
  <si>
    <t>Commission</t>
  </si>
  <si>
    <t>Commission%</t>
  </si>
  <si>
    <t>Social Insurance No.</t>
  </si>
  <si>
    <t>Number</t>
  </si>
  <si>
    <t>Salary</t>
  </si>
  <si>
    <t>Ram Karki</t>
  </si>
  <si>
    <t>Shyam Sharma</t>
  </si>
  <si>
    <t>Gita Basnet</t>
  </si>
  <si>
    <t>Sita Bista</t>
  </si>
  <si>
    <t>Sara Adhikari</t>
  </si>
  <si>
    <t>Kumar Banset</t>
  </si>
  <si>
    <t>Man Gurung</t>
  </si>
  <si>
    <t>Bhim Rai</t>
  </si>
  <si>
    <t>Krishna Gautam</t>
  </si>
  <si>
    <t>Arjun BC</t>
  </si>
  <si>
    <t>Sunday</t>
  </si>
  <si>
    <t>to</t>
  </si>
  <si>
    <t xml:space="preserve">to </t>
  </si>
  <si>
    <t>Monday</t>
  </si>
  <si>
    <t>Tuesday</t>
  </si>
  <si>
    <t>Wednesday</t>
  </si>
  <si>
    <t>Thursday</t>
  </si>
  <si>
    <t>Friday</t>
  </si>
  <si>
    <t>Saturday</t>
  </si>
  <si>
    <t>Total Hours Worked</t>
  </si>
  <si>
    <t>Total Weekly Income</t>
  </si>
  <si>
    <t>Total Worked Hours</t>
  </si>
  <si>
    <t>Total Payed</t>
  </si>
  <si>
    <t>Total Paid</t>
  </si>
  <si>
    <t>Comission</t>
  </si>
  <si>
    <t>Total Sales</t>
  </si>
  <si>
    <t>Total Comission Earned</t>
  </si>
  <si>
    <t>Weekly Income w/ Comission</t>
  </si>
  <si>
    <t>Comsiion</t>
  </si>
  <si>
    <t>RESULTS</t>
  </si>
  <si>
    <t>Total Income</t>
  </si>
  <si>
    <t>Sales</t>
  </si>
  <si>
    <t>PAY SHEET for YEAR-1</t>
  </si>
  <si>
    <t>Weekly Income</t>
  </si>
  <si>
    <t>Total Comission</t>
  </si>
  <si>
    <t>ID</t>
  </si>
  <si>
    <t>Total Sales Made</t>
  </si>
  <si>
    <t>Total Salary Paid</t>
  </si>
  <si>
    <t>Return on Investment per Employee</t>
  </si>
  <si>
    <t>DASHBOARD</t>
  </si>
  <si>
    <t>Wages per Hour</t>
  </si>
  <si>
    <t>PAY SHEET</t>
  </si>
  <si>
    <t>Day</t>
  </si>
  <si>
    <t>Working Hours</t>
  </si>
  <si>
    <t>Commission Recieved</t>
  </si>
  <si>
    <t>Hours Worked</t>
  </si>
  <si>
    <t>Overall Paysheet</t>
  </si>
  <si>
    <t>Comission Recieved</t>
  </si>
  <si>
    <t>Total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</si>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</sst>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u/>
      <sz val="20"/>
      <color theme="1"/>
      <name val="Calibri"/>
      <family val="2"/>
      <scheme val="minor"/>
    </font>
    <font>
      <sz val="22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20" fontId="0" fillId="2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0" fontId="0" fillId="2" borderId="15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20" fontId="0" fillId="2" borderId="14" xfId="0" applyNumberForma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0" xfId="0" applyNumberFormat="1" applyAlignment="1">
      <alignment horizontal="center" vertical="center"/>
    </xf>
    <xf numFmtId="0" fontId="0" fillId="0" borderId="15" xfId="0" applyBorder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14" xfId="0" applyBorder="1"/>
    <xf numFmtId="0" fontId="2" fillId="0" borderId="8" xfId="0" applyFont="1" applyBorder="1"/>
    <xf numFmtId="0" fontId="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8" xfId="0" applyFont="1" applyBorder="1"/>
    <xf numFmtId="9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9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by ID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Sheet3!$N$8:$W$8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1-4497-9316-52E49B32CABF}"/>
            </c:ext>
          </c:extLst>
        </c:ser>
        <c:ser>
          <c:idx val="1"/>
          <c:order val="1"/>
          <c:invertIfNegative val="0"/>
          <c:val>
            <c:numRef>
              <c:f>Sheet3!$N$9:$W$9</c:f>
              <c:numCache>
                <c:formatCode>General</c:formatCode>
                <c:ptCount val="10"/>
                <c:pt idx="0">
                  <c:v>3824</c:v>
                </c:pt>
                <c:pt idx="1">
                  <c:v>8424</c:v>
                </c:pt>
                <c:pt idx="2">
                  <c:v>7049</c:v>
                </c:pt>
                <c:pt idx="3">
                  <c:v>7625</c:v>
                </c:pt>
                <c:pt idx="4">
                  <c:v>8226</c:v>
                </c:pt>
                <c:pt idx="5">
                  <c:v>9873</c:v>
                </c:pt>
                <c:pt idx="6">
                  <c:v>8330</c:v>
                </c:pt>
                <c:pt idx="7">
                  <c:v>7926</c:v>
                </c:pt>
                <c:pt idx="8">
                  <c:v>9255</c:v>
                </c:pt>
                <c:pt idx="9">
                  <c:v>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1-4497-9316-52E49B32CABF}"/>
            </c:ext>
          </c:extLst>
        </c:ser>
        <c:ser>
          <c:idx val="2"/>
          <c:order val="2"/>
          <c:invertIfNegative val="0"/>
          <c:val>
            <c:numRef>
              <c:f>Sheet3!$N$10:$W$10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5811-4497-9316-52E49B32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8208"/>
        <c:axId val="104000128"/>
      </c:barChart>
      <c:catAx>
        <c:axId val="10399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Employee ID</a:t>
                </a:r>
              </a:p>
            </c:rich>
          </c:tx>
          <c:layout>
            <c:manualLayout>
              <c:xMode val="edge"/>
              <c:yMode val="edge"/>
              <c:x val="0.48912771667335536"/>
              <c:y val="0.90530680437825561"/>
            </c:manualLayout>
          </c:layout>
          <c:overlay val="0"/>
        </c:title>
        <c:majorTickMark val="none"/>
        <c:minorTickMark val="none"/>
        <c:tickLblPos val="nextTo"/>
        <c:crossAx val="104000128"/>
        <c:crosses val="autoZero"/>
        <c:auto val="1"/>
        <c:lblAlgn val="ctr"/>
        <c:lblOffset val="100"/>
        <c:noMultiLvlLbl val="0"/>
      </c:catAx>
      <c:valAx>
        <c:axId val="104000128"/>
        <c:scaling>
          <c:orientation val="minMax"/>
          <c:max val="100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9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  <a:r>
              <a:rPr lang="en-GB" baseline="0"/>
              <a:t> Salary by ID</a:t>
            </a:r>
            <a:endParaRPr lang="en-GB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Sheet3!$X$8:$AG$8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4-40A4-98A8-C34BA2CBE74B}"/>
            </c:ext>
          </c:extLst>
        </c:ser>
        <c:ser>
          <c:idx val="1"/>
          <c:order val="1"/>
          <c:invertIfNegative val="0"/>
          <c:val>
            <c:numRef>
              <c:f>Sheet3!$X$9:$AG$9</c:f>
              <c:numCache>
                <c:formatCode>"£"#,##0.00</c:formatCode>
                <c:ptCount val="10"/>
                <c:pt idx="0">
                  <c:v>2182.67</c:v>
                </c:pt>
                <c:pt idx="1">
                  <c:v>3027.7400000000002</c:v>
                </c:pt>
                <c:pt idx="2">
                  <c:v>2720.51</c:v>
                </c:pt>
                <c:pt idx="3">
                  <c:v>2542.2700000000004</c:v>
                </c:pt>
                <c:pt idx="4">
                  <c:v>3353.46</c:v>
                </c:pt>
                <c:pt idx="5">
                  <c:v>3318.2</c:v>
                </c:pt>
                <c:pt idx="6">
                  <c:v>2811.33</c:v>
                </c:pt>
                <c:pt idx="7">
                  <c:v>3327.16</c:v>
                </c:pt>
                <c:pt idx="8">
                  <c:v>3310.05</c:v>
                </c:pt>
                <c:pt idx="9">
                  <c:v>2469.67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4-40A4-98A8-C34BA2CBE74B}"/>
            </c:ext>
          </c:extLst>
        </c:ser>
        <c:ser>
          <c:idx val="2"/>
          <c:order val="2"/>
          <c:invertIfNegative val="0"/>
          <c:val>
            <c:numRef>
              <c:f>Sheet3!$X$10:$AG$10</c:f>
              <c:numCache>
                <c:formatCode>"£"#,##0.00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DF04-40A4-98A8-C34BA2CB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13055232"/>
        <c:axId val="113057152"/>
        <c:axId val="0"/>
      </c:bar3DChart>
      <c:catAx>
        <c:axId val="1130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Employee ID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3057152"/>
        <c:crosses val="autoZero"/>
        <c:auto val="1"/>
        <c:lblAlgn val="ctr"/>
        <c:lblOffset val="100"/>
        <c:noMultiLvlLbl val="0"/>
      </c:catAx>
      <c:valAx>
        <c:axId val="113057152"/>
        <c:scaling>
          <c:orientation val="minMax"/>
          <c:max val="4000"/>
          <c:min val="5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Salary Paid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5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ROI per Employee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Sheet3!$N$34:$W$34</c:f>
              <c:numCache>
                <c:formatCode>0.00</c:formatCode>
                <c:ptCount val="10"/>
                <c:pt idx="0">
                  <c:v>1.7519826634351505</c:v>
                </c:pt>
                <c:pt idx="1">
                  <c:v>2.782273246712069</c:v>
                </c:pt>
                <c:pt idx="2">
                  <c:v>2.5910582942168929</c:v>
                </c:pt>
                <c:pt idx="3">
                  <c:v>2.9992880378559312</c:v>
                </c:pt>
                <c:pt idx="4">
                  <c:v>2.452988853303752</c:v>
                </c:pt>
                <c:pt idx="5">
                  <c:v>2.9754083539268281</c:v>
                </c:pt>
                <c:pt idx="6">
                  <c:v>2.9630103901000595</c:v>
                </c:pt>
                <c:pt idx="7">
                  <c:v>2.3822118563579751</c:v>
                </c:pt>
                <c:pt idx="8">
                  <c:v>2.7960302714460505</c:v>
                </c:pt>
                <c:pt idx="9">
                  <c:v>3.0777391311389781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8-4019-951F-A5C533A7C9DA}"/>
            </c:ext>
          </c:extLst>
        </c:ser>
        <c:ser>
          <c:idx val="1"/>
          <c:order val="1"/>
          <c:invertIfNegative val="0"/>
          <c:val>
            <c:numRef>
              <c:f>Sheet3!$N$35:$W$35</c:f>
              <c:numCache>
                <c:formatCode>0.00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7108-4019-951F-A5C533A7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97824"/>
        <c:axId val="113199744"/>
      </c:barChart>
      <c:catAx>
        <c:axId val="1131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Employee ID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3199744"/>
        <c:crosses val="autoZero"/>
        <c:auto val="1"/>
        <c:lblAlgn val="ctr"/>
        <c:lblOffset val="100"/>
        <c:noMultiLvlLbl val="0"/>
      </c:catAx>
      <c:valAx>
        <c:axId val="11319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ROI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319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</a:t>
            </a:r>
            <a:r>
              <a:rPr lang="en-GB" baseline="0"/>
              <a:t> Hours Worked per Employee</a:t>
            </a:r>
            <a:endParaRPr lang="en-GB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Sheet3!$X$34:$AG$34</c:f>
              <c:numCache>
                <c:formatCode>General</c:formatCode>
                <c:ptCount val="10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95</c:v>
                </c:pt>
                <c:pt idx="4">
                  <c:v>94.5</c:v>
                </c:pt>
                <c:pt idx="5">
                  <c:v>94.5</c:v>
                </c:pt>
                <c:pt idx="6">
                  <c:v>93.5</c:v>
                </c:pt>
                <c:pt idx="7">
                  <c:v>95.5</c:v>
                </c:pt>
                <c:pt idx="8">
                  <c:v>95.5</c:v>
                </c:pt>
                <c:pt idx="9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2-45D0-AE2A-A43A51EF30F9}"/>
            </c:ext>
          </c:extLst>
        </c:ser>
        <c:ser>
          <c:idx val="1"/>
          <c:order val="1"/>
          <c:invertIfNegative val="0"/>
          <c:val>
            <c:numRef>
              <c:f>Sheet3!$X$35:$AG$35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6112-45D0-AE2A-A43A51EF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226112"/>
        <c:axId val="113228032"/>
        <c:axId val="0"/>
      </c:bar3DChart>
      <c:catAx>
        <c:axId val="1132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Employee ID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3228032"/>
        <c:crosses val="autoZero"/>
        <c:auto val="1"/>
        <c:lblAlgn val="ctr"/>
        <c:lblOffset val="100"/>
        <c:noMultiLvlLbl val="0"/>
      </c:catAx>
      <c:valAx>
        <c:axId val="113228032"/>
        <c:scaling>
          <c:orientation val="minMax"/>
          <c:min val="8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Hours Worked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2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13606</xdr:colOff>
      <xdr:row>10</xdr:row>
      <xdr:rowOff>13607</xdr:rowOff>
    </xdr:from>
    <xdr:to>
      <xdr:col>22</xdr:col>
      <xdr:colOff>607219</xdr:colOff>
      <xdr:row>29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11908</xdr:colOff>
      <xdr:row>10</xdr:row>
      <xdr:rowOff>13607</xdr:rowOff>
    </xdr:from>
    <xdr:to>
      <xdr:col>32</xdr:col>
      <xdr:colOff>721179</xdr:colOff>
      <xdr:row>29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5103</xdr:colOff>
      <xdr:row>35</xdr:row>
      <xdr:rowOff>13606</xdr:rowOff>
    </xdr:from>
    <xdr:to>
      <xdr:col>22</xdr:col>
      <xdr:colOff>600075</xdr:colOff>
      <xdr:row>57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35</xdr:row>
      <xdr:rowOff>11906</xdr:rowOff>
    </xdr:from>
    <xdr:to>
      <xdr:col>32</xdr:col>
      <xdr:colOff>726281</xdr:colOff>
      <xdr:row>57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4"/>
  <sheetViews>
    <sheetView workbookViewId="0">
      <selection activeCell="F23" sqref="F23"/>
    </sheetView>
  </sheetViews>
  <sheetFormatPr defaultRowHeight="15" x14ac:dyDescent="0.25"/>
  <cols>
    <col min="3" max="3" width="15" bestFit="1" customWidth="1"/>
    <col min="4" max="4" width="18.5703125" customWidth="1"/>
    <col min="5" max="5" width="7.7109375" hidden="1" customWidth="1"/>
    <col min="6" max="6" width="13.5703125" bestFit="1" customWidth="1"/>
    <col min="7" max="7" width="13.28515625" bestFit="1" customWidth="1"/>
    <col min="8" max="8" width="13.5703125" bestFit="1" customWidth="1"/>
    <col min="29" max="29" width="8.5703125" customWidth="1"/>
    <col min="30" max="30" width="23.28515625" bestFit="1" customWidth="1"/>
    <col min="31" max="31" width="13.5703125" bestFit="1" customWidth="1"/>
  </cols>
  <sheetData>
    <row r="4" spans="2:8" x14ac:dyDescent="0.25">
      <c r="B4" s="1" t="s">
        <v>0</v>
      </c>
      <c r="C4" s="1" t="s">
        <v>1</v>
      </c>
      <c r="D4" s="1" t="s">
        <v>6</v>
      </c>
      <c r="E4" s="1"/>
      <c r="F4" s="1" t="s">
        <v>2</v>
      </c>
      <c r="G4" s="1" t="s">
        <v>3</v>
      </c>
      <c r="H4" s="1" t="s">
        <v>5</v>
      </c>
    </row>
    <row r="5" spans="2:8" x14ac:dyDescent="0.25">
      <c r="B5" s="1">
        <v>1</v>
      </c>
      <c r="C5" t="s">
        <v>9</v>
      </c>
      <c r="E5">
        <f ca="1">RANDBETWEEN(1,2)</f>
        <v>2</v>
      </c>
      <c r="F5" s="1" t="str">
        <f ca="1">IF(E5=1,"Part Time", "Full Time")</f>
        <v>Full Time</v>
      </c>
      <c r="G5" s="1">
        <f ca="1">RANDBETWEEN(15,25)</f>
        <v>15</v>
      </c>
      <c r="H5" s="2">
        <f ca="1">RANDBETWEEN(10,20)*0.01</f>
        <v>0.11</v>
      </c>
    </row>
    <row r="6" spans="2:8" x14ac:dyDescent="0.25">
      <c r="B6" s="1">
        <v>2</v>
      </c>
      <c r="C6" t="s">
        <v>10</v>
      </c>
      <c r="E6">
        <f t="shared" ref="E6:E14" ca="1" si="0">RANDBETWEEN(1,2)</f>
        <v>2</v>
      </c>
      <c r="F6" s="1" t="str">
        <f t="shared" ref="F6:F14" ca="1" si="1">IF(E6=1,"Part Time", "Full Time")</f>
        <v>Full Time</v>
      </c>
      <c r="G6" s="1">
        <f t="shared" ref="G6:G14" ca="1" si="2">RANDBETWEEN(15,25)</f>
        <v>20</v>
      </c>
      <c r="H6" s="2">
        <f t="shared" ref="H6:H14" ca="1" si="3">RANDBETWEEN(10,20)*0.01</f>
        <v>0.18</v>
      </c>
    </row>
    <row r="7" spans="2:8" x14ac:dyDescent="0.25">
      <c r="B7" s="1">
        <v>3</v>
      </c>
      <c r="C7" t="s">
        <v>11</v>
      </c>
      <c r="E7">
        <f t="shared" ca="1" si="0"/>
        <v>2</v>
      </c>
      <c r="F7" s="1" t="str">
        <f t="shared" ca="1" si="1"/>
        <v>Full Time</v>
      </c>
      <c r="G7" s="1">
        <f t="shared" ca="1" si="2"/>
        <v>18</v>
      </c>
      <c r="H7" s="2">
        <f t="shared" ca="1" si="3"/>
        <v>0.19</v>
      </c>
    </row>
    <row r="8" spans="2:8" x14ac:dyDescent="0.25">
      <c r="B8" s="1">
        <v>4</v>
      </c>
      <c r="C8" t="s">
        <v>12</v>
      </c>
      <c r="E8">
        <f t="shared" ca="1" si="0"/>
        <v>2</v>
      </c>
      <c r="F8" s="1" t="str">
        <f t="shared" ca="1" si="1"/>
        <v>Full Time</v>
      </c>
      <c r="G8" s="1">
        <f t="shared" ca="1" si="2"/>
        <v>17</v>
      </c>
      <c r="H8" s="2">
        <f t="shared" ca="1" si="3"/>
        <v>0.13</v>
      </c>
    </row>
    <row r="9" spans="2:8" x14ac:dyDescent="0.25">
      <c r="B9" s="1">
        <v>5</v>
      </c>
      <c r="C9" t="s">
        <v>13</v>
      </c>
      <c r="E9">
        <f t="shared" ca="1" si="0"/>
        <v>1</v>
      </c>
      <c r="F9" s="1" t="str">
        <f t="shared" ca="1" si="1"/>
        <v>Part Time</v>
      </c>
      <c r="G9" s="1">
        <f t="shared" ca="1" si="2"/>
        <v>24</v>
      </c>
      <c r="H9" s="2">
        <f t="shared" ca="1" si="3"/>
        <v>0.16</v>
      </c>
    </row>
    <row r="10" spans="2:8" x14ac:dyDescent="0.25">
      <c r="B10" s="1">
        <v>6</v>
      </c>
      <c r="C10" t="s">
        <v>14</v>
      </c>
      <c r="E10">
        <f t="shared" ca="1" si="0"/>
        <v>1</v>
      </c>
      <c r="F10" s="1" t="str">
        <f t="shared" ca="1" si="1"/>
        <v>Part Time</v>
      </c>
      <c r="G10" s="1">
        <f t="shared" ca="1" si="2"/>
        <v>23</v>
      </c>
      <c r="H10" s="2">
        <f t="shared" ca="1" si="3"/>
        <v>0.12</v>
      </c>
    </row>
    <row r="11" spans="2:8" x14ac:dyDescent="0.25">
      <c r="B11" s="1">
        <v>7</v>
      </c>
      <c r="C11" t="s">
        <v>15</v>
      </c>
      <c r="E11">
        <f t="shared" ca="1" si="0"/>
        <v>1</v>
      </c>
      <c r="F11" s="1" t="str">
        <f t="shared" ca="1" si="1"/>
        <v>Part Time</v>
      </c>
      <c r="G11" s="1">
        <f t="shared" ca="1" si="2"/>
        <v>19</v>
      </c>
      <c r="H11" s="2">
        <f t="shared" ca="1" si="3"/>
        <v>0.14000000000000001</v>
      </c>
    </row>
    <row r="12" spans="2:8" x14ac:dyDescent="0.25">
      <c r="B12" s="1">
        <v>8</v>
      </c>
      <c r="C12" t="s">
        <v>16</v>
      </c>
      <c r="E12">
        <f t="shared" ca="1" si="0"/>
        <v>1</v>
      </c>
      <c r="F12" s="1" t="str">
        <f t="shared" ca="1" si="1"/>
        <v>Part Time</v>
      </c>
      <c r="G12" s="1">
        <f t="shared" ca="1" si="2"/>
        <v>24</v>
      </c>
      <c r="H12" s="2">
        <f t="shared" ca="1" si="3"/>
        <v>0.16</v>
      </c>
    </row>
    <row r="13" spans="2:8" x14ac:dyDescent="0.25">
      <c r="B13" s="1">
        <v>9</v>
      </c>
      <c r="C13" t="s">
        <v>17</v>
      </c>
      <c r="E13">
        <f t="shared" ca="1" si="0"/>
        <v>1</v>
      </c>
      <c r="F13" s="1" t="str">
        <f t="shared" ca="1" si="1"/>
        <v>Part Time</v>
      </c>
      <c r="G13" s="1">
        <f t="shared" ca="1" si="2"/>
        <v>24</v>
      </c>
      <c r="H13" s="2">
        <f t="shared" ca="1" si="3"/>
        <v>0.11</v>
      </c>
    </row>
    <row r="14" spans="2:8" x14ac:dyDescent="0.25">
      <c r="B14" s="1">
        <v>10</v>
      </c>
      <c r="C14" t="s">
        <v>18</v>
      </c>
      <c r="E14">
        <f t="shared" ca="1" si="0"/>
        <v>2</v>
      </c>
      <c r="F14" s="1" t="str">
        <f t="shared" ca="1" si="1"/>
        <v>Full Time</v>
      </c>
      <c r="G14" s="1">
        <f t="shared" ca="1" si="2"/>
        <v>17</v>
      </c>
      <c r="H14" s="2">
        <f t="shared" ca="1" si="3"/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K148"/>
  <sheetViews>
    <sheetView zoomScale="70" zoomScaleNormal="70" workbookViewId="0">
      <selection activeCell="AQ10" sqref="AQ10"/>
    </sheetView>
  </sheetViews>
  <sheetFormatPr defaultRowHeight="15" x14ac:dyDescent="0.25"/>
  <cols>
    <col min="3" max="3" width="5.28515625" customWidth="1"/>
    <col min="4" max="4" width="16.5703125" bestFit="1" customWidth="1"/>
    <col min="6" max="6" width="11" bestFit="1" customWidth="1"/>
    <col min="29" max="29" width="12.5703125" customWidth="1"/>
    <col min="31" max="31" width="13.85546875" customWidth="1"/>
    <col min="32" max="32" width="14.85546875" customWidth="1"/>
    <col min="33" max="33" width="8.5703125" customWidth="1"/>
    <col min="34" max="34" width="21" customWidth="1"/>
    <col min="35" max="35" width="7.28515625" customWidth="1"/>
    <col min="37" max="37" width="0" hidden="1" customWidth="1"/>
    <col min="39" max="39" width="16.7109375" bestFit="1" customWidth="1"/>
    <col min="63" max="63" width="10.5703125" customWidth="1"/>
    <col min="65" max="65" width="12" customWidth="1"/>
    <col min="67" max="67" width="15.140625" customWidth="1"/>
    <col min="69" max="70" width="20.85546875" customWidth="1"/>
    <col min="72" max="72" width="8.28515625" customWidth="1"/>
    <col min="73" max="73" width="9" customWidth="1"/>
    <col min="76" max="76" width="21.5703125" bestFit="1" customWidth="1"/>
    <col min="77" max="77" width="21.7109375" bestFit="1" customWidth="1"/>
    <col min="78" max="78" width="28.7109375" bestFit="1" customWidth="1"/>
    <col min="79" max="79" width="9.28515625" customWidth="1"/>
    <col min="84" max="84" width="14.7109375" customWidth="1"/>
    <col min="89" max="89" width="11" customWidth="1"/>
  </cols>
  <sheetData>
    <row r="2" spans="2:89" x14ac:dyDescent="0.25">
      <c r="CC2" s="27"/>
    </row>
    <row r="3" spans="2:89" ht="15.75" thickBot="1" x14ac:dyDescent="0.3">
      <c r="CC3" s="27"/>
    </row>
    <row r="4" spans="2:89" ht="15.75" customHeight="1" thickBot="1" x14ac:dyDescent="0.3">
      <c r="B4" s="112" t="s">
        <v>41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4"/>
      <c r="BS4" s="22"/>
      <c r="BT4" s="33"/>
      <c r="BU4" s="33"/>
      <c r="BV4" s="33"/>
      <c r="BW4" s="33"/>
      <c r="BX4" s="33"/>
      <c r="BY4" s="33"/>
      <c r="BZ4" s="33"/>
      <c r="CA4" s="33"/>
      <c r="CB4" s="34"/>
      <c r="CC4" s="26"/>
      <c r="CD4" s="26"/>
      <c r="CE4" s="26"/>
      <c r="CF4" s="26"/>
      <c r="CG4" s="26"/>
      <c r="CH4" s="26"/>
      <c r="CI4" s="26"/>
      <c r="CJ4" s="26"/>
      <c r="CK4" s="26"/>
    </row>
    <row r="5" spans="2:89" ht="15.75" customHeight="1" thickBot="1" x14ac:dyDescent="0.3">
      <c r="B5" s="19" t="s">
        <v>7</v>
      </c>
      <c r="C5" s="72"/>
      <c r="D5" s="5" t="s">
        <v>1</v>
      </c>
      <c r="E5" s="5" t="s">
        <v>8</v>
      </c>
      <c r="F5" s="74" t="s">
        <v>33</v>
      </c>
      <c r="G5" s="66" t="s">
        <v>19</v>
      </c>
      <c r="H5" s="67"/>
      <c r="I5" s="68"/>
      <c r="J5" s="66" t="s">
        <v>22</v>
      </c>
      <c r="K5" s="67"/>
      <c r="L5" s="68"/>
      <c r="M5" s="66" t="s">
        <v>23</v>
      </c>
      <c r="N5" s="67"/>
      <c r="O5" s="68"/>
      <c r="P5" s="66" t="s">
        <v>24</v>
      </c>
      <c r="Q5" s="67"/>
      <c r="R5" s="68"/>
      <c r="S5" s="66" t="s">
        <v>25</v>
      </c>
      <c r="T5" s="67"/>
      <c r="U5" s="68"/>
      <c r="V5" s="66" t="s">
        <v>26</v>
      </c>
      <c r="W5" s="67"/>
      <c r="X5" s="68"/>
      <c r="Y5" s="66" t="s">
        <v>27</v>
      </c>
      <c r="Z5" s="67"/>
      <c r="AA5" s="68"/>
      <c r="AB5" s="66" t="s">
        <v>28</v>
      </c>
      <c r="AC5" s="68"/>
      <c r="AD5" s="66" t="s">
        <v>29</v>
      </c>
      <c r="AE5" s="68"/>
      <c r="AF5" s="56" t="s">
        <v>35</v>
      </c>
      <c r="AG5" s="58"/>
      <c r="AH5" s="56" t="s">
        <v>36</v>
      </c>
      <c r="AI5" s="58"/>
      <c r="AK5" s="19" t="s">
        <v>7</v>
      </c>
      <c r="AL5" s="72"/>
      <c r="AM5" s="5" t="s">
        <v>1</v>
      </c>
      <c r="AN5" s="5" t="s">
        <v>8</v>
      </c>
      <c r="AO5" s="66" t="s">
        <v>19</v>
      </c>
      <c r="AP5" s="67"/>
      <c r="AQ5" s="68"/>
      <c r="AR5" s="66" t="s">
        <v>22</v>
      </c>
      <c r="AS5" s="67"/>
      <c r="AT5" s="68"/>
      <c r="AU5" s="66" t="s">
        <v>23</v>
      </c>
      <c r="AV5" s="67"/>
      <c r="AW5" s="68"/>
      <c r="AX5" s="66" t="s">
        <v>24</v>
      </c>
      <c r="AY5" s="67"/>
      <c r="AZ5" s="68"/>
      <c r="BA5" s="66" t="s">
        <v>25</v>
      </c>
      <c r="BB5" s="67"/>
      <c r="BC5" s="68"/>
      <c r="BD5" s="66" t="s">
        <v>26</v>
      </c>
      <c r="BE5" s="67"/>
      <c r="BF5" s="68"/>
      <c r="BG5" s="66" t="s">
        <v>27</v>
      </c>
      <c r="BH5" s="67"/>
      <c r="BI5" s="68"/>
      <c r="BJ5" s="66" t="s">
        <v>28</v>
      </c>
      <c r="BK5" s="68"/>
      <c r="BL5" s="66" t="s">
        <v>29</v>
      </c>
      <c r="BM5" s="68"/>
      <c r="BN5" s="56" t="s">
        <v>35</v>
      </c>
      <c r="BO5" s="58"/>
      <c r="BP5" s="56" t="s">
        <v>36</v>
      </c>
      <c r="BQ5" s="58"/>
      <c r="BR5" s="1"/>
      <c r="BS5" s="23"/>
      <c r="BT5" s="35"/>
      <c r="BU5" s="105" t="s">
        <v>38</v>
      </c>
      <c r="BV5" s="106"/>
      <c r="BW5" s="106"/>
      <c r="BX5" s="106"/>
      <c r="BY5" s="106"/>
      <c r="BZ5" s="106"/>
      <c r="CA5" s="107"/>
      <c r="CB5" s="39"/>
      <c r="CC5" s="26"/>
      <c r="CD5" s="26"/>
      <c r="CE5" s="26"/>
      <c r="CF5" s="26"/>
      <c r="CG5" s="26"/>
      <c r="CH5" s="26"/>
      <c r="CI5" s="26"/>
      <c r="CJ5" s="26"/>
      <c r="CK5" s="26"/>
    </row>
    <row r="6" spans="2:89" ht="15.75" customHeight="1" thickBot="1" x14ac:dyDescent="0.3">
      <c r="B6" s="6"/>
      <c r="C6" s="72"/>
      <c r="D6" s="69"/>
      <c r="E6" s="71"/>
      <c r="F6" s="76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  <c r="V6" s="69"/>
      <c r="W6" s="70"/>
      <c r="X6" s="71"/>
      <c r="Y6" s="69"/>
      <c r="Z6" s="70"/>
      <c r="AA6" s="71"/>
      <c r="AB6" s="59"/>
      <c r="AC6" s="61"/>
      <c r="AD6" s="59"/>
      <c r="AE6" s="61"/>
      <c r="AF6" s="59"/>
      <c r="AG6" s="61"/>
      <c r="AH6" s="59"/>
      <c r="AI6" s="61"/>
      <c r="AK6" s="6"/>
      <c r="AL6" s="72"/>
      <c r="AO6" s="69"/>
      <c r="AP6" s="70"/>
      <c r="AQ6" s="71"/>
      <c r="AR6" s="69"/>
      <c r="AS6" s="70"/>
      <c r="AT6" s="71"/>
      <c r="AU6" s="69"/>
      <c r="AV6" s="70"/>
      <c r="AW6" s="71"/>
      <c r="AX6" s="69"/>
      <c r="AY6" s="70"/>
      <c r="AZ6" s="71"/>
      <c r="BA6" s="69"/>
      <c r="BB6" s="70"/>
      <c r="BC6" s="71"/>
      <c r="BD6" s="69"/>
      <c r="BE6" s="70"/>
      <c r="BF6" s="71"/>
      <c r="BG6" s="69"/>
      <c r="BH6" s="70"/>
      <c r="BI6" s="71"/>
      <c r="BJ6" s="59"/>
      <c r="BK6" s="61"/>
      <c r="BL6" s="59"/>
      <c r="BM6" s="61"/>
      <c r="BN6" s="59"/>
      <c r="BO6" s="61"/>
      <c r="BP6" s="59"/>
      <c r="BQ6" s="61"/>
      <c r="BR6" s="1"/>
      <c r="BS6" s="36"/>
      <c r="BT6" s="30"/>
      <c r="BU6" s="108"/>
      <c r="BV6" s="109"/>
      <c r="BW6" s="109"/>
      <c r="BX6" s="110"/>
      <c r="BY6" s="110"/>
      <c r="BZ6" s="110"/>
      <c r="CA6" s="111"/>
      <c r="CB6" s="40"/>
      <c r="CC6" s="28"/>
      <c r="CD6" s="1"/>
      <c r="CE6" s="1"/>
      <c r="CF6" s="1"/>
      <c r="CG6" s="1"/>
      <c r="CH6" s="1"/>
      <c r="CI6" s="1"/>
      <c r="CJ6" s="1"/>
      <c r="CK6" s="1"/>
    </row>
    <row r="7" spans="2:89" ht="15.75" customHeight="1" thickBot="1" x14ac:dyDescent="0.3">
      <c r="B7" s="80">
        <v>1</v>
      </c>
      <c r="C7" s="72"/>
      <c r="D7" s="74" t="str">
        <f>VLOOKUP(B7,Sheet1!$B$5:$C$14,2)</f>
        <v>Ram Karki</v>
      </c>
      <c r="E7" s="77">
        <f ca="1">VLOOKUP(B7,Sheet1!$B$5:$H$14,6)</f>
        <v>15</v>
      </c>
      <c r="F7" s="93">
        <f ca="1">VLOOKUP(B7,Sheet1!$B$5:$H$14,7)</f>
        <v>0.11</v>
      </c>
      <c r="G7" s="21">
        <v>0.33333333333333331</v>
      </c>
      <c r="H7" s="13" t="s">
        <v>20</v>
      </c>
      <c r="I7" s="14">
        <v>0.5</v>
      </c>
      <c r="J7" s="12">
        <v>0.33333333333333331</v>
      </c>
      <c r="K7" s="13" t="s">
        <v>20</v>
      </c>
      <c r="L7" s="14">
        <v>0.5</v>
      </c>
      <c r="M7" s="12">
        <v>0.33333333333333331</v>
      </c>
      <c r="N7" s="13" t="s">
        <v>20</v>
      </c>
      <c r="O7" s="14">
        <v>0.5</v>
      </c>
      <c r="P7" s="12">
        <v>0.33333333333333331</v>
      </c>
      <c r="Q7" s="13" t="s">
        <v>20</v>
      </c>
      <c r="R7" s="14">
        <v>0.5</v>
      </c>
      <c r="S7" s="12">
        <v>0.33333333333333331</v>
      </c>
      <c r="T7" s="13" t="s">
        <v>20</v>
      </c>
      <c r="U7" s="14">
        <v>0.5</v>
      </c>
      <c r="V7" s="12">
        <v>0.33333333333333331</v>
      </c>
      <c r="W7" s="13" t="s">
        <v>20</v>
      </c>
      <c r="X7" s="14">
        <v>0.5</v>
      </c>
      <c r="Y7" s="12">
        <v>0.40625</v>
      </c>
      <c r="Z7" s="13" t="s">
        <v>20</v>
      </c>
      <c r="AA7" s="14">
        <v>0.5</v>
      </c>
      <c r="AB7" s="83">
        <f>SUM(G8,G11,J8,J11,M8,M11,P8,P11,S8,S11,V8,V11,Y8,Y11)</f>
        <v>46</v>
      </c>
      <c r="AC7" s="84"/>
      <c r="AD7" s="89">
        <f ca="1">AB7*E7</f>
        <v>690</v>
      </c>
      <c r="AE7" s="84"/>
      <c r="AF7" s="89">
        <f ca="1">SUM(G17,J17,M17,P17,S17,V17,Y17)</f>
        <v>382.03</v>
      </c>
      <c r="AG7" s="84"/>
      <c r="AH7" s="89">
        <f ca="1">SUM(AD7+AF7)</f>
        <v>1072.03</v>
      </c>
      <c r="AI7" s="84"/>
      <c r="AK7" s="80">
        <v>1</v>
      </c>
      <c r="AL7" s="72"/>
      <c r="AM7" s="74" t="str">
        <f>VLOOKUP(AK7,Sheet1!$B$5:$C$14,2)</f>
        <v>Ram Karki</v>
      </c>
      <c r="AN7" s="77">
        <f ca="1">VLOOKUP(AK7,Sheet1!$B$5:$H$14,6)</f>
        <v>15</v>
      </c>
      <c r="AO7" s="12">
        <v>0.33333333333333331</v>
      </c>
      <c r="AP7" s="13" t="s">
        <v>20</v>
      </c>
      <c r="AQ7" s="14">
        <v>0.5</v>
      </c>
      <c r="AR7" s="12">
        <v>0.33333333333333331</v>
      </c>
      <c r="AS7" s="13" t="s">
        <v>20</v>
      </c>
      <c r="AT7" s="14">
        <v>0.5</v>
      </c>
      <c r="AU7" s="12">
        <v>0.33333333333333331</v>
      </c>
      <c r="AV7" s="13" t="s">
        <v>20</v>
      </c>
      <c r="AW7" s="14">
        <v>0.5</v>
      </c>
      <c r="AX7" s="12">
        <v>0.33333333333333331</v>
      </c>
      <c r="AY7" s="13" t="s">
        <v>20</v>
      </c>
      <c r="AZ7" s="14">
        <v>0.5</v>
      </c>
      <c r="BA7" s="12">
        <v>0.33333333333333331</v>
      </c>
      <c r="BB7" s="13" t="s">
        <v>20</v>
      </c>
      <c r="BC7" s="14">
        <v>0.5</v>
      </c>
      <c r="BD7" s="12">
        <v>0.33333333333333331</v>
      </c>
      <c r="BE7" s="13" t="s">
        <v>20</v>
      </c>
      <c r="BF7" s="14">
        <v>0.5</v>
      </c>
      <c r="BG7" s="12">
        <v>0.40625</v>
      </c>
      <c r="BH7" s="13" t="s">
        <v>20</v>
      </c>
      <c r="BI7" s="14">
        <v>0.5</v>
      </c>
      <c r="BJ7" s="83">
        <f>SUM(AO8,AO11,AR8,AR11,AU8,AU11,AX8,AX11,BA8,BA11,BD8,BD11,BG8,BG11)</f>
        <v>46</v>
      </c>
      <c r="BK7" s="84"/>
      <c r="BL7" s="89">
        <f ca="1">BJ7*AN7</f>
        <v>690</v>
      </c>
      <c r="BM7" s="84"/>
      <c r="BN7" s="89">
        <f ca="1">SUM(AO17,AR17,AU17,AX17,BA17,BD17,BG17)</f>
        <v>420.64000000000004</v>
      </c>
      <c r="BO7" s="84"/>
      <c r="BP7" s="89">
        <f ca="1">SUM(BL7+BN7)</f>
        <v>1110.6400000000001</v>
      </c>
      <c r="BQ7" s="84"/>
      <c r="BR7" s="8"/>
      <c r="BS7" s="36"/>
      <c r="BT7" s="115" t="s">
        <v>28</v>
      </c>
      <c r="BU7" s="116"/>
      <c r="BV7" s="116"/>
      <c r="BW7" s="117"/>
      <c r="BX7" s="31" t="s">
        <v>42</v>
      </c>
      <c r="BY7" s="31" t="s">
        <v>43</v>
      </c>
      <c r="BZ7" s="31" t="s">
        <v>29</v>
      </c>
      <c r="CA7" s="31" t="s">
        <v>40</v>
      </c>
      <c r="CB7" s="40"/>
      <c r="CC7" s="28"/>
      <c r="CD7" s="1"/>
      <c r="CE7" s="1"/>
      <c r="CF7" s="1"/>
      <c r="CG7" s="1"/>
      <c r="CH7" s="1"/>
      <c r="CI7" s="1"/>
      <c r="CJ7" s="1"/>
      <c r="CK7" s="1"/>
    </row>
    <row r="8" spans="2:89" ht="15.75" customHeight="1" x14ac:dyDescent="0.25">
      <c r="B8" s="81"/>
      <c r="C8" s="72"/>
      <c r="D8" s="75"/>
      <c r="E8" s="78"/>
      <c r="F8" s="94"/>
      <c r="G8" s="57">
        <f>(I7-G7)*24</f>
        <v>4</v>
      </c>
      <c r="H8" s="57"/>
      <c r="I8" s="58"/>
      <c r="J8" s="56">
        <f>(L7-J7)*24</f>
        <v>4</v>
      </c>
      <c r="K8" s="57"/>
      <c r="L8" s="58"/>
      <c r="M8" s="56">
        <f>(O7-M7)*24</f>
        <v>4</v>
      </c>
      <c r="N8" s="57"/>
      <c r="O8" s="58"/>
      <c r="P8" s="56">
        <f>(R7-P7)*24</f>
        <v>4</v>
      </c>
      <c r="Q8" s="57"/>
      <c r="R8" s="58"/>
      <c r="S8" s="56">
        <f>(U7-S7)*24</f>
        <v>4</v>
      </c>
      <c r="T8" s="57"/>
      <c r="U8" s="58"/>
      <c r="V8" s="56">
        <f>(X7-V7)*24</f>
        <v>4</v>
      </c>
      <c r="W8" s="57"/>
      <c r="X8" s="58"/>
      <c r="Y8" s="56">
        <f>(AA7-Y7)*24</f>
        <v>2.25</v>
      </c>
      <c r="Z8" s="57"/>
      <c r="AA8" s="58"/>
      <c r="AB8" s="85"/>
      <c r="AC8" s="86"/>
      <c r="AD8" s="85"/>
      <c r="AE8" s="86"/>
      <c r="AF8" s="85"/>
      <c r="AG8" s="86"/>
      <c r="AH8" s="85"/>
      <c r="AI8" s="86"/>
      <c r="AK8" s="81"/>
      <c r="AL8" s="72"/>
      <c r="AM8" s="75"/>
      <c r="AN8" s="78"/>
      <c r="AO8" s="56">
        <f>(AQ7-AO7)*24</f>
        <v>4</v>
      </c>
      <c r="AP8" s="57"/>
      <c r="AQ8" s="58"/>
      <c r="AR8" s="56">
        <f>(AT7-AR7)*24</f>
        <v>4</v>
      </c>
      <c r="AS8" s="57"/>
      <c r="AT8" s="58"/>
      <c r="AU8" s="56">
        <f>(AW7-AU7)*24</f>
        <v>4</v>
      </c>
      <c r="AV8" s="57"/>
      <c r="AW8" s="58"/>
      <c r="AX8" s="56">
        <f>(AZ7-AX7)*24</f>
        <v>4</v>
      </c>
      <c r="AY8" s="57"/>
      <c r="AZ8" s="58"/>
      <c r="BA8" s="56">
        <f>(BC7-BA7)*24</f>
        <v>4</v>
      </c>
      <c r="BB8" s="57"/>
      <c r="BC8" s="58"/>
      <c r="BD8" s="56">
        <f>(BF7-BD7)*24</f>
        <v>4</v>
      </c>
      <c r="BE8" s="57"/>
      <c r="BF8" s="58"/>
      <c r="BG8" s="56">
        <f>(BI7-BG7)*24</f>
        <v>2.25</v>
      </c>
      <c r="BH8" s="57"/>
      <c r="BI8" s="58"/>
      <c r="BJ8" s="85"/>
      <c r="BK8" s="86"/>
      <c r="BL8" s="85"/>
      <c r="BM8" s="86"/>
      <c r="BN8" s="85"/>
      <c r="BO8" s="86"/>
      <c r="BP8" s="85"/>
      <c r="BQ8" s="86"/>
      <c r="BR8" s="8"/>
      <c r="BS8" s="9"/>
      <c r="BT8" s="99">
        <f>B7</f>
        <v>1</v>
      </c>
      <c r="BU8" s="105">
        <f>BJ7+AB7</f>
        <v>92</v>
      </c>
      <c r="BV8" s="106"/>
      <c r="BW8" s="107"/>
      <c r="BX8" s="102">
        <f ca="1">BL7+AD7</f>
        <v>1380</v>
      </c>
      <c r="BY8" s="102">
        <f ca="1">BN7+AF7</f>
        <v>802.67000000000007</v>
      </c>
      <c r="BZ8" s="102">
        <f ca="1">BP7+AH7</f>
        <v>2182.67</v>
      </c>
      <c r="CA8" s="99">
        <f ca="1">SUM(AO14,AR14,AU14,AX14,BA14,BD14,BG14)</f>
        <v>3824</v>
      </c>
      <c r="CB8" s="41"/>
      <c r="CC8" s="29"/>
      <c r="CD8" s="8"/>
      <c r="CE8" s="8"/>
      <c r="CF8" s="24"/>
      <c r="CG8" s="8"/>
      <c r="CH8" s="8"/>
      <c r="CI8" s="8"/>
      <c r="CJ8" s="8"/>
      <c r="CK8" s="8"/>
    </row>
    <row r="9" spans="2:89" ht="15.75" thickBot="1" x14ac:dyDescent="0.3">
      <c r="B9" s="81"/>
      <c r="C9" s="72"/>
      <c r="D9" s="75"/>
      <c r="E9" s="78"/>
      <c r="F9" s="94"/>
      <c r="G9" s="60"/>
      <c r="H9" s="60"/>
      <c r="I9" s="61"/>
      <c r="J9" s="59"/>
      <c r="K9" s="60"/>
      <c r="L9" s="61"/>
      <c r="M9" s="59"/>
      <c r="N9" s="60"/>
      <c r="O9" s="61"/>
      <c r="P9" s="59"/>
      <c r="Q9" s="60"/>
      <c r="R9" s="61"/>
      <c r="S9" s="59"/>
      <c r="T9" s="60"/>
      <c r="U9" s="61"/>
      <c r="V9" s="59"/>
      <c r="W9" s="60"/>
      <c r="X9" s="61"/>
      <c r="Y9" s="59"/>
      <c r="Z9" s="60"/>
      <c r="AA9" s="61"/>
      <c r="AB9" s="85"/>
      <c r="AC9" s="86"/>
      <c r="AD9" s="85"/>
      <c r="AE9" s="86"/>
      <c r="AF9" s="85"/>
      <c r="AG9" s="86"/>
      <c r="AH9" s="85"/>
      <c r="AI9" s="86"/>
      <c r="AK9" s="81"/>
      <c r="AL9" s="72"/>
      <c r="AM9" s="75"/>
      <c r="AN9" s="78"/>
      <c r="AO9" s="59"/>
      <c r="AP9" s="60"/>
      <c r="AQ9" s="61"/>
      <c r="AR9" s="59"/>
      <c r="AS9" s="60"/>
      <c r="AT9" s="61"/>
      <c r="AU9" s="59"/>
      <c r="AV9" s="60"/>
      <c r="AW9" s="61"/>
      <c r="AX9" s="59"/>
      <c r="AY9" s="60"/>
      <c r="AZ9" s="61"/>
      <c r="BA9" s="59"/>
      <c r="BB9" s="60"/>
      <c r="BC9" s="61"/>
      <c r="BD9" s="59"/>
      <c r="BE9" s="60"/>
      <c r="BF9" s="61"/>
      <c r="BG9" s="59"/>
      <c r="BH9" s="60"/>
      <c r="BI9" s="61"/>
      <c r="BJ9" s="85"/>
      <c r="BK9" s="86"/>
      <c r="BL9" s="85"/>
      <c r="BM9" s="86"/>
      <c r="BN9" s="85"/>
      <c r="BO9" s="86"/>
      <c r="BP9" s="85"/>
      <c r="BQ9" s="86"/>
      <c r="BR9" s="8"/>
      <c r="BS9" s="23"/>
      <c r="BT9" s="100"/>
      <c r="BU9" s="108"/>
      <c r="BV9" s="109"/>
      <c r="BW9" s="118"/>
      <c r="BX9" s="103"/>
      <c r="BY9" s="103"/>
      <c r="BZ9" s="103"/>
      <c r="CA9" s="100"/>
      <c r="CB9" s="41"/>
      <c r="CC9" s="29"/>
      <c r="CD9" s="8"/>
      <c r="CE9" s="8"/>
      <c r="CF9" s="8"/>
      <c r="CG9" s="8"/>
      <c r="CH9" s="8"/>
      <c r="CI9" s="8"/>
      <c r="CJ9" s="8"/>
      <c r="CK9" s="8"/>
    </row>
    <row r="10" spans="2:89" ht="15.75" customHeight="1" thickBot="1" x14ac:dyDescent="0.3">
      <c r="B10" s="81"/>
      <c r="C10" s="72"/>
      <c r="D10" s="75"/>
      <c r="E10" s="78"/>
      <c r="F10" s="94"/>
      <c r="G10" s="10">
        <v>0.54166666666666663</v>
      </c>
      <c r="H10" s="11" t="s">
        <v>21</v>
      </c>
      <c r="I10" s="15">
        <v>0.66666666666666663</v>
      </c>
      <c r="J10" s="10">
        <v>0.54166666666666663</v>
      </c>
      <c r="K10" s="11" t="s">
        <v>21</v>
      </c>
      <c r="L10" s="15">
        <v>0.66666666666666663</v>
      </c>
      <c r="M10" s="10">
        <v>0.54166666666666663</v>
      </c>
      <c r="N10" s="11" t="s">
        <v>21</v>
      </c>
      <c r="O10" s="15">
        <v>0.66666666666666663</v>
      </c>
      <c r="P10" s="10">
        <v>0.54166666666666663</v>
      </c>
      <c r="Q10" s="11" t="s">
        <v>21</v>
      </c>
      <c r="R10" s="15">
        <v>0.64583333333333337</v>
      </c>
      <c r="S10" s="10">
        <v>0.54166666666666663</v>
      </c>
      <c r="T10" s="11" t="s">
        <v>21</v>
      </c>
      <c r="U10" s="15">
        <v>0.66666666666666663</v>
      </c>
      <c r="V10" s="10">
        <v>0.54166666666666663</v>
      </c>
      <c r="W10" s="11" t="s">
        <v>21</v>
      </c>
      <c r="X10" s="15">
        <v>0.66666666666666663</v>
      </c>
      <c r="Y10" s="10">
        <v>0.5625</v>
      </c>
      <c r="Z10" s="11" t="s">
        <v>21</v>
      </c>
      <c r="AA10" s="15">
        <v>0.65625</v>
      </c>
      <c r="AB10" s="85"/>
      <c r="AC10" s="86"/>
      <c r="AD10" s="85"/>
      <c r="AE10" s="86"/>
      <c r="AF10" s="85"/>
      <c r="AG10" s="86"/>
      <c r="AH10" s="85"/>
      <c r="AI10" s="86"/>
      <c r="AK10" s="81"/>
      <c r="AL10" s="72"/>
      <c r="AM10" s="75"/>
      <c r="AN10" s="78"/>
      <c r="AO10" s="10">
        <v>0.54166666666666663</v>
      </c>
      <c r="AP10" s="11" t="s">
        <v>21</v>
      </c>
      <c r="AQ10" s="15">
        <v>0.66666666666666663</v>
      </c>
      <c r="AR10" s="10">
        <v>0.54166666666666663</v>
      </c>
      <c r="AS10" s="11" t="s">
        <v>21</v>
      </c>
      <c r="AT10" s="15">
        <v>0.66666666666666663</v>
      </c>
      <c r="AU10" s="10">
        <v>0.54166666666666663</v>
      </c>
      <c r="AV10" s="11" t="s">
        <v>21</v>
      </c>
      <c r="AW10" s="15">
        <v>0.66666666666666663</v>
      </c>
      <c r="AX10" s="10">
        <v>0.54166666666666663</v>
      </c>
      <c r="AY10" s="11" t="s">
        <v>21</v>
      </c>
      <c r="AZ10" s="15">
        <v>0.64583333333333337</v>
      </c>
      <c r="BA10" s="10">
        <v>0.54166666666666663</v>
      </c>
      <c r="BB10" s="11" t="s">
        <v>21</v>
      </c>
      <c r="BC10" s="15">
        <v>0.66666666666666663</v>
      </c>
      <c r="BD10" s="10">
        <v>0.54166666666666663</v>
      </c>
      <c r="BE10" s="11" t="s">
        <v>21</v>
      </c>
      <c r="BF10" s="15">
        <v>0.66666666666666663</v>
      </c>
      <c r="BG10" s="10">
        <v>0.5625</v>
      </c>
      <c r="BH10" s="11" t="s">
        <v>21</v>
      </c>
      <c r="BI10" s="15">
        <v>0.65625</v>
      </c>
      <c r="BJ10" s="85"/>
      <c r="BK10" s="86"/>
      <c r="BL10" s="85"/>
      <c r="BM10" s="86"/>
      <c r="BN10" s="85"/>
      <c r="BO10" s="86"/>
      <c r="BP10" s="85"/>
      <c r="BQ10" s="86"/>
      <c r="BR10" s="8"/>
      <c r="BS10" s="4"/>
      <c r="BT10" s="101"/>
      <c r="BU10" s="119"/>
      <c r="BV10" s="110"/>
      <c r="BW10" s="111"/>
      <c r="BX10" s="104"/>
      <c r="BY10" s="104"/>
      <c r="BZ10" s="104"/>
      <c r="CA10" s="101"/>
      <c r="CB10" s="42"/>
      <c r="CC10" s="8"/>
      <c r="CD10" s="8"/>
      <c r="CE10" s="8"/>
      <c r="CF10" s="8"/>
      <c r="CG10" s="8"/>
      <c r="CH10" s="8"/>
      <c r="CI10" s="8"/>
      <c r="CJ10" s="8"/>
      <c r="CK10" s="8"/>
    </row>
    <row r="11" spans="2:89" ht="15" customHeight="1" thickBot="1" x14ac:dyDescent="0.3">
      <c r="B11" s="81"/>
      <c r="C11" s="72"/>
      <c r="D11" s="75"/>
      <c r="E11" s="78"/>
      <c r="F11" s="94"/>
      <c r="G11" s="57">
        <f>(I10-G10)*24</f>
        <v>3</v>
      </c>
      <c r="H11" s="57"/>
      <c r="I11" s="58"/>
      <c r="J11" s="56">
        <f>(L10-J10)*24</f>
        <v>3</v>
      </c>
      <c r="K11" s="57"/>
      <c r="L11" s="58"/>
      <c r="M11" s="56">
        <f>(O10-M10)*24</f>
        <v>3</v>
      </c>
      <c r="N11" s="57"/>
      <c r="O11" s="58"/>
      <c r="P11" s="56">
        <f>(R10-P10)*24</f>
        <v>2.5000000000000018</v>
      </c>
      <c r="Q11" s="57"/>
      <c r="R11" s="58"/>
      <c r="S11" s="56">
        <f>(U10-S10)*24</f>
        <v>3</v>
      </c>
      <c r="T11" s="57"/>
      <c r="U11" s="58"/>
      <c r="V11" s="56">
        <f>(X10-V10)*24</f>
        <v>3</v>
      </c>
      <c r="W11" s="57"/>
      <c r="X11" s="58"/>
      <c r="Y11" s="56">
        <f>(AA10-Y10)*24</f>
        <v>2.25</v>
      </c>
      <c r="Z11" s="57"/>
      <c r="AA11" s="58"/>
      <c r="AB11" s="85"/>
      <c r="AC11" s="86"/>
      <c r="AD11" s="85"/>
      <c r="AE11" s="86"/>
      <c r="AF11" s="85"/>
      <c r="AG11" s="86"/>
      <c r="AH11" s="85"/>
      <c r="AI11" s="86"/>
      <c r="AK11" s="81"/>
      <c r="AL11" s="72"/>
      <c r="AM11" s="75"/>
      <c r="AN11" s="78"/>
      <c r="AO11" s="56">
        <f>(AQ10-AO10)*24</f>
        <v>3</v>
      </c>
      <c r="AP11" s="57"/>
      <c r="AQ11" s="58"/>
      <c r="AR11" s="56">
        <f>(AT10-AR10)*24</f>
        <v>3</v>
      </c>
      <c r="AS11" s="57"/>
      <c r="AT11" s="58"/>
      <c r="AU11" s="56">
        <f>(AW10-AU10)*24</f>
        <v>3</v>
      </c>
      <c r="AV11" s="57"/>
      <c r="AW11" s="58"/>
      <c r="AX11" s="56">
        <f>(AZ10-AX10)*24</f>
        <v>2.5000000000000018</v>
      </c>
      <c r="AY11" s="57"/>
      <c r="AZ11" s="58"/>
      <c r="BA11" s="56">
        <f>(BC10-BA10)*24</f>
        <v>3</v>
      </c>
      <c r="BB11" s="57"/>
      <c r="BC11" s="58"/>
      <c r="BD11" s="56">
        <f>(BF10-BD10)*24</f>
        <v>3</v>
      </c>
      <c r="BE11" s="57"/>
      <c r="BF11" s="58"/>
      <c r="BG11" s="56">
        <f>(BI10-BG10)*24</f>
        <v>2.25</v>
      </c>
      <c r="BH11" s="57"/>
      <c r="BI11" s="58"/>
      <c r="BJ11" s="85"/>
      <c r="BK11" s="86"/>
      <c r="BL11" s="85"/>
      <c r="BM11" s="86"/>
      <c r="BN11" s="85"/>
      <c r="BO11" s="86"/>
      <c r="BP11" s="85"/>
      <c r="BQ11" s="86"/>
      <c r="BR11" s="8"/>
      <c r="BS11" s="4"/>
      <c r="BT11" s="115" t="s">
        <v>28</v>
      </c>
      <c r="BU11" s="116"/>
      <c r="BV11" s="116"/>
      <c r="BW11" s="117"/>
      <c r="BX11" s="31" t="s">
        <v>42</v>
      </c>
      <c r="BY11" s="31" t="s">
        <v>43</v>
      </c>
      <c r="BZ11" s="31" t="s">
        <v>29</v>
      </c>
      <c r="CA11" s="31" t="s">
        <v>40</v>
      </c>
      <c r="CB11" s="43"/>
      <c r="CC11" s="8"/>
      <c r="CD11" s="8"/>
      <c r="CE11" s="8"/>
      <c r="CF11" s="8"/>
      <c r="CG11" s="8"/>
      <c r="CH11" s="8"/>
      <c r="CI11" s="8"/>
      <c r="CJ11" s="8"/>
      <c r="CK11" s="8"/>
    </row>
    <row r="12" spans="2:89" ht="15.75" customHeight="1" thickBot="1" x14ac:dyDescent="0.3">
      <c r="B12" s="81"/>
      <c r="C12" s="72"/>
      <c r="D12" s="75"/>
      <c r="E12" s="78"/>
      <c r="F12" s="94"/>
      <c r="G12" s="60"/>
      <c r="H12" s="60"/>
      <c r="I12" s="61"/>
      <c r="J12" s="59"/>
      <c r="K12" s="60"/>
      <c r="L12" s="61"/>
      <c r="M12" s="59"/>
      <c r="N12" s="60"/>
      <c r="O12" s="61"/>
      <c r="P12" s="59"/>
      <c r="Q12" s="60"/>
      <c r="R12" s="61"/>
      <c r="S12" s="59"/>
      <c r="T12" s="60"/>
      <c r="U12" s="61"/>
      <c r="V12" s="59"/>
      <c r="W12" s="60"/>
      <c r="X12" s="61"/>
      <c r="Y12" s="59"/>
      <c r="Z12" s="60"/>
      <c r="AA12" s="61"/>
      <c r="AB12" s="85"/>
      <c r="AC12" s="86"/>
      <c r="AD12" s="85"/>
      <c r="AE12" s="86"/>
      <c r="AF12" s="85"/>
      <c r="AG12" s="86"/>
      <c r="AH12" s="85"/>
      <c r="AI12" s="86"/>
      <c r="AK12" s="81"/>
      <c r="AL12" s="72"/>
      <c r="AM12" s="75"/>
      <c r="AN12" s="78"/>
      <c r="AO12" s="59"/>
      <c r="AP12" s="60"/>
      <c r="AQ12" s="61"/>
      <c r="AR12" s="59"/>
      <c r="AS12" s="60"/>
      <c r="AT12" s="61"/>
      <c r="AU12" s="59"/>
      <c r="AV12" s="60"/>
      <c r="AW12" s="61"/>
      <c r="AX12" s="59"/>
      <c r="AY12" s="60"/>
      <c r="AZ12" s="61"/>
      <c r="BA12" s="59"/>
      <c r="BB12" s="60"/>
      <c r="BC12" s="61"/>
      <c r="BD12" s="59"/>
      <c r="BE12" s="60"/>
      <c r="BF12" s="61"/>
      <c r="BG12" s="59"/>
      <c r="BH12" s="60"/>
      <c r="BI12" s="61"/>
      <c r="BJ12" s="85"/>
      <c r="BK12" s="86"/>
      <c r="BL12" s="85"/>
      <c r="BM12" s="86"/>
      <c r="BN12" s="85"/>
      <c r="BO12" s="86"/>
      <c r="BP12" s="85"/>
      <c r="BQ12" s="86"/>
      <c r="BR12" s="8"/>
      <c r="BS12" s="4"/>
      <c r="BT12" s="99">
        <f>B21</f>
        <v>2</v>
      </c>
      <c r="BU12" s="105">
        <f>BJ21+AB21</f>
        <v>92</v>
      </c>
      <c r="BV12" s="106"/>
      <c r="BW12" s="107"/>
      <c r="BX12" s="102">
        <f ca="1">BL7+AD7</f>
        <v>1380</v>
      </c>
      <c r="BY12" s="102">
        <f ca="1">AF7+BN7</f>
        <v>802.67000000000007</v>
      </c>
      <c r="BZ12" s="102">
        <f ca="1">BP21+AH21</f>
        <v>3027.7400000000002</v>
      </c>
      <c r="CA12" s="99">
        <f ca="1">SUM(G28,J28,M28,P28,S28,V28,Y28,AO28,AR28,AU28,AX28,BA28,BD28,BG28)</f>
        <v>8424</v>
      </c>
      <c r="CB12" s="18"/>
      <c r="CC12" s="8"/>
      <c r="CD12" s="8"/>
      <c r="CE12" s="8"/>
      <c r="CF12" s="8"/>
      <c r="CG12" s="8"/>
      <c r="CH12" s="8"/>
      <c r="CI12" s="8"/>
      <c r="CJ12" s="8"/>
      <c r="CK12" s="8"/>
    </row>
    <row r="13" spans="2:89" ht="15.75" thickBot="1" x14ac:dyDescent="0.3">
      <c r="B13" s="81"/>
      <c r="C13" s="72"/>
      <c r="D13" s="75"/>
      <c r="E13" s="78"/>
      <c r="F13" s="94"/>
      <c r="G13" s="69" t="s">
        <v>34</v>
      </c>
      <c r="H13" s="70"/>
      <c r="I13" s="71"/>
      <c r="J13" s="69" t="s">
        <v>34</v>
      </c>
      <c r="K13" s="70"/>
      <c r="L13" s="71"/>
      <c r="M13" s="69" t="s">
        <v>34</v>
      </c>
      <c r="N13" s="70"/>
      <c r="O13" s="71"/>
      <c r="P13" s="69" t="s">
        <v>34</v>
      </c>
      <c r="Q13" s="70"/>
      <c r="R13" s="71"/>
      <c r="S13" s="69" t="s">
        <v>34</v>
      </c>
      <c r="T13" s="70"/>
      <c r="U13" s="71"/>
      <c r="V13" s="69" t="s">
        <v>34</v>
      </c>
      <c r="W13" s="70"/>
      <c r="X13" s="71"/>
      <c r="Y13" s="69" t="s">
        <v>34</v>
      </c>
      <c r="Z13" s="70"/>
      <c r="AA13" s="71"/>
      <c r="AB13" s="85"/>
      <c r="AC13" s="86"/>
      <c r="AD13" s="85"/>
      <c r="AE13" s="86"/>
      <c r="AF13" s="85"/>
      <c r="AG13" s="86"/>
      <c r="AH13" s="85"/>
      <c r="AI13" s="86"/>
      <c r="AK13" s="81"/>
      <c r="AL13" s="72"/>
      <c r="AM13" s="75"/>
      <c r="AN13" s="78"/>
      <c r="AO13" s="69" t="s">
        <v>34</v>
      </c>
      <c r="AP13" s="70"/>
      <c r="AQ13" s="71"/>
      <c r="AR13" s="69" t="s">
        <v>34</v>
      </c>
      <c r="AS13" s="70"/>
      <c r="AT13" s="71"/>
      <c r="AU13" s="69" t="s">
        <v>34</v>
      </c>
      <c r="AV13" s="70"/>
      <c r="AW13" s="71"/>
      <c r="AX13" s="69" t="s">
        <v>34</v>
      </c>
      <c r="AY13" s="70"/>
      <c r="AZ13" s="71"/>
      <c r="BA13" s="69" t="s">
        <v>34</v>
      </c>
      <c r="BB13" s="70"/>
      <c r="BC13" s="71"/>
      <c r="BD13" s="69" t="s">
        <v>34</v>
      </c>
      <c r="BE13" s="70"/>
      <c r="BF13" s="71"/>
      <c r="BG13" s="69" t="s">
        <v>34</v>
      </c>
      <c r="BH13" s="70"/>
      <c r="BI13" s="71"/>
      <c r="BJ13" s="85"/>
      <c r="BK13" s="86"/>
      <c r="BL13" s="85"/>
      <c r="BM13" s="86"/>
      <c r="BN13" s="85"/>
      <c r="BO13" s="86"/>
      <c r="BP13" s="85"/>
      <c r="BQ13" s="86"/>
      <c r="BR13" s="8"/>
      <c r="BS13" s="4"/>
      <c r="BT13" s="100"/>
      <c r="BU13" s="108"/>
      <c r="BV13" s="109"/>
      <c r="BW13" s="118"/>
      <c r="BX13" s="103"/>
      <c r="BY13" s="103"/>
      <c r="BZ13" s="103"/>
      <c r="CA13" s="100"/>
      <c r="CB13" s="18"/>
      <c r="CC13" s="8"/>
      <c r="CD13" s="8"/>
      <c r="CE13" s="8"/>
      <c r="CF13" s="8"/>
      <c r="CG13" s="8"/>
      <c r="CH13" s="8"/>
      <c r="CI13" s="8"/>
      <c r="CJ13" s="8"/>
      <c r="CK13" s="8"/>
    </row>
    <row r="14" spans="2:89" ht="15" customHeight="1" thickBot="1" x14ac:dyDescent="0.3">
      <c r="B14" s="81"/>
      <c r="C14" s="72"/>
      <c r="D14" s="75"/>
      <c r="E14" s="78"/>
      <c r="F14" s="94"/>
      <c r="G14" s="56">
        <f ca="1">RANDBETWEEN(100,1000)</f>
        <v>692</v>
      </c>
      <c r="H14" s="57"/>
      <c r="I14" s="58"/>
      <c r="J14" s="56">
        <f ca="1">RANDBETWEEN(100,1000)</f>
        <v>354</v>
      </c>
      <c r="K14" s="57"/>
      <c r="L14" s="58"/>
      <c r="M14" s="56">
        <f t="shared" ref="M14" ca="1" si="0">RANDBETWEEN(100,1000)</f>
        <v>417</v>
      </c>
      <c r="N14" s="57"/>
      <c r="O14" s="58"/>
      <c r="P14" s="56">
        <f t="shared" ref="P14" ca="1" si="1">RANDBETWEEN(100,1000)</f>
        <v>596</v>
      </c>
      <c r="Q14" s="57"/>
      <c r="R14" s="58"/>
      <c r="S14" s="56">
        <f t="shared" ref="S14" ca="1" si="2">RANDBETWEEN(100,1000)</f>
        <v>862</v>
      </c>
      <c r="T14" s="57"/>
      <c r="U14" s="58"/>
      <c r="V14" s="56">
        <f t="shared" ref="V14" ca="1" si="3">RANDBETWEEN(100,1000)</f>
        <v>382</v>
      </c>
      <c r="W14" s="57"/>
      <c r="X14" s="58"/>
      <c r="Y14" s="56">
        <f t="shared" ref="Y14" ca="1" si="4">RANDBETWEEN(100,1000)</f>
        <v>170</v>
      </c>
      <c r="Z14" s="57"/>
      <c r="AA14" s="58"/>
      <c r="AB14" s="85"/>
      <c r="AC14" s="86"/>
      <c r="AD14" s="85"/>
      <c r="AE14" s="86"/>
      <c r="AF14" s="85"/>
      <c r="AG14" s="86"/>
      <c r="AH14" s="85"/>
      <c r="AI14" s="86"/>
      <c r="AK14" s="81"/>
      <c r="AL14" s="72"/>
      <c r="AM14" s="75"/>
      <c r="AN14" s="78"/>
      <c r="AO14" s="56">
        <f ca="1">RANDBETWEEN(100,1000)</f>
        <v>851</v>
      </c>
      <c r="AP14" s="57"/>
      <c r="AQ14" s="58"/>
      <c r="AR14" s="56">
        <f ca="1">RANDBETWEEN(100,1000)</f>
        <v>421</v>
      </c>
      <c r="AS14" s="57"/>
      <c r="AT14" s="58"/>
      <c r="AU14" s="56">
        <f t="shared" ref="AU14" ca="1" si="5">RANDBETWEEN(100,1000)</f>
        <v>972</v>
      </c>
      <c r="AV14" s="57"/>
      <c r="AW14" s="58"/>
      <c r="AX14" s="56">
        <f t="shared" ref="AX14" ca="1" si="6">RANDBETWEEN(100,1000)</f>
        <v>384</v>
      </c>
      <c r="AY14" s="57"/>
      <c r="AZ14" s="58"/>
      <c r="BA14" s="56">
        <f t="shared" ref="BA14" ca="1" si="7">RANDBETWEEN(100,1000)</f>
        <v>355</v>
      </c>
      <c r="BB14" s="57"/>
      <c r="BC14" s="58"/>
      <c r="BD14" s="56">
        <f t="shared" ref="BD14" ca="1" si="8">RANDBETWEEN(100,1000)</f>
        <v>500</v>
      </c>
      <c r="BE14" s="57"/>
      <c r="BF14" s="58"/>
      <c r="BG14" s="56">
        <f t="shared" ref="BG14" ca="1" si="9">RANDBETWEEN(100,1000)</f>
        <v>341</v>
      </c>
      <c r="BH14" s="57"/>
      <c r="BI14" s="58"/>
      <c r="BJ14" s="85"/>
      <c r="BK14" s="86"/>
      <c r="BL14" s="85"/>
      <c r="BM14" s="86"/>
      <c r="BN14" s="85"/>
      <c r="BO14" s="86"/>
      <c r="BP14" s="85"/>
      <c r="BQ14" s="86"/>
      <c r="BR14" s="8"/>
      <c r="BS14" s="4"/>
      <c r="BT14" s="101"/>
      <c r="BU14" s="119"/>
      <c r="BV14" s="110"/>
      <c r="BW14" s="111"/>
      <c r="BX14" s="104"/>
      <c r="BY14" s="104"/>
      <c r="BZ14" s="104"/>
      <c r="CA14" s="101"/>
      <c r="CB14" s="18"/>
      <c r="CC14" s="8"/>
      <c r="CD14" s="8"/>
      <c r="CE14" s="8"/>
      <c r="CF14" s="8"/>
      <c r="CG14" s="8"/>
      <c r="CH14" s="8"/>
      <c r="CI14" s="8"/>
      <c r="CJ14" s="8"/>
      <c r="CK14" s="8"/>
    </row>
    <row r="15" spans="2:89" ht="15.75" customHeight="1" thickBot="1" x14ac:dyDescent="0.3">
      <c r="B15" s="81"/>
      <c r="C15" s="72"/>
      <c r="D15" s="75"/>
      <c r="E15" s="78"/>
      <c r="F15" s="94"/>
      <c r="G15" s="59"/>
      <c r="H15" s="60"/>
      <c r="I15" s="61"/>
      <c r="J15" s="59"/>
      <c r="K15" s="60"/>
      <c r="L15" s="61"/>
      <c r="M15" s="59"/>
      <c r="N15" s="60"/>
      <c r="O15" s="61"/>
      <c r="P15" s="59"/>
      <c r="Q15" s="60"/>
      <c r="R15" s="61"/>
      <c r="S15" s="59"/>
      <c r="T15" s="60"/>
      <c r="U15" s="61"/>
      <c r="V15" s="59"/>
      <c r="W15" s="60"/>
      <c r="X15" s="61"/>
      <c r="Y15" s="59"/>
      <c r="Z15" s="60"/>
      <c r="AA15" s="61"/>
      <c r="AB15" s="85"/>
      <c r="AC15" s="86"/>
      <c r="AD15" s="85"/>
      <c r="AE15" s="86"/>
      <c r="AF15" s="85"/>
      <c r="AG15" s="86"/>
      <c r="AH15" s="85"/>
      <c r="AI15" s="86"/>
      <c r="AK15" s="81"/>
      <c r="AL15" s="72"/>
      <c r="AM15" s="75"/>
      <c r="AN15" s="78"/>
      <c r="AO15" s="59"/>
      <c r="AP15" s="60"/>
      <c r="AQ15" s="61"/>
      <c r="AR15" s="59"/>
      <c r="AS15" s="60"/>
      <c r="AT15" s="61"/>
      <c r="AU15" s="59"/>
      <c r="AV15" s="60"/>
      <c r="AW15" s="61"/>
      <c r="AX15" s="59"/>
      <c r="AY15" s="60"/>
      <c r="AZ15" s="61"/>
      <c r="BA15" s="59"/>
      <c r="BB15" s="60"/>
      <c r="BC15" s="61"/>
      <c r="BD15" s="59"/>
      <c r="BE15" s="60"/>
      <c r="BF15" s="61"/>
      <c r="BG15" s="59"/>
      <c r="BH15" s="60"/>
      <c r="BI15" s="61"/>
      <c r="BJ15" s="85"/>
      <c r="BK15" s="86"/>
      <c r="BL15" s="85"/>
      <c r="BM15" s="86"/>
      <c r="BN15" s="85"/>
      <c r="BO15" s="86"/>
      <c r="BP15" s="85"/>
      <c r="BQ15" s="86"/>
      <c r="BR15" s="8"/>
      <c r="BS15" s="4"/>
      <c r="BT15" s="115" t="s">
        <v>28</v>
      </c>
      <c r="BU15" s="116"/>
      <c r="BV15" s="116"/>
      <c r="BW15" s="117"/>
      <c r="BX15" s="31" t="s">
        <v>42</v>
      </c>
      <c r="BY15" s="31" t="s">
        <v>43</v>
      </c>
      <c r="BZ15" s="31" t="s">
        <v>29</v>
      </c>
      <c r="CA15" s="31" t="s">
        <v>40</v>
      </c>
      <c r="CB15" s="18"/>
      <c r="CC15" s="8"/>
      <c r="CD15" s="8"/>
      <c r="CE15" s="8"/>
      <c r="CF15" s="8"/>
      <c r="CG15" s="8"/>
      <c r="CH15" s="8"/>
      <c r="CI15" s="8"/>
      <c r="CJ15" s="8"/>
      <c r="CK15" s="8"/>
    </row>
    <row r="16" spans="2:89" ht="15.75" customHeight="1" thickBot="1" x14ac:dyDescent="0.3">
      <c r="B16" s="81"/>
      <c r="C16" s="72"/>
      <c r="D16" s="75"/>
      <c r="E16" s="78"/>
      <c r="F16" s="94"/>
      <c r="G16" s="69" t="s">
        <v>33</v>
      </c>
      <c r="H16" s="70"/>
      <c r="I16" s="71"/>
      <c r="J16" s="69" t="s">
        <v>33</v>
      </c>
      <c r="K16" s="70"/>
      <c r="L16" s="71"/>
      <c r="M16" s="69" t="s">
        <v>33</v>
      </c>
      <c r="N16" s="70"/>
      <c r="O16" s="71"/>
      <c r="P16" s="69" t="s">
        <v>33</v>
      </c>
      <c r="Q16" s="70"/>
      <c r="R16" s="71"/>
      <c r="S16" s="69" t="s">
        <v>33</v>
      </c>
      <c r="T16" s="70"/>
      <c r="U16" s="71"/>
      <c r="V16" s="69" t="s">
        <v>33</v>
      </c>
      <c r="W16" s="70"/>
      <c r="X16" s="71"/>
      <c r="Y16" s="69" t="s">
        <v>33</v>
      </c>
      <c r="Z16" s="70"/>
      <c r="AA16" s="71"/>
      <c r="AB16" s="85"/>
      <c r="AC16" s="86"/>
      <c r="AD16" s="85"/>
      <c r="AE16" s="86"/>
      <c r="AF16" s="85"/>
      <c r="AG16" s="86"/>
      <c r="AH16" s="85"/>
      <c r="AI16" s="86"/>
      <c r="AK16" s="81"/>
      <c r="AL16" s="72"/>
      <c r="AM16" s="75"/>
      <c r="AN16" s="78"/>
      <c r="AO16" s="69" t="s">
        <v>33</v>
      </c>
      <c r="AP16" s="70"/>
      <c r="AQ16" s="71"/>
      <c r="AR16" s="69" t="s">
        <v>33</v>
      </c>
      <c r="AS16" s="70"/>
      <c r="AT16" s="71"/>
      <c r="AU16" s="69" t="s">
        <v>33</v>
      </c>
      <c r="AV16" s="70"/>
      <c r="AW16" s="71"/>
      <c r="AX16" s="69" t="s">
        <v>33</v>
      </c>
      <c r="AY16" s="70"/>
      <c r="AZ16" s="71"/>
      <c r="BA16" s="69" t="s">
        <v>33</v>
      </c>
      <c r="BB16" s="70"/>
      <c r="BC16" s="71"/>
      <c r="BD16" s="69" t="s">
        <v>33</v>
      </c>
      <c r="BE16" s="70"/>
      <c r="BF16" s="71"/>
      <c r="BG16" s="69" t="s">
        <v>33</v>
      </c>
      <c r="BH16" s="70"/>
      <c r="BI16" s="71"/>
      <c r="BJ16" s="85"/>
      <c r="BK16" s="86"/>
      <c r="BL16" s="85"/>
      <c r="BM16" s="86"/>
      <c r="BN16" s="85"/>
      <c r="BO16" s="86"/>
      <c r="BP16" s="85"/>
      <c r="BQ16" s="86"/>
      <c r="BR16" s="8"/>
      <c r="BS16" s="4"/>
      <c r="BT16" s="99">
        <f>B35</f>
        <v>3</v>
      </c>
      <c r="BU16" s="105">
        <f>BJ35+AB35</f>
        <v>92</v>
      </c>
      <c r="BV16" s="106"/>
      <c r="BW16" s="107"/>
      <c r="BX16" s="102">
        <f ca="1">BL35+AD35</f>
        <v>1656</v>
      </c>
      <c r="BY16" s="102">
        <f ca="1">AF35+BN35</f>
        <v>1064.51</v>
      </c>
      <c r="BZ16" s="102">
        <f ca="1">BP35+AH35</f>
        <v>2720.51</v>
      </c>
      <c r="CA16" s="99">
        <f ca="1">SUM(G42,J42,M42,P42,S42,V42,Y44,Y44,Y42,AO42,AR42,AU42,AX42,BA42,BD42,BG42)</f>
        <v>7049</v>
      </c>
      <c r="CB16" s="18"/>
      <c r="CC16" s="8"/>
      <c r="CD16" s="8"/>
      <c r="CE16" s="8"/>
      <c r="CF16" s="8"/>
      <c r="CG16" s="8"/>
      <c r="CH16" s="8"/>
      <c r="CI16" s="8"/>
      <c r="CJ16" s="8"/>
      <c r="CK16" s="8"/>
    </row>
    <row r="17" spans="2:89" x14ac:dyDescent="0.25">
      <c r="B17" s="81"/>
      <c r="C17" s="72"/>
      <c r="D17" s="75"/>
      <c r="E17" s="78"/>
      <c r="F17" s="94"/>
      <c r="G17" s="62">
        <f ca="1">G14*$F$7</f>
        <v>76.12</v>
      </c>
      <c r="H17" s="62"/>
      <c r="I17" s="63"/>
      <c r="J17" s="62">
        <f ca="1">J14*$F$7</f>
        <v>38.94</v>
      </c>
      <c r="K17" s="62"/>
      <c r="L17" s="63"/>
      <c r="M17" s="62">
        <f t="shared" ref="M17" ca="1" si="10">M14*$F$7</f>
        <v>45.87</v>
      </c>
      <c r="N17" s="62"/>
      <c r="O17" s="63"/>
      <c r="P17" s="62">
        <f t="shared" ref="P17" ca="1" si="11">P14*$F$7</f>
        <v>65.56</v>
      </c>
      <c r="Q17" s="62"/>
      <c r="R17" s="63"/>
      <c r="S17" s="62">
        <f t="shared" ref="S17" ca="1" si="12">S14*$F$7</f>
        <v>94.820000000000007</v>
      </c>
      <c r="T17" s="62"/>
      <c r="U17" s="63"/>
      <c r="V17" s="62">
        <f t="shared" ref="V17" ca="1" si="13">V14*$F$7</f>
        <v>42.02</v>
      </c>
      <c r="W17" s="62"/>
      <c r="X17" s="63"/>
      <c r="Y17" s="62">
        <f t="shared" ref="Y17" ca="1" si="14">Y14*$F$7</f>
        <v>18.7</v>
      </c>
      <c r="Z17" s="62"/>
      <c r="AA17" s="63"/>
      <c r="AB17" s="85"/>
      <c r="AC17" s="86"/>
      <c r="AD17" s="85"/>
      <c r="AE17" s="86"/>
      <c r="AF17" s="85"/>
      <c r="AG17" s="86"/>
      <c r="AH17" s="85"/>
      <c r="AI17" s="86"/>
      <c r="AK17" s="81"/>
      <c r="AL17" s="72"/>
      <c r="AM17" s="75"/>
      <c r="AN17" s="78"/>
      <c r="AO17" s="62">
        <f ca="1">AO14*$F$7</f>
        <v>93.61</v>
      </c>
      <c r="AP17" s="62"/>
      <c r="AQ17" s="63"/>
      <c r="AR17" s="62">
        <f ca="1">AR14*$F$7</f>
        <v>46.31</v>
      </c>
      <c r="AS17" s="62"/>
      <c r="AT17" s="63"/>
      <c r="AU17" s="62">
        <f t="shared" ref="AU17" ca="1" si="15">AU14*$F$7</f>
        <v>106.92</v>
      </c>
      <c r="AV17" s="62"/>
      <c r="AW17" s="63"/>
      <c r="AX17" s="62">
        <f t="shared" ref="AX17" ca="1" si="16">AX14*$F$7</f>
        <v>42.24</v>
      </c>
      <c r="AY17" s="62"/>
      <c r="AZ17" s="63"/>
      <c r="BA17" s="62">
        <f t="shared" ref="BA17" ca="1" si="17">BA14*$F$7</f>
        <v>39.049999999999997</v>
      </c>
      <c r="BB17" s="62"/>
      <c r="BC17" s="63"/>
      <c r="BD17" s="62">
        <f t="shared" ref="BD17" ca="1" si="18">BD14*$F$7</f>
        <v>55</v>
      </c>
      <c r="BE17" s="62"/>
      <c r="BF17" s="63"/>
      <c r="BG17" s="62">
        <f t="shared" ref="BG17" ca="1" si="19">BG14*$F$7</f>
        <v>37.51</v>
      </c>
      <c r="BH17" s="62"/>
      <c r="BI17" s="63"/>
      <c r="BJ17" s="85"/>
      <c r="BK17" s="86"/>
      <c r="BL17" s="85"/>
      <c r="BM17" s="86"/>
      <c r="BN17" s="85"/>
      <c r="BO17" s="86"/>
      <c r="BP17" s="85"/>
      <c r="BQ17" s="86"/>
      <c r="BR17" s="8"/>
      <c r="BS17" s="4"/>
      <c r="BT17" s="100"/>
      <c r="BU17" s="108"/>
      <c r="BV17" s="109"/>
      <c r="BW17" s="118"/>
      <c r="BX17" s="103"/>
      <c r="BY17" s="103"/>
      <c r="BZ17" s="103"/>
      <c r="CA17" s="100"/>
      <c r="CB17" s="18"/>
      <c r="CC17" s="8"/>
      <c r="CD17" s="8"/>
      <c r="CE17" s="8"/>
      <c r="CF17" s="8"/>
      <c r="CG17" s="8"/>
      <c r="CH17" s="8"/>
      <c r="CI17" s="8"/>
      <c r="CJ17" s="8"/>
      <c r="CK17" s="8"/>
    </row>
    <row r="18" spans="2:89" ht="15.75" customHeight="1" thickBot="1" x14ac:dyDescent="0.3">
      <c r="B18" s="82"/>
      <c r="C18" s="73"/>
      <c r="D18" s="76"/>
      <c r="E18" s="79"/>
      <c r="F18" s="95"/>
      <c r="G18" s="64"/>
      <c r="H18" s="64"/>
      <c r="I18" s="65"/>
      <c r="J18" s="64"/>
      <c r="K18" s="64"/>
      <c r="L18" s="65"/>
      <c r="M18" s="64"/>
      <c r="N18" s="64"/>
      <c r="O18" s="65"/>
      <c r="P18" s="64"/>
      <c r="Q18" s="64"/>
      <c r="R18" s="65"/>
      <c r="S18" s="64"/>
      <c r="T18" s="64"/>
      <c r="U18" s="65"/>
      <c r="V18" s="64"/>
      <c r="W18" s="64"/>
      <c r="X18" s="65"/>
      <c r="Y18" s="64"/>
      <c r="Z18" s="64"/>
      <c r="AA18" s="65"/>
      <c r="AB18" s="87"/>
      <c r="AC18" s="88"/>
      <c r="AD18" s="87"/>
      <c r="AE18" s="88"/>
      <c r="AF18" s="87"/>
      <c r="AG18" s="88"/>
      <c r="AH18" s="87"/>
      <c r="AI18" s="88"/>
      <c r="AK18" s="82"/>
      <c r="AL18" s="73"/>
      <c r="AM18" s="76"/>
      <c r="AN18" s="79"/>
      <c r="AO18" s="64"/>
      <c r="AP18" s="64"/>
      <c r="AQ18" s="65"/>
      <c r="AR18" s="64"/>
      <c r="AS18" s="64"/>
      <c r="AT18" s="65"/>
      <c r="AU18" s="64"/>
      <c r="AV18" s="64"/>
      <c r="AW18" s="65"/>
      <c r="AX18" s="64"/>
      <c r="AY18" s="64"/>
      <c r="AZ18" s="65"/>
      <c r="BA18" s="64"/>
      <c r="BB18" s="64"/>
      <c r="BC18" s="65"/>
      <c r="BD18" s="64"/>
      <c r="BE18" s="64"/>
      <c r="BF18" s="65"/>
      <c r="BG18" s="64"/>
      <c r="BH18" s="64"/>
      <c r="BI18" s="65"/>
      <c r="BJ18" s="87"/>
      <c r="BK18" s="88"/>
      <c r="BL18" s="87"/>
      <c r="BM18" s="88"/>
      <c r="BN18" s="87"/>
      <c r="BO18" s="88"/>
      <c r="BP18" s="87"/>
      <c r="BQ18" s="88"/>
      <c r="BR18" s="8"/>
      <c r="BS18" s="4"/>
      <c r="BT18" s="101"/>
      <c r="BU18" s="119"/>
      <c r="BV18" s="110"/>
      <c r="BW18" s="111"/>
      <c r="BX18" s="104"/>
      <c r="BY18" s="104"/>
      <c r="BZ18" s="104"/>
      <c r="CA18" s="101"/>
      <c r="CB18" s="18"/>
      <c r="CC18" s="8"/>
      <c r="CD18" s="8"/>
      <c r="CE18" s="8"/>
      <c r="CF18" s="8"/>
      <c r="CG18" s="8"/>
      <c r="CH18" s="8"/>
      <c r="CI18" s="8"/>
      <c r="CJ18" s="8"/>
      <c r="CK18" s="8"/>
    </row>
    <row r="19" spans="2:89" ht="15.75" customHeight="1" thickBot="1" x14ac:dyDescent="0.3">
      <c r="B19" s="7" t="s">
        <v>7</v>
      </c>
      <c r="C19" s="90"/>
      <c r="D19" s="6" t="s">
        <v>1</v>
      </c>
      <c r="E19" s="6" t="s">
        <v>8</v>
      </c>
      <c r="F19" s="6" t="s">
        <v>33</v>
      </c>
      <c r="G19" s="56" t="s">
        <v>19</v>
      </c>
      <c r="H19" s="57"/>
      <c r="I19" s="58"/>
      <c r="J19" s="56" t="s">
        <v>22</v>
      </c>
      <c r="K19" s="57"/>
      <c r="L19" s="58"/>
      <c r="M19" s="56" t="s">
        <v>23</v>
      </c>
      <c r="N19" s="57"/>
      <c r="O19" s="58"/>
      <c r="P19" s="56" t="s">
        <v>24</v>
      </c>
      <c r="Q19" s="57"/>
      <c r="R19" s="58"/>
      <c r="S19" s="56" t="s">
        <v>25</v>
      </c>
      <c r="T19" s="57"/>
      <c r="U19" s="58"/>
      <c r="V19" s="56" t="s">
        <v>26</v>
      </c>
      <c r="W19" s="57"/>
      <c r="X19" s="58"/>
      <c r="Y19" s="56" t="s">
        <v>27</v>
      </c>
      <c r="Z19" s="57"/>
      <c r="AA19" s="58"/>
      <c r="AB19" s="56" t="s">
        <v>28</v>
      </c>
      <c r="AC19" s="58"/>
      <c r="AD19" s="56" t="s">
        <v>29</v>
      </c>
      <c r="AE19" s="58"/>
      <c r="AF19" s="56" t="s">
        <v>35</v>
      </c>
      <c r="AG19" s="58"/>
      <c r="AH19" s="56" t="s">
        <v>36</v>
      </c>
      <c r="AI19" s="58"/>
      <c r="AK19" s="7" t="s">
        <v>7</v>
      </c>
      <c r="AL19" s="90"/>
      <c r="AM19" s="6" t="s">
        <v>1</v>
      </c>
      <c r="AN19" s="6" t="s">
        <v>8</v>
      </c>
      <c r="AO19" s="56" t="s">
        <v>19</v>
      </c>
      <c r="AP19" s="57"/>
      <c r="AQ19" s="58"/>
      <c r="AR19" s="56" t="s">
        <v>22</v>
      </c>
      <c r="AS19" s="57"/>
      <c r="AT19" s="58"/>
      <c r="AU19" s="56" t="s">
        <v>23</v>
      </c>
      <c r="AV19" s="57"/>
      <c r="AW19" s="58"/>
      <c r="AX19" s="56" t="s">
        <v>24</v>
      </c>
      <c r="AY19" s="57"/>
      <c r="AZ19" s="58"/>
      <c r="BA19" s="56" t="s">
        <v>25</v>
      </c>
      <c r="BB19" s="57"/>
      <c r="BC19" s="58"/>
      <c r="BD19" s="56" t="s">
        <v>26</v>
      </c>
      <c r="BE19" s="57"/>
      <c r="BF19" s="58"/>
      <c r="BG19" s="56" t="s">
        <v>27</v>
      </c>
      <c r="BH19" s="57"/>
      <c r="BI19" s="58"/>
      <c r="BJ19" s="56" t="s">
        <v>28</v>
      </c>
      <c r="BK19" s="58"/>
      <c r="BL19" s="56" t="s">
        <v>29</v>
      </c>
      <c r="BM19" s="58"/>
      <c r="BN19" s="56" t="s">
        <v>35</v>
      </c>
      <c r="BO19" s="58"/>
      <c r="BP19" s="56" t="s">
        <v>36</v>
      </c>
      <c r="BQ19" s="58"/>
      <c r="BR19" s="1"/>
      <c r="BS19" s="4"/>
      <c r="BT19" s="115" t="s">
        <v>28</v>
      </c>
      <c r="BU19" s="116"/>
      <c r="BV19" s="116"/>
      <c r="BW19" s="117"/>
      <c r="BX19" s="31" t="s">
        <v>42</v>
      </c>
      <c r="BY19" s="31" t="s">
        <v>43</v>
      </c>
      <c r="BZ19" s="31" t="s">
        <v>29</v>
      </c>
      <c r="CA19" s="31" t="s">
        <v>40</v>
      </c>
      <c r="CB19" s="18"/>
      <c r="CC19" s="8"/>
      <c r="CD19" s="8"/>
      <c r="CE19" s="8"/>
      <c r="CF19" s="8"/>
      <c r="CG19" s="8"/>
      <c r="CH19" s="8"/>
      <c r="CI19" s="8"/>
      <c r="CJ19" s="8"/>
      <c r="CK19" s="8"/>
    </row>
    <row r="20" spans="2:89" ht="15.75" customHeight="1" thickBot="1" x14ac:dyDescent="0.3">
      <c r="B20" s="6"/>
      <c r="C20" s="72"/>
      <c r="F20" s="3"/>
      <c r="G20" s="69"/>
      <c r="H20" s="70"/>
      <c r="I20" s="71"/>
      <c r="J20" s="69"/>
      <c r="K20" s="70"/>
      <c r="L20" s="71"/>
      <c r="M20" s="69"/>
      <c r="N20" s="70"/>
      <c r="O20" s="71"/>
      <c r="P20" s="69"/>
      <c r="Q20" s="70"/>
      <c r="R20" s="71"/>
      <c r="S20" s="69"/>
      <c r="T20" s="70"/>
      <c r="U20" s="71"/>
      <c r="V20" s="69"/>
      <c r="W20" s="70"/>
      <c r="X20" s="71"/>
      <c r="Y20" s="69"/>
      <c r="Z20" s="70"/>
      <c r="AA20" s="71"/>
      <c r="AB20" s="59"/>
      <c r="AC20" s="61"/>
      <c r="AD20" s="59"/>
      <c r="AE20" s="61"/>
      <c r="AF20" s="59"/>
      <c r="AG20" s="61"/>
      <c r="AH20" s="59"/>
      <c r="AI20" s="61"/>
      <c r="AK20" s="6"/>
      <c r="AL20" s="72"/>
      <c r="AO20" s="69"/>
      <c r="AP20" s="70"/>
      <c r="AQ20" s="71"/>
      <c r="AR20" s="69"/>
      <c r="AS20" s="70"/>
      <c r="AT20" s="71"/>
      <c r="AU20" s="69"/>
      <c r="AV20" s="70"/>
      <c r="AW20" s="71"/>
      <c r="AX20" s="69"/>
      <c r="AY20" s="70"/>
      <c r="AZ20" s="71"/>
      <c r="BA20" s="69"/>
      <c r="BB20" s="70"/>
      <c r="BC20" s="71"/>
      <c r="BD20" s="69"/>
      <c r="BE20" s="70"/>
      <c r="BF20" s="71"/>
      <c r="BG20" s="69"/>
      <c r="BH20" s="70"/>
      <c r="BI20" s="71"/>
      <c r="BJ20" s="59"/>
      <c r="BK20" s="61"/>
      <c r="BL20" s="59"/>
      <c r="BM20" s="61"/>
      <c r="BN20" s="59"/>
      <c r="BO20" s="61"/>
      <c r="BP20" s="59"/>
      <c r="BQ20" s="61"/>
      <c r="BR20" s="1"/>
      <c r="BS20" s="4"/>
      <c r="BT20" s="99">
        <f>B49</f>
        <v>4</v>
      </c>
      <c r="BU20" s="105">
        <f>BJ49+AB49</f>
        <v>95</v>
      </c>
      <c r="BV20" s="106"/>
      <c r="BW20" s="107"/>
      <c r="BX20" s="102">
        <f ca="1">BL49+AD49</f>
        <v>1615</v>
      </c>
      <c r="BY20" s="102">
        <f ca="1">AF49+BN49</f>
        <v>927.27</v>
      </c>
      <c r="BZ20" s="102">
        <f ca="1">BP49+AH49</f>
        <v>2542.2700000000004</v>
      </c>
      <c r="CA20" s="99">
        <f ca="1">SUM(G56,J56,M56,P56,S56,V56,Y56,AO56,AR56,AU56,AX56,BA56,BD56,BG56)</f>
        <v>7625</v>
      </c>
      <c r="CB20" s="18"/>
      <c r="CC20" s="8"/>
      <c r="CD20" s="8"/>
      <c r="CE20" s="8"/>
      <c r="CF20" s="8"/>
      <c r="CG20" s="8"/>
      <c r="CH20" s="8"/>
      <c r="CI20" s="8"/>
      <c r="CJ20" s="8"/>
      <c r="CK20" s="8"/>
    </row>
    <row r="21" spans="2:89" ht="15.75" thickBot="1" x14ac:dyDescent="0.3">
      <c r="B21" s="80">
        <v>2</v>
      </c>
      <c r="C21" s="72"/>
      <c r="D21" s="74" t="str">
        <f>VLOOKUP(B21,Sheet1!$B$5:$C$14,2)</f>
        <v>Shyam Sharma</v>
      </c>
      <c r="E21" s="77">
        <f ca="1">VLOOKUP(B21,Sheet1!$B$5:$H$14,6)</f>
        <v>20</v>
      </c>
      <c r="F21" s="93">
        <f ca="1">VLOOKUP(B21,Sheet1!$B$5:$H$14,7)</f>
        <v>0.18</v>
      </c>
      <c r="G21" s="12">
        <v>0.33333333333333331</v>
      </c>
      <c r="H21" s="13" t="s">
        <v>20</v>
      </c>
      <c r="I21" s="14">
        <v>0.5</v>
      </c>
      <c r="J21" s="12">
        <v>0.33333333333333331</v>
      </c>
      <c r="K21" s="13" t="s">
        <v>20</v>
      </c>
      <c r="L21" s="14">
        <v>0.5</v>
      </c>
      <c r="M21" s="12">
        <v>0.33333333333333331</v>
      </c>
      <c r="N21" s="13" t="s">
        <v>20</v>
      </c>
      <c r="O21" s="14">
        <v>0.5</v>
      </c>
      <c r="P21" s="12">
        <v>0.33333333333333331</v>
      </c>
      <c r="Q21" s="13" t="s">
        <v>20</v>
      </c>
      <c r="R21" s="14">
        <v>0.5</v>
      </c>
      <c r="S21" s="12">
        <v>0.33333333333333331</v>
      </c>
      <c r="T21" s="13" t="s">
        <v>20</v>
      </c>
      <c r="U21" s="14">
        <v>0.5</v>
      </c>
      <c r="V21" s="12">
        <v>0.33333333333333331</v>
      </c>
      <c r="W21" s="13" t="s">
        <v>20</v>
      </c>
      <c r="X21" s="14">
        <v>0.5</v>
      </c>
      <c r="Y21" s="12">
        <v>0.40625</v>
      </c>
      <c r="Z21" s="13" t="s">
        <v>20</v>
      </c>
      <c r="AA21" s="14">
        <v>0.5</v>
      </c>
      <c r="AB21" s="83">
        <f>SUM(G22,G25,J22,J25,M22,M25,P22,P25,S22,S25,V22,V25,Y22,Y25)</f>
        <v>46</v>
      </c>
      <c r="AC21" s="84"/>
      <c r="AD21" s="89">
        <f ca="1">AB21*E21</f>
        <v>920</v>
      </c>
      <c r="AE21" s="84"/>
      <c r="AF21" s="89">
        <f ca="1">SUM(G31,J31,M31,P31,S31,V31,Y31)</f>
        <v>671.4</v>
      </c>
      <c r="AG21" s="84"/>
      <c r="AH21" s="89">
        <f ca="1">SUM(AD21+AF21)</f>
        <v>1591.4</v>
      </c>
      <c r="AI21" s="84"/>
      <c r="AK21" s="80">
        <v>2</v>
      </c>
      <c r="AL21" s="72"/>
      <c r="AM21" s="74" t="str">
        <f>VLOOKUP(AK21,Sheet1!$B$5:$C$14,2)</f>
        <v>Shyam Sharma</v>
      </c>
      <c r="AN21" s="77">
        <f ca="1">VLOOKUP(AK21,Sheet1!$B$5:$H$14,6)</f>
        <v>20</v>
      </c>
      <c r="AO21" s="12">
        <v>0.33333333333333331</v>
      </c>
      <c r="AP21" s="13" t="s">
        <v>20</v>
      </c>
      <c r="AQ21" s="14">
        <v>0.5</v>
      </c>
      <c r="AR21" s="12">
        <v>0.33333333333333331</v>
      </c>
      <c r="AS21" s="13" t="s">
        <v>20</v>
      </c>
      <c r="AT21" s="14">
        <v>0.5</v>
      </c>
      <c r="AU21" s="12">
        <v>0.33333333333333331</v>
      </c>
      <c r="AV21" s="13" t="s">
        <v>20</v>
      </c>
      <c r="AW21" s="14">
        <v>0.5</v>
      </c>
      <c r="AX21" s="12">
        <v>0.33333333333333331</v>
      </c>
      <c r="AY21" s="13" t="s">
        <v>20</v>
      </c>
      <c r="AZ21" s="14">
        <v>0.5</v>
      </c>
      <c r="BA21" s="12">
        <v>0.33333333333333331</v>
      </c>
      <c r="BB21" s="13" t="s">
        <v>20</v>
      </c>
      <c r="BC21" s="14">
        <v>0.5</v>
      </c>
      <c r="BD21" s="12">
        <v>0.33333333333333331</v>
      </c>
      <c r="BE21" s="13" t="s">
        <v>20</v>
      </c>
      <c r="BF21" s="14">
        <v>0.5</v>
      </c>
      <c r="BG21" s="12">
        <v>0.40625</v>
      </c>
      <c r="BH21" s="13" t="s">
        <v>20</v>
      </c>
      <c r="BI21" s="14">
        <v>0.5</v>
      </c>
      <c r="BJ21" s="83">
        <f>SUM(AO22,AO25,AR22,AR25,AU22,AU25,AX22,AX25,BA22,BA25,BD22,BD25,BG22,BG25)</f>
        <v>46</v>
      </c>
      <c r="BK21" s="84"/>
      <c r="BL21" s="89">
        <f ca="1">BJ21*AN21</f>
        <v>920</v>
      </c>
      <c r="BM21" s="84"/>
      <c r="BN21" s="89">
        <f ca="1">SUM(AO31,AR31,AU31,AX31,BA31,BD31,BG31)</f>
        <v>516.34</v>
      </c>
      <c r="BO21" s="84"/>
      <c r="BP21" s="89">
        <f ca="1">SUM(BL21+BN21)</f>
        <v>1436.3400000000001</v>
      </c>
      <c r="BQ21" s="84"/>
      <c r="BR21" s="8"/>
      <c r="BS21" s="4"/>
      <c r="BT21" s="100"/>
      <c r="BU21" s="108"/>
      <c r="BV21" s="109"/>
      <c r="BW21" s="118"/>
      <c r="BX21" s="103"/>
      <c r="BY21" s="103"/>
      <c r="BZ21" s="103"/>
      <c r="CA21" s="100"/>
      <c r="CB21" s="18"/>
      <c r="CC21" s="8"/>
      <c r="CD21" s="8"/>
      <c r="CE21" s="8"/>
      <c r="CF21" s="8"/>
      <c r="CG21" s="8"/>
      <c r="CH21" s="8"/>
      <c r="CI21" s="8"/>
      <c r="CJ21" s="8"/>
      <c r="CK21" s="8"/>
    </row>
    <row r="22" spans="2:89" ht="15" customHeight="1" thickBot="1" x14ac:dyDescent="0.3">
      <c r="B22" s="81"/>
      <c r="C22" s="72"/>
      <c r="D22" s="75"/>
      <c r="E22" s="78"/>
      <c r="F22" s="94"/>
      <c r="G22" s="56">
        <f>(I21-G21)*24</f>
        <v>4</v>
      </c>
      <c r="H22" s="57"/>
      <c r="I22" s="58"/>
      <c r="J22" s="56">
        <f>(L21-J21)*24</f>
        <v>4</v>
      </c>
      <c r="K22" s="57"/>
      <c r="L22" s="58"/>
      <c r="M22" s="56">
        <f>(O21-M21)*24</f>
        <v>4</v>
      </c>
      <c r="N22" s="57"/>
      <c r="O22" s="58"/>
      <c r="P22" s="56">
        <f>(R21-P21)*24</f>
        <v>4</v>
      </c>
      <c r="Q22" s="57"/>
      <c r="R22" s="58"/>
      <c r="S22" s="56">
        <f>(U21-S21)*24</f>
        <v>4</v>
      </c>
      <c r="T22" s="57"/>
      <c r="U22" s="58"/>
      <c r="V22" s="56">
        <f>(X21-V21)*24</f>
        <v>4</v>
      </c>
      <c r="W22" s="57"/>
      <c r="X22" s="58"/>
      <c r="Y22" s="56">
        <f>(AA21-Y21)*24</f>
        <v>2.25</v>
      </c>
      <c r="Z22" s="57"/>
      <c r="AA22" s="58"/>
      <c r="AB22" s="85"/>
      <c r="AC22" s="86"/>
      <c r="AD22" s="85"/>
      <c r="AE22" s="86"/>
      <c r="AF22" s="85"/>
      <c r="AG22" s="86"/>
      <c r="AH22" s="85"/>
      <c r="AI22" s="86"/>
      <c r="AK22" s="81"/>
      <c r="AL22" s="72"/>
      <c r="AM22" s="75"/>
      <c r="AN22" s="78"/>
      <c r="AO22" s="56">
        <f>(AQ21-AO21)*24</f>
        <v>4</v>
      </c>
      <c r="AP22" s="57"/>
      <c r="AQ22" s="58"/>
      <c r="AR22" s="56">
        <f>(AT21-AR21)*24</f>
        <v>4</v>
      </c>
      <c r="AS22" s="57"/>
      <c r="AT22" s="58"/>
      <c r="AU22" s="56">
        <f>(AW21-AU21)*24</f>
        <v>4</v>
      </c>
      <c r="AV22" s="57"/>
      <c r="AW22" s="58"/>
      <c r="AX22" s="56">
        <f>(AZ21-AX21)*24</f>
        <v>4</v>
      </c>
      <c r="AY22" s="57"/>
      <c r="AZ22" s="58"/>
      <c r="BA22" s="56">
        <f>(BC21-BA21)*24</f>
        <v>4</v>
      </c>
      <c r="BB22" s="57"/>
      <c r="BC22" s="58"/>
      <c r="BD22" s="56">
        <f>(BF21-BD21)*24</f>
        <v>4</v>
      </c>
      <c r="BE22" s="57"/>
      <c r="BF22" s="58"/>
      <c r="BG22" s="56">
        <f>(BI21-BG21)*24</f>
        <v>2.25</v>
      </c>
      <c r="BH22" s="57"/>
      <c r="BI22" s="58"/>
      <c r="BJ22" s="85"/>
      <c r="BK22" s="86"/>
      <c r="BL22" s="85"/>
      <c r="BM22" s="86"/>
      <c r="BN22" s="85"/>
      <c r="BO22" s="86"/>
      <c r="BP22" s="85"/>
      <c r="BQ22" s="86"/>
      <c r="BR22" s="8"/>
      <c r="BS22" s="4"/>
      <c r="BT22" s="101"/>
      <c r="BU22" s="119"/>
      <c r="BV22" s="110"/>
      <c r="BW22" s="111"/>
      <c r="BX22" s="104"/>
      <c r="BY22" s="104"/>
      <c r="BZ22" s="104"/>
      <c r="CA22" s="101"/>
      <c r="CB22" s="18"/>
      <c r="CC22" s="8"/>
      <c r="CD22" s="8"/>
      <c r="CE22" s="8"/>
      <c r="CF22" s="8"/>
      <c r="CG22" s="8"/>
      <c r="CH22" s="8"/>
      <c r="CI22" s="8"/>
      <c r="CJ22" s="8"/>
      <c r="CK22" s="8"/>
    </row>
    <row r="23" spans="2:89" ht="15.75" customHeight="1" thickBot="1" x14ac:dyDescent="0.3">
      <c r="B23" s="81"/>
      <c r="C23" s="72"/>
      <c r="D23" s="75"/>
      <c r="E23" s="78"/>
      <c r="F23" s="94"/>
      <c r="G23" s="59"/>
      <c r="H23" s="60"/>
      <c r="I23" s="61"/>
      <c r="J23" s="59"/>
      <c r="K23" s="60"/>
      <c r="L23" s="61"/>
      <c r="M23" s="59"/>
      <c r="N23" s="60"/>
      <c r="O23" s="61"/>
      <c r="P23" s="59"/>
      <c r="Q23" s="60"/>
      <c r="R23" s="61"/>
      <c r="S23" s="59"/>
      <c r="T23" s="60"/>
      <c r="U23" s="61"/>
      <c r="V23" s="59"/>
      <c r="W23" s="60"/>
      <c r="X23" s="61"/>
      <c r="Y23" s="59"/>
      <c r="Z23" s="60"/>
      <c r="AA23" s="61"/>
      <c r="AB23" s="85"/>
      <c r="AC23" s="86"/>
      <c r="AD23" s="85"/>
      <c r="AE23" s="86"/>
      <c r="AF23" s="85"/>
      <c r="AG23" s="86"/>
      <c r="AH23" s="85"/>
      <c r="AI23" s="86"/>
      <c r="AK23" s="81"/>
      <c r="AL23" s="72"/>
      <c r="AM23" s="75"/>
      <c r="AN23" s="78"/>
      <c r="AO23" s="59"/>
      <c r="AP23" s="60"/>
      <c r="AQ23" s="61"/>
      <c r="AR23" s="59"/>
      <c r="AS23" s="60"/>
      <c r="AT23" s="61"/>
      <c r="AU23" s="59"/>
      <c r="AV23" s="60"/>
      <c r="AW23" s="61"/>
      <c r="AX23" s="59"/>
      <c r="AY23" s="60"/>
      <c r="AZ23" s="61"/>
      <c r="BA23" s="59"/>
      <c r="BB23" s="60"/>
      <c r="BC23" s="61"/>
      <c r="BD23" s="59"/>
      <c r="BE23" s="60"/>
      <c r="BF23" s="61"/>
      <c r="BG23" s="59"/>
      <c r="BH23" s="60"/>
      <c r="BI23" s="61"/>
      <c r="BJ23" s="85"/>
      <c r="BK23" s="86"/>
      <c r="BL23" s="85"/>
      <c r="BM23" s="86"/>
      <c r="BN23" s="85"/>
      <c r="BO23" s="86"/>
      <c r="BP23" s="85"/>
      <c r="BQ23" s="86"/>
      <c r="BR23" s="8"/>
      <c r="BS23" s="4"/>
      <c r="BT23" s="115" t="s">
        <v>28</v>
      </c>
      <c r="BU23" s="116"/>
      <c r="BV23" s="116"/>
      <c r="BW23" s="117"/>
      <c r="BX23" s="31" t="s">
        <v>42</v>
      </c>
      <c r="BY23" s="31" t="s">
        <v>43</v>
      </c>
      <c r="BZ23" s="31" t="s">
        <v>29</v>
      </c>
      <c r="CA23" s="31" t="s">
        <v>40</v>
      </c>
      <c r="CB23" s="18"/>
      <c r="CC23" s="8"/>
      <c r="CD23" s="8"/>
      <c r="CE23" s="8"/>
      <c r="CF23" s="8"/>
      <c r="CG23" s="8"/>
      <c r="CH23" s="8"/>
      <c r="CI23" s="8"/>
      <c r="CJ23" s="8"/>
      <c r="CK23" s="8"/>
    </row>
    <row r="24" spans="2:89" ht="15.75" customHeight="1" thickBot="1" x14ac:dyDescent="0.3">
      <c r="B24" s="81"/>
      <c r="C24" s="72"/>
      <c r="D24" s="75"/>
      <c r="E24" s="78"/>
      <c r="F24" s="94"/>
      <c r="G24" s="10">
        <v>0.54166666666666663</v>
      </c>
      <c r="H24" s="11" t="s">
        <v>21</v>
      </c>
      <c r="I24" s="15">
        <v>0.66666666666666663</v>
      </c>
      <c r="J24" s="10">
        <v>0.54166666666666663</v>
      </c>
      <c r="K24" s="11" t="s">
        <v>21</v>
      </c>
      <c r="L24" s="15">
        <v>0.66666666666666663</v>
      </c>
      <c r="M24" s="10">
        <v>0.54166666666666663</v>
      </c>
      <c r="N24" s="11" t="s">
        <v>21</v>
      </c>
      <c r="O24" s="15">
        <v>0.66666666666666663</v>
      </c>
      <c r="P24" s="10">
        <v>0.54166666666666663</v>
      </c>
      <c r="Q24" s="11" t="s">
        <v>21</v>
      </c>
      <c r="R24" s="15">
        <v>0.64583333333333337</v>
      </c>
      <c r="S24" s="10">
        <v>0.54166666666666663</v>
      </c>
      <c r="T24" s="11" t="s">
        <v>21</v>
      </c>
      <c r="U24" s="15">
        <v>0.66666666666666663</v>
      </c>
      <c r="V24" s="10">
        <v>0.54166666666666663</v>
      </c>
      <c r="W24" s="11" t="s">
        <v>21</v>
      </c>
      <c r="X24" s="15">
        <v>0.66666666666666663</v>
      </c>
      <c r="Y24" s="10">
        <v>0.5625</v>
      </c>
      <c r="Z24" s="11" t="s">
        <v>21</v>
      </c>
      <c r="AA24" s="15">
        <v>0.65625</v>
      </c>
      <c r="AB24" s="85"/>
      <c r="AC24" s="86"/>
      <c r="AD24" s="85"/>
      <c r="AE24" s="86"/>
      <c r="AF24" s="85"/>
      <c r="AG24" s="86"/>
      <c r="AH24" s="85"/>
      <c r="AI24" s="86"/>
      <c r="AK24" s="81"/>
      <c r="AL24" s="72"/>
      <c r="AM24" s="75"/>
      <c r="AN24" s="78"/>
      <c r="AO24" s="10">
        <v>0.54166666666666663</v>
      </c>
      <c r="AP24" s="11" t="s">
        <v>21</v>
      </c>
      <c r="AQ24" s="15">
        <v>0.66666666666666663</v>
      </c>
      <c r="AR24" s="10">
        <v>0.54166666666666663</v>
      </c>
      <c r="AS24" s="11" t="s">
        <v>21</v>
      </c>
      <c r="AT24" s="15">
        <v>0.66666666666666663</v>
      </c>
      <c r="AU24" s="10">
        <v>0.54166666666666663</v>
      </c>
      <c r="AV24" s="11" t="s">
        <v>21</v>
      </c>
      <c r="AW24" s="15">
        <v>0.66666666666666663</v>
      </c>
      <c r="AX24" s="10">
        <v>0.54166666666666663</v>
      </c>
      <c r="AY24" s="11" t="s">
        <v>21</v>
      </c>
      <c r="AZ24" s="15">
        <v>0.64583333333333337</v>
      </c>
      <c r="BA24" s="10">
        <v>0.54166666666666663</v>
      </c>
      <c r="BB24" s="11" t="s">
        <v>21</v>
      </c>
      <c r="BC24" s="15">
        <v>0.66666666666666663</v>
      </c>
      <c r="BD24" s="10">
        <v>0.54166666666666663</v>
      </c>
      <c r="BE24" s="11" t="s">
        <v>21</v>
      </c>
      <c r="BF24" s="15">
        <v>0.66666666666666663</v>
      </c>
      <c r="BG24" s="10">
        <v>0.5625</v>
      </c>
      <c r="BH24" s="11" t="s">
        <v>21</v>
      </c>
      <c r="BI24" s="15">
        <v>0.65625</v>
      </c>
      <c r="BJ24" s="85"/>
      <c r="BK24" s="86"/>
      <c r="BL24" s="85"/>
      <c r="BM24" s="86"/>
      <c r="BN24" s="85"/>
      <c r="BO24" s="86"/>
      <c r="BP24" s="85"/>
      <c r="BQ24" s="86"/>
      <c r="BR24" s="8"/>
      <c r="BS24" s="4"/>
      <c r="BT24" s="99">
        <f>B63</f>
        <v>5</v>
      </c>
      <c r="BU24" s="105">
        <f>AB63+BJ63</f>
        <v>94.5</v>
      </c>
      <c r="BV24" s="106"/>
      <c r="BW24" s="107"/>
      <c r="BX24" s="102">
        <f ca="1">BL63+AD63</f>
        <v>2268</v>
      </c>
      <c r="BY24" s="102">
        <f ca="1">AF63+BN63</f>
        <v>1085.46</v>
      </c>
      <c r="BZ24" s="102">
        <f ca="1">BP63+AH63</f>
        <v>3353.46</v>
      </c>
      <c r="CA24" s="99">
        <f ca="1">SUM(G70,J70,M70,S70,P70,V70,Y70,AO70,AR70,AU70,AX70,BA70,BD70,BG70)</f>
        <v>8226</v>
      </c>
      <c r="CB24" s="18"/>
      <c r="CC24" s="8"/>
      <c r="CD24" s="8"/>
      <c r="CE24" s="8"/>
      <c r="CF24" s="8"/>
      <c r="CG24" s="8"/>
      <c r="CH24" s="8"/>
      <c r="CI24" s="8"/>
      <c r="CJ24" s="8"/>
      <c r="CK24" s="8"/>
    </row>
    <row r="25" spans="2:89" x14ac:dyDescent="0.25">
      <c r="B25" s="81"/>
      <c r="C25" s="72"/>
      <c r="D25" s="75"/>
      <c r="E25" s="78"/>
      <c r="F25" s="94"/>
      <c r="G25" s="56">
        <f>(I24-G24)*24</f>
        <v>3</v>
      </c>
      <c r="H25" s="57"/>
      <c r="I25" s="58"/>
      <c r="J25" s="56">
        <f>(L24-J24)*24</f>
        <v>3</v>
      </c>
      <c r="K25" s="57"/>
      <c r="L25" s="58"/>
      <c r="M25" s="56">
        <f>(O24-M24)*24</f>
        <v>3</v>
      </c>
      <c r="N25" s="57"/>
      <c r="O25" s="58"/>
      <c r="P25" s="56">
        <f>(R24-P24)*24</f>
        <v>2.5000000000000018</v>
      </c>
      <c r="Q25" s="57"/>
      <c r="R25" s="58"/>
      <c r="S25" s="56">
        <f>(U24-S24)*24</f>
        <v>3</v>
      </c>
      <c r="T25" s="57"/>
      <c r="U25" s="58"/>
      <c r="V25" s="56">
        <f>(X24-V24)*24</f>
        <v>3</v>
      </c>
      <c r="W25" s="57"/>
      <c r="X25" s="58"/>
      <c r="Y25" s="56">
        <f>(AA24-Y24)*24</f>
        <v>2.25</v>
      </c>
      <c r="Z25" s="57"/>
      <c r="AA25" s="58"/>
      <c r="AB25" s="85"/>
      <c r="AC25" s="86"/>
      <c r="AD25" s="85"/>
      <c r="AE25" s="86"/>
      <c r="AF25" s="85"/>
      <c r="AG25" s="86"/>
      <c r="AH25" s="85"/>
      <c r="AI25" s="86"/>
      <c r="AK25" s="81"/>
      <c r="AL25" s="72"/>
      <c r="AM25" s="75"/>
      <c r="AN25" s="78"/>
      <c r="AO25" s="56">
        <f>(AQ24-AO24)*24</f>
        <v>3</v>
      </c>
      <c r="AP25" s="57"/>
      <c r="AQ25" s="58"/>
      <c r="AR25" s="56">
        <f>(AT24-AR24)*24</f>
        <v>3</v>
      </c>
      <c r="AS25" s="57"/>
      <c r="AT25" s="58"/>
      <c r="AU25" s="56">
        <f>(AW24-AU24)*24</f>
        <v>3</v>
      </c>
      <c r="AV25" s="57"/>
      <c r="AW25" s="58"/>
      <c r="AX25" s="56">
        <f>(AZ24-AX24)*24</f>
        <v>2.5000000000000018</v>
      </c>
      <c r="AY25" s="57"/>
      <c r="AZ25" s="58"/>
      <c r="BA25" s="56">
        <f>(BC24-BA24)*24</f>
        <v>3</v>
      </c>
      <c r="BB25" s="57"/>
      <c r="BC25" s="58"/>
      <c r="BD25" s="56">
        <f>(BF24-BD24)*24</f>
        <v>3</v>
      </c>
      <c r="BE25" s="57"/>
      <c r="BF25" s="58"/>
      <c r="BG25" s="56">
        <f>(BI24-BG24)*24</f>
        <v>2.25</v>
      </c>
      <c r="BH25" s="57"/>
      <c r="BI25" s="58"/>
      <c r="BJ25" s="85"/>
      <c r="BK25" s="86"/>
      <c r="BL25" s="85"/>
      <c r="BM25" s="86"/>
      <c r="BN25" s="85"/>
      <c r="BO25" s="86"/>
      <c r="BP25" s="85"/>
      <c r="BQ25" s="86"/>
      <c r="BR25" s="8"/>
      <c r="BS25" s="4"/>
      <c r="BT25" s="100"/>
      <c r="BU25" s="108"/>
      <c r="BV25" s="109"/>
      <c r="BW25" s="118"/>
      <c r="BX25" s="103"/>
      <c r="BY25" s="103"/>
      <c r="BZ25" s="103"/>
      <c r="CA25" s="100"/>
      <c r="CB25" s="18"/>
      <c r="CC25" s="8"/>
      <c r="CD25" s="8"/>
      <c r="CE25" s="8"/>
      <c r="CF25" s="8"/>
      <c r="CG25" s="8"/>
      <c r="CH25" s="8"/>
      <c r="CI25" s="8"/>
      <c r="CJ25" s="8"/>
      <c r="CK25" s="8"/>
    </row>
    <row r="26" spans="2:89" ht="15.75" customHeight="1" thickBot="1" x14ac:dyDescent="0.3">
      <c r="B26" s="81"/>
      <c r="C26" s="72"/>
      <c r="D26" s="75"/>
      <c r="E26" s="78"/>
      <c r="F26" s="94"/>
      <c r="G26" s="59"/>
      <c r="H26" s="60"/>
      <c r="I26" s="61"/>
      <c r="J26" s="59"/>
      <c r="K26" s="60"/>
      <c r="L26" s="61"/>
      <c r="M26" s="59"/>
      <c r="N26" s="60"/>
      <c r="O26" s="61"/>
      <c r="P26" s="59"/>
      <c r="Q26" s="60"/>
      <c r="R26" s="61"/>
      <c r="S26" s="59"/>
      <c r="T26" s="60"/>
      <c r="U26" s="61"/>
      <c r="V26" s="59"/>
      <c r="W26" s="60"/>
      <c r="X26" s="61"/>
      <c r="Y26" s="59"/>
      <c r="Z26" s="60"/>
      <c r="AA26" s="61"/>
      <c r="AB26" s="85"/>
      <c r="AC26" s="86"/>
      <c r="AD26" s="85"/>
      <c r="AE26" s="86"/>
      <c r="AF26" s="85"/>
      <c r="AG26" s="86"/>
      <c r="AH26" s="85"/>
      <c r="AI26" s="86"/>
      <c r="AK26" s="81"/>
      <c r="AL26" s="72"/>
      <c r="AM26" s="75"/>
      <c r="AN26" s="78"/>
      <c r="AO26" s="59"/>
      <c r="AP26" s="60"/>
      <c r="AQ26" s="61"/>
      <c r="AR26" s="59"/>
      <c r="AS26" s="60"/>
      <c r="AT26" s="61"/>
      <c r="AU26" s="59"/>
      <c r="AV26" s="60"/>
      <c r="AW26" s="61"/>
      <c r="AX26" s="59"/>
      <c r="AY26" s="60"/>
      <c r="AZ26" s="61"/>
      <c r="BA26" s="59"/>
      <c r="BB26" s="60"/>
      <c r="BC26" s="61"/>
      <c r="BD26" s="59"/>
      <c r="BE26" s="60"/>
      <c r="BF26" s="61"/>
      <c r="BG26" s="59"/>
      <c r="BH26" s="60"/>
      <c r="BI26" s="61"/>
      <c r="BJ26" s="85"/>
      <c r="BK26" s="86"/>
      <c r="BL26" s="85"/>
      <c r="BM26" s="86"/>
      <c r="BN26" s="85"/>
      <c r="BO26" s="86"/>
      <c r="BP26" s="85"/>
      <c r="BQ26" s="86"/>
      <c r="BR26" s="8"/>
      <c r="BS26" s="4"/>
      <c r="BT26" s="101"/>
      <c r="BU26" s="119"/>
      <c r="BV26" s="110"/>
      <c r="BW26" s="111"/>
      <c r="BX26" s="104"/>
      <c r="BY26" s="104"/>
      <c r="BZ26" s="104"/>
      <c r="CA26" s="101"/>
      <c r="CB26" s="18"/>
      <c r="CC26" s="8"/>
      <c r="CD26" s="8"/>
      <c r="CE26" s="8"/>
      <c r="CF26" s="8"/>
      <c r="CG26" s="8"/>
      <c r="CH26" s="8"/>
      <c r="CI26" s="8"/>
      <c r="CJ26" s="8"/>
      <c r="CK26" s="8"/>
    </row>
    <row r="27" spans="2:89" ht="15.75" customHeight="1" thickBot="1" x14ac:dyDescent="0.3">
      <c r="B27" s="81"/>
      <c r="C27" s="72"/>
      <c r="D27" s="75"/>
      <c r="E27" s="78"/>
      <c r="F27" s="94"/>
      <c r="G27" s="56" t="s">
        <v>34</v>
      </c>
      <c r="H27" s="57"/>
      <c r="I27" s="58"/>
      <c r="J27" s="56" t="s">
        <v>34</v>
      </c>
      <c r="K27" s="57"/>
      <c r="L27" s="58"/>
      <c r="M27" s="56" t="s">
        <v>34</v>
      </c>
      <c r="N27" s="57"/>
      <c r="O27" s="58"/>
      <c r="P27" s="56" t="s">
        <v>34</v>
      </c>
      <c r="Q27" s="57"/>
      <c r="R27" s="58"/>
      <c r="S27" s="56" t="s">
        <v>34</v>
      </c>
      <c r="T27" s="57"/>
      <c r="U27" s="58"/>
      <c r="V27" s="56" t="s">
        <v>34</v>
      </c>
      <c r="W27" s="57"/>
      <c r="X27" s="58"/>
      <c r="Y27" s="56" t="s">
        <v>34</v>
      </c>
      <c r="Z27" s="57"/>
      <c r="AA27" s="58"/>
      <c r="AB27" s="85"/>
      <c r="AC27" s="86"/>
      <c r="AD27" s="85"/>
      <c r="AE27" s="86"/>
      <c r="AF27" s="85"/>
      <c r="AG27" s="86"/>
      <c r="AH27" s="85"/>
      <c r="AI27" s="86"/>
      <c r="AK27" s="81"/>
      <c r="AL27" s="72"/>
      <c r="AM27" s="75"/>
      <c r="AN27" s="78"/>
      <c r="AO27" s="69" t="s">
        <v>34</v>
      </c>
      <c r="AP27" s="70"/>
      <c r="AQ27" s="71"/>
      <c r="AR27" s="69" t="s">
        <v>34</v>
      </c>
      <c r="AS27" s="70"/>
      <c r="AT27" s="71"/>
      <c r="AU27" s="69" t="s">
        <v>34</v>
      </c>
      <c r="AV27" s="70"/>
      <c r="AW27" s="71"/>
      <c r="AX27" s="69" t="s">
        <v>34</v>
      </c>
      <c r="AY27" s="70"/>
      <c r="AZ27" s="71"/>
      <c r="BA27" s="69" t="s">
        <v>34</v>
      </c>
      <c r="BB27" s="70"/>
      <c r="BC27" s="71"/>
      <c r="BD27" s="69" t="s">
        <v>34</v>
      </c>
      <c r="BE27" s="70"/>
      <c r="BF27" s="71"/>
      <c r="BG27" s="69" t="s">
        <v>34</v>
      </c>
      <c r="BH27" s="70"/>
      <c r="BI27" s="71"/>
      <c r="BJ27" s="85"/>
      <c r="BK27" s="86"/>
      <c r="BL27" s="85"/>
      <c r="BM27" s="86"/>
      <c r="BN27" s="85"/>
      <c r="BO27" s="86"/>
      <c r="BP27" s="85"/>
      <c r="BQ27" s="86"/>
      <c r="BR27" s="8"/>
      <c r="BS27" s="4"/>
      <c r="BT27" s="115" t="s">
        <v>28</v>
      </c>
      <c r="BU27" s="116"/>
      <c r="BV27" s="116"/>
      <c r="BW27" s="117"/>
      <c r="BX27" s="31" t="s">
        <v>42</v>
      </c>
      <c r="BY27" s="31" t="s">
        <v>43</v>
      </c>
      <c r="BZ27" s="31" t="s">
        <v>29</v>
      </c>
      <c r="CA27" s="31" t="s">
        <v>40</v>
      </c>
      <c r="CB27" s="18"/>
      <c r="CC27" s="8"/>
      <c r="CD27" s="8"/>
      <c r="CE27" s="8"/>
      <c r="CF27" s="8"/>
      <c r="CG27" s="8"/>
      <c r="CH27" s="8"/>
      <c r="CI27" s="8"/>
      <c r="CJ27" s="8"/>
      <c r="CK27" s="8"/>
    </row>
    <row r="28" spans="2:89" ht="15.75" customHeight="1" x14ac:dyDescent="0.25">
      <c r="B28" s="81"/>
      <c r="C28" s="72"/>
      <c r="D28" s="75"/>
      <c r="E28" s="78"/>
      <c r="F28" s="94"/>
      <c r="G28" s="56">
        <f ca="1">RANDBETWEEN(100,1000)</f>
        <v>912</v>
      </c>
      <c r="H28" s="57"/>
      <c r="I28" s="58"/>
      <c r="J28" s="56">
        <f t="shared" ref="J28" ca="1" si="20">RANDBETWEEN(100,1000)</f>
        <v>682</v>
      </c>
      <c r="K28" s="57"/>
      <c r="L28" s="58"/>
      <c r="M28" s="56">
        <f t="shared" ref="M28" ca="1" si="21">RANDBETWEEN(100,1000)</f>
        <v>116</v>
      </c>
      <c r="N28" s="57"/>
      <c r="O28" s="58"/>
      <c r="P28" s="56">
        <f t="shared" ref="P28" ca="1" si="22">RANDBETWEEN(100,1000)</f>
        <v>122</v>
      </c>
      <c r="Q28" s="57"/>
      <c r="R28" s="58"/>
      <c r="S28" s="56">
        <f t="shared" ref="S28" ca="1" si="23">RANDBETWEEN(100,1000)</f>
        <v>753</v>
      </c>
      <c r="T28" s="57"/>
      <c r="U28" s="58"/>
      <c r="V28" s="56">
        <f t="shared" ref="V28" ca="1" si="24">RANDBETWEEN(100,1000)</f>
        <v>834</v>
      </c>
      <c r="W28" s="57"/>
      <c r="X28" s="58"/>
      <c r="Y28" s="56">
        <f t="shared" ref="Y28" ca="1" si="25">RANDBETWEEN(100,1000)</f>
        <v>311</v>
      </c>
      <c r="Z28" s="57"/>
      <c r="AA28" s="58"/>
      <c r="AB28" s="85"/>
      <c r="AC28" s="86"/>
      <c r="AD28" s="85"/>
      <c r="AE28" s="86"/>
      <c r="AF28" s="85"/>
      <c r="AG28" s="86"/>
      <c r="AH28" s="85"/>
      <c r="AI28" s="86"/>
      <c r="AK28" s="81"/>
      <c r="AL28" s="72"/>
      <c r="AM28" s="75"/>
      <c r="AN28" s="78"/>
      <c r="AO28" s="56">
        <f ca="1">RANDBETWEEN(100,1000)</f>
        <v>168</v>
      </c>
      <c r="AP28" s="57"/>
      <c r="AQ28" s="58"/>
      <c r="AR28" s="56">
        <f ca="1">RANDBETWEEN(100,1000)</f>
        <v>941</v>
      </c>
      <c r="AS28" s="57"/>
      <c r="AT28" s="58"/>
      <c r="AU28" s="56">
        <f t="shared" ref="AU28" ca="1" si="26">RANDBETWEEN(100,1000)</f>
        <v>949</v>
      </c>
      <c r="AV28" s="57"/>
      <c r="AW28" s="58"/>
      <c r="AX28" s="56">
        <f t="shared" ref="AX28" ca="1" si="27">RANDBETWEEN(100,1000)</f>
        <v>666</v>
      </c>
      <c r="AY28" s="57"/>
      <c r="AZ28" s="58"/>
      <c r="BA28" s="56">
        <f t="shared" ref="BA28" ca="1" si="28">RANDBETWEEN(100,1000)</f>
        <v>927</v>
      </c>
      <c r="BB28" s="57"/>
      <c r="BC28" s="58"/>
      <c r="BD28" s="56">
        <f t="shared" ref="BD28" ca="1" si="29">RANDBETWEEN(100,1000)</f>
        <v>211</v>
      </c>
      <c r="BE28" s="57"/>
      <c r="BF28" s="58"/>
      <c r="BG28" s="56">
        <f t="shared" ref="BG28" ca="1" si="30">RANDBETWEEN(100,1000)</f>
        <v>832</v>
      </c>
      <c r="BH28" s="57"/>
      <c r="BI28" s="58"/>
      <c r="BJ28" s="85"/>
      <c r="BK28" s="86"/>
      <c r="BL28" s="85"/>
      <c r="BM28" s="86"/>
      <c r="BN28" s="85"/>
      <c r="BO28" s="86"/>
      <c r="BP28" s="85"/>
      <c r="BQ28" s="86"/>
      <c r="BR28" s="8"/>
      <c r="BS28" s="4"/>
      <c r="BT28" s="99">
        <f>B77</f>
        <v>6</v>
      </c>
      <c r="BU28" s="105">
        <f>BJ77+AB77</f>
        <v>94.5</v>
      </c>
      <c r="BV28" s="106"/>
      <c r="BW28" s="107"/>
      <c r="BX28" s="102">
        <f ca="1">AD77+BL77</f>
        <v>2173.5</v>
      </c>
      <c r="BY28" s="102">
        <f ca="1">AF77+BN77</f>
        <v>1144.7</v>
      </c>
      <c r="BZ28" s="102">
        <f ca="1">BP77+AH77</f>
        <v>3318.2</v>
      </c>
      <c r="CA28" s="99">
        <f ca="1">SUM(G84:AA85,AO84:BI85)</f>
        <v>9873</v>
      </c>
      <c r="CB28" s="18"/>
    </row>
    <row r="29" spans="2:89" ht="15.75" thickBot="1" x14ac:dyDescent="0.3">
      <c r="B29" s="81"/>
      <c r="C29" s="72"/>
      <c r="D29" s="75"/>
      <c r="E29" s="78"/>
      <c r="F29" s="94"/>
      <c r="G29" s="59"/>
      <c r="H29" s="60"/>
      <c r="I29" s="61"/>
      <c r="J29" s="59"/>
      <c r="K29" s="60"/>
      <c r="L29" s="61"/>
      <c r="M29" s="59"/>
      <c r="N29" s="60"/>
      <c r="O29" s="61"/>
      <c r="P29" s="59"/>
      <c r="Q29" s="60"/>
      <c r="R29" s="61"/>
      <c r="S29" s="59"/>
      <c r="T29" s="60"/>
      <c r="U29" s="61"/>
      <c r="V29" s="59"/>
      <c r="W29" s="60"/>
      <c r="X29" s="61"/>
      <c r="Y29" s="59"/>
      <c r="Z29" s="60"/>
      <c r="AA29" s="61"/>
      <c r="AB29" s="85"/>
      <c r="AC29" s="86"/>
      <c r="AD29" s="85"/>
      <c r="AE29" s="86"/>
      <c r="AF29" s="85"/>
      <c r="AG29" s="86"/>
      <c r="AH29" s="85"/>
      <c r="AI29" s="86"/>
      <c r="AK29" s="81"/>
      <c r="AL29" s="72"/>
      <c r="AM29" s="75"/>
      <c r="AN29" s="78"/>
      <c r="AO29" s="59"/>
      <c r="AP29" s="60"/>
      <c r="AQ29" s="61"/>
      <c r="AR29" s="59"/>
      <c r="AS29" s="60"/>
      <c r="AT29" s="61"/>
      <c r="AU29" s="59"/>
      <c r="AV29" s="60"/>
      <c r="AW29" s="61"/>
      <c r="AX29" s="59"/>
      <c r="AY29" s="60"/>
      <c r="AZ29" s="61"/>
      <c r="BA29" s="59"/>
      <c r="BB29" s="60"/>
      <c r="BC29" s="61"/>
      <c r="BD29" s="59"/>
      <c r="BE29" s="60"/>
      <c r="BF29" s="61"/>
      <c r="BG29" s="59"/>
      <c r="BH29" s="60"/>
      <c r="BI29" s="61"/>
      <c r="BJ29" s="85"/>
      <c r="BK29" s="86"/>
      <c r="BL29" s="85"/>
      <c r="BM29" s="86"/>
      <c r="BN29" s="85"/>
      <c r="BO29" s="86"/>
      <c r="BP29" s="85"/>
      <c r="BQ29" s="86"/>
      <c r="BR29" s="8"/>
      <c r="BS29" s="4"/>
      <c r="BT29" s="100"/>
      <c r="BU29" s="108"/>
      <c r="BV29" s="109"/>
      <c r="BW29" s="118"/>
      <c r="BX29" s="103"/>
      <c r="BY29" s="103"/>
      <c r="BZ29" s="103"/>
      <c r="CA29" s="100"/>
      <c r="CB29" s="18"/>
    </row>
    <row r="30" spans="2:89" ht="15.75" customHeight="1" thickBot="1" x14ac:dyDescent="0.3">
      <c r="B30" s="81"/>
      <c r="C30" s="72"/>
      <c r="D30" s="75"/>
      <c r="E30" s="78"/>
      <c r="F30" s="94"/>
      <c r="G30" s="69" t="s">
        <v>37</v>
      </c>
      <c r="H30" s="70"/>
      <c r="I30" s="71"/>
      <c r="J30" s="69" t="s">
        <v>37</v>
      </c>
      <c r="K30" s="70"/>
      <c r="L30" s="71"/>
      <c r="M30" s="69" t="s">
        <v>37</v>
      </c>
      <c r="N30" s="70"/>
      <c r="O30" s="71"/>
      <c r="P30" s="69" t="s">
        <v>37</v>
      </c>
      <c r="Q30" s="70"/>
      <c r="R30" s="71"/>
      <c r="S30" s="69" t="s">
        <v>37</v>
      </c>
      <c r="T30" s="70"/>
      <c r="U30" s="71"/>
      <c r="V30" s="69" t="s">
        <v>37</v>
      </c>
      <c r="W30" s="70"/>
      <c r="X30" s="71"/>
      <c r="Y30" s="69" t="s">
        <v>37</v>
      </c>
      <c r="Z30" s="70"/>
      <c r="AA30" s="71"/>
      <c r="AB30" s="85"/>
      <c r="AC30" s="86"/>
      <c r="AD30" s="85"/>
      <c r="AE30" s="86"/>
      <c r="AF30" s="85"/>
      <c r="AG30" s="86"/>
      <c r="AH30" s="85"/>
      <c r="AI30" s="86"/>
      <c r="AK30" s="81"/>
      <c r="AL30" s="72"/>
      <c r="AM30" s="75"/>
      <c r="AN30" s="78"/>
      <c r="AO30" s="69" t="s">
        <v>33</v>
      </c>
      <c r="AP30" s="70"/>
      <c r="AQ30" s="71"/>
      <c r="AR30" s="69" t="s">
        <v>33</v>
      </c>
      <c r="AS30" s="70"/>
      <c r="AT30" s="71"/>
      <c r="AU30" s="69" t="s">
        <v>33</v>
      </c>
      <c r="AV30" s="70"/>
      <c r="AW30" s="71"/>
      <c r="AX30" s="69" t="s">
        <v>33</v>
      </c>
      <c r="AY30" s="70"/>
      <c r="AZ30" s="71"/>
      <c r="BA30" s="69" t="s">
        <v>33</v>
      </c>
      <c r="BB30" s="70"/>
      <c r="BC30" s="71"/>
      <c r="BD30" s="69" t="s">
        <v>33</v>
      </c>
      <c r="BE30" s="70"/>
      <c r="BF30" s="71"/>
      <c r="BG30" s="69" t="s">
        <v>33</v>
      </c>
      <c r="BH30" s="70"/>
      <c r="BI30" s="71"/>
      <c r="BJ30" s="85"/>
      <c r="BK30" s="86"/>
      <c r="BL30" s="85"/>
      <c r="BM30" s="86"/>
      <c r="BN30" s="85"/>
      <c r="BO30" s="86"/>
      <c r="BP30" s="85"/>
      <c r="BQ30" s="86"/>
      <c r="BR30" s="8"/>
      <c r="BS30" s="23"/>
      <c r="BT30" s="101"/>
      <c r="BU30" s="119"/>
      <c r="BV30" s="110"/>
      <c r="BW30" s="111"/>
      <c r="BX30" s="104"/>
      <c r="BY30" s="104"/>
      <c r="BZ30" s="104"/>
      <c r="CA30" s="101"/>
      <c r="CB30" s="20"/>
    </row>
    <row r="31" spans="2:89" ht="15" customHeight="1" thickBot="1" x14ac:dyDescent="0.3">
      <c r="B31" s="81"/>
      <c r="C31" s="72"/>
      <c r="D31" s="75"/>
      <c r="E31" s="78"/>
      <c r="F31" s="94"/>
      <c r="G31" s="91">
        <f ca="1">G28*$F$21</f>
        <v>164.16</v>
      </c>
      <c r="H31" s="62"/>
      <c r="I31" s="63"/>
      <c r="J31" s="91">
        <f t="shared" ref="J31" ca="1" si="31">J28*$F$21</f>
        <v>122.75999999999999</v>
      </c>
      <c r="K31" s="62"/>
      <c r="L31" s="63"/>
      <c r="M31" s="91">
        <f t="shared" ref="M31" ca="1" si="32">M28*$F$21</f>
        <v>20.88</v>
      </c>
      <c r="N31" s="62"/>
      <c r="O31" s="63"/>
      <c r="P31" s="91">
        <f t="shared" ref="P31" ca="1" si="33">P28*$F$21</f>
        <v>21.96</v>
      </c>
      <c r="Q31" s="62"/>
      <c r="R31" s="63"/>
      <c r="S31" s="91">
        <f t="shared" ref="S31" ca="1" si="34">S28*$F$21</f>
        <v>135.54</v>
      </c>
      <c r="T31" s="62"/>
      <c r="U31" s="63"/>
      <c r="V31" s="91">
        <f t="shared" ref="V31" ca="1" si="35">V28*$F$21</f>
        <v>150.12</v>
      </c>
      <c r="W31" s="62"/>
      <c r="X31" s="63"/>
      <c r="Y31" s="91">
        <f t="shared" ref="Y31" ca="1" si="36">Y28*$F$21</f>
        <v>55.98</v>
      </c>
      <c r="Z31" s="62"/>
      <c r="AA31" s="63"/>
      <c r="AB31" s="85"/>
      <c r="AC31" s="86"/>
      <c r="AD31" s="85"/>
      <c r="AE31" s="86"/>
      <c r="AF31" s="85"/>
      <c r="AG31" s="86"/>
      <c r="AH31" s="85"/>
      <c r="AI31" s="86"/>
      <c r="AK31" s="81"/>
      <c r="AL31" s="72"/>
      <c r="AM31" s="75"/>
      <c r="AN31" s="78"/>
      <c r="AO31" s="62">
        <f ca="1">AO28*$F$7</f>
        <v>18.48</v>
      </c>
      <c r="AP31" s="62"/>
      <c r="AQ31" s="63"/>
      <c r="AR31" s="62">
        <f ca="1">AR28*$F$7</f>
        <v>103.51</v>
      </c>
      <c r="AS31" s="62"/>
      <c r="AT31" s="63"/>
      <c r="AU31" s="62">
        <f t="shared" ref="AU31" ca="1" si="37">AU28*$F$7</f>
        <v>104.39</v>
      </c>
      <c r="AV31" s="62"/>
      <c r="AW31" s="63"/>
      <c r="AX31" s="62">
        <f t="shared" ref="AX31" ca="1" si="38">AX28*$F$7</f>
        <v>73.260000000000005</v>
      </c>
      <c r="AY31" s="62"/>
      <c r="AZ31" s="63"/>
      <c r="BA31" s="62">
        <f t="shared" ref="BA31" ca="1" si="39">BA28*$F$7</f>
        <v>101.97</v>
      </c>
      <c r="BB31" s="62"/>
      <c r="BC31" s="63"/>
      <c r="BD31" s="62">
        <f t="shared" ref="BD31" ca="1" si="40">BD28*$F$7</f>
        <v>23.21</v>
      </c>
      <c r="BE31" s="62"/>
      <c r="BF31" s="63"/>
      <c r="BG31" s="62">
        <f t="shared" ref="BG31" ca="1" si="41">BG28*$F$7</f>
        <v>91.52</v>
      </c>
      <c r="BH31" s="62"/>
      <c r="BI31" s="63"/>
      <c r="BJ31" s="85"/>
      <c r="BK31" s="86"/>
      <c r="BL31" s="85"/>
      <c r="BM31" s="86"/>
      <c r="BN31" s="85"/>
      <c r="BO31" s="86"/>
      <c r="BP31" s="85"/>
      <c r="BQ31" s="86"/>
      <c r="BR31" s="8"/>
      <c r="BS31" s="23"/>
      <c r="BT31" s="115" t="s">
        <v>28</v>
      </c>
      <c r="BU31" s="116"/>
      <c r="BV31" s="116"/>
      <c r="BW31" s="117"/>
      <c r="BX31" s="31" t="s">
        <v>42</v>
      </c>
      <c r="BY31" s="31" t="s">
        <v>43</v>
      </c>
      <c r="BZ31" s="31" t="s">
        <v>29</v>
      </c>
      <c r="CA31" s="31" t="s">
        <v>40</v>
      </c>
      <c r="CB31" s="20"/>
    </row>
    <row r="32" spans="2:89" ht="15.75" customHeight="1" thickBot="1" x14ac:dyDescent="0.3">
      <c r="B32" s="82"/>
      <c r="C32" s="73"/>
      <c r="D32" s="76"/>
      <c r="E32" s="79"/>
      <c r="F32" s="95"/>
      <c r="G32" s="92"/>
      <c r="H32" s="64"/>
      <c r="I32" s="65"/>
      <c r="J32" s="92"/>
      <c r="K32" s="64"/>
      <c r="L32" s="65"/>
      <c r="M32" s="92"/>
      <c r="N32" s="64"/>
      <c r="O32" s="65"/>
      <c r="P32" s="92"/>
      <c r="Q32" s="64"/>
      <c r="R32" s="65"/>
      <c r="S32" s="92"/>
      <c r="T32" s="64"/>
      <c r="U32" s="65"/>
      <c r="V32" s="92"/>
      <c r="W32" s="64"/>
      <c r="X32" s="65"/>
      <c r="Y32" s="92"/>
      <c r="Z32" s="64"/>
      <c r="AA32" s="65"/>
      <c r="AB32" s="87"/>
      <c r="AC32" s="88"/>
      <c r="AD32" s="87"/>
      <c r="AE32" s="88"/>
      <c r="AF32" s="87"/>
      <c r="AG32" s="88"/>
      <c r="AH32" s="87"/>
      <c r="AI32" s="88"/>
      <c r="AK32" s="82"/>
      <c r="AL32" s="73"/>
      <c r="AM32" s="76"/>
      <c r="AN32" s="79"/>
      <c r="AO32" s="64"/>
      <c r="AP32" s="64"/>
      <c r="AQ32" s="65"/>
      <c r="AR32" s="64"/>
      <c r="AS32" s="64"/>
      <c r="AT32" s="65"/>
      <c r="AU32" s="64"/>
      <c r="AV32" s="64"/>
      <c r="AW32" s="65"/>
      <c r="AX32" s="64"/>
      <c r="AY32" s="64"/>
      <c r="AZ32" s="65"/>
      <c r="BA32" s="64"/>
      <c r="BB32" s="64"/>
      <c r="BC32" s="65"/>
      <c r="BD32" s="64"/>
      <c r="BE32" s="64"/>
      <c r="BF32" s="65"/>
      <c r="BG32" s="64"/>
      <c r="BH32" s="64"/>
      <c r="BI32" s="65"/>
      <c r="BJ32" s="87"/>
      <c r="BK32" s="88"/>
      <c r="BL32" s="87"/>
      <c r="BM32" s="88"/>
      <c r="BN32" s="87"/>
      <c r="BO32" s="88"/>
      <c r="BP32" s="87"/>
      <c r="BQ32" s="88"/>
      <c r="BR32" s="8"/>
      <c r="BS32" s="23"/>
      <c r="BT32" s="99">
        <f>B91</f>
        <v>7</v>
      </c>
      <c r="BU32" s="105">
        <f>BJ91+AB91</f>
        <v>93.5</v>
      </c>
      <c r="BV32" s="106"/>
      <c r="BW32" s="107"/>
      <c r="BX32" s="102">
        <f ca="1">BL91+AD91</f>
        <v>1776.5</v>
      </c>
      <c r="BY32" s="102">
        <f ca="1">AF91+BN91</f>
        <v>1034.8300000000002</v>
      </c>
      <c r="BZ32" s="102">
        <f ca="1">BP91+AH91</f>
        <v>2811.33</v>
      </c>
      <c r="CA32" s="99">
        <f ca="1">SUM(G98:AA99,AO98:BI99)</f>
        <v>8330</v>
      </c>
      <c r="CB32" s="20"/>
    </row>
    <row r="33" spans="2:80" ht="15.75" thickBot="1" x14ac:dyDescent="0.3">
      <c r="B33" s="7" t="s">
        <v>7</v>
      </c>
      <c r="C33" s="90"/>
      <c r="D33" s="6" t="s">
        <v>1</v>
      </c>
      <c r="E33" s="6" t="s">
        <v>8</v>
      </c>
      <c r="F33" s="6" t="s">
        <v>33</v>
      </c>
      <c r="G33" s="56" t="s">
        <v>19</v>
      </c>
      <c r="H33" s="57"/>
      <c r="I33" s="58"/>
      <c r="J33" s="56" t="s">
        <v>22</v>
      </c>
      <c r="K33" s="57"/>
      <c r="L33" s="58"/>
      <c r="M33" s="56" t="s">
        <v>23</v>
      </c>
      <c r="N33" s="57"/>
      <c r="O33" s="58"/>
      <c r="P33" s="56" t="s">
        <v>24</v>
      </c>
      <c r="Q33" s="57"/>
      <c r="R33" s="58"/>
      <c r="S33" s="56" t="s">
        <v>25</v>
      </c>
      <c r="T33" s="57"/>
      <c r="U33" s="58"/>
      <c r="V33" s="56" t="s">
        <v>26</v>
      </c>
      <c r="W33" s="57"/>
      <c r="X33" s="58"/>
      <c r="Y33" s="56" t="s">
        <v>27</v>
      </c>
      <c r="Z33" s="57"/>
      <c r="AA33" s="58"/>
      <c r="AB33" s="56" t="s">
        <v>28</v>
      </c>
      <c r="AC33" s="58"/>
      <c r="AD33" s="56" t="s">
        <v>29</v>
      </c>
      <c r="AE33" s="58"/>
      <c r="AF33" s="56" t="s">
        <v>35</v>
      </c>
      <c r="AG33" s="58"/>
      <c r="AH33" s="56" t="s">
        <v>36</v>
      </c>
      <c r="AI33" s="58"/>
      <c r="AK33" s="7" t="s">
        <v>7</v>
      </c>
      <c r="AL33" s="90"/>
      <c r="AM33" s="6" t="s">
        <v>1</v>
      </c>
      <c r="AN33" s="6" t="s">
        <v>8</v>
      </c>
      <c r="AO33" s="56" t="s">
        <v>19</v>
      </c>
      <c r="AP33" s="57"/>
      <c r="AQ33" s="58"/>
      <c r="AR33" s="56" t="s">
        <v>22</v>
      </c>
      <c r="AS33" s="57"/>
      <c r="AT33" s="58"/>
      <c r="AU33" s="56" t="s">
        <v>23</v>
      </c>
      <c r="AV33" s="57"/>
      <c r="AW33" s="58"/>
      <c r="AX33" s="56" t="s">
        <v>24</v>
      </c>
      <c r="AY33" s="57"/>
      <c r="AZ33" s="58"/>
      <c r="BA33" s="56" t="s">
        <v>25</v>
      </c>
      <c r="BB33" s="57"/>
      <c r="BC33" s="58"/>
      <c r="BD33" s="56" t="s">
        <v>26</v>
      </c>
      <c r="BE33" s="57"/>
      <c r="BF33" s="58"/>
      <c r="BG33" s="56" t="s">
        <v>27</v>
      </c>
      <c r="BH33" s="57"/>
      <c r="BI33" s="58"/>
      <c r="BJ33" s="56" t="s">
        <v>28</v>
      </c>
      <c r="BK33" s="58"/>
      <c r="BL33" s="56" t="s">
        <v>29</v>
      </c>
      <c r="BM33" s="58"/>
      <c r="BN33" s="56" t="s">
        <v>35</v>
      </c>
      <c r="BO33" s="58"/>
      <c r="BP33" s="56" t="s">
        <v>36</v>
      </c>
      <c r="BQ33" s="58"/>
      <c r="BR33" s="1"/>
      <c r="BS33" s="23"/>
      <c r="BT33" s="100"/>
      <c r="BU33" s="108"/>
      <c r="BV33" s="109"/>
      <c r="BW33" s="118"/>
      <c r="BX33" s="103"/>
      <c r="BY33" s="103"/>
      <c r="BZ33" s="103"/>
      <c r="CA33" s="100"/>
      <c r="CB33" s="20"/>
    </row>
    <row r="34" spans="2:80" ht="15.75" customHeight="1" thickBot="1" x14ac:dyDescent="0.3">
      <c r="B34" s="6"/>
      <c r="C34" s="72"/>
      <c r="F34" s="3"/>
      <c r="G34" s="69"/>
      <c r="H34" s="70"/>
      <c r="I34" s="71"/>
      <c r="J34" s="69"/>
      <c r="K34" s="70"/>
      <c r="L34" s="71"/>
      <c r="M34" s="69"/>
      <c r="N34" s="70"/>
      <c r="O34" s="71"/>
      <c r="P34" s="69"/>
      <c r="Q34" s="70"/>
      <c r="R34" s="71"/>
      <c r="S34" s="69"/>
      <c r="T34" s="70"/>
      <c r="U34" s="71"/>
      <c r="V34" s="69"/>
      <c r="W34" s="70"/>
      <c r="X34" s="71"/>
      <c r="Y34" s="69"/>
      <c r="Z34" s="70"/>
      <c r="AA34" s="71"/>
      <c r="AB34" s="59"/>
      <c r="AC34" s="61"/>
      <c r="AD34" s="59"/>
      <c r="AE34" s="61"/>
      <c r="AF34" s="59"/>
      <c r="AG34" s="61"/>
      <c r="AH34" s="59"/>
      <c r="AI34" s="61"/>
      <c r="AK34" s="6"/>
      <c r="AL34" s="72"/>
      <c r="AO34" s="69"/>
      <c r="AP34" s="70"/>
      <c r="AQ34" s="71"/>
      <c r="AR34" s="69"/>
      <c r="AS34" s="70"/>
      <c r="AT34" s="71"/>
      <c r="AU34" s="69"/>
      <c r="AV34" s="70"/>
      <c r="AW34" s="71"/>
      <c r="AX34" s="69"/>
      <c r="AY34" s="70"/>
      <c r="AZ34" s="71"/>
      <c r="BA34" s="69"/>
      <c r="BB34" s="70"/>
      <c r="BC34" s="71"/>
      <c r="BD34" s="69"/>
      <c r="BE34" s="70"/>
      <c r="BF34" s="71"/>
      <c r="BG34" s="69"/>
      <c r="BH34" s="70"/>
      <c r="BI34" s="71"/>
      <c r="BJ34" s="59"/>
      <c r="BK34" s="61"/>
      <c r="BL34" s="59"/>
      <c r="BM34" s="61"/>
      <c r="BN34" s="59"/>
      <c r="BO34" s="61"/>
      <c r="BP34" s="59"/>
      <c r="BQ34" s="61"/>
      <c r="BR34" s="1"/>
      <c r="BS34" s="23"/>
      <c r="BT34" s="101"/>
      <c r="BU34" s="119"/>
      <c r="BV34" s="110"/>
      <c r="BW34" s="111"/>
      <c r="BX34" s="104"/>
      <c r="BY34" s="104"/>
      <c r="BZ34" s="104"/>
      <c r="CA34" s="101"/>
      <c r="CB34" s="20"/>
    </row>
    <row r="35" spans="2:80" ht="15.75" customHeight="1" thickBot="1" x14ac:dyDescent="0.3">
      <c r="B35" s="80">
        <v>3</v>
      </c>
      <c r="C35" s="72"/>
      <c r="D35" s="74" t="str">
        <f>VLOOKUP(B35,Sheet1!$B$5:$C$14,2)</f>
        <v>Gita Basnet</v>
      </c>
      <c r="E35" s="77">
        <f ca="1">VLOOKUP(B35,Sheet1!$B$5:$H$14,6)</f>
        <v>18</v>
      </c>
      <c r="F35" s="93">
        <f ca="1">VLOOKUP(B35,Sheet1!$B$5:$H$14,7)</f>
        <v>0.19</v>
      </c>
      <c r="G35" s="12">
        <v>0.33333333333333331</v>
      </c>
      <c r="H35" s="13" t="s">
        <v>20</v>
      </c>
      <c r="I35" s="14">
        <v>0.5</v>
      </c>
      <c r="J35" s="12">
        <v>0.33333333333333331</v>
      </c>
      <c r="K35" s="13" t="s">
        <v>20</v>
      </c>
      <c r="L35" s="14">
        <v>0.5</v>
      </c>
      <c r="M35" s="12">
        <v>0.33333333333333331</v>
      </c>
      <c r="N35" s="13" t="s">
        <v>20</v>
      </c>
      <c r="O35" s="14">
        <v>0.5</v>
      </c>
      <c r="P35" s="12">
        <v>0.33333333333333331</v>
      </c>
      <c r="Q35" s="13" t="s">
        <v>20</v>
      </c>
      <c r="R35" s="14">
        <v>0.5</v>
      </c>
      <c r="S35" s="12">
        <v>0.33333333333333331</v>
      </c>
      <c r="T35" s="13" t="s">
        <v>20</v>
      </c>
      <c r="U35" s="14">
        <v>0.5</v>
      </c>
      <c r="V35" s="12">
        <v>0.33333333333333331</v>
      </c>
      <c r="W35" s="13" t="s">
        <v>20</v>
      </c>
      <c r="X35" s="14">
        <v>0.5</v>
      </c>
      <c r="Y35" s="12">
        <v>0.40625</v>
      </c>
      <c r="Z35" s="13" t="s">
        <v>20</v>
      </c>
      <c r="AA35" s="14">
        <v>0.5</v>
      </c>
      <c r="AB35" s="83">
        <f>SUM(G36,G39,J36,J39,M36,M39,P36,P39,S36,S39,V36,V39,Y36,Y39)</f>
        <v>46</v>
      </c>
      <c r="AC35" s="84"/>
      <c r="AD35" s="89">
        <f ca="1">AB35*E35</f>
        <v>828</v>
      </c>
      <c r="AE35" s="84"/>
      <c r="AF35" s="89">
        <f ca="1">SUM(G45,J45,M45,P45,S45,V45,Y45)</f>
        <v>686.66000000000008</v>
      </c>
      <c r="AG35" s="84"/>
      <c r="AH35" s="89">
        <f ca="1">SUM(AD35+AF35)</f>
        <v>1514.66</v>
      </c>
      <c r="AI35" s="84"/>
      <c r="AK35" s="80">
        <v>3</v>
      </c>
      <c r="AL35" s="72"/>
      <c r="AM35" s="74" t="str">
        <f>VLOOKUP(AK35,Sheet1!$B$5:$C$14,2)</f>
        <v>Gita Basnet</v>
      </c>
      <c r="AN35" s="77">
        <f ca="1">VLOOKUP(AK35,Sheet1!$B$5:$H$14,6)</f>
        <v>18</v>
      </c>
      <c r="AO35" s="12">
        <v>0.33333333333333331</v>
      </c>
      <c r="AP35" s="13" t="s">
        <v>20</v>
      </c>
      <c r="AQ35" s="14">
        <v>0.5</v>
      </c>
      <c r="AR35" s="12">
        <v>0.33333333333333331</v>
      </c>
      <c r="AS35" s="13" t="s">
        <v>20</v>
      </c>
      <c r="AT35" s="14">
        <v>0.5</v>
      </c>
      <c r="AU35" s="12">
        <v>0.33333333333333331</v>
      </c>
      <c r="AV35" s="13" t="s">
        <v>20</v>
      </c>
      <c r="AW35" s="14">
        <v>0.5</v>
      </c>
      <c r="AX35" s="12">
        <v>0.33333333333333331</v>
      </c>
      <c r="AY35" s="13" t="s">
        <v>20</v>
      </c>
      <c r="AZ35" s="14">
        <v>0.5</v>
      </c>
      <c r="BA35" s="12">
        <v>0.33333333333333331</v>
      </c>
      <c r="BB35" s="13" t="s">
        <v>20</v>
      </c>
      <c r="BC35" s="14">
        <v>0.5</v>
      </c>
      <c r="BD35" s="12">
        <v>0.33333333333333331</v>
      </c>
      <c r="BE35" s="13" t="s">
        <v>20</v>
      </c>
      <c r="BF35" s="14">
        <v>0.5</v>
      </c>
      <c r="BG35" s="12">
        <v>0.40625</v>
      </c>
      <c r="BH35" s="13" t="s">
        <v>20</v>
      </c>
      <c r="BI35" s="14">
        <v>0.5</v>
      </c>
      <c r="BJ35" s="83">
        <f>SUM(AO36,AO39,AR36,AR39,AU36,AU39,AX36,AX39,BA36,BA39,BD36,BD39,BG36,BG39)</f>
        <v>46</v>
      </c>
      <c r="BK35" s="84"/>
      <c r="BL35" s="89">
        <f ca="1">BJ35*AN35</f>
        <v>828</v>
      </c>
      <c r="BM35" s="84"/>
      <c r="BN35" s="89">
        <f ca="1">SUM(AO45,AR45,AU45,AX45,BA45,BD45,BG45)</f>
        <v>377.84999999999997</v>
      </c>
      <c r="BO35" s="84"/>
      <c r="BP35" s="89">
        <f ca="1">SUM(BL35+BN35)</f>
        <v>1205.8499999999999</v>
      </c>
      <c r="BQ35" s="84"/>
      <c r="BR35" s="8"/>
      <c r="BS35" s="23"/>
      <c r="BT35" s="115" t="s">
        <v>28</v>
      </c>
      <c r="BU35" s="116"/>
      <c r="BV35" s="116"/>
      <c r="BW35" s="117"/>
      <c r="BX35" s="32">
        <f ca="1">BL105+AD105</f>
        <v>2292</v>
      </c>
      <c r="BY35" s="31" t="s">
        <v>43</v>
      </c>
      <c r="BZ35" s="31" t="s">
        <v>29</v>
      </c>
      <c r="CA35" s="31" t="s">
        <v>40</v>
      </c>
      <c r="CB35" s="20"/>
    </row>
    <row r="36" spans="2:80" ht="15.75" customHeight="1" x14ac:dyDescent="0.25">
      <c r="B36" s="81"/>
      <c r="C36" s="72"/>
      <c r="D36" s="75"/>
      <c r="E36" s="78"/>
      <c r="F36" s="94"/>
      <c r="G36" s="56">
        <f>(I35-G35)*24</f>
        <v>4</v>
      </c>
      <c r="H36" s="57"/>
      <c r="I36" s="58"/>
      <c r="J36" s="56">
        <f>(L35-J35)*24</f>
        <v>4</v>
      </c>
      <c r="K36" s="57"/>
      <c r="L36" s="58"/>
      <c r="M36" s="56">
        <f>(O35-M35)*24</f>
        <v>4</v>
      </c>
      <c r="N36" s="57"/>
      <c r="O36" s="58"/>
      <c r="P36" s="56">
        <f>(R35-P35)*24</f>
        <v>4</v>
      </c>
      <c r="Q36" s="57"/>
      <c r="R36" s="58"/>
      <c r="S36" s="56">
        <f>(U35-S35)*24</f>
        <v>4</v>
      </c>
      <c r="T36" s="57"/>
      <c r="U36" s="58"/>
      <c r="V36" s="56">
        <f>(X35-V35)*24</f>
        <v>4</v>
      </c>
      <c r="W36" s="57"/>
      <c r="X36" s="58"/>
      <c r="Y36" s="56">
        <f>(AA35-Y35)*24</f>
        <v>2.25</v>
      </c>
      <c r="Z36" s="57"/>
      <c r="AA36" s="58"/>
      <c r="AB36" s="85"/>
      <c r="AC36" s="86"/>
      <c r="AD36" s="85"/>
      <c r="AE36" s="86"/>
      <c r="AF36" s="85"/>
      <c r="AG36" s="86"/>
      <c r="AH36" s="85"/>
      <c r="AI36" s="86"/>
      <c r="AK36" s="81"/>
      <c r="AL36" s="72"/>
      <c r="AM36" s="75"/>
      <c r="AN36" s="78"/>
      <c r="AO36" s="56">
        <f>(AQ35-AO35)*24</f>
        <v>4</v>
      </c>
      <c r="AP36" s="57"/>
      <c r="AQ36" s="58"/>
      <c r="AR36" s="56">
        <f>(AT35-AR35)*24</f>
        <v>4</v>
      </c>
      <c r="AS36" s="57"/>
      <c r="AT36" s="58"/>
      <c r="AU36" s="56">
        <f>(AW35-AU35)*24</f>
        <v>4</v>
      </c>
      <c r="AV36" s="57"/>
      <c r="AW36" s="58"/>
      <c r="AX36" s="56">
        <f>(AZ35-AX35)*24</f>
        <v>4</v>
      </c>
      <c r="AY36" s="57"/>
      <c r="AZ36" s="58"/>
      <c r="BA36" s="56">
        <f>(BC35-BA35)*24</f>
        <v>4</v>
      </c>
      <c r="BB36" s="57"/>
      <c r="BC36" s="58"/>
      <c r="BD36" s="56">
        <f>(BF35-BD35)*24</f>
        <v>4</v>
      </c>
      <c r="BE36" s="57"/>
      <c r="BF36" s="58"/>
      <c r="BG36" s="56">
        <f>(BI35-BG35)*24</f>
        <v>2.25</v>
      </c>
      <c r="BH36" s="57"/>
      <c r="BI36" s="58"/>
      <c r="BJ36" s="85"/>
      <c r="BK36" s="86"/>
      <c r="BL36" s="85"/>
      <c r="BM36" s="86"/>
      <c r="BN36" s="85"/>
      <c r="BO36" s="86"/>
      <c r="BP36" s="85"/>
      <c r="BQ36" s="86"/>
      <c r="BR36" s="8"/>
      <c r="BS36" s="23"/>
      <c r="BT36" s="99">
        <f>B105</f>
        <v>8</v>
      </c>
      <c r="BU36" s="105">
        <f>BJ105+AB105</f>
        <v>95.5</v>
      </c>
      <c r="BV36" s="106"/>
      <c r="BW36" s="107"/>
      <c r="BX36" s="102">
        <f ca="1">SUM(AD105+BL105)</f>
        <v>2292</v>
      </c>
      <c r="BY36" s="102">
        <f ca="1">AF105+BN105</f>
        <v>1035.1600000000001</v>
      </c>
      <c r="BZ36" s="44">
        <f ca="1">BP105+AH105</f>
        <v>3327.16</v>
      </c>
      <c r="CA36" s="99">
        <f ca="1">SUM(G112:AA113,AO112:BI113)</f>
        <v>7926</v>
      </c>
      <c r="CB36" s="20"/>
    </row>
    <row r="37" spans="2:80" ht="15.75" customHeight="1" thickBot="1" x14ac:dyDescent="0.3">
      <c r="B37" s="81"/>
      <c r="C37" s="72"/>
      <c r="D37" s="75"/>
      <c r="E37" s="78"/>
      <c r="F37" s="94"/>
      <c r="G37" s="59"/>
      <c r="H37" s="60"/>
      <c r="I37" s="61"/>
      <c r="J37" s="59"/>
      <c r="K37" s="60"/>
      <c r="L37" s="61"/>
      <c r="M37" s="59"/>
      <c r="N37" s="60"/>
      <c r="O37" s="61"/>
      <c r="P37" s="59"/>
      <c r="Q37" s="60"/>
      <c r="R37" s="61"/>
      <c r="S37" s="59"/>
      <c r="T37" s="60"/>
      <c r="U37" s="61"/>
      <c r="V37" s="59"/>
      <c r="W37" s="60"/>
      <c r="X37" s="61"/>
      <c r="Y37" s="59"/>
      <c r="Z37" s="60"/>
      <c r="AA37" s="61"/>
      <c r="AB37" s="85"/>
      <c r="AC37" s="86"/>
      <c r="AD37" s="85"/>
      <c r="AE37" s="86"/>
      <c r="AF37" s="85"/>
      <c r="AG37" s="86"/>
      <c r="AH37" s="85"/>
      <c r="AI37" s="86"/>
      <c r="AK37" s="81"/>
      <c r="AL37" s="72"/>
      <c r="AM37" s="75"/>
      <c r="AN37" s="78"/>
      <c r="AO37" s="59"/>
      <c r="AP37" s="60"/>
      <c r="AQ37" s="61"/>
      <c r="AR37" s="59"/>
      <c r="AS37" s="60"/>
      <c r="AT37" s="61"/>
      <c r="AU37" s="59"/>
      <c r="AV37" s="60"/>
      <c r="AW37" s="61"/>
      <c r="AX37" s="59"/>
      <c r="AY37" s="60"/>
      <c r="AZ37" s="61"/>
      <c r="BA37" s="59"/>
      <c r="BB37" s="60"/>
      <c r="BC37" s="61"/>
      <c r="BD37" s="59"/>
      <c r="BE37" s="60"/>
      <c r="BF37" s="61"/>
      <c r="BG37" s="59"/>
      <c r="BH37" s="60"/>
      <c r="BI37" s="61"/>
      <c r="BJ37" s="85"/>
      <c r="BK37" s="86"/>
      <c r="BL37" s="85"/>
      <c r="BM37" s="86"/>
      <c r="BN37" s="85"/>
      <c r="BO37" s="86"/>
      <c r="BP37" s="85"/>
      <c r="BQ37" s="86"/>
      <c r="BR37" s="8"/>
      <c r="BS37" s="23"/>
      <c r="BT37" s="100"/>
      <c r="BU37" s="108"/>
      <c r="BV37" s="109"/>
      <c r="BW37" s="118"/>
      <c r="BX37" s="103"/>
      <c r="BY37" s="103"/>
      <c r="BZ37" s="45"/>
      <c r="CA37" s="100"/>
      <c r="CB37" s="20"/>
    </row>
    <row r="38" spans="2:80" ht="15.75" customHeight="1" thickBot="1" x14ac:dyDescent="0.3">
      <c r="B38" s="81"/>
      <c r="C38" s="72"/>
      <c r="D38" s="75"/>
      <c r="E38" s="78"/>
      <c r="F38" s="94"/>
      <c r="G38" s="10">
        <v>0.54166666666666663</v>
      </c>
      <c r="H38" s="11" t="s">
        <v>21</v>
      </c>
      <c r="I38" s="15">
        <v>0.66666666666666663</v>
      </c>
      <c r="J38" s="10">
        <v>0.54166666666666663</v>
      </c>
      <c r="K38" s="11" t="s">
        <v>21</v>
      </c>
      <c r="L38" s="15">
        <v>0.66666666666666663</v>
      </c>
      <c r="M38" s="10">
        <v>0.54166666666666663</v>
      </c>
      <c r="N38" s="11" t="s">
        <v>21</v>
      </c>
      <c r="O38" s="15">
        <v>0.66666666666666663</v>
      </c>
      <c r="P38" s="10">
        <v>0.54166666666666663</v>
      </c>
      <c r="Q38" s="11" t="s">
        <v>21</v>
      </c>
      <c r="R38" s="15">
        <v>0.64583333333333337</v>
      </c>
      <c r="S38" s="10">
        <v>0.54166666666666663</v>
      </c>
      <c r="T38" s="11" t="s">
        <v>21</v>
      </c>
      <c r="U38" s="15">
        <v>0.66666666666666663</v>
      </c>
      <c r="V38" s="10">
        <v>0.54166666666666663</v>
      </c>
      <c r="W38" s="11" t="s">
        <v>21</v>
      </c>
      <c r="X38" s="15">
        <v>0.66666666666666663</v>
      </c>
      <c r="Y38" s="10">
        <v>0.5625</v>
      </c>
      <c r="Z38" s="11" t="s">
        <v>21</v>
      </c>
      <c r="AA38" s="15">
        <v>0.65625</v>
      </c>
      <c r="AB38" s="85"/>
      <c r="AC38" s="86"/>
      <c r="AD38" s="85"/>
      <c r="AE38" s="86"/>
      <c r="AF38" s="85"/>
      <c r="AG38" s="86"/>
      <c r="AH38" s="85"/>
      <c r="AI38" s="86"/>
      <c r="AK38" s="81"/>
      <c r="AL38" s="72"/>
      <c r="AM38" s="75"/>
      <c r="AN38" s="78"/>
      <c r="AO38" s="10">
        <v>0.54166666666666663</v>
      </c>
      <c r="AP38" s="11" t="s">
        <v>21</v>
      </c>
      <c r="AQ38" s="15">
        <v>0.66666666666666663</v>
      </c>
      <c r="AR38" s="10">
        <v>0.54166666666666663</v>
      </c>
      <c r="AS38" s="11" t="s">
        <v>21</v>
      </c>
      <c r="AT38" s="15">
        <v>0.66666666666666663</v>
      </c>
      <c r="AU38" s="10">
        <v>0.54166666666666663</v>
      </c>
      <c r="AV38" s="11" t="s">
        <v>21</v>
      </c>
      <c r="AW38" s="15">
        <v>0.66666666666666663</v>
      </c>
      <c r="AX38" s="10">
        <v>0.54166666666666663</v>
      </c>
      <c r="AY38" s="11" t="s">
        <v>21</v>
      </c>
      <c r="AZ38" s="15">
        <v>0.64583333333333337</v>
      </c>
      <c r="BA38" s="10">
        <v>0.54166666666666663</v>
      </c>
      <c r="BB38" s="11" t="s">
        <v>21</v>
      </c>
      <c r="BC38" s="15">
        <v>0.66666666666666663</v>
      </c>
      <c r="BD38" s="10">
        <v>0.54166666666666663</v>
      </c>
      <c r="BE38" s="11" t="s">
        <v>21</v>
      </c>
      <c r="BF38" s="15">
        <v>0.66666666666666663</v>
      </c>
      <c r="BG38" s="10">
        <v>0.5625</v>
      </c>
      <c r="BH38" s="11" t="s">
        <v>21</v>
      </c>
      <c r="BI38" s="15">
        <v>0.65625</v>
      </c>
      <c r="BJ38" s="85"/>
      <c r="BK38" s="86"/>
      <c r="BL38" s="85"/>
      <c r="BM38" s="86"/>
      <c r="BN38" s="85"/>
      <c r="BO38" s="86"/>
      <c r="BP38" s="85"/>
      <c r="BQ38" s="86"/>
      <c r="BR38" s="8"/>
      <c r="BS38" s="23"/>
      <c r="BT38" s="101"/>
      <c r="BU38" s="119"/>
      <c r="BV38" s="110"/>
      <c r="BW38" s="111"/>
      <c r="BX38" s="104"/>
      <c r="BY38" s="104"/>
      <c r="BZ38" s="46"/>
      <c r="CA38" s="101"/>
      <c r="CB38" s="20"/>
    </row>
    <row r="39" spans="2:80" ht="15" customHeight="1" thickBot="1" x14ac:dyDescent="0.3">
      <c r="B39" s="81"/>
      <c r="C39" s="72"/>
      <c r="D39" s="75"/>
      <c r="E39" s="78"/>
      <c r="F39" s="94"/>
      <c r="G39" s="56">
        <f>(I38-G38)*24</f>
        <v>3</v>
      </c>
      <c r="H39" s="57"/>
      <c r="I39" s="58"/>
      <c r="J39" s="56">
        <f>(L38-J38)*24</f>
        <v>3</v>
      </c>
      <c r="K39" s="57"/>
      <c r="L39" s="58"/>
      <c r="M39" s="56">
        <f>(O38-M38)*24</f>
        <v>3</v>
      </c>
      <c r="N39" s="57"/>
      <c r="O39" s="58"/>
      <c r="P39" s="56">
        <f>(R38-P38)*24</f>
        <v>2.5000000000000018</v>
      </c>
      <c r="Q39" s="57"/>
      <c r="R39" s="58"/>
      <c r="S39" s="56">
        <f>(U38-S38)*24</f>
        <v>3</v>
      </c>
      <c r="T39" s="57"/>
      <c r="U39" s="58"/>
      <c r="V39" s="56">
        <f>(X38-V38)*24</f>
        <v>3</v>
      </c>
      <c r="W39" s="57"/>
      <c r="X39" s="58"/>
      <c r="Y39" s="56">
        <f>(AA38-Y38)*24</f>
        <v>2.25</v>
      </c>
      <c r="Z39" s="57"/>
      <c r="AA39" s="58"/>
      <c r="AB39" s="85"/>
      <c r="AC39" s="86"/>
      <c r="AD39" s="85"/>
      <c r="AE39" s="86"/>
      <c r="AF39" s="85"/>
      <c r="AG39" s="86"/>
      <c r="AH39" s="85"/>
      <c r="AI39" s="86"/>
      <c r="AK39" s="81"/>
      <c r="AL39" s="72"/>
      <c r="AM39" s="75"/>
      <c r="AN39" s="78"/>
      <c r="AO39" s="56">
        <f>(AQ38-AO38)*24</f>
        <v>3</v>
      </c>
      <c r="AP39" s="57"/>
      <c r="AQ39" s="58"/>
      <c r="AR39" s="56">
        <f>(AT38-AR38)*24</f>
        <v>3</v>
      </c>
      <c r="AS39" s="57"/>
      <c r="AT39" s="58"/>
      <c r="AU39" s="56">
        <f>(AW38-AU38)*24</f>
        <v>3</v>
      </c>
      <c r="AV39" s="57"/>
      <c r="AW39" s="58"/>
      <c r="AX39" s="56">
        <f>(AZ38-AX38)*24</f>
        <v>2.5000000000000018</v>
      </c>
      <c r="AY39" s="57"/>
      <c r="AZ39" s="58"/>
      <c r="BA39" s="56">
        <f>(BC38-BA38)*24</f>
        <v>3</v>
      </c>
      <c r="BB39" s="57"/>
      <c r="BC39" s="58"/>
      <c r="BD39" s="56">
        <f>(BF38-BD38)*24</f>
        <v>3</v>
      </c>
      <c r="BE39" s="57"/>
      <c r="BF39" s="58"/>
      <c r="BG39" s="56">
        <f>(BI38-BG38)*24</f>
        <v>2.25</v>
      </c>
      <c r="BH39" s="57"/>
      <c r="BI39" s="58"/>
      <c r="BJ39" s="85"/>
      <c r="BK39" s="86"/>
      <c r="BL39" s="85"/>
      <c r="BM39" s="86"/>
      <c r="BN39" s="85"/>
      <c r="BO39" s="86"/>
      <c r="BP39" s="85"/>
      <c r="BQ39" s="86"/>
      <c r="BR39" s="8"/>
      <c r="BS39" s="23"/>
      <c r="BT39" s="115" t="s">
        <v>28</v>
      </c>
      <c r="BU39" s="116"/>
      <c r="BV39" s="116"/>
      <c r="BW39" s="117"/>
      <c r="BX39" s="31" t="s">
        <v>42</v>
      </c>
      <c r="BY39" s="31" t="s">
        <v>43</v>
      </c>
      <c r="BZ39" s="31" t="s">
        <v>29</v>
      </c>
      <c r="CA39" s="31" t="s">
        <v>40</v>
      </c>
      <c r="CB39" s="20"/>
    </row>
    <row r="40" spans="2:80" ht="15.75" customHeight="1" thickBot="1" x14ac:dyDescent="0.3">
      <c r="B40" s="81"/>
      <c r="C40" s="72"/>
      <c r="D40" s="75"/>
      <c r="E40" s="78"/>
      <c r="F40" s="94"/>
      <c r="G40" s="59"/>
      <c r="H40" s="60"/>
      <c r="I40" s="61"/>
      <c r="J40" s="59"/>
      <c r="K40" s="60"/>
      <c r="L40" s="61"/>
      <c r="M40" s="59"/>
      <c r="N40" s="60"/>
      <c r="O40" s="61"/>
      <c r="P40" s="59"/>
      <c r="Q40" s="60"/>
      <c r="R40" s="61"/>
      <c r="S40" s="59"/>
      <c r="T40" s="60"/>
      <c r="U40" s="61"/>
      <c r="V40" s="59"/>
      <c r="W40" s="60"/>
      <c r="X40" s="61"/>
      <c r="Y40" s="59"/>
      <c r="Z40" s="60"/>
      <c r="AA40" s="61"/>
      <c r="AB40" s="85"/>
      <c r="AC40" s="86"/>
      <c r="AD40" s="85"/>
      <c r="AE40" s="86"/>
      <c r="AF40" s="85"/>
      <c r="AG40" s="86"/>
      <c r="AH40" s="85"/>
      <c r="AI40" s="86"/>
      <c r="AK40" s="81"/>
      <c r="AL40" s="72"/>
      <c r="AM40" s="75"/>
      <c r="AN40" s="78"/>
      <c r="AO40" s="59"/>
      <c r="AP40" s="60"/>
      <c r="AQ40" s="61"/>
      <c r="AR40" s="59"/>
      <c r="AS40" s="60"/>
      <c r="AT40" s="61"/>
      <c r="AU40" s="59"/>
      <c r="AV40" s="60"/>
      <c r="AW40" s="61"/>
      <c r="AX40" s="59"/>
      <c r="AY40" s="60"/>
      <c r="AZ40" s="61"/>
      <c r="BA40" s="59"/>
      <c r="BB40" s="60"/>
      <c r="BC40" s="61"/>
      <c r="BD40" s="59"/>
      <c r="BE40" s="60"/>
      <c r="BF40" s="61"/>
      <c r="BG40" s="59"/>
      <c r="BH40" s="60"/>
      <c r="BI40" s="61"/>
      <c r="BJ40" s="85"/>
      <c r="BK40" s="86"/>
      <c r="BL40" s="85"/>
      <c r="BM40" s="86"/>
      <c r="BN40" s="85"/>
      <c r="BO40" s="86"/>
      <c r="BP40" s="85"/>
      <c r="BQ40" s="86"/>
      <c r="BR40" s="8"/>
      <c r="BS40" s="23"/>
      <c r="BT40" s="99">
        <f>B119</f>
        <v>9</v>
      </c>
      <c r="BU40" s="105">
        <f>BJ119+AB119</f>
        <v>95.5</v>
      </c>
      <c r="BV40" s="106"/>
      <c r="BW40" s="107"/>
      <c r="BX40" s="102">
        <f ca="1">BL119+AD119</f>
        <v>2292</v>
      </c>
      <c r="BY40" s="102">
        <f ca="1">AF119+BN119</f>
        <v>1018.05</v>
      </c>
      <c r="BZ40" s="102">
        <f ca="1">BP119+AH119</f>
        <v>3310.05</v>
      </c>
      <c r="CA40" s="99">
        <f ca="1">SUM(G126:AA127,AO126:BI127)</f>
        <v>9255</v>
      </c>
      <c r="CB40" s="20"/>
    </row>
    <row r="41" spans="2:80" ht="15.75" thickBot="1" x14ac:dyDescent="0.3">
      <c r="B41" s="81"/>
      <c r="C41" s="72"/>
      <c r="D41" s="75"/>
      <c r="E41" s="78"/>
      <c r="F41" s="94"/>
      <c r="G41" s="69" t="s">
        <v>34</v>
      </c>
      <c r="H41" s="70"/>
      <c r="I41" s="71"/>
      <c r="J41" s="69" t="s">
        <v>34</v>
      </c>
      <c r="K41" s="70"/>
      <c r="L41" s="71"/>
      <c r="M41" s="69" t="s">
        <v>34</v>
      </c>
      <c r="N41" s="70"/>
      <c r="O41" s="71"/>
      <c r="P41" s="69" t="s">
        <v>34</v>
      </c>
      <c r="Q41" s="70"/>
      <c r="R41" s="71"/>
      <c r="S41" s="69" t="s">
        <v>34</v>
      </c>
      <c r="T41" s="70"/>
      <c r="U41" s="71"/>
      <c r="V41" s="69" t="s">
        <v>34</v>
      </c>
      <c r="W41" s="70"/>
      <c r="X41" s="71"/>
      <c r="Y41" s="69" t="s">
        <v>34</v>
      </c>
      <c r="Z41" s="70"/>
      <c r="AA41" s="71"/>
      <c r="AB41" s="85"/>
      <c r="AC41" s="86"/>
      <c r="AD41" s="85"/>
      <c r="AE41" s="86"/>
      <c r="AF41" s="85"/>
      <c r="AG41" s="86"/>
      <c r="AH41" s="85"/>
      <c r="AI41" s="86"/>
      <c r="AK41" s="81"/>
      <c r="AL41" s="72"/>
      <c r="AM41" s="75"/>
      <c r="AN41" s="78"/>
      <c r="AO41" s="69" t="s">
        <v>34</v>
      </c>
      <c r="AP41" s="70"/>
      <c r="AQ41" s="71"/>
      <c r="AR41" s="69" t="s">
        <v>34</v>
      </c>
      <c r="AS41" s="70"/>
      <c r="AT41" s="71"/>
      <c r="AU41" s="69" t="s">
        <v>34</v>
      </c>
      <c r="AV41" s="70"/>
      <c r="AW41" s="71"/>
      <c r="AX41" s="69" t="s">
        <v>34</v>
      </c>
      <c r="AY41" s="70"/>
      <c r="AZ41" s="71"/>
      <c r="BA41" s="69" t="s">
        <v>34</v>
      </c>
      <c r="BB41" s="70"/>
      <c r="BC41" s="71"/>
      <c r="BD41" s="69" t="s">
        <v>34</v>
      </c>
      <c r="BE41" s="70"/>
      <c r="BF41" s="71"/>
      <c r="BG41" s="69" t="s">
        <v>34</v>
      </c>
      <c r="BH41" s="70"/>
      <c r="BI41" s="71"/>
      <c r="BJ41" s="85"/>
      <c r="BK41" s="86"/>
      <c r="BL41" s="85"/>
      <c r="BM41" s="86"/>
      <c r="BN41" s="85"/>
      <c r="BO41" s="86"/>
      <c r="BP41" s="85"/>
      <c r="BQ41" s="86"/>
      <c r="BR41" s="8"/>
      <c r="BS41" s="23"/>
      <c r="BT41" s="100"/>
      <c r="BU41" s="108"/>
      <c r="BV41" s="109"/>
      <c r="BW41" s="118"/>
      <c r="BX41" s="103"/>
      <c r="BY41" s="103"/>
      <c r="BZ41" s="103"/>
      <c r="CA41" s="100"/>
      <c r="CB41" s="20"/>
    </row>
    <row r="42" spans="2:80" ht="15" customHeight="1" thickBot="1" x14ac:dyDescent="0.3">
      <c r="B42" s="81"/>
      <c r="C42" s="72"/>
      <c r="D42" s="75"/>
      <c r="E42" s="78"/>
      <c r="F42" s="94"/>
      <c r="G42" s="56">
        <f ca="1">RANDBETWEEN(100,1000)</f>
        <v>119</v>
      </c>
      <c r="H42" s="57"/>
      <c r="I42" s="58"/>
      <c r="J42" s="56">
        <f t="shared" ref="J42" ca="1" si="42">RANDBETWEEN(100,1000)</f>
        <v>946</v>
      </c>
      <c r="K42" s="57"/>
      <c r="L42" s="58"/>
      <c r="M42" s="56">
        <f t="shared" ref="M42" ca="1" si="43">RANDBETWEEN(100,1000)</f>
        <v>523</v>
      </c>
      <c r="N42" s="57"/>
      <c r="O42" s="58"/>
      <c r="P42" s="56">
        <f t="shared" ref="P42" ca="1" si="44">RANDBETWEEN(100,1000)</f>
        <v>538</v>
      </c>
      <c r="Q42" s="57"/>
      <c r="R42" s="58"/>
      <c r="S42" s="56">
        <f t="shared" ref="S42" ca="1" si="45">RANDBETWEEN(100,1000)</f>
        <v>486</v>
      </c>
      <c r="T42" s="57"/>
      <c r="U42" s="58"/>
      <c r="V42" s="56">
        <f t="shared" ref="V42" ca="1" si="46">RANDBETWEEN(100,1000)</f>
        <v>323</v>
      </c>
      <c r="W42" s="57"/>
      <c r="X42" s="58"/>
      <c r="Y42" s="56">
        <f t="shared" ref="Y42" ca="1" si="47">RANDBETWEEN(100,1000)</f>
        <v>679</v>
      </c>
      <c r="Z42" s="57"/>
      <c r="AA42" s="58"/>
      <c r="AB42" s="85"/>
      <c r="AC42" s="86"/>
      <c r="AD42" s="85"/>
      <c r="AE42" s="86"/>
      <c r="AF42" s="85"/>
      <c r="AG42" s="86"/>
      <c r="AH42" s="85"/>
      <c r="AI42" s="86"/>
      <c r="AK42" s="81"/>
      <c r="AL42" s="72"/>
      <c r="AM42" s="75"/>
      <c r="AN42" s="78"/>
      <c r="AO42" s="56">
        <f ca="1">RANDBETWEEN(100,1000)</f>
        <v>126</v>
      </c>
      <c r="AP42" s="57"/>
      <c r="AQ42" s="58"/>
      <c r="AR42" s="56">
        <f ca="1">RANDBETWEEN(100,1000)</f>
        <v>836</v>
      </c>
      <c r="AS42" s="57"/>
      <c r="AT42" s="58"/>
      <c r="AU42" s="56">
        <f t="shared" ref="AU42" ca="1" si="48">RANDBETWEEN(100,1000)</f>
        <v>264</v>
      </c>
      <c r="AV42" s="57"/>
      <c r="AW42" s="58"/>
      <c r="AX42" s="56">
        <f t="shared" ref="AX42" ca="1" si="49">RANDBETWEEN(100,1000)</f>
        <v>587</v>
      </c>
      <c r="AY42" s="57"/>
      <c r="AZ42" s="58"/>
      <c r="BA42" s="56">
        <f t="shared" ref="BA42" ca="1" si="50">RANDBETWEEN(100,1000)</f>
        <v>271</v>
      </c>
      <c r="BB42" s="57"/>
      <c r="BC42" s="58"/>
      <c r="BD42" s="56">
        <f t="shared" ref="BD42" ca="1" si="51">RANDBETWEEN(100,1000)</f>
        <v>915</v>
      </c>
      <c r="BE42" s="57"/>
      <c r="BF42" s="58"/>
      <c r="BG42" s="56">
        <f t="shared" ref="BG42" ca="1" si="52">RANDBETWEEN(100,1000)</f>
        <v>436</v>
      </c>
      <c r="BH42" s="57"/>
      <c r="BI42" s="58"/>
      <c r="BJ42" s="85"/>
      <c r="BK42" s="86"/>
      <c r="BL42" s="85"/>
      <c r="BM42" s="86"/>
      <c r="BN42" s="85"/>
      <c r="BO42" s="86"/>
      <c r="BP42" s="85"/>
      <c r="BQ42" s="86"/>
      <c r="BR42" s="8"/>
      <c r="BS42" s="23"/>
      <c r="BT42" s="101"/>
      <c r="BU42" s="119"/>
      <c r="BV42" s="110"/>
      <c r="BW42" s="111"/>
      <c r="BX42" s="104"/>
      <c r="BY42" s="104"/>
      <c r="BZ42" s="104"/>
      <c r="CA42" s="101"/>
      <c r="CB42" s="20"/>
    </row>
    <row r="43" spans="2:80" ht="15.75" customHeight="1" thickBot="1" x14ac:dyDescent="0.3">
      <c r="B43" s="81"/>
      <c r="C43" s="72"/>
      <c r="D43" s="75"/>
      <c r="E43" s="78"/>
      <c r="F43" s="94"/>
      <c r="G43" s="59"/>
      <c r="H43" s="60"/>
      <c r="I43" s="61"/>
      <c r="J43" s="59"/>
      <c r="K43" s="60"/>
      <c r="L43" s="61"/>
      <c r="M43" s="59"/>
      <c r="N43" s="60"/>
      <c r="O43" s="61"/>
      <c r="P43" s="59"/>
      <c r="Q43" s="60"/>
      <c r="R43" s="61"/>
      <c r="S43" s="59"/>
      <c r="T43" s="60"/>
      <c r="U43" s="61"/>
      <c r="V43" s="59"/>
      <c r="W43" s="60"/>
      <c r="X43" s="61"/>
      <c r="Y43" s="59"/>
      <c r="Z43" s="60"/>
      <c r="AA43" s="61"/>
      <c r="AB43" s="85"/>
      <c r="AC43" s="86"/>
      <c r="AD43" s="85"/>
      <c r="AE43" s="86"/>
      <c r="AF43" s="85"/>
      <c r="AG43" s="86"/>
      <c r="AH43" s="85"/>
      <c r="AI43" s="86"/>
      <c r="AK43" s="81"/>
      <c r="AL43" s="72"/>
      <c r="AM43" s="75"/>
      <c r="AN43" s="78"/>
      <c r="AO43" s="59"/>
      <c r="AP43" s="60"/>
      <c r="AQ43" s="61"/>
      <c r="AR43" s="59"/>
      <c r="AS43" s="60"/>
      <c r="AT43" s="61"/>
      <c r="AU43" s="59"/>
      <c r="AV43" s="60"/>
      <c r="AW43" s="61"/>
      <c r="AX43" s="59"/>
      <c r="AY43" s="60"/>
      <c r="AZ43" s="61"/>
      <c r="BA43" s="59"/>
      <c r="BB43" s="60"/>
      <c r="BC43" s="61"/>
      <c r="BD43" s="59"/>
      <c r="BE43" s="60"/>
      <c r="BF43" s="61"/>
      <c r="BG43" s="59"/>
      <c r="BH43" s="60"/>
      <c r="BI43" s="61"/>
      <c r="BJ43" s="85"/>
      <c r="BK43" s="86"/>
      <c r="BL43" s="85"/>
      <c r="BM43" s="86"/>
      <c r="BN43" s="85"/>
      <c r="BO43" s="86"/>
      <c r="BP43" s="85"/>
      <c r="BQ43" s="86"/>
      <c r="BR43" s="8"/>
      <c r="BS43" s="23"/>
      <c r="BT43" s="115" t="s">
        <v>28</v>
      </c>
      <c r="BU43" s="116"/>
      <c r="BV43" s="116"/>
      <c r="BW43" s="117"/>
      <c r="BX43" s="31" t="s">
        <v>42</v>
      </c>
      <c r="BY43" s="31" t="s">
        <v>43</v>
      </c>
      <c r="BZ43" s="31" t="s">
        <v>29</v>
      </c>
      <c r="CA43" s="31" t="s">
        <v>40</v>
      </c>
      <c r="CB43" s="20"/>
    </row>
    <row r="44" spans="2:80" ht="15.75" customHeight="1" thickBot="1" x14ac:dyDescent="0.3">
      <c r="B44" s="81"/>
      <c r="C44" s="72"/>
      <c r="D44" s="75"/>
      <c r="E44" s="78"/>
      <c r="F44" s="94"/>
      <c r="G44" s="69" t="s">
        <v>33</v>
      </c>
      <c r="H44" s="70"/>
      <c r="I44" s="71"/>
      <c r="J44" s="69" t="s">
        <v>33</v>
      </c>
      <c r="K44" s="70"/>
      <c r="L44" s="71"/>
      <c r="M44" s="69" t="s">
        <v>33</v>
      </c>
      <c r="N44" s="70"/>
      <c r="O44" s="71"/>
      <c r="P44" s="69" t="s">
        <v>33</v>
      </c>
      <c r="Q44" s="70"/>
      <c r="R44" s="71"/>
      <c r="S44" s="69" t="s">
        <v>33</v>
      </c>
      <c r="T44" s="70"/>
      <c r="U44" s="71"/>
      <c r="V44" s="69" t="s">
        <v>33</v>
      </c>
      <c r="W44" s="70"/>
      <c r="X44" s="71"/>
      <c r="Y44" s="69" t="s">
        <v>33</v>
      </c>
      <c r="Z44" s="70"/>
      <c r="AA44" s="71"/>
      <c r="AB44" s="85"/>
      <c r="AC44" s="86"/>
      <c r="AD44" s="85"/>
      <c r="AE44" s="86"/>
      <c r="AF44" s="85"/>
      <c r="AG44" s="86"/>
      <c r="AH44" s="85"/>
      <c r="AI44" s="86"/>
      <c r="AK44" s="81"/>
      <c r="AL44" s="72"/>
      <c r="AM44" s="75"/>
      <c r="AN44" s="78"/>
      <c r="AO44" s="69" t="s">
        <v>33</v>
      </c>
      <c r="AP44" s="70"/>
      <c r="AQ44" s="71"/>
      <c r="AR44" s="69" t="s">
        <v>33</v>
      </c>
      <c r="AS44" s="70"/>
      <c r="AT44" s="71"/>
      <c r="AU44" s="69" t="s">
        <v>33</v>
      </c>
      <c r="AV44" s="70"/>
      <c r="AW44" s="71"/>
      <c r="AX44" s="69" t="s">
        <v>33</v>
      </c>
      <c r="AY44" s="70"/>
      <c r="AZ44" s="71"/>
      <c r="BA44" s="69" t="s">
        <v>33</v>
      </c>
      <c r="BB44" s="70"/>
      <c r="BC44" s="71"/>
      <c r="BD44" s="69" t="s">
        <v>33</v>
      </c>
      <c r="BE44" s="70"/>
      <c r="BF44" s="71"/>
      <c r="BG44" s="69" t="s">
        <v>33</v>
      </c>
      <c r="BH44" s="70"/>
      <c r="BI44" s="71"/>
      <c r="BJ44" s="85"/>
      <c r="BK44" s="86"/>
      <c r="BL44" s="85"/>
      <c r="BM44" s="86"/>
      <c r="BN44" s="85"/>
      <c r="BO44" s="86"/>
      <c r="BP44" s="85"/>
      <c r="BQ44" s="86"/>
      <c r="BR44" s="8"/>
      <c r="BS44" s="23"/>
      <c r="BT44" s="99">
        <f>B133</f>
        <v>10</v>
      </c>
      <c r="BU44" s="105">
        <f>BJ133+AB133</f>
        <v>91.5</v>
      </c>
      <c r="BV44" s="106"/>
      <c r="BW44" s="107"/>
      <c r="BX44" s="102">
        <f ca="1">BL133+AD133</f>
        <v>1555.5</v>
      </c>
      <c r="BY44" s="102">
        <f ca="1">AF133+BN133</f>
        <v>914.17000000000007</v>
      </c>
      <c r="BZ44" s="102">
        <f ca="1">BP133+AH133</f>
        <v>2469.67</v>
      </c>
      <c r="CA44" s="99">
        <f ca="1">SUM(G140:AA141,AO140:BI141)</f>
        <v>7601</v>
      </c>
      <c r="CB44" s="20"/>
    </row>
    <row r="45" spans="2:80" x14ac:dyDescent="0.25">
      <c r="B45" s="81"/>
      <c r="C45" s="72"/>
      <c r="D45" s="75"/>
      <c r="E45" s="78"/>
      <c r="F45" s="94"/>
      <c r="G45" s="91">
        <f ca="1">G42*$F$35</f>
        <v>22.61</v>
      </c>
      <c r="H45" s="62"/>
      <c r="I45" s="63"/>
      <c r="J45" s="91">
        <f t="shared" ref="J45" ca="1" si="53">J42*$F$35</f>
        <v>179.74</v>
      </c>
      <c r="K45" s="62"/>
      <c r="L45" s="63"/>
      <c r="M45" s="91">
        <f t="shared" ref="M45" ca="1" si="54">M42*$F$35</f>
        <v>99.37</v>
      </c>
      <c r="N45" s="62"/>
      <c r="O45" s="63"/>
      <c r="P45" s="91">
        <f t="shared" ref="P45" ca="1" si="55">P42*$F$35</f>
        <v>102.22</v>
      </c>
      <c r="Q45" s="62"/>
      <c r="R45" s="63"/>
      <c r="S45" s="91">
        <f t="shared" ref="S45" ca="1" si="56">S42*$F$35</f>
        <v>92.34</v>
      </c>
      <c r="T45" s="62"/>
      <c r="U45" s="63"/>
      <c r="V45" s="91">
        <f t="shared" ref="V45" ca="1" si="57">V42*$F$35</f>
        <v>61.37</v>
      </c>
      <c r="W45" s="62"/>
      <c r="X45" s="63"/>
      <c r="Y45" s="91">
        <f t="shared" ref="Y45" ca="1" si="58">Y42*$F$35</f>
        <v>129.01</v>
      </c>
      <c r="Z45" s="62"/>
      <c r="AA45" s="63"/>
      <c r="AB45" s="85"/>
      <c r="AC45" s="86"/>
      <c r="AD45" s="85"/>
      <c r="AE45" s="86"/>
      <c r="AF45" s="85"/>
      <c r="AG45" s="86"/>
      <c r="AH45" s="85"/>
      <c r="AI45" s="86"/>
      <c r="AK45" s="81"/>
      <c r="AL45" s="72"/>
      <c r="AM45" s="75"/>
      <c r="AN45" s="78"/>
      <c r="AO45" s="62">
        <f ca="1">AO42*$F$7</f>
        <v>13.86</v>
      </c>
      <c r="AP45" s="62"/>
      <c r="AQ45" s="63"/>
      <c r="AR45" s="62">
        <f ca="1">AR42*$F$7</f>
        <v>91.96</v>
      </c>
      <c r="AS45" s="62"/>
      <c r="AT45" s="63"/>
      <c r="AU45" s="62">
        <f t="shared" ref="AU45" ca="1" si="59">AU42*$F$7</f>
        <v>29.04</v>
      </c>
      <c r="AV45" s="62"/>
      <c r="AW45" s="63"/>
      <c r="AX45" s="62">
        <f t="shared" ref="AX45" ca="1" si="60">AX42*$F$7</f>
        <v>64.570000000000007</v>
      </c>
      <c r="AY45" s="62"/>
      <c r="AZ45" s="63"/>
      <c r="BA45" s="62">
        <f t="shared" ref="BA45" ca="1" si="61">BA42*$F$7</f>
        <v>29.81</v>
      </c>
      <c r="BB45" s="62"/>
      <c r="BC45" s="63"/>
      <c r="BD45" s="62">
        <f t="shared" ref="BD45" ca="1" si="62">BD42*$F$7</f>
        <v>100.65</v>
      </c>
      <c r="BE45" s="62"/>
      <c r="BF45" s="63"/>
      <c r="BG45" s="62">
        <f t="shared" ref="BG45" ca="1" si="63">BG42*$F$7</f>
        <v>47.96</v>
      </c>
      <c r="BH45" s="62"/>
      <c r="BI45" s="63"/>
      <c r="BJ45" s="85"/>
      <c r="BK45" s="86"/>
      <c r="BL45" s="85"/>
      <c r="BM45" s="86"/>
      <c r="BN45" s="85"/>
      <c r="BO45" s="86"/>
      <c r="BP45" s="85"/>
      <c r="BQ45" s="86"/>
      <c r="BR45" s="8"/>
      <c r="BS45" s="23"/>
      <c r="BT45" s="100"/>
      <c r="BU45" s="108"/>
      <c r="BV45" s="109"/>
      <c r="BW45" s="118"/>
      <c r="BX45" s="103"/>
      <c r="BY45" s="103"/>
      <c r="BZ45" s="103"/>
      <c r="CA45" s="100"/>
      <c r="CB45" s="20"/>
    </row>
    <row r="46" spans="2:80" ht="15.75" thickBot="1" x14ac:dyDescent="0.3">
      <c r="B46" s="82"/>
      <c r="C46" s="73"/>
      <c r="D46" s="76"/>
      <c r="E46" s="79"/>
      <c r="F46" s="95"/>
      <c r="G46" s="92"/>
      <c r="H46" s="64"/>
      <c r="I46" s="65"/>
      <c r="J46" s="92"/>
      <c r="K46" s="64"/>
      <c r="L46" s="65"/>
      <c r="M46" s="92"/>
      <c r="N46" s="64"/>
      <c r="O46" s="65"/>
      <c r="P46" s="92"/>
      <c r="Q46" s="64"/>
      <c r="R46" s="65"/>
      <c r="S46" s="92"/>
      <c r="T46" s="64"/>
      <c r="U46" s="65"/>
      <c r="V46" s="92"/>
      <c r="W46" s="64"/>
      <c r="X46" s="65"/>
      <c r="Y46" s="92"/>
      <c r="Z46" s="64"/>
      <c r="AA46" s="65"/>
      <c r="AB46" s="87"/>
      <c r="AC46" s="88"/>
      <c r="AD46" s="87"/>
      <c r="AE46" s="88"/>
      <c r="AF46" s="87"/>
      <c r="AG46" s="88"/>
      <c r="AH46" s="87"/>
      <c r="AI46" s="88"/>
      <c r="AK46" s="82"/>
      <c r="AL46" s="73"/>
      <c r="AM46" s="76"/>
      <c r="AN46" s="79"/>
      <c r="AO46" s="64"/>
      <c r="AP46" s="64"/>
      <c r="AQ46" s="65"/>
      <c r="AR46" s="64"/>
      <c r="AS46" s="64"/>
      <c r="AT46" s="65"/>
      <c r="AU46" s="64"/>
      <c r="AV46" s="64"/>
      <c r="AW46" s="65"/>
      <c r="AX46" s="64"/>
      <c r="AY46" s="64"/>
      <c r="AZ46" s="65"/>
      <c r="BA46" s="64"/>
      <c r="BB46" s="64"/>
      <c r="BC46" s="65"/>
      <c r="BD46" s="64"/>
      <c r="BE46" s="64"/>
      <c r="BF46" s="65"/>
      <c r="BG46" s="64"/>
      <c r="BH46" s="64"/>
      <c r="BI46" s="65"/>
      <c r="BJ46" s="87"/>
      <c r="BK46" s="88"/>
      <c r="BL46" s="87"/>
      <c r="BM46" s="88"/>
      <c r="BN46" s="87"/>
      <c r="BO46" s="88"/>
      <c r="BP46" s="87"/>
      <c r="BQ46" s="88"/>
      <c r="BR46" s="8"/>
      <c r="BS46" s="23"/>
      <c r="BT46" s="101"/>
      <c r="BU46" s="119"/>
      <c r="BV46" s="110"/>
      <c r="BW46" s="111"/>
      <c r="BX46" s="104"/>
      <c r="BY46" s="104"/>
      <c r="BZ46" s="104"/>
      <c r="CA46" s="101"/>
      <c r="CB46" s="20"/>
    </row>
    <row r="47" spans="2:80" ht="15.75" thickBot="1" x14ac:dyDescent="0.3">
      <c r="B47" s="7" t="s">
        <v>7</v>
      </c>
      <c r="C47" s="90"/>
      <c r="D47" s="6" t="s">
        <v>1</v>
      </c>
      <c r="E47" s="6" t="s">
        <v>8</v>
      </c>
      <c r="F47" s="6" t="s">
        <v>33</v>
      </c>
      <c r="G47" s="56" t="s">
        <v>19</v>
      </c>
      <c r="H47" s="57"/>
      <c r="I47" s="58"/>
      <c r="J47" s="56" t="s">
        <v>22</v>
      </c>
      <c r="K47" s="57"/>
      <c r="L47" s="58"/>
      <c r="M47" s="56" t="s">
        <v>23</v>
      </c>
      <c r="N47" s="57"/>
      <c r="O47" s="58"/>
      <c r="P47" s="56" t="s">
        <v>24</v>
      </c>
      <c r="Q47" s="57"/>
      <c r="R47" s="58"/>
      <c r="S47" s="56" t="s">
        <v>25</v>
      </c>
      <c r="T47" s="57"/>
      <c r="U47" s="58"/>
      <c r="V47" s="56" t="s">
        <v>26</v>
      </c>
      <c r="W47" s="57"/>
      <c r="X47" s="58"/>
      <c r="Y47" s="56" t="s">
        <v>27</v>
      </c>
      <c r="Z47" s="57"/>
      <c r="AA47" s="58"/>
      <c r="AB47" s="56" t="s">
        <v>28</v>
      </c>
      <c r="AC47" s="58"/>
      <c r="AD47" s="56" t="s">
        <v>29</v>
      </c>
      <c r="AE47" s="58"/>
      <c r="AF47" s="56" t="s">
        <v>35</v>
      </c>
      <c r="AG47" s="58"/>
      <c r="AH47" s="56" t="s">
        <v>36</v>
      </c>
      <c r="AI47" s="58"/>
      <c r="AK47" s="7" t="s">
        <v>7</v>
      </c>
      <c r="AL47" s="90"/>
      <c r="AM47" s="6" t="s">
        <v>1</v>
      </c>
      <c r="AN47" s="6" t="s">
        <v>8</v>
      </c>
      <c r="AO47" s="56" t="s">
        <v>19</v>
      </c>
      <c r="AP47" s="57"/>
      <c r="AQ47" s="58"/>
      <c r="AR47" s="56" t="s">
        <v>22</v>
      </c>
      <c r="AS47" s="57"/>
      <c r="AT47" s="58"/>
      <c r="AU47" s="56" t="s">
        <v>23</v>
      </c>
      <c r="AV47" s="57"/>
      <c r="AW47" s="58"/>
      <c r="AX47" s="56" t="s">
        <v>24</v>
      </c>
      <c r="AY47" s="57"/>
      <c r="AZ47" s="58"/>
      <c r="BA47" s="56" t="s">
        <v>25</v>
      </c>
      <c r="BB47" s="57"/>
      <c r="BC47" s="58"/>
      <c r="BD47" s="56" t="s">
        <v>26</v>
      </c>
      <c r="BE47" s="57"/>
      <c r="BF47" s="58"/>
      <c r="BG47" s="56" t="s">
        <v>27</v>
      </c>
      <c r="BH47" s="57"/>
      <c r="BI47" s="58"/>
      <c r="BJ47" s="56" t="s">
        <v>28</v>
      </c>
      <c r="BK47" s="58"/>
      <c r="BL47" s="56" t="s">
        <v>29</v>
      </c>
      <c r="BM47" s="58"/>
      <c r="BN47" s="56" t="s">
        <v>35</v>
      </c>
      <c r="BO47" s="58"/>
      <c r="BP47" s="56" t="s">
        <v>36</v>
      </c>
      <c r="BQ47" s="58"/>
      <c r="BR47" s="1"/>
      <c r="BS47" s="37"/>
      <c r="BT47" s="38"/>
      <c r="BU47" s="38"/>
      <c r="BV47" s="38"/>
      <c r="BW47" s="38"/>
      <c r="BX47" s="38"/>
      <c r="BY47" s="38"/>
      <c r="BZ47" s="38"/>
      <c r="CA47" s="38"/>
      <c r="CB47" s="25"/>
    </row>
    <row r="48" spans="2:80" ht="15.75" thickBot="1" x14ac:dyDescent="0.3">
      <c r="B48" s="6"/>
      <c r="C48" s="72"/>
      <c r="F48" s="3"/>
      <c r="G48" s="69"/>
      <c r="H48" s="70"/>
      <c r="I48" s="71"/>
      <c r="J48" s="69"/>
      <c r="K48" s="70"/>
      <c r="L48" s="71"/>
      <c r="M48" s="69"/>
      <c r="N48" s="70"/>
      <c r="O48" s="71"/>
      <c r="P48" s="69"/>
      <c r="Q48" s="70"/>
      <c r="R48" s="71"/>
      <c r="S48" s="69"/>
      <c r="T48" s="70"/>
      <c r="U48" s="71"/>
      <c r="V48" s="69"/>
      <c r="W48" s="70"/>
      <c r="X48" s="71"/>
      <c r="Y48" s="69"/>
      <c r="Z48" s="70"/>
      <c r="AA48" s="71"/>
      <c r="AB48" s="59"/>
      <c r="AC48" s="61"/>
      <c r="AD48" s="59"/>
      <c r="AE48" s="61"/>
      <c r="AF48" s="59"/>
      <c r="AG48" s="61"/>
      <c r="AH48" s="59"/>
      <c r="AI48" s="61"/>
      <c r="AK48" s="6"/>
      <c r="AL48" s="72"/>
      <c r="AO48" s="69"/>
      <c r="AP48" s="70"/>
      <c r="AQ48" s="71"/>
      <c r="AR48" s="69"/>
      <c r="AS48" s="70"/>
      <c r="AT48" s="71"/>
      <c r="AU48" s="69"/>
      <c r="AV48" s="70"/>
      <c r="AW48" s="71"/>
      <c r="AX48" s="69"/>
      <c r="AY48" s="70"/>
      <c r="AZ48" s="71"/>
      <c r="BA48" s="69"/>
      <c r="BB48" s="70"/>
      <c r="BC48" s="71"/>
      <c r="BD48" s="69"/>
      <c r="BE48" s="70"/>
      <c r="BF48" s="71"/>
      <c r="BG48" s="69"/>
      <c r="BH48" s="70"/>
      <c r="BI48" s="71"/>
      <c r="BJ48" s="59"/>
      <c r="BK48" s="61"/>
      <c r="BL48" s="59"/>
      <c r="BM48" s="61"/>
      <c r="BN48" s="59"/>
      <c r="BO48" s="61"/>
      <c r="BP48" s="59"/>
      <c r="BQ48" s="61"/>
      <c r="BR48" s="1"/>
    </row>
    <row r="49" spans="2:70" ht="15.75" thickBot="1" x14ac:dyDescent="0.3">
      <c r="B49" s="80">
        <v>4</v>
      </c>
      <c r="C49" s="72"/>
      <c r="D49" s="74" t="str">
        <f>VLOOKUP(B49,Sheet1!$B$5:$C$14,2)</f>
        <v>Sita Bista</v>
      </c>
      <c r="E49" s="77">
        <f ca="1">VLOOKUP(B49,Sheet1!$B$5:$H$14,6)</f>
        <v>17</v>
      </c>
      <c r="F49" s="93">
        <f ca="1">VLOOKUP(B49,Sheet1!$B$5:$H$14,7)</f>
        <v>0.13</v>
      </c>
      <c r="G49" s="12">
        <v>0.33333333333333331</v>
      </c>
      <c r="H49" s="13" t="s">
        <v>20</v>
      </c>
      <c r="I49" s="14">
        <v>0.5</v>
      </c>
      <c r="J49" s="12">
        <v>0.33333333333333331</v>
      </c>
      <c r="K49" s="13" t="s">
        <v>20</v>
      </c>
      <c r="L49" s="14">
        <v>0.5</v>
      </c>
      <c r="M49" s="12">
        <v>0.33333333333333331</v>
      </c>
      <c r="N49" s="13" t="s">
        <v>20</v>
      </c>
      <c r="O49" s="14">
        <v>0.5</v>
      </c>
      <c r="P49" s="12">
        <v>0.33333333333333331</v>
      </c>
      <c r="Q49" s="13" t="s">
        <v>20</v>
      </c>
      <c r="R49" s="14">
        <v>0.5</v>
      </c>
      <c r="S49" s="12">
        <v>0.33333333333333331</v>
      </c>
      <c r="T49" s="13" t="s">
        <v>20</v>
      </c>
      <c r="U49" s="14">
        <v>0.5</v>
      </c>
      <c r="V49" s="12">
        <v>0.33333333333333331</v>
      </c>
      <c r="W49" s="13" t="s">
        <v>20</v>
      </c>
      <c r="X49" s="14">
        <v>0.45833333333333331</v>
      </c>
      <c r="Y49" s="12">
        <v>0.33333333333333331</v>
      </c>
      <c r="Z49" s="13" t="s">
        <v>20</v>
      </c>
      <c r="AA49" s="14">
        <v>0.5</v>
      </c>
      <c r="AB49" s="83">
        <f>SUM(G50,G53,J50,J53,M50,M53,P50,P53,S50,S53,V50,V53,Y50,Y53)</f>
        <v>47.5</v>
      </c>
      <c r="AC49" s="84"/>
      <c r="AD49" s="89">
        <f ca="1">AB49*E49</f>
        <v>807.5</v>
      </c>
      <c r="AE49" s="84"/>
      <c r="AF49" s="89">
        <f ca="1">SUM(G59,J59,M59,P59,S59,V59,Y59)</f>
        <v>575.38</v>
      </c>
      <c r="AG49" s="84"/>
      <c r="AH49" s="89">
        <f ca="1">SUM(AD49+AF49)</f>
        <v>1382.88</v>
      </c>
      <c r="AI49" s="84"/>
      <c r="AK49" s="80">
        <v>4</v>
      </c>
      <c r="AL49" s="72"/>
      <c r="AM49" s="74" t="str">
        <f>VLOOKUP(AK49,Sheet1!$B$5:$C$14,2)</f>
        <v>Sita Bista</v>
      </c>
      <c r="AN49" s="77">
        <f ca="1">VLOOKUP(AK49,Sheet1!$B$5:$H$14,6)</f>
        <v>17</v>
      </c>
      <c r="AO49" s="12">
        <v>0.33333333333333331</v>
      </c>
      <c r="AP49" s="13" t="s">
        <v>20</v>
      </c>
      <c r="AQ49" s="14">
        <v>0.5</v>
      </c>
      <c r="AR49" s="12">
        <v>0.33333333333333331</v>
      </c>
      <c r="AS49" s="13" t="s">
        <v>20</v>
      </c>
      <c r="AT49" s="14">
        <v>0.5</v>
      </c>
      <c r="AU49" s="12">
        <v>0.33333333333333331</v>
      </c>
      <c r="AV49" s="13" t="s">
        <v>20</v>
      </c>
      <c r="AW49" s="14">
        <v>0.5</v>
      </c>
      <c r="AX49" s="12">
        <v>0.33333333333333331</v>
      </c>
      <c r="AY49" s="13" t="s">
        <v>20</v>
      </c>
      <c r="AZ49" s="14">
        <v>0.5</v>
      </c>
      <c r="BA49" s="12">
        <v>0.33333333333333331</v>
      </c>
      <c r="BB49" s="13" t="s">
        <v>20</v>
      </c>
      <c r="BC49" s="14">
        <v>0.5</v>
      </c>
      <c r="BD49" s="12">
        <v>0.33333333333333331</v>
      </c>
      <c r="BE49" s="13" t="s">
        <v>20</v>
      </c>
      <c r="BF49" s="14">
        <v>0.45833333333333331</v>
      </c>
      <c r="BG49" s="12">
        <v>0.33333333333333331</v>
      </c>
      <c r="BH49" s="13" t="s">
        <v>20</v>
      </c>
      <c r="BI49" s="14">
        <v>0.5</v>
      </c>
      <c r="BJ49" s="83">
        <f>SUM(AO50,AO53,AR50,AR53,AU50,AU53,AX50,AX53,BA50,BA53,BD50,BD53,BG50,BG53)</f>
        <v>47.5</v>
      </c>
      <c r="BK49" s="84"/>
      <c r="BL49" s="89">
        <f ca="1">BJ49*AN49</f>
        <v>807.5</v>
      </c>
      <c r="BM49" s="84"/>
      <c r="BN49" s="89">
        <f ca="1">SUM(AO59,AR59,AU59,AX59,BA59,BD59,BG59)</f>
        <v>351.89000000000004</v>
      </c>
      <c r="BO49" s="84"/>
      <c r="BP49" s="89">
        <f ca="1">SUM(BL49+BN49)</f>
        <v>1159.3900000000001</v>
      </c>
      <c r="BQ49" s="84"/>
      <c r="BR49" s="8"/>
    </row>
    <row r="50" spans="2:70" x14ac:dyDescent="0.25">
      <c r="B50" s="81"/>
      <c r="C50" s="72"/>
      <c r="D50" s="75"/>
      <c r="E50" s="78"/>
      <c r="F50" s="94"/>
      <c r="G50" s="56">
        <f>(I49-G49)*24</f>
        <v>4</v>
      </c>
      <c r="H50" s="57"/>
      <c r="I50" s="58"/>
      <c r="J50" s="56">
        <f>(L49-J49)*24</f>
        <v>4</v>
      </c>
      <c r="K50" s="57"/>
      <c r="L50" s="58"/>
      <c r="M50" s="56">
        <f>(O49-M49)*24</f>
        <v>4</v>
      </c>
      <c r="N50" s="57"/>
      <c r="O50" s="58"/>
      <c r="P50" s="56">
        <f>(R49-P49)*24</f>
        <v>4</v>
      </c>
      <c r="Q50" s="57"/>
      <c r="R50" s="58"/>
      <c r="S50" s="56">
        <f>(U49-S49)*24</f>
        <v>4</v>
      </c>
      <c r="T50" s="57"/>
      <c r="U50" s="58"/>
      <c r="V50" s="56">
        <f>(X49-V49)*24</f>
        <v>3</v>
      </c>
      <c r="W50" s="57"/>
      <c r="X50" s="58"/>
      <c r="Y50" s="56">
        <f>(AA49-Y49)*24</f>
        <v>4</v>
      </c>
      <c r="Z50" s="57"/>
      <c r="AA50" s="58"/>
      <c r="AB50" s="85"/>
      <c r="AC50" s="86"/>
      <c r="AD50" s="85"/>
      <c r="AE50" s="86"/>
      <c r="AF50" s="85"/>
      <c r="AG50" s="86"/>
      <c r="AH50" s="85"/>
      <c r="AI50" s="86"/>
      <c r="AK50" s="81"/>
      <c r="AL50" s="72"/>
      <c r="AM50" s="75"/>
      <c r="AN50" s="78"/>
      <c r="AO50" s="56">
        <f>(AQ49-AO49)*24</f>
        <v>4</v>
      </c>
      <c r="AP50" s="57"/>
      <c r="AQ50" s="58"/>
      <c r="AR50" s="56">
        <f>(AT49-AR49)*24</f>
        <v>4</v>
      </c>
      <c r="AS50" s="57"/>
      <c r="AT50" s="58"/>
      <c r="AU50" s="56">
        <f>(AW49-AU49)*24</f>
        <v>4</v>
      </c>
      <c r="AV50" s="57"/>
      <c r="AW50" s="58"/>
      <c r="AX50" s="56">
        <f>(AZ49-AX49)*24</f>
        <v>4</v>
      </c>
      <c r="AY50" s="57"/>
      <c r="AZ50" s="58"/>
      <c r="BA50" s="56">
        <f>(BC49-BA49)*24</f>
        <v>4</v>
      </c>
      <c r="BB50" s="57"/>
      <c r="BC50" s="58"/>
      <c r="BD50" s="56">
        <f>(BF49-BD49)*24</f>
        <v>3</v>
      </c>
      <c r="BE50" s="57"/>
      <c r="BF50" s="58"/>
      <c r="BG50" s="56">
        <f>(BI49-BG49)*24</f>
        <v>4</v>
      </c>
      <c r="BH50" s="57"/>
      <c r="BI50" s="58"/>
      <c r="BJ50" s="85"/>
      <c r="BK50" s="86"/>
      <c r="BL50" s="85"/>
      <c r="BM50" s="86"/>
      <c r="BN50" s="85"/>
      <c r="BO50" s="86"/>
      <c r="BP50" s="85"/>
      <c r="BQ50" s="86"/>
      <c r="BR50" s="8"/>
    </row>
    <row r="51" spans="2:70" ht="15.75" thickBot="1" x14ac:dyDescent="0.3">
      <c r="B51" s="81"/>
      <c r="C51" s="72"/>
      <c r="D51" s="75"/>
      <c r="E51" s="78"/>
      <c r="F51" s="94"/>
      <c r="G51" s="59"/>
      <c r="H51" s="60"/>
      <c r="I51" s="61"/>
      <c r="J51" s="59"/>
      <c r="K51" s="60"/>
      <c r="L51" s="61"/>
      <c r="M51" s="59"/>
      <c r="N51" s="60"/>
      <c r="O51" s="61"/>
      <c r="P51" s="59"/>
      <c r="Q51" s="60"/>
      <c r="R51" s="61"/>
      <c r="S51" s="59"/>
      <c r="T51" s="60"/>
      <c r="U51" s="61"/>
      <c r="V51" s="59"/>
      <c r="W51" s="60"/>
      <c r="X51" s="61"/>
      <c r="Y51" s="59"/>
      <c r="Z51" s="60"/>
      <c r="AA51" s="61"/>
      <c r="AB51" s="85"/>
      <c r="AC51" s="86"/>
      <c r="AD51" s="85"/>
      <c r="AE51" s="86"/>
      <c r="AF51" s="85"/>
      <c r="AG51" s="86"/>
      <c r="AH51" s="85"/>
      <c r="AI51" s="86"/>
      <c r="AK51" s="81"/>
      <c r="AL51" s="72"/>
      <c r="AM51" s="75"/>
      <c r="AN51" s="78"/>
      <c r="AO51" s="59"/>
      <c r="AP51" s="60"/>
      <c r="AQ51" s="61"/>
      <c r="AR51" s="59"/>
      <c r="AS51" s="60"/>
      <c r="AT51" s="61"/>
      <c r="AU51" s="59"/>
      <c r="AV51" s="60"/>
      <c r="AW51" s="61"/>
      <c r="AX51" s="59"/>
      <c r="AY51" s="60"/>
      <c r="AZ51" s="61"/>
      <c r="BA51" s="59"/>
      <c r="BB51" s="60"/>
      <c r="BC51" s="61"/>
      <c r="BD51" s="59"/>
      <c r="BE51" s="60"/>
      <c r="BF51" s="61"/>
      <c r="BG51" s="59"/>
      <c r="BH51" s="60"/>
      <c r="BI51" s="61"/>
      <c r="BJ51" s="85"/>
      <c r="BK51" s="86"/>
      <c r="BL51" s="85"/>
      <c r="BM51" s="86"/>
      <c r="BN51" s="85"/>
      <c r="BO51" s="86"/>
      <c r="BP51" s="85"/>
      <c r="BQ51" s="86"/>
      <c r="BR51" s="8"/>
    </row>
    <row r="52" spans="2:70" ht="15.75" thickBot="1" x14ac:dyDescent="0.3">
      <c r="B52" s="81"/>
      <c r="C52" s="72"/>
      <c r="D52" s="75"/>
      <c r="E52" s="78"/>
      <c r="F52" s="94"/>
      <c r="G52" s="10">
        <v>0.54166666666666663</v>
      </c>
      <c r="H52" s="11" t="s">
        <v>21</v>
      </c>
      <c r="I52" s="15">
        <v>0.66666666666666663</v>
      </c>
      <c r="J52" s="10">
        <v>0.54166666666666663</v>
      </c>
      <c r="K52" s="11" t="s">
        <v>21</v>
      </c>
      <c r="L52" s="15">
        <v>0.66666666666666663</v>
      </c>
      <c r="M52" s="10">
        <v>0.54166666666666663</v>
      </c>
      <c r="N52" s="11" t="s">
        <v>21</v>
      </c>
      <c r="O52" s="15">
        <v>0.66666666666666663</v>
      </c>
      <c r="P52" s="10">
        <v>0.54166666666666663</v>
      </c>
      <c r="Q52" s="11" t="s">
        <v>21</v>
      </c>
      <c r="R52" s="15">
        <v>0.64583333333333337</v>
      </c>
      <c r="S52" s="10">
        <v>0.54166666666666663</v>
      </c>
      <c r="T52" s="11" t="s">
        <v>21</v>
      </c>
      <c r="U52" s="15">
        <v>0.66666666666666663</v>
      </c>
      <c r="V52" s="10">
        <v>0.54166666666666663</v>
      </c>
      <c r="W52" s="11" t="s">
        <v>21</v>
      </c>
      <c r="X52" s="15">
        <v>0.66666666666666663</v>
      </c>
      <c r="Y52" s="10">
        <v>0.54166666666666663</v>
      </c>
      <c r="Z52" s="11" t="s">
        <v>21</v>
      </c>
      <c r="AA52" s="15">
        <v>0.66666666666666663</v>
      </c>
      <c r="AB52" s="85"/>
      <c r="AC52" s="86"/>
      <c r="AD52" s="85"/>
      <c r="AE52" s="86"/>
      <c r="AF52" s="85"/>
      <c r="AG52" s="86"/>
      <c r="AH52" s="85"/>
      <c r="AI52" s="86"/>
      <c r="AK52" s="81"/>
      <c r="AL52" s="72"/>
      <c r="AM52" s="75"/>
      <c r="AN52" s="78"/>
      <c r="AO52" s="10">
        <v>0.54166666666666663</v>
      </c>
      <c r="AP52" s="11" t="s">
        <v>21</v>
      </c>
      <c r="AQ52" s="15">
        <v>0.66666666666666663</v>
      </c>
      <c r="AR52" s="10">
        <v>0.54166666666666663</v>
      </c>
      <c r="AS52" s="11" t="s">
        <v>21</v>
      </c>
      <c r="AT52" s="15">
        <v>0.66666666666666663</v>
      </c>
      <c r="AU52" s="10">
        <v>0.54166666666666663</v>
      </c>
      <c r="AV52" s="11" t="s">
        <v>21</v>
      </c>
      <c r="AW52" s="15">
        <v>0.66666666666666663</v>
      </c>
      <c r="AX52" s="10">
        <v>0.54166666666666663</v>
      </c>
      <c r="AY52" s="11" t="s">
        <v>21</v>
      </c>
      <c r="AZ52" s="15">
        <v>0.64583333333333337</v>
      </c>
      <c r="BA52" s="10">
        <v>0.54166666666666663</v>
      </c>
      <c r="BB52" s="11" t="s">
        <v>21</v>
      </c>
      <c r="BC52" s="15">
        <v>0.66666666666666663</v>
      </c>
      <c r="BD52" s="10">
        <v>0.54166666666666663</v>
      </c>
      <c r="BE52" s="11" t="s">
        <v>21</v>
      </c>
      <c r="BF52" s="15">
        <v>0.66666666666666663</v>
      </c>
      <c r="BG52" s="10">
        <v>0.54166666666666663</v>
      </c>
      <c r="BH52" s="11" t="s">
        <v>21</v>
      </c>
      <c r="BI52" s="15">
        <v>0.66666666666666663</v>
      </c>
      <c r="BJ52" s="85"/>
      <c r="BK52" s="86"/>
      <c r="BL52" s="85"/>
      <c r="BM52" s="86"/>
      <c r="BN52" s="85"/>
      <c r="BO52" s="86"/>
      <c r="BP52" s="85"/>
      <c r="BQ52" s="86"/>
      <c r="BR52" s="8"/>
    </row>
    <row r="53" spans="2:70" x14ac:dyDescent="0.25">
      <c r="B53" s="81"/>
      <c r="C53" s="72"/>
      <c r="D53" s="75"/>
      <c r="E53" s="78"/>
      <c r="F53" s="94"/>
      <c r="G53" s="56">
        <f>(I52-G52)*24</f>
        <v>3</v>
      </c>
      <c r="H53" s="57"/>
      <c r="I53" s="58"/>
      <c r="J53" s="56">
        <f>(L52-J52)*24</f>
        <v>3</v>
      </c>
      <c r="K53" s="57"/>
      <c r="L53" s="58"/>
      <c r="M53" s="56">
        <f>(O52-M52)*24</f>
        <v>3</v>
      </c>
      <c r="N53" s="57"/>
      <c r="O53" s="58"/>
      <c r="P53" s="56">
        <f>(R52-P52)*24</f>
        <v>2.5000000000000018</v>
      </c>
      <c r="Q53" s="57"/>
      <c r="R53" s="58"/>
      <c r="S53" s="56">
        <f>(U52-S52)*24</f>
        <v>3</v>
      </c>
      <c r="T53" s="57"/>
      <c r="U53" s="58"/>
      <c r="V53" s="56">
        <f>(X52-V52)*24</f>
        <v>3</v>
      </c>
      <c r="W53" s="57"/>
      <c r="X53" s="58"/>
      <c r="Y53" s="56">
        <f>(AA52-Y52)*24</f>
        <v>3</v>
      </c>
      <c r="Z53" s="57"/>
      <c r="AA53" s="58"/>
      <c r="AB53" s="85"/>
      <c r="AC53" s="86"/>
      <c r="AD53" s="85"/>
      <c r="AE53" s="86"/>
      <c r="AF53" s="85"/>
      <c r="AG53" s="86"/>
      <c r="AH53" s="85"/>
      <c r="AI53" s="86"/>
      <c r="AK53" s="81"/>
      <c r="AL53" s="72"/>
      <c r="AM53" s="75"/>
      <c r="AN53" s="78"/>
      <c r="AO53" s="56">
        <f>(AQ52-AO52)*24</f>
        <v>3</v>
      </c>
      <c r="AP53" s="57"/>
      <c r="AQ53" s="58"/>
      <c r="AR53" s="56">
        <f>(AT52-AR52)*24</f>
        <v>3</v>
      </c>
      <c r="AS53" s="57"/>
      <c r="AT53" s="58"/>
      <c r="AU53" s="56">
        <f>(AW52-AU52)*24</f>
        <v>3</v>
      </c>
      <c r="AV53" s="57"/>
      <c r="AW53" s="58"/>
      <c r="AX53" s="56">
        <f>(AZ52-AX52)*24</f>
        <v>2.5000000000000018</v>
      </c>
      <c r="AY53" s="57"/>
      <c r="AZ53" s="58"/>
      <c r="BA53" s="56">
        <f>(BC52-BA52)*24</f>
        <v>3</v>
      </c>
      <c r="BB53" s="57"/>
      <c r="BC53" s="58"/>
      <c r="BD53" s="56">
        <f>(BF52-BD52)*24</f>
        <v>3</v>
      </c>
      <c r="BE53" s="57"/>
      <c r="BF53" s="58"/>
      <c r="BG53" s="56">
        <f>(BI52-BG52)*24</f>
        <v>3</v>
      </c>
      <c r="BH53" s="57"/>
      <c r="BI53" s="58"/>
      <c r="BJ53" s="85"/>
      <c r="BK53" s="86"/>
      <c r="BL53" s="85"/>
      <c r="BM53" s="86"/>
      <c r="BN53" s="85"/>
      <c r="BO53" s="86"/>
      <c r="BP53" s="85"/>
      <c r="BQ53" s="86"/>
      <c r="BR53" s="8"/>
    </row>
    <row r="54" spans="2:70" ht="15.75" thickBot="1" x14ac:dyDescent="0.3">
      <c r="B54" s="81"/>
      <c r="C54" s="72"/>
      <c r="D54" s="75"/>
      <c r="E54" s="78"/>
      <c r="F54" s="94"/>
      <c r="G54" s="59"/>
      <c r="H54" s="60"/>
      <c r="I54" s="61"/>
      <c r="J54" s="59"/>
      <c r="K54" s="60"/>
      <c r="L54" s="61"/>
      <c r="M54" s="59"/>
      <c r="N54" s="60"/>
      <c r="O54" s="61"/>
      <c r="P54" s="59"/>
      <c r="Q54" s="60"/>
      <c r="R54" s="61"/>
      <c r="S54" s="59"/>
      <c r="T54" s="60"/>
      <c r="U54" s="61"/>
      <c r="V54" s="59"/>
      <c r="W54" s="60"/>
      <c r="X54" s="61"/>
      <c r="Y54" s="59"/>
      <c r="Z54" s="60"/>
      <c r="AA54" s="61"/>
      <c r="AB54" s="85"/>
      <c r="AC54" s="86"/>
      <c r="AD54" s="85"/>
      <c r="AE54" s="86"/>
      <c r="AF54" s="85"/>
      <c r="AG54" s="86"/>
      <c r="AH54" s="85"/>
      <c r="AI54" s="86"/>
      <c r="AK54" s="81"/>
      <c r="AL54" s="72"/>
      <c r="AM54" s="75"/>
      <c r="AN54" s="78"/>
      <c r="AO54" s="59"/>
      <c r="AP54" s="60"/>
      <c r="AQ54" s="61"/>
      <c r="AR54" s="59"/>
      <c r="AS54" s="60"/>
      <c r="AT54" s="61"/>
      <c r="AU54" s="59"/>
      <c r="AV54" s="60"/>
      <c r="AW54" s="61"/>
      <c r="AX54" s="59"/>
      <c r="AY54" s="60"/>
      <c r="AZ54" s="61"/>
      <c r="BA54" s="59"/>
      <c r="BB54" s="60"/>
      <c r="BC54" s="61"/>
      <c r="BD54" s="59"/>
      <c r="BE54" s="60"/>
      <c r="BF54" s="61"/>
      <c r="BG54" s="59"/>
      <c r="BH54" s="60"/>
      <c r="BI54" s="61"/>
      <c r="BJ54" s="85"/>
      <c r="BK54" s="86"/>
      <c r="BL54" s="85"/>
      <c r="BM54" s="86"/>
      <c r="BN54" s="85"/>
      <c r="BO54" s="86"/>
      <c r="BP54" s="85"/>
      <c r="BQ54" s="86"/>
      <c r="BR54" s="8"/>
    </row>
    <row r="55" spans="2:70" ht="15.75" thickBot="1" x14ac:dyDescent="0.3">
      <c r="B55" s="81"/>
      <c r="C55" s="72"/>
      <c r="D55" s="75"/>
      <c r="E55" s="78"/>
      <c r="F55" s="94"/>
      <c r="G55" s="69" t="s">
        <v>34</v>
      </c>
      <c r="H55" s="70"/>
      <c r="I55" s="71"/>
      <c r="J55" s="69" t="s">
        <v>34</v>
      </c>
      <c r="K55" s="70"/>
      <c r="L55" s="71"/>
      <c r="M55" s="69" t="s">
        <v>34</v>
      </c>
      <c r="N55" s="70"/>
      <c r="O55" s="71"/>
      <c r="P55" s="69" t="s">
        <v>34</v>
      </c>
      <c r="Q55" s="70"/>
      <c r="R55" s="71"/>
      <c r="S55" s="69" t="s">
        <v>34</v>
      </c>
      <c r="T55" s="70"/>
      <c r="U55" s="71"/>
      <c r="V55" s="69" t="s">
        <v>34</v>
      </c>
      <c r="W55" s="70"/>
      <c r="X55" s="71"/>
      <c r="Y55" s="69" t="s">
        <v>34</v>
      </c>
      <c r="Z55" s="70"/>
      <c r="AA55" s="71"/>
      <c r="AB55" s="85"/>
      <c r="AC55" s="86"/>
      <c r="AD55" s="85"/>
      <c r="AE55" s="86"/>
      <c r="AF55" s="85"/>
      <c r="AG55" s="86"/>
      <c r="AH55" s="85"/>
      <c r="AI55" s="86"/>
      <c r="AK55" s="81"/>
      <c r="AL55" s="72"/>
      <c r="AM55" s="75"/>
      <c r="AN55" s="78"/>
      <c r="AO55" s="69" t="s">
        <v>34</v>
      </c>
      <c r="AP55" s="70"/>
      <c r="AQ55" s="71"/>
      <c r="AR55" s="69" t="s">
        <v>34</v>
      </c>
      <c r="AS55" s="70"/>
      <c r="AT55" s="71"/>
      <c r="AU55" s="69" t="s">
        <v>34</v>
      </c>
      <c r="AV55" s="70"/>
      <c r="AW55" s="71"/>
      <c r="AX55" s="69" t="s">
        <v>34</v>
      </c>
      <c r="AY55" s="70"/>
      <c r="AZ55" s="71"/>
      <c r="BA55" s="69" t="s">
        <v>34</v>
      </c>
      <c r="BB55" s="70"/>
      <c r="BC55" s="71"/>
      <c r="BD55" s="69" t="s">
        <v>34</v>
      </c>
      <c r="BE55" s="70"/>
      <c r="BF55" s="71"/>
      <c r="BG55" s="69" t="s">
        <v>34</v>
      </c>
      <c r="BH55" s="70"/>
      <c r="BI55" s="71"/>
      <c r="BJ55" s="85"/>
      <c r="BK55" s="86"/>
      <c r="BL55" s="85"/>
      <c r="BM55" s="86"/>
      <c r="BN55" s="85"/>
      <c r="BO55" s="86"/>
      <c r="BP55" s="85"/>
      <c r="BQ55" s="86"/>
      <c r="BR55" s="8"/>
    </row>
    <row r="56" spans="2:70" x14ac:dyDescent="0.25">
      <c r="B56" s="81"/>
      <c r="C56" s="72"/>
      <c r="D56" s="75"/>
      <c r="E56" s="78"/>
      <c r="F56" s="94"/>
      <c r="G56" s="56">
        <f ca="1">RANDBETWEEN(100,1000)</f>
        <v>271</v>
      </c>
      <c r="H56" s="57"/>
      <c r="I56" s="58"/>
      <c r="J56" s="56">
        <f t="shared" ref="J56" ca="1" si="64">RANDBETWEEN(100,1000)</f>
        <v>586</v>
      </c>
      <c r="K56" s="57"/>
      <c r="L56" s="58"/>
      <c r="M56" s="56">
        <f t="shared" ref="M56" ca="1" si="65">RANDBETWEEN(100,1000)</f>
        <v>941</v>
      </c>
      <c r="N56" s="57"/>
      <c r="O56" s="58"/>
      <c r="P56" s="56">
        <f t="shared" ref="P56" ca="1" si="66">RANDBETWEEN(100,1000)</f>
        <v>314</v>
      </c>
      <c r="Q56" s="57"/>
      <c r="R56" s="58"/>
      <c r="S56" s="56">
        <f t="shared" ref="S56" ca="1" si="67">RANDBETWEEN(100,1000)</f>
        <v>961</v>
      </c>
      <c r="T56" s="57"/>
      <c r="U56" s="58"/>
      <c r="V56" s="56">
        <f t="shared" ref="V56" ca="1" si="68">RANDBETWEEN(100,1000)</f>
        <v>999</v>
      </c>
      <c r="W56" s="57"/>
      <c r="X56" s="58"/>
      <c r="Y56" s="56">
        <f t="shared" ref="Y56" ca="1" si="69">RANDBETWEEN(100,1000)</f>
        <v>354</v>
      </c>
      <c r="Z56" s="57"/>
      <c r="AA56" s="58"/>
      <c r="AB56" s="85"/>
      <c r="AC56" s="86"/>
      <c r="AD56" s="85"/>
      <c r="AE56" s="86"/>
      <c r="AF56" s="85"/>
      <c r="AG56" s="86"/>
      <c r="AH56" s="85"/>
      <c r="AI56" s="86"/>
      <c r="AK56" s="81"/>
      <c r="AL56" s="72"/>
      <c r="AM56" s="75"/>
      <c r="AN56" s="78"/>
      <c r="AO56" s="56">
        <f ca="1">RANDBETWEEN(100,1000)</f>
        <v>625</v>
      </c>
      <c r="AP56" s="57"/>
      <c r="AQ56" s="58"/>
      <c r="AR56" s="56">
        <f ca="1">RANDBETWEEN(100,1000)</f>
        <v>426</v>
      </c>
      <c r="AS56" s="57"/>
      <c r="AT56" s="58"/>
      <c r="AU56" s="56">
        <f t="shared" ref="AU56" ca="1" si="70">RANDBETWEEN(100,1000)</f>
        <v>206</v>
      </c>
      <c r="AV56" s="57"/>
      <c r="AW56" s="58"/>
      <c r="AX56" s="56">
        <f t="shared" ref="AX56" ca="1" si="71">RANDBETWEEN(100,1000)</f>
        <v>386</v>
      </c>
      <c r="AY56" s="57"/>
      <c r="AZ56" s="58"/>
      <c r="BA56" s="56">
        <f t="shared" ref="BA56" ca="1" si="72">RANDBETWEEN(100,1000)</f>
        <v>390</v>
      </c>
      <c r="BB56" s="57"/>
      <c r="BC56" s="58"/>
      <c r="BD56" s="56">
        <f t="shared" ref="BD56" ca="1" si="73">RANDBETWEEN(100,1000)</f>
        <v>863</v>
      </c>
      <c r="BE56" s="57"/>
      <c r="BF56" s="58"/>
      <c r="BG56" s="56">
        <f t="shared" ref="BG56" ca="1" si="74">RANDBETWEEN(100,1000)</f>
        <v>303</v>
      </c>
      <c r="BH56" s="57"/>
      <c r="BI56" s="58"/>
      <c r="BJ56" s="85"/>
      <c r="BK56" s="86"/>
      <c r="BL56" s="85"/>
      <c r="BM56" s="86"/>
      <c r="BN56" s="85"/>
      <c r="BO56" s="86"/>
      <c r="BP56" s="85"/>
      <c r="BQ56" s="86"/>
      <c r="BR56" s="8"/>
    </row>
    <row r="57" spans="2:70" ht="15.75" thickBot="1" x14ac:dyDescent="0.3">
      <c r="B57" s="81"/>
      <c r="C57" s="72"/>
      <c r="D57" s="75"/>
      <c r="E57" s="78"/>
      <c r="F57" s="94"/>
      <c r="G57" s="59"/>
      <c r="H57" s="60"/>
      <c r="I57" s="61"/>
      <c r="J57" s="59"/>
      <c r="K57" s="60"/>
      <c r="L57" s="61"/>
      <c r="M57" s="59"/>
      <c r="N57" s="60"/>
      <c r="O57" s="61"/>
      <c r="P57" s="59"/>
      <c r="Q57" s="60"/>
      <c r="R57" s="61"/>
      <c r="S57" s="59"/>
      <c r="T57" s="60"/>
      <c r="U57" s="61"/>
      <c r="V57" s="59"/>
      <c r="W57" s="60"/>
      <c r="X57" s="61"/>
      <c r="Y57" s="59"/>
      <c r="Z57" s="60"/>
      <c r="AA57" s="61"/>
      <c r="AB57" s="85"/>
      <c r="AC57" s="86"/>
      <c r="AD57" s="85"/>
      <c r="AE57" s="86"/>
      <c r="AF57" s="85"/>
      <c r="AG57" s="86"/>
      <c r="AH57" s="85"/>
      <c r="AI57" s="86"/>
      <c r="AK57" s="81"/>
      <c r="AL57" s="72"/>
      <c r="AM57" s="75"/>
      <c r="AN57" s="78"/>
      <c r="AO57" s="59"/>
      <c r="AP57" s="60"/>
      <c r="AQ57" s="61"/>
      <c r="AR57" s="59"/>
      <c r="AS57" s="60"/>
      <c r="AT57" s="61"/>
      <c r="AU57" s="59"/>
      <c r="AV57" s="60"/>
      <c r="AW57" s="61"/>
      <c r="AX57" s="59"/>
      <c r="AY57" s="60"/>
      <c r="AZ57" s="61"/>
      <c r="BA57" s="59"/>
      <c r="BB57" s="60"/>
      <c r="BC57" s="61"/>
      <c r="BD57" s="59"/>
      <c r="BE57" s="60"/>
      <c r="BF57" s="61"/>
      <c r="BG57" s="59"/>
      <c r="BH57" s="60"/>
      <c r="BI57" s="61"/>
      <c r="BJ57" s="85"/>
      <c r="BK57" s="86"/>
      <c r="BL57" s="85"/>
      <c r="BM57" s="86"/>
      <c r="BN57" s="85"/>
      <c r="BO57" s="86"/>
      <c r="BP57" s="85"/>
      <c r="BQ57" s="86"/>
      <c r="BR57" s="8"/>
    </row>
    <row r="58" spans="2:70" ht="15.75" thickBot="1" x14ac:dyDescent="0.3">
      <c r="B58" s="81"/>
      <c r="C58" s="72"/>
      <c r="D58" s="75"/>
      <c r="E58" s="78"/>
      <c r="F58" s="94"/>
      <c r="G58" s="69" t="s">
        <v>33</v>
      </c>
      <c r="H58" s="70"/>
      <c r="I58" s="71"/>
      <c r="J58" s="69" t="s">
        <v>33</v>
      </c>
      <c r="K58" s="70"/>
      <c r="L58" s="71"/>
      <c r="M58" s="69" t="s">
        <v>33</v>
      </c>
      <c r="N58" s="70"/>
      <c r="O58" s="71"/>
      <c r="P58" s="69" t="s">
        <v>33</v>
      </c>
      <c r="Q58" s="70"/>
      <c r="R58" s="71"/>
      <c r="S58" s="69" t="s">
        <v>33</v>
      </c>
      <c r="T58" s="70"/>
      <c r="U58" s="71"/>
      <c r="V58" s="69" t="s">
        <v>33</v>
      </c>
      <c r="W58" s="70"/>
      <c r="X58" s="71"/>
      <c r="Y58" s="69" t="s">
        <v>33</v>
      </c>
      <c r="Z58" s="70"/>
      <c r="AA58" s="71"/>
      <c r="AB58" s="85"/>
      <c r="AC58" s="86"/>
      <c r="AD58" s="85"/>
      <c r="AE58" s="86"/>
      <c r="AF58" s="85"/>
      <c r="AG58" s="86"/>
      <c r="AH58" s="85"/>
      <c r="AI58" s="86"/>
      <c r="AK58" s="81"/>
      <c r="AL58" s="72"/>
      <c r="AM58" s="75"/>
      <c r="AN58" s="78"/>
      <c r="AO58" s="69" t="s">
        <v>33</v>
      </c>
      <c r="AP58" s="70"/>
      <c r="AQ58" s="71"/>
      <c r="AR58" s="69" t="s">
        <v>33</v>
      </c>
      <c r="AS58" s="70"/>
      <c r="AT58" s="71"/>
      <c r="AU58" s="69" t="s">
        <v>33</v>
      </c>
      <c r="AV58" s="70"/>
      <c r="AW58" s="71"/>
      <c r="AX58" s="69" t="s">
        <v>33</v>
      </c>
      <c r="AY58" s="70"/>
      <c r="AZ58" s="71"/>
      <c r="BA58" s="69" t="s">
        <v>33</v>
      </c>
      <c r="BB58" s="70"/>
      <c r="BC58" s="71"/>
      <c r="BD58" s="69" t="s">
        <v>33</v>
      </c>
      <c r="BE58" s="70"/>
      <c r="BF58" s="71"/>
      <c r="BG58" s="69" t="s">
        <v>33</v>
      </c>
      <c r="BH58" s="70"/>
      <c r="BI58" s="71"/>
      <c r="BJ58" s="85"/>
      <c r="BK58" s="86"/>
      <c r="BL58" s="85"/>
      <c r="BM58" s="86"/>
      <c r="BN58" s="85"/>
      <c r="BO58" s="86"/>
      <c r="BP58" s="85"/>
      <c r="BQ58" s="86"/>
      <c r="BR58" s="8"/>
    </row>
    <row r="59" spans="2:70" x14ac:dyDescent="0.25">
      <c r="B59" s="81"/>
      <c r="C59" s="72"/>
      <c r="D59" s="75"/>
      <c r="E59" s="78"/>
      <c r="F59" s="94"/>
      <c r="G59" s="91">
        <f ca="1">G56*$F$49</f>
        <v>35.230000000000004</v>
      </c>
      <c r="H59" s="62"/>
      <c r="I59" s="63"/>
      <c r="J59" s="91">
        <f t="shared" ref="J59" ca="1" si="75">J56*$F$49</f>
        <v>76.180000000000007</v>
      </c>
      <c r="K59" s="62"/>
      <c r="L59" s="63"/>
      <c r="M59" s="91">
        <f t="shared" ref="M59" ca="1" si="76">M56*$F$49</f>
        <v>122.33</v>
      </c>
      <c r="N59" s="62"/>
      <c r="O59" s="63"/>
      <c r="P59" s="91">
        <f t="shared" ref="P59" ca="1" si="77">P56*$F$49</f>
        <v>40.82</v>
      </c>
      <c r="Q59" s="62"/>
      <c r="R59" s="63"/>
      <c r="S59" s="91">
        <f t="shared" ref="S59" ca="1" si="78">S56*$F$49</f>
        <v>124.93</v>
      </c>
      <c r="T59" s="62"/>
      <c r="U59" s="63"/>
      <c r="V59" s="91">
        <f t="shared" ref="V59" ca="1" si="79">V56*$F$49</f>
        <v>129.87</v>
      </c>
      <c r="W59" s="62"/>
      <c r="X59" s="63"/>
      <c r="Y59" s="91">
        <f t="shared" ref="Y59" ca="1" si="80">Y56*$F$49</f>
        <v>46.02</v>
      </c>
      <c r="Z59" s="62"/>
      <c r="AA59" s="63"/>
      <c r="AB59" s="85"/>
      <c r="AC59" s="86"/>
      <c r="AD59" s="85"/>
      <c r="AE59" s="86"/>
      <c r="AF59" s="85"/>
      <c r="AG59" s="86"/>
      <c r="AH59" s="85"/>
      <c r="AI59" s="86"/>
      <c r="AK59" s="81"/>
      <c r="AL59" s="72"/>
      <c r="AM59" s="75"/>
      <c r="AN59" s="78"/>
      <c r="AO59" s="62">
        <f ca="1">AO56*$F$7</f>
        <v>68.75</v>
      </c>
      <c r="AP59" s="62"/>
      <c r="AQ59" s="63"/>
      <c r="AR59" s="62">
        <f ca="1">AR56*$F$7</f>
        <v>46.86</v>
      </c>
      <c r="AS59" s="62"/>
      <c r="AT59" s="63"/>
      <c r="AU59" s="62">
        <f t="shared" ref="AU59" ca="1" si="81">AU56*$F$7</f>
        <v>22.66</v>
      </c>
      <c r="AV59" s="62"/>
      <c r="AW59" s="63"/>
      <c r="AX59" s="62">
        <f t="shared" ref="AX59" ca="1" si="82">AX56*$F$7</f>
        <v>42.46</v>
      </c>
      <c r="AY59" s="62"/>
      <c r="AZ59" s="63"/>
      <c r="BA59" s="62">
        <f t="shared" ref="BA59" ca="1" si="83">BA56*$F$7</f>
        <v>42.9</v>
      </c>
      <c r="BB59" s="62"/>
      <c r="BC59" s="63"/>
      <c r="BD59" s="62">
        <f t="shared" ref="BD59" ca="1" si="84">BD56*$F$7</f>
        <v>94.93</v>
      </c>
      <c r="BE59" s="62"/>
      <c r="BF59" s="63"/>
      <c r="BG59" s="62">
        <f t="shared" ref="BG59" ca="1" si="85">BG56*$F$7</f>
        <v>33.33</v>
      </c>
      <c r="BH59" s="62"/>
      <c r="BI59" s="63"/>
      <c r="BJ59" s="85"/>
      <c r="BK59" s="86"/>
      <c r="BL59" s="85"/>
      <c r="BM59" s="86"/>
      <c r="BN59" s="85"/>
      <c r="BO59" s="86"/>
      <c r="BP59" s="85"/>
      <c r="BQ59" s="86"/>
      <c r="BR59" s="8"/>
    </row>
    <row r="60" spans="2:70" ht="15.75" thickBot="1" x14ac:dyDescent="0.3">
      <c r="B60" s="82"/>
      <c r="C60" s="73"/>
      <c r="D60" s="76"/>
      <c r="E60" s="79"/>
      <c r="F60" s="95"/>
      <c r="G60" s="92"/>
      <c r="H60" s="64"/>
      <c r="I60" s="65"/>
      <c r="J60" s="92"/>
      <c r="K60" s="64"/>
      <c r="L60" s="65"/>
      <c r="M60" s="92"/>
      <c r="N60" s="64"/>
      <c r="O60" s="65"/>
      <c r="P60" s="92"/>
      <c r="Q60" s="64"/>
      <c r="R60" s="65"/>
      <c r="S60" s="92"/>
      <c r="T60" s="64"/>
      <c r="U60" s="65"/>
      <c r="V60" s="92"/>
      <c r="W60" s="64"/>
      <c r="X60" s="65"/>
      <c r="Y60" s="92"/>
      <c r="Z60" s="64"/>
      <c r="AA60" s="65"/>
      <c r="AB60" s="87"/>
      <c r="AC60" s="88"/>
      <c r="AD60" s="87"/>
      <c r="AE60" s="88"/>
      <c r="AF60" s="87"/>
      <c r="AG60" s="88"/>
      <c r="AH60" s="87"/>
      <c r="AI60" s="88"/>
      <c r="AK60" s="82"/>
      <c r="AL60" s="73"/>
      <c r="AM60" s="76"/>
      <c r="AN60" s="79"/>
      <c r="AO60" s="64"/>
      <c r="AP60" s="64"/>
      <c r="AQ60" s="65"/>
      <c r="AR60" s="64"/>
      <c r="AS60" s="64"/>
      <c r="AT60" s="65"/>
      <c r="AU60" s="64"/>
      <c r="AV60" s="64"/>
      <c r="AW60" s="65"/>
      <c r="AX60" s="64"/>
      <c r="AY60" s="64"/>
      <c r="AZ60" s="65"/>
      <c r="BA60" s="64"/>
      <c r="BB60" s="64"/>
      <c r="BC60" s="65"/>
      <c r="BD60" s="64"/>
      <c r="BE60" s="64"/>
      <c r="BF60" s="65"/>
      <c r="BG60" s="64"/>
      <c r="BH60" s="64"/>
      <c r="BI60" s="65"/>
      <c r="BJ60" s="87"/>
      <c r="BK60" s="88"/>
      <c r="BL60" s="87"/>
      <c r="BM60" s="88"/>
      <c r="BN60" s="87"/>
      <c r="BO60" s="88"/>
      <c r="BP60" s="87"/>
      <c r="BQ60" s="88"/>
      <c r="BR60" s="8"/>
    </row>
    <row r="61" spans="2:70" ht="15.75" thickBot="1" x14ac:dyDescent="0.3">
      <c r="B61" s="7" t="s">
        <v>7</v>
      </c>
      <c r="C61" s="90"/>
      <c r="D61" s="6" t="s">
        <v>1</v>
      </c>
      <c r="E61" s="6" t="s">
        <v>8</v>
      </c>
      <c r="F61" s="6" t="s">
        <v>33</v>
      </c>
      <c r="G61" s="56" t="s">
        <v>19</v>
      </c>
      <c r="H61" s="57"/>
      <c r="I61" s="58"/>
      <c r="J61" s="56" t="s">
        <v>22</v>
      </c>
      <c r="K61" s="57"/>
      <c r="L61" s="58"/>
      <c r="M61" s="56" t="s">
        <v>23</v>
      </c>
      <c r="N61" s="57"/>
      <c r="O61" s="58"/>
      <c r="P61" s="56" t="s">
        <v>24</v>
      </c>
      <c r="Q61" s="57"/>
      <c r="R61" s="58"/>
      <c r="S61" s="56" t="s">
        <v>25</v>
      </c>
      <c r="T61" s="57"/>
      <c r="U61" s="58"/>
      <c r="V61" s="56" t="s">
        <v>26</v>
      </c>
      <c r="W61" s="57"/>
      <c r="X61" s="58"/>
      <c r="Y61" s="56" t="s">
        <v>27</v>
      </c>
      <c r="Z61" s="57"/>
      <c r="AA61" s="58"/>
      <c r="AB61" s="56" t="s">
        <v>28</v>
      </c>
      <c r="AC61" s="58"/>
      <c r="AD61" s="56" t="s">
        <v>29</v>
      </c>
      <c r="AE61" s="58"/>
      <c r="AF61" s="56" t="s">
        <v>35</v>
      </c>
      <c r="AG61" s="58"/>
      <c r="AH61" s="56" t="s">
        <v>36</v>
      </c>
      <c r="AI61" s="58"/>
      <c r="AK61" s="7" t="s">
        <v>7</v>
      </c>
      <c r="AL61" s="90"/>
      <c r="AM61" s="6" t="s">
        <v>1</v>
      </c>
      <c r="AN61" s="6" t="s">
        <v>8</v>
      </c>
      <c r="AO61" s="56" t="s">
        <v>19</v>
      </c>
      <c r="AP61" s="57"/>
      <c r="AQ61" s="58"/>
      <c r="AR61" s="56" t="s">
        <v>22</v>
      </c>
      <c r="AS61" s="57"/>
      <c r="AT61" s="58"/>
      <c r="AU61" s="56" t="s">
        <v>23</v>
      </c>
      <c r="AV61" s="57"/>
      <c r="AW61" s="58"/>
      <c r="AX61" s="56" t="s">
        <v>24</v>
      </c>
      <c r="AY61" s="57"/>
      <c r="AZ61" s="58"/>
      <c r="BA61" s="56" t="s">
        <v>25</v>
      </c>
      <c r="BB61" s="57"/>
      <c r="BC61" s="58"/>
      <c r="BD61" s="56" t="s">
        <v>26</v>
      </c>
      <c r="BE61" s="57"/>
      <c r="BF61" s="58"/>
      <c r="BG61" s="56" t="s">
        <v>27</v>
      </c>
      <c r="BH61" s="57"/>
      <c r="BI61" s="58"/>
      <c r="BJ61" s="56" t="s">
        <v>28</v>
      </c>
      <c r="BK61" s="58"/>
      <c r="BL61" s="56" t="s">
        <v>29</v>
      </c>
      <c r="BM61" s="58"/>
      <c r="BN61" s="56" t="s">
        <v>35</v>
      </c>
      <c r="BO61" s="58"/>
      <c r="BP61" s="56" t="s">
        <v>36</v>
      </c>
      <c r="BQ61" s="58"/>
      <c r="BR61" s="1"/>
    </row>
    <row r="62" spans="2:70" ht="15.75" thickBot="1" x14ac:dyDescent="0.3">
      <c r="B62" s="6"/>
      <c r="C62" s="72"/>
      <c r="F62" s="3"/>
      <c r="G62" s="69"/>
      <c r="H62" s="70"/>
      <c r="I62" s="71"/>
      <c r="J62" s="69"/>
      <c r="K62" s="70"/>
      <c r="L62" s="71"/>
      <c r="M62" s="69"/>
      <c r="N62" s="70"/>
      <c r="O62" s="71"/>
      <c r="P62" s="69"/>
      <c r="Q62" s="70"/>
      <c r="R62" s="71"/>
      <c r="S62" s="69"/>
      <c r="T62" s="70"/>
      <c r="U62" s="71"/>
      <c r="V62" s="69"/>
      <c r="W62" s="70"/>
      <c r="X62" s="71"/>
      <c r="Y62" s="69"/>
      <c r="Z62" s="70"/>
      <c r="AA62" s="71"/>
      <c r="AB62" s="59"/>
      <c r="AC62" s="61"/>
      <c r="AD62" s="59"/>
      <c r="AE62" s="61"/>
      <c r="AF62" s="59"/>
      <c r="AG62" s="61"/>
      <c r="AH62" s="59"/>
      <c r="AI62" s="61"/>
      <c r="AK62" s="6"/>
      <c r="AL62" s="72"/>
      <c r="AO62" s="69"/>
      <c r="AP62" s="70"/>
      <c r="AQ62" s="71"/>
      <c r="AR62" s="69"/>
      <c r="AS62" s="70"/>
      <c r="AT62" s="71"/>
      <c r="AU62" s="69"/>
      <c r="AV62" s="70"/>
      <c r="AW62" s="71"/>
      <c r="AX62" s="69"/>
      <c r="AY62" s="70"/>
      <c r="AZ62" s="71"/>
      <c r="BA62" s="69"/>
      <c r="BB62" s="70"/>
      <c r="BC62" s="71"/>
      <c r="BD62" s="69"/>
      <c r="BE62" s="70"/>
      <c r="BF62" s="71"/>
      <c r="BG62" s="69"/>
      <c r="BH62" s="70"/>
      <c r="BI62" s="71"/>
      <c r="BJ62" s="59"/>
      <c r="BK62" s="61"/>
      <c r="BL62" s="59"/>
      <c r="BM62" s="61"/>
      <c r="BN62" s="59"/>
      <c r="BO62" s="61"/>
      <c r="BP62" s="59"/>
      <c r="BQ62" s="61"/>
      <c r="BR62" s="1"/>
    </row>
    <row r="63" spans="2:70" ht="15.75" thickBot="1" x14ac:dyDescent="0.3">
      <c r="B63" s="80">
        <v>5</v>
      </c>
      <c r="C63" s="72"/>
      <c r="D63" s="74" t="str">
        <f>VLOOKUP(B63,Sheet1!$B$5:$C$14,2)</f>
        <v>Sara Adhikari</v>
      </c>
      <c r="E63" s="77">
        <f ca="1">VLOOKUP(B63,Sheet1!$B$5:$H$14,6)</f>
        <v>24</v>
      </c>
      <c r="F63" s="93">
        <f ca="1">VLOOKUP(B63,Sheet1!$B$5:$H$14,7)</f>
        <v>0.16</v>
      </c>
      <c r="G63" s="12">
        <v>0.33333333333333331</v>
      </c>
      <c r="H63" s="13" t="s">
        <v>20</v>
      </c>
      <c r="I63" s="14">
        <v>0.5</v>
      </c>
      <c r="J63" s="12">
        <v>0.33333333333333331</v>
      </c>
      <c r="K63" s="13" t="s">
        <v>20</v>
      </c>
      <c r="L63" s="14">
        <v>0.5</v>
      </c>
      <c r="M63" s="12">
        <v>0.33333333333333331</v>
      </c>
      <c r="N63" s="13" t="s">
        <v>20</v>
      </c>
      <c r="O63" s="14">
        <v>0.5</v>
      </c>
      <c r="P63" s="12">
        <v>0.33333333333333331</v>
      </c>
      <c r="Q63" s="13" t="s">
        <v>20</v>
      </c>
      <c r="R63" s="14">
        <v>0.5</v>
      </c>
      <c r="S63" s="12">
        <v>0.33333333333333331</v>
      </c>
      <c r="T63" s="13" t="s">
        <v>20</v>
      </c>
      <c r="U63" s="14">
        <v>0.5</v>
      </c>
      <c r="V63" s="12">
        <v>0.33333333333333331</v>
      </c>
      <c r="W63" s="13" t="s">
        <v>20</v>
      </c>
      <c r="X63" s="14">
        <v>0.5</v>
      </c>
      <c r="Y63" s="12">
        <v>0.35416666666666669</v>
      </c>
      <c r="Z63" s="13" t="s">
        <v>20</v>
      </c>
      <c r="AA63" s="14">
        <v>0.5</v>
      </c>
      <c r="AB63" s="83">
        <f>SUM(G64,G67,J64,J67,M64,M67,P64,P67,S64,S67,V64,V67,Y64,Y67)</f>
        <v>47.25</v>
      </c>
      <c r="AC63" s="84"/>
      <c r="AD63" s="89">
        <f ca="1">AB63*E63</f>
        <v>1134</v>
      </c>
      <c r="AE63" s="84"/>
      <c r="AF63" s="89">
        <f ca="1">SUM(G73,J73,M73,P73,S73,V73,Y73)</f>
        <v>577.92000000000007</v>
      </c>
      <c r="AG63" s="84"/>
      <c r="AH63" s="89">
        <f ca="1">SUM(AD63+AF63)</f>
        <v>1711.92</v>
      </c>
      <c r="AI63" s="84"/>
      <c r="AK63" s="80">
        <v>5</v>
      </c>
      <c r="AL63" s="72"/>
      <c r="AM63" s="74" t="str">
        <f>VLOOKUP(AK63,Sheet1!$B$5:$C$14,2)</f>
        <v>Sara Adhikari</v>
      </c>
      <c r="AN63" s="77">
        <f ca="1">VLOOKUP(AK63,Sheet1!$B$5:$H$14,6)</f>
        <v>24</v>
      </c>
      <c r="AO63" s="12">
        <v>0.33333333333333331</v>
      </c>
      <c r="AP63" s="13" t="s">
        <v>20</v>
      </c>
      <c r="AQ63" s="14">
        <v>0.5</v>
      </c>
      <c r="AR63" s="12">
        <v>0.33333333333333331</v>
      </c>
      <c r="AS63" s="13" t="s">
        <v>20</v>
      </c>
      <c r="AT63" s="14">
        <v>0.5</v>
      </c>
      <c r="AU63" s="12">
        <v>0.33333333333333331</v>
      </c>
      <c r="AV63" s="13" t="s">
        <v>20</v>
      </c>
      <c r="AW63" s="14">
        <v>0.5</v>
      </c>
      <c r="AX63" s="12">
        <v>0.33333333333333331</v>
      </c>
      <c r="AY63" s="13" t="s">
        <v>20</v>
      </c>
      <c r="AZ63" s="14">
        <v>0.5</v>
      </c>
      <c r="BA63" s="12">
        <v>0.33333333333333331</v>
      </c>
      <c r="BB63" s="13" t="s">
        <v>20</v>
      </c>
      <c r="BC63" s="14">
        <v>0.5</v>
      </c>
      <c r="BD63" s="12">
        <v>0.33333333333333331</v>
      </c>
      <c r="BE63" s="13" t="s">
        <v>20</v>
      </c>
      <c r="BF63" s="14">
        <v>0.5</v>
      </c>
      <c r="BG63" s="12">
        <v>0.35416666666666669</v>
      </c>
      <c r="BH63" s="13" t="s">
        <v>20</v>
      </c>
      <c r="BI63" s="14">
        <v>0.5</v>
      </c>
      <c r="BJ63" s="83">
        <f>SUM(AO64,AO67,AR64,AR67,AU64,AU67,AX64,AX67,BA64,BA67,BD64,BD67,BG64,BG67)</f>
        <v>47.25</v>
      </c>
      <c r="BK63" s="84"/>
      <c r="BL63" s="89">
        <f ca="1">BJ63*AN63</f>
        <v>1134</v>
      </c>
      <c r="BM63" s="84"/>
      <c r="BN63" s="89">
        <f ca="1">SUM(AO73,AR73,AU73,AX73,BA73,BD73,BG73)</f>
        <v>507.53999999999996</v>
      </c>
      <c r="BO63" s="84"/>
      <c r="BP63" s="89">
        <f ca="1">SUM(BL63+BN63)</f>
        <v>1641.54</v>
      </c>
      <c r="BQ63" s="84"/>
      <c r="BR63" s="8"/>
    </row>
    <row r="64" spans="2:70" x14ac:dyDescent="0.25">
      <c r="B64" s="81"/>
      <c r="C64" s="72"/>
      <c r="D64" s="75"/>
      <c r="E64" s="78"/>
      <c r="F64" s="94"/>
      <c r="G64" s="56">
        <f>(I63-G63)*24</f>
        <v>4</v>
      </c>
      <c r="H64" s="57"/>
      <c r="I64" s="58"/>
      <c r="J64" s="56">
        <f>(L63-J63)*24</f>
        <v>4</v>
      </c>
      <c r="K64" s="57"/>
      <c r="L64" s="58"/>
      <c r="M64" s="56">
        <f>(O63-M63)*24</f>
        <v>4</v>
      </c>
      <c r="N64" s="57"/>
      <c r="O64" s="58"/>
      <c r="P64" s="56">
        <f>(R63-P63)*24</f>
        <v>4</v>
      </c>
      <c r="Q64" s="57"/>
      <c r="R64" s="58"/>
      <c r="S64" s="56">
        <f>(U63-S63)*24</f>
        <v>4</v>
      </c>
      <c r="T64" s="57"/>
      <c r="U64" s="58"/>
      <c r="V64" s="56">
        <f>(X63-V63)*24</f>
        <v>4</v>
      </c>
      <c r="W64" s="57"/>
      <c r="X64" s="58"/>
      <c r="Y64" s="56">
        <f>(AA63-Y63)*24</f>
        <v>3.4999999999999996</v>
      </c>
      <c r="Z64" s="57"/>
      <c r="AA64" s="58"/>
      <c r="AB64" s="85"/>
      <c r="AC64" s="86"/>
      <c r="AD64" s="85"/>
      <c r="AE64" s="86"/>
      <c r="AF64" s="85"/>
      <c r="AG64" s="86"/>
      <c r="AH64" s="85"/>
      <c r="AI64" s="86"/>
      <c r="AK64" s="81"/>
      <c r="AL64" s="72"/>
      <c r="AM64" s="75"/>
      <c r="AN64" s="78"/>
      <c r="AO64" s="56">
        <f>(AQ63-AO63)*24</f>
        <v>4</v>
      </c>
      <c r="AP64" s="57"/>
      <c r="AQ64" s="58"/>
      <c r="AR64" s="56">
        <f>(AT63-AR63)*24</f>
        <v>4</v>
      </c>
      <c r="AS64" s="57"/>
      <c r="AT64" s="58"/>
      <c r="AU64" s="56">
        <f>(AW63-AU63)*24</f>
        <v>4</v>
      </c>
      <c r="AV64" s="57"/>
      <c r="AW64" s="58"/>
      <c r="AX64" s="56">
        <f>(AZ63-AX63)*24</f>
        <v>4</v>
      </c>
      <c r="AY64" s="57"/>
      <c r="AZ64" s="58"/>
      <c r="BA64" s="56">
        <f>(BC63-BA63)*24</f>
        <v>4</v>
      </c>
      <c r="BB64" s="57"/>
      <c r="BC64" s="58"/>
      <c r="BD64" s="56">
        <f>(BF63-BD63)*24</f>
        <v>4</v>
      </c>
      <c r="BE64" s="57"/>
      <c r="BF64" s="58"/>
      <c r="BG64" s="56">
        <f>(BI63-BG63)*24</f>
        <v>3.4999999999999996</v>
      </c>
      <c r="BH64" s="57"/>
      <c r="BI64" s="58"/>
      <c r="BJ64" s="85"/>
      <c r="BK64" s="86"/>
      <c r="BL64" s="85"/>
      <c r="BM64" s="86"/>
      <c r="BN64" s="85"/>
      <c r="BO64" s="86"/>
      <c r="BP64" s="85"/>
      <c r="BQ64" s="86"/>
      <c r="BR64" s="8"/>
    </row>
    <row r="65" spans="2:70" ht="15.75" thickBot="1" x14ac:dyDescent="0.3">
      <c r="B65" s="81"/>
      <c r="C65" s="72"/>
      <c r="D65" s="75"/>
      <c r="E65" s="78"/>
      <c r="F65" s="94"/>
      <c r="G65" s="59"/>
      <c r="H65" s="60"/>
      <c r="I65" s="61"/>
      <c r="J65" s="59"/>
      <c r="K65" s="60"/>
      <c r="L65" s="61"/>
      <c r="M65" s="59"/>
      <c r="N65" s="60"/>
      <c r="O65" s="61"/>
      <c r="P65" s="59"/>
      <c r="Q65" s="60"/>
      <c r="R65" s="61"/>
      <c r="S65" s="59"/>
      <c r="T65" s="60"/>
      <c r="U65" s="61"/>
      <c r="V65" s="59"/>
      <c r="W65" s="60"/>
      <c r="X65" s="61"/>
      <c r="Y65" s="59"/>
      <c r="Z65" s="60"/>
      <c r="AA65" s="61"/>
      <c r="AB65" s="85"/>
      <c r="AC65" s="86"/>
      <c r="AD65" s="85"/>
      <c r="AE65" s="86"/>
      <c r="AF65" s="85"/>
      <c r="AG65" s="86"/>
      <c r="AH65" s="85"/>
      <c r="AI65" s="86"/>
      <c r="AK65" s="81"/>
      <c r="AL65" s="72"/>
      <c r="AM65" s="75"/>
      <c r="AN65" s="78"/>
      <c r="AO65" s="59"/>
      <c r="AP65" s="60"/>
      <c r="AQ65" s="61"/>
      <c r="AR65" s="59"/>
      <c r="AS65" s="60"/>
      <c r="AT65" s="61"/>
      <c r="AU65" s="59"/>
      <c r="AV65" s="60"/>
      <c r="AW65" s="61"/>
      <c r="AX65" s="59"/>
      <c r="AY65" s="60"/>
      <c r="AZ65" s="61"/>
      <c r="BA65" s="59"/>
      <c r="BB65" s="60"/>
      <c r="BC65" s="61"/>
      <c r="BD65" s="59"/>
      <c r="BE65" s="60"/>
      <c r="BF65" s="61"/>
      <c r="BG65" s="59"/>
      <c r="BH65" s="60"/>
      <c r="BI65" s="61"/>
      <c r="BJ65" s="85"/>
      <c r="BK65" s="86"/>
      <c r="BL65" s="85"/>
      <c r="BM65" s="86"/>
      <c r="BN65" s="85"/>
      <c r="BO65" s="86"/>
      <c r="BP65" s="85"/>
      <c r="BQ65" s="86"/>
      <c r="BR65" s="8"/>
    </row>
    <row r="66" spans="2:70" ht="15.75" thickBot="1" x14ac:dyDescent="0.3">
      <c r="B66" s="81"/>
      <c r="C66" s="72"/>
      <c r="D66" s="75"/>
      <c r="E66" s="78"/>
      <c r="F66" s="94"/>
      <c r="G66" s="10">
        <v>0.54166666666666663</v>
      </c>
      <c r="H66" s="11" t="s">
        <v>21</v>
      </c>
      <c r="I66" s="15">
        <v>0.66666666666666663</v>
      </c>
      <c r="J66" s="10">
        <v>0.54166666666666663</v>
      </c>
      <c r="K66" s="11" t="s">
        <v>21</v>
      </c>
      <c r="L66" s="15">
        <v>0.66666666666666663</v>
      </c>
      <c r="M66" s="10">
        <v>0.54166666666666663</v>
      </c>
      <c r="N66" s="11" t="s">
        <v>21</v>
      </c>
      <c r="O66" s="15">
        <v>0.66666666666666663</v>
      </c>
      <c r="P66" s="10">
        <v>0.54166666666666663</v>
      </c>
      <c r="Q66" s="11" t="s">
        <v>21</v>
      </c>
      <c r="R66" s="15">
        <v>0.64583333333333337</v>
      </c>
      <c r="S66" s="10">
        <v>0.54166666666666663</v>
      </c>
      <c r="T66" s="11" t="s">
        <v>21</v>
      </c>
      <c r="U66" s="15">
        <v>0.66666666666666663</v>
      </c>
      <c r="V66" s="10">
        <v>0.54166666666666663</v>
      </c>
      <c r="W66" s="11" t="s">
        <v>21</v>
      </c>
      <c r="X66" s="15">
        <v>0.66666666666666663</v>
      </c>
      <c r="Y66" s="10">
        <v>0.57291666666666663</v>
      </c>
      <c r="Z66" s="11" t="s">
        <v>21</v>
      </c>
      <c r="AA66" s="15">
        <v>0.66666666666666663</v>
      </c>
      <c r="AB66" s="85"/>
      <c r="AC66" s="86"/>
      <c r="AD66" s="85"/>
      <c r="AE66" s="86"/>
      <c r="AF66" s="85"/>
      <c r="AG66" s="86"/>
      <c r="AH66" s="85"/>
      <c r="AI66" s="86"/>
      <c r="AK66" s="81"/>
      <c r="AL66" s="72"/>
      <c r="AM66" s="75"/>
      <c r="AN66" s="78"/>
      <c r="AO66" s="10">
        <v>0.54166666666666663</v>
      </c>
      <c r="AP66" s="11" t="s">
        <v>21</v>
      </c>
      <c r="AQ66" s="15">
        <v>0.66666666666666663</v>
      </c>
      <c r="AR66" s="10">
        <v>0.54166666666666663</v>
      </c>
      <c r="AS66" s="11" t="s">
        <v>21</v>
      </c>
      <c r="AT66" s="15">
        <v>0.66666666666666663</v>
      </c>
      <c r="AU66" s="10">
        <v>0.54166666666666663</v>
      </c>
      <c r="AV66" s="11" t="s">
        <v>21</v>
      </c>
      <c r="AW66" s="15">
        <v>0.66666666666666663</v>
      </c>
      <c r="AX66" s="10">
        <v>0.54166666666666663</v>
      </c>
      <c r="AY66" s="11" t="s">
        <v>21</v>
      </c>
      <c r="AZ66" s="15">
        <v>0.64583333333333337</v>
      </c>
      <c r="BA66" s="10">
        <v>0.54166666666666663</v>
      </c>
      <c r="BB66" s="11" t="s">
        <v>21</v>
      </c>
      <c r="BC66" s="15">
        <v>0.66666666666666663</v>
      </c>
      <c r="BD66" s="10">
        <v>0.54166666666666663</v>
      </c>
      <c r="BE66" s="11" t="s">
        <v>21</v>
      </c>
      <c r="BF66" s="15">
        <v>0.66666666666666663</v>
      </c>
      <c r="BG66" s="10">
        <v>0.57291666666666663</v>
      </c>
      <c r="BH66" s="11" t="s">
        <v>21</v>
      </c>
      <c r="BI66" s="15">
        <v>0.66666666666666663</v>
      </c>
      <c r="BJ66" s="85"/>
      <c r="BK66" s="86"/>
      <c r="BL66" s="85"/>
      <c r="BM66" s="86"/>
      <c r="BN66" s="85"/>
      <c r="BO66" s="86"/>
      <c r="BP66" s="85"/>
      <c r="BQ66" s="86"/>
      <c r="BR66" s="8"/>
    </row>
    <row r="67" spans="2:70" x14ac:dyDescent="0.25">
      <c r="B67" s="81"/>
      <c r="C67" s="72"/>
      <c r="D67" s="75"/>
      <c r="E67" s="78"/>
      <c r="F67" s="94"/>
      <c r="G67" s="56">
        <f>(I66-G66)*24</f>
        <v>3</v>
      </c>
      <c r="H67" s="57"/>
      <c r="I67" s="58"/>
      <c r="J67" s="56">
        <f>(L66-J66)*24</f>
        <v>3</v>
      </c>
      <c r="K67" s="57"/>
      <c r="L67" s="58"/>
      <c r="M67" s="56">
        <f>(O66-M66)*24</f>
        <v>3</v>
      </c>
      <c r="N67" s="57"/>
      <c r="O67" s="58"/>
      <c r="P67" s="56">
        <f>(R66-P66)*24</f>
        <v>2.5000000000000018</v>
      </c>
      <c r="Q67" s="57"/>
      <c r="R67" s="58"/>
      <c r="S67" s="56">
        <f>(U66-S66)*24</f>
        <v>3</v>
      </c>
      <c r="T67" s="57"/>
      <c r="U67" s="58"/>
      <c r="V67" s="56">
        <f>(X66-V66)*24</f>
        <v>3</v>
      </c>
      <c r="W67" s="57"/>
      <c r="X67" s="58"/>
      <c r="Y67" s="56">
        <f>(AA66-Y66)*24</f>
        <v>2.25</v>
      </c>
      <c r="Z67" s="57"/>
      <c r="AA67" s="58"/>
      <c r="AB67" s="85"/>
      <c r="AC67" s="86"/>
      <c r="AD67" s="85"/>
      <c r="AE67" s="86"/>
      <c r="AF67" s="85"/>
      <c r="AG67" s="86"/>
      <c r="AH67" s="85"/>
      <c r="AI67" s="86"/>
      <c r="AK67" s="81"/>
      <c r="AL67" s="72"/>
      <c r="AM67" s="75"/>
      <c r="AN67" s="78"/>
      <c r="AO67" s="56">
        <f>(AQ66-AO66)*24</f>
        <v>3</v>
      </c>
      <c r="AP67" s="57"/>
      <c r="AQ67" s="58"/>
      <c r="AR67" s="56">
        <f>(AT66-AR66)*24</f>
        <v>3</v>
      </c>
      <c r="AS67" s="57"/>
      <c r="AT67" s="58"/>
      <c r="AU67" s="56">
        <f>(AW66-AU66)*24</f>
        <v>3</v>
      </c>
      <c r="AV67" s="57"/>
      <c r="AW67" s="58"/>
      <c r="AX67" s="56">
        <f>(AZ66-AX66)*24</f>
        <v>2.5000000000000018</v>
      </c>
      <c r="AY67" s="57"/>
      <c r="AZ67" s="58"/>
      <c r="BA67" s="56">
        <f>(BC66-BA66)*24</f>
        <v>3</v>
      </c>
      <c r="BB67" s="57"/>
      <c r="BC67" s="58"/>
      <c r="BD67" s="56">
        <f>(BF66-BD66)*24</f>
        <v>3</v>
      </c>
      <c r="BE67" s="57"/>
      <c r="BF67" s="58"/>
      <c r="BG67" s="56">
        <f>(BI66-BG66)*24</f>
        <v>2.25</v>
      </c>
      <c r="BH67" s="57"/>
      <c r="BI67" s="58"/>
      <c r="BJ67" s="85"/>
      <c r="BK67" s="86"/>
      <c r="BL67" s="85"/>
      <c r="BM67" s="86"/>
      <c r="BN67" s="85"/>
      <c r="BO67" s="86"/>
      <c r="BP67" s="85"/>
      <c r="BQ67" s="86"/>
      <c r="BR67" s="8"/>
    </row>
    <row r="68" spans="2:70" ht="15.75" thickBot="1" x14ac:dyDescent="0.3">
      <c r="B68" s="81"/>
      <c r="C68" s="72"/>
      <c r="D68" s="75"/>
      <c r="E68" s="78"/>
      <c r="F68" s="94"/>
      <c r="G68" s="59"/>
      <c r="H68" s="60"/>
      <c r="I68" s="61"/>
      <c r="J68" s="59"/>
      <c r="K68" s="60"/>
      <c r="L68" s="61"/>
      <c r="M68" s="59"/>
      <c r="N68" s="60"/>
      <c r="O68" s="61"/>
      <c r="P68" s="59"/>
      <c r="Q68" s="60"/>
      <c r="R68" s="61"/>
      <c r="S68" s="59"/>
      <c r="T68" s="60"/>
      <c r="U68" s="61"/>
      <c r="V68" s="59"/>
      <c r="W68" s="60"/>
      <c r="X68" s="61"/>
      <c r="Y68" s="59"/>
      <c r="Z68" s="60"/>
      <c r="AA68" s="61"/>
      <c r="AB68" s="85"/>
      <c r="AC68" s="86"/>
      <c r="AD68" s="85"/>
      <c r="AE68" s="86"/>
      <c r="AF68" s="85"/>
      <c r="AG68" s="86"/>
      <c r="AH68" s="85"/>
      <c r="AI68" s="86"/>
      <c r="AK68" s="81"/>
      <c r="AL68" s="72"/>
      <c r="AM68" s="75"/>
      <c r="AN68" s="78"/>
      <c r="AO68" s="59"/>
      <c r="AP68" s="60"/>
      <c r="AQ68" s="61"/>
      <c r="AR68" s="59"/>
      <c r="AS68" s="60"/>
      <c r="AT68" s="61"/>
      <c r="AU68" s="59"/>
      <c r="AV68" s="60"/>
      <c r="AW68" s="61"/>
      <c r="AX68" s="59"/>
      <c r="AY68" s="60"/>
      <c r="AZ68" s="61"/>
      <c r="BA68" s="59"/>
      <c r="BB68" s="60"/>
      <c r="BC68" s="61"/>
      <c r="BD68" s="59"/>
      <c r="BE68" s="60"/>
      <c r="BF68" s="61"/>
      <c r="BG68" s="59"/>
      <c r="BH68" s="60"/>
      <c r="BI68" s="61"/>
      <c r="BJ68" s="85"/>
      <c r="BK68" s="86"/>
      <c r="BL68" s="85"/>
      <c r="BM68" s="86"/>
      <c r="BN68" s="85"/>
      <c r="BO68" s="86"/>
      <c r="BP68" s="85"/>
      <c r="BQ68" s="86"/>
      <c r="BR68" s="8"/>
    </row>
    <row r="69" spans="2:70" ht="15.75" thickBot="1" x14ac:dyDescent="0.3">
      <c r="B69" s="81"/>
      <c r="C69" s="72"/>
      <c r="D69" s="75"/>
      <c r="E69" s="78"/>
      <c r="F69" s="94"/>
      <c r="G69" s="69" t="s">
        <v>34</v>
      </c>
      <c r="H69" s="70"/>
      <c r="I69" s="71"/>
      <c r="J69" s="69" t="s">
        <v>34</v>
      </c>
      <c r="K69" s="70"/>
      <c r="L69" s="71"/>
      <c r="M69" s="69" t="s">
        <v>34</v>
      </c>
      <c r="N69" s="70"/>
      <c r="O69" s="71"/>
      <c r="P69" s="69" t="s">
        <v>34</v>
      </c>
      <c r="Q69" s="70"/>
      <c r="R69" s="71"/>
      <c r="S69" s="69" t="s">
        <v>34</v>
      </c>
      <c r="T69" s="70"/>
      <c r="U69" s="71"/>
      <c r="V69" s="69" t="s">
        <v>34</v>
      </c>
      <c r="W69" s="70"/>
      <c r="X69" s="71"/>
      <c r="Y69" s="69" t="s">
        <v>34</v>
      </c>
      <c r="Z69" s="70"/>
      <c r="AA69" s="71"/>
      <c r="AB69" s="85"/>
      <c r="AC69" s="86"/>
      <c r="AD69" s="85"/>
      <c r="AE69" s="86"/>
      <c r="AF69" s="85"/>
      <c r="AG69" s="86"/>
      <c r="AH69" s="85"/>
      <c r="AI69" s="86"/>
      <c r="AK69" s="81"/>
      <c r="AL69" s="72"/>
      <c r="AM69" s="75"/>
      <c r="AN69" s="78"/>
      <c r="AO69" s="69" t="s">
        <v>34</v>
      </c>
      <c r="AP69" s="70"/>
      <c r="AQ69" s="71"/>
      <c r="AR69" s="69" t="s">
        <v>34</v>
      </c>
      <c r="AS69" s="70"/>
      <c r="AT69" s="71"/>
      <c r="AU69" s="69" t="s">
        <v>34</v>
      </c>
      <c r="AV69" s="70"/>
      <c r="AW69" s="71"/>
      <c r="AX69" s="69" t="s">
        <v>34</v>
      </c>
      <c r="AY69" s="70"/>
      <c r="AZ69" s="71"/>
      <c r="BA69" s="69" t="s">
        <v>34</v>
      </c>
      <c r="BB69" s="70"/>
      <c r="BC69" s="71"/>
      <c r="BD69" s="69" t="s">
        <v>34</v>
      </c>
      <c r="BE69" s="70"/>
      <c r="BF69" s="71"/>
      <c r="BG69" s="69" t="s">
        <v>34</v>
      </c>
      <c r="BH69" s="70"/>
      <c r="BI69" s="71"/>
      <c r="BJ69" s="85"/>
      <c r="BK69" s="86"/>
      <c r="BL69" s="85"/>
      <c r="BM69" s="86"/>
      <c r="BN69" s="85"/>
      <c r="BO69" s="86"/>
      <c r="BP69" s="85"/>
      <c r="BQ69" s="86"/>
      <c r="BR69" s="8"/>
    </row>
    <row r="70" spans="2:70" x14ac:dyDescent="0.25">
      <c r="B70" s="81"/>
      <c r="C70" s="72"/>
      <c r="D70" s="75"/>
      <c r="E70" s="78"/>
      <c r="F70" s="94"/>
      <c r="G70" s="56">
        <f ca="1">RANDBETWEEN(100,1000)</f>
        <v>310</v>
      </c>
      <c r="H70" s="57"/>
      <c r="I70" s="58"/>
      <c r="J70" s="56">
        <f t="shared" ref="J70" ca="1" si="86">RANDBETWEEN(100,1000)</f>
        <v>151</v>
      </c>
      <c r="K70" s="57"/>
      <c r="L70" s="58"/>
      <c r="M70" s="56">
        <f t="shared" ref="M70" ca="1" si="87">RANDBETWEEN(100,1000)</f>
        <v>396</v>
      </c>
      <c r="N70" s="57"/>
      <c r="O70" s="58"/>
      <c r="P70" s="56">
        <f t="shared" ref="P70" ca="1" si="88">RANDBETWEEN(100,1000)</f>
        <v>557</v>
      </c>
      <c r="Q70" s="57"/>
      <c r="R70" s="58"/>
      <c r="S70" s="56">
        <f t="shared" ref="S70" ca="1" si="89">RANDBETWEEN(100,1000)</f>
        <v>646</v>
      </c>
      <c r="T70" s="57"/>
      <c r="U70" s="58"/>
      <c r="V70" s="56">
        <f t="shared" ref="V70" ca="1" si="90">RANDBETWEEN(100,1000)</f>
        <v>889</v>
      </c>
      <c r="W70" s="57"/>
      <c r="X70" s="58"/>
      <c r="Y70" s="56">
        <f ca="1">RANDBETWEEN(100,1000)</f>
        <v>663</v>
      </c>
      <c r="Z70" s="57"/>
      <c r="AA70" s="58"/>
      <c r="AB70" s="85"/>
      <c r="AC70" s="86"/>
      <c r="AD70" s="85"/>
      <c r="AE70" s="86"/>
      <c r="AF70" s="85"/>
      <c r="AG70" s="86"/>
      <c r="AH70" s="85"/>
      <c r="AI70" s="86"/>
      <c r="AK70" s="81"/>
      <c r="AL70" s="72"/>
      <c r="AM70" s="75"/>
      <c r="AN70" s="78"/>
      <c r="AO70" s="56">
        <f ca="1">RANDBETWEEN(100,1000)</f>
        <v>465</v>
      </c>
      <c r="AP70" s="57"/>
      <c r="AQ70" s="58"/>
      <c r="AR70" s="56">
        <f ca="1">RANDBETWEEN(100,1000)</f>
        <v>902</v>
      </c>
      <c r="AS70" s="57"/>
      <c r="AT70" s="58"/>
      <c r="AU70" s="56">
        <f t="shared" ref="AU70" ca="1" si="91">RANDBETWEEN(100,1000)</f>
        <v>811</v>
      </c>
      <c r="AV70" s="57"/>
      <c r="AW70" s="58"/>
      <c r="AX70" s="56">
        <f t="shared" ref="AX70" ca="1" si="92">RANDBETWEEN(100,1000)</f>
        <v>183</v>
      </c>
      <c r="AY70" s="57"/>
      <c r="AZ70" s="58"/>
      <c r="BA70" s="56">
        <f t="shared" ref="BA70" ca="1" si="93">RANDBETWEEN(100,1000)</f>
        <v>760</v>
      </c>
      <c r="BB70" s="57"/>
      <c r="BC70" s="58"/>
      <c r="BD70" s="56">
        <f t="shared" ref="BD70" ca="1" si="94">RANDBETWEEN(100,1000)</f>
        <v>614</v>
      </c>
      <c r="BE70" s="57"/>
      <c r="BF70" s="58"/>
      <c r="BG70" s="56">
        <f t="shared" ref="BG70" ca="1" si="95">RANDBETWEEN(100,1000)</f>
        <v>879</v>
      </c>
      <c r="BH70" s="57"/>
      <c r="BI70" s="58"/>
      <c r="BJ70" s="85"/>
      <c r="BK70" s="86"/>
      <c r="BL70" s="85"/>
      <c r="BM70" s="86"/>
      <c r="BN70" s="85"/>
      <c r="BO70" s="86"/>
      <c r="BP70" s="85"/>
      <c r="BQ70" s="86"/>
      <c r="BR70" s="8"/>
    </row>
    <row r="71" spans="2:70" ht="15.75" thickBot="1" x14ac:dyDescent="0.3">
      <c r="B71" s="81"/>
      <c r="C71" s="72"/>
      <c r="D71" s="75"/>
      <c r="E71" s="78"/>
      <c r="F71" s="94"/>
      <c r="G71" s="59"/>
      <c r="H71" s="60"/>
      <c r="I71" s="61"/>
      <c r="J71" s="59"/>
      <c r="K71" s="60"/>
      <c r="L71" s="61"/>
      <c r="M71" s="59"/>
      <c r="N71" s="60"/>
      <c r="O71" s="61"/>
      <c r="P71" s="59"/>
      <c r="Q71" s="60"/>
      <c r="R71" s="61"/>
      <c r="S71" s="59"/>
      <c r="T71" s="60"/>
      <c r="U71" s="61"/>
      <c r="V71" s="59"/>
      <c r="W71" s="60"/>
      <c r="X71" s="61"/>
      <c r="Y71" s="59"/>
      <c r="Z71" s="60"/>
      <c r="AA71" s="61"/>
      <c r="AB71" s="85"/>
      <c r="AC71" s="86"/>
      <c r="AD71" s="85"/>
      <c r="AE71" s="86"/>
      <c r="AF71" s="85"/>
      <c r="AG71" s="86"/>
      <c r="AH71" s="85"/>
      <c r="AI71" s="86"/>
      <c r="AK71" s="81"/>
      <c r="AL71" s="72"/>
      <c r="AM71" s="75"/>
      <c r="AN71" s="78"/>
      <c r="AO71" s="59"/>
      <c r="AP71" s="60"/>
      <c r="AQ71" s="61"/>
      <c r="AR71" s="59"/>
      <c r="AS71" s="60"/>
      <c r="AT71" s="61"/>
      <c r="AU71" s="59"/>
      <c r="AV71" s="60"/>
      <c r="AW71" s="61"/>
      <c r="AX71" s="59"/>
      <c r="AY71" s="60"/>
      <c r="AZ71" s="61"/>
      <c r="BA71" s="59"/>
      <c r="BB71" s="60"/>
      <c r="BC71" s="61"/>
      <c r="BD71" s="59"/>
      <c r="BE71" s="60"/>
      <c r="BF71" s="61"/>
      <c r="BG71" s="59"/>
      <c r="BH71" s="60"/>
      <c r="BI71" s="61"/>
      <c r="BJ71" s="85"/>
      <c r="BK71" s="86"/>
      <c r="BL71" s="85"/>
      <c r="BM71" s="86"/>
      <c r="BN71" s="85"/>
      <c r="BO71" s="86"/>
      <c r="BP71" s="85"/>
      <c r="BQ71" s="86"/>
      <c r="BR71" s="8"/>
    </row>
    <row r="72" spans="2:70" ht="15.75" thickBot="1" x14ac:dyDescent="0.3">
      <c r="B72" s="81"/>
      <c r="C72" s="72"/>
      <c r="D72" s="75"/>
      <c r="E72" s="78"/>
      <c r="F72" s="94"/>
      <c r="G72" s="69" t="s">
        <v>33</v>
      </c>
      <c r="H72" s="70"/>
      <c r="I72" s="71"/>
      <c r="J72" s="69" t="s">
        <v>33</v>
      </c>
      <c r="K72" s="70"/>
      <c r="L72" s="71"/>
      <c r="M72" s="69" t="s">
        <v>33</v>
      </c>
      <c r="N72" s="70"/>
      <c r="O72" s="71"/>
      <c r="P72" s="69" t="s">
        <v>33</v>
      </c>
      <c r="Q72" s="70"/>
      <c r="R72" s="71"/>
      <c r="S72" s="69" t="s">
        <v>33</v>
      </c>
      <c r="T72" s="70"/>
      <c r="U72" s="71"/>
      <c r="V72" s="69" t="s">
        <v>33</v>
      </c>
      <c r="W72" s="70"/>
      <c r="X72" s="71"/>
      <c r="Y72" s="69" t="s">
        <v>33</v>
      </c>
      <c r="Z72" s="70"/>
      <c r="AA72" s="71"/>
      <c r="AB72" s="85"/>
      <c r="AC72" s="86"/>
      <c r="AD72" s="85"/>
      <c r="AE72" s="86"/>
      <c r="AF72" s="85"/>
      <c r="AG72" s="86"/>
      <c r="AH72" s="85"/>
      <c r="AI72" s="86"/>
      <c r="AK72" s="81"/>
      <c r="AL72" s="72"/>
      <c r="AM72" s="75"/>
      <c r="AN72" s="78"/>
      <c r="AO72" s="69" t="s">
        <v>33</v>
      </c>
      <c r="AP72" s="70"/>
      <c r="AQ72" s="71"/>
      <c r="AR72" s="69" t="s">
        <v>33</v>
      </c>
      <c r="AS72" s="70"/>
      <c r="AT72" s="71"/>
      <c r="AU72" s="69" t="s">
        <v>33</v>
      </c>
      <c r="AV72" s="70"/>
      <c r="AW72" s="71"/>
      <c r="AX72" s="69" t="s">
        <v>33</v>
      </c>
      <c r="AY72" s="70"/>
      <c r="AZ72" s="71"/>
      <c r="BA72" s="69" t="s">
        <v>33</v>
      </c>
      <c r="BB72" s="70"/>
      <c r="BC72" s="71"/>
      <c r="BD72" s="69" t="s">
        <v>33</v>
      </c>
      <c r="BE72" s="70"/>
      <c r="BF72" s="71"/>
      <c r="BG72" s="69" t="s">
        <v>33</v>
      </c>
      <c r="BH72" s="70"/>
      <c r="BI72" s="71"/>
      <c r="BJ72" s="85"/>
      <c r="BK72" s="86"/>
      <c r="BL72" s="85"/>
      <c r="BM72" s="86"/>
      <c r="BN72" s="85"/>
      <c r="BO72" s="86"/>
      <c r="BP72" s="85"/>
      <c r="BQ72" s="86"/>
      <c r="BR72" s="8"/>
    </row>
    <row r="73" spans="2:70" x14ac:dyDescent="0.25">
      <c r="B73" s="81"/>
      <c r="C73" s="72"/>
      <c r="D73" s="75"/>
      <c r="E73" s="78"/>
      <c r="F73" s="94"/>
      <c r="G73" s="91">
        <f ca="1">G70*$F$63</f>
        <v>49.6</v>
      </c>
      <c r="H73" s="62"/>
      <c r="I73" s="63"/>
      <c r="J73" s="91">
        <f t="shared" ref="J73" ca="1" si="96">J70*$F$63</f>
        <v>24.16</v>
      </c>
      <c r="K73" s="62"/>
      <c r="L73" s="63"/>
      <c r="M73" s="91">
        <f t="shared" ref="M73" ca="1" si="97">M70*$F$63</f>
        <v>63.36</v>
      </c>
      <c r="N73" s="62"/>
      <c r="O73" s="63"/>
      <c r="P73" s="91">
        <f t="shared" ref="P73" ca="1" si="98">P70*$F$63</f>
        <v>89.12</v>
      </c>
      <c r="Q73" s="62"/>
      <c r="R73" s="63"/>
      <c r="S73" s="91">
        <f t="shared" ref="S73" ca="1" si="99">S70*$F$63</f>
        <v>103.36</v>
      </c>
      <c r="T73" s="62"/>
      <c r="U73" s="63"/>
      <c r="V73" s="91">
        <f t="shared" ref="V73" ca="1" si="100">V70*$F$63</f>
        <v>142.24</v>
      </c>
      <c r="W73" s="62"/>
      <c r="X73" s="63"/>
      <c r="Y73" s="91">
        <f t="shared" ref="Y73" ca="1" si="101">Y70*$F$63</f>
        <v>106.08</v>
      </c>
      <c r="Z73" s="62"/>
      <c r="AA73" s="63"/>
      <c r="AB73" s="85"/>
      <c r="AC73" s="86"/>
      <c r="AD73" s="85"/>
      <c r="AE73" s="86"/>
      <c r="AF73" s="85"/>
      <c r="AG73" s="86"/>
      <c r="AH73" s="85"/>
      <c r="AI73" s="86"/>
      <c r="AK73" s="81"/>
      <c r="AL73" s="72"/>
      <c r="AM73" s="75"/>
      <c r="AN73" s="78"/>
      <c r="AO73" s="62">
        <f ca="1">AO70*$F$7</f>
        <v>51.15</v>
      </c>
      <c r="AP73" s="62"/>
      <c r="AQ73" s="63"/>
      <c r="AR73" s="62">
        <f ca="1">AR70*$F$7</f>
        <v>99.22</v>
      </c>
      <c r="AS73" s="62"/>
      <c r="AT73" s="63"/>
      <c r="AU73" s="62">
        <f t="shared" ref="AU73" ca="1" si="102">AU70*$F$7</f>
        <v>89.21</v>
      </c>
      <c r="AV73" s="62"/>
      <c r="AW73" s="63"/>
      <c r="AX73" s="62">
        <f t="shared" ref="AX73" ca="1" si="103">AX70*$F$7</f>
        <v>20.13</v>
      </c>
      <c r="AY73" s="62"/>
      <c r="AZ73" s="63"/>
      <c r="BA73" s="62">
        <f t="shared" ref="BA73" ca="1" si="104">BA70*$F$7</f>
        <v>83.6</v>
      </c>
      <c r="BB73" s="62"/>
      <c r="BC73" s="63"/>
      <c r="BD73" s="62">
        <f t="shared" ref="BD73" ca="1" si="105">BD70*$F$7</f>
        <v>67.540000000000006</v>
      </c>
      <c r="BE73" s="62"/>
      <c r="BF73" s="63"/>
      <c r="BG73" s="62">
        <f t="shared" ref="BG73" ca="1" si="106">BG70*$F$7</f>
        <v>96.69</v>
      </c>
      <c r="BH73" s="62"/>
      <c r="BI73" s="63"/>
      <c r="BJ73" s="85"/>
      <c r="BK73" s="86"/>
      <c r="BL73" s="85"/>
      <c r="BM73" s="86"/>
      <c r="BN73" s="85"/>
      <c r="BO73" s="86"/>
      <c r="BP73" s="85"/>
      <c r="BQ73" s="86"/>
      <c r="BR73" s="8"/>
    </row>
    <row r="74" spans="2:70" ht="15.75" thickBot="1" x14ac:dyDescent="0.3">
      <c r="B74" s="82"/>
      <c r="C74" s="73"/>
      <c r="D74" s="76"/>
      <c r="E74" s="79"/>
      <c r="F74" s="95"/>
      <c r="G74" s="92"/>
      <c r="H74" s="64"/>
      <c r="I74" s="65"/>
      <c r="J74" s="92"/>
      <c r="K74" s="64"/>
      <c r="L74" s="65"/>
      <c r="M74" s="92"/>
      <c r="N74" s="64"/>
      <c r="O74" s="65"/>
      <c r="P74" s="92"/>
      <c r="Q74" s="64"/>
      <c r="R74" s="65"/>
      <c r="S74" s="92"/>
      <c r="T74" s="64"/>
      <c r="U74" s="65"/>
      <c r="V74" s="92"/>
      <c r="W74" s="64"/>
      <c r="X74" s="65"/>
      <c r="Y74" s="92"/>
      <c r="Z74" s="64"/>
      <c r="AA74" s="65"/>
      <c r="AB74" s="87"/>
      <c r="AC74" s="88"/>
      <c r="AD74" s="87"/>
      <c r="AE74" s="88"/>
      <c r="AF74" s="87"/>
      <c r="AG74" s="88"/>
      <c r="AH74" s="87"/>
      <c r="AI74" s="88"/>
      <c r="AK74" s="82"/>
      <c r="AL74" s="73"/>
      <c r="AM74" s="76"/>
      <c r="AN74" s="79"/>
      <c r="AO74" s="64"/>
      <c r="AP74" s="64"/>
      <c r="AQ74" s="65"/>
      <c r="AR74" s="64"/>
      <c r="AS74" s="64"/>
      <c r="AT74" s="65"/>
      <c r="AU74" s="64"/>
      <c r="AV74" s="64"/>
      <c r="AW74" s="65"/>
      <c r="AX74" s="64"/>
      <c r="AY74" s="64"/>
      <c r="AZ74" s="65"/>
      <c r="BA74" s="64"/>
      <c r="BB74" s="64"/>
      <c r="BC74" s="65"/>
      <c r="BD74" s="64"/>
      <c r="BE74" s="64"/>
      <c r="BF74" s="65"/>
      <c r="BG74" s="64"/>
      <c r="BH74" s="64"/>
      <c r="BI74" s="65"/>
      <c r="BJ74" s="87"/>
      <c r="BK74" s="88"/>
      <c r="BL74" s="87"/>
      <c r="BM74" s="88"/>
      <c r="BN74" s="87"/>
      <c r="BO74" s="88"/>
      <c r="BP74" s="87"/>
      <c r="BQ74" s="88"/>
      <c r="BR74" s="8"/>
    </row>
    <row r="75" spans="2:70" ht="15.75" thickBot="1" x14ac:dyDescent="0.3">
      <c r="B75" s="7" t="s">
        <v>7</v>
      </c>
      <c r="C75" s="90"/>
      <c r="D75" s="6" t="s">
        <v>1</v>
      </c>
      <c r="E75" s="6" t="s">
        <v>8</v>
      </c>
      <c r="F75" s="6" t="s">
        <v>33</v>
      </c>
      <c r="G75" s="56" t="s">
        <v>19</v>
      </c>
      <c r="H75" s="57"/>
      <c r="I75" s="58"/>
      <c r="J75" s="56" t="s">
        <v>22</v>
      </c>
      <c r="K75" s="57"/>
      <c r="L75" s="58"/>
      <c r="M75" s="56" t="s">
        <v>23</v>
      </c>
      <c r="N75" s="57"/>
      <c r="O75" s="58"/>
      <c r="P75" s="56" t="s">
        <v>24</v>
      </c>
      <c r="Q75" s="57"/>
      <c r="R75" s="58"/>
      <c r="S75" s="56" t="s">
        <v>25</v>
      </c>
      <c r="T75" s="57"/>
      <c r="U75" s="58"/>
      <c r="V75" s="56" t="s">
        <v>26</v>
      </c>
      <c r="W75" s="57"/>
      <c r="X75" s="58"/>
      <c r="Y75" s="56" t="s">
        <v>27</v>
      </c>
      <c r="Z75" s="57"/>
      <c r="AA75" s="58"/>
      <c r="AB75" s="56" t="s">
        <v>28</v>
      </c>
      <c r="AC75" s="58"/>
      <c r="AD75" s="56" t="s">
        <v>29</v>
      </c>
      <c r="AE75" s="58"/>
      <c r="AF75" s="56" t="s">
        <v>35</v>
      </c>
      <c r="AG75" s="58"/>
      <c r="AH75" s="56" t="s">
        <v>36</v>
      </c>
      <c r="AI75" s="58"/>
      <c r="AK75" s="7" t="s">
        <v>7</v>
      </c>
      <c r="AL75" s="90"/>
      <c r="AM75" s="6" t="s">
        <v>1</v>
      </c>
      <c r="AN75" s="6" t="s">
        <v>8</v>
      </c>
      <c r="AO75" s="56" t="s">
        <v>19</v>
      </c>
      <c r="AP75" s="57"/>
      <c r="AQ75" s="58"/>
      <c r="AR75" s="56" t="s">
        <v>22</v>
      </c>
      <c r="AS75" s="57"/>
      <c r="AT75" s="58"/>
      <c r="AU75" s="56" t="s">
        <v>23</v>
      </c>
      <c r="AV75" s="57"/>
      <c r="AW75" s="58"/>
      <c r="AX75" s="56" t="s">
        <v>24</v>
      </c>
      <c r="AY75" s="57"/>
      <c r="AZ75" s="58"/>
      <c r="BA75" s="56" t="s">
        <v>25</v>
      </c>
      <c r="BB75" s="57"/>
      <c r="BC75" s="58"/>
      <c r="BD75" s="56" t="s">
        <v>26</v>
      </c>
      <c r="BE75" s="57"/>
      <c r="BF75" s="58"/>
      <c r="BG75" s="56" t="s">
        <v>27</v>
      </c>
      <c r="BH75" s="57"/>
      <c r="BI75" s="58"/>
      <c r="BJ75" s="56" t="s">
        <v>28</v>
      </c>
      <c r="BK75" s="58"/>
      <c r="BL75" s="56" t="s">
        <v>29</v>
      </c>
      <c r="BM75" s="58"/>
      <c r="BN75" s="56" t="s">
        <v>35</v>
      </c>
      <c r="BO75" s="58"/>
      <c r="BP75" s="56" t="s">
        <v>36</v>
      </c>
      <c r="BQ75" s="58"/>
      <c r="BR75" s="1"/>
    </row>
    <row r="76" spans="2:70" ht="15.75" thickBot="1" x14ac:dyDescent="0.3">
      <c r="B76" s="6"/>
      <c r="C76" s="72"/>
      <c r="F76" s="3"/>
      <c r="G76" s="69"/>
      <c r="H76" s="70"/>
      <c r="I76" s="71"/>
      <c r="J76" s="69"/>
      <c r="K76" s="70"/>
      <c r="L76" s="71"/>
      <c r="M76" s="69"/>
      <c r="N76" s="70"/>
      <c r="O76" s="71"/>
      <c r="P76" s="69"/>
      <c r="Q76" s="70"/>
      <c r="R76" s="71"/>
      <c r="S76" s="69"/>
      <c r="T76" s="70"/>
      <c r="U76" s="71"/>
      <c r="V76" s="69"/>
      <c r="W76" s="70"/>
      <c r="X76" s="71"/>
      <c r="Y76" s="69"/>
      <c r="Z76" s="70"/>
      <c r="AA76" s="71"/>
      <c r="AB76" s="59"/>
      <c r="AC76" s="61"/>
      <c r="AD76" s="59"/>
      <c r="AE76" s="61"/>
      <c r="AF76" s="59"/>
      <c r="AG76" s="61"/>
      <c r="AH76" s="59"/>
      <c r="AI76" s="61"/>
      <c r="AK76" s="6"/>
      <c r="AL76" s="72"/>
      <c r="AO76" s="69"/>
      <c r="AP76" s="70"/>
      <c r="AQ76" s="71"/>
      <c r="AR76" s="69"/>
      <c r="AS76" s="70"/>
      <c r="AT76" s="71"/>
      <c r="AU76" s="69"/>
      <c r="AV76" s="70"/>
      <c r="AW76" s="71"/>
      <c r="AX76" s="69"/>
      <c r="AY76" s="70"/>
      <c r="AZ76" s="71"/>
      <c r="BA76" s="69"/>
      <c r="BB76" s="70"/>
      <c r="BC76" s="71"/>
      <c r="BD76" s="69"/>
      <c r="BE76" s="70"/>
      <c r="BF76" s="71"/>
      <c r="BG76" s="69"/>
      <c r="BH76" s="70"/>
      <c r="BI76" s="71"/>
      <c r="BJ76" s="59"/>
      <c r="BK76" s="61"/>
      <c r="BL76" s="59"/>
      <c r="BM76" s="61"/>
      <c r="BN76" s="59"/>
      <c r="BO76" s="61"/>
      <c r="BP76" s="59"/>
      <c r="BQ76" s="61"/>
      <c r="BR76" s="1"/>
    </row>
    <row r="77" spans="2:70" ht="15.75" thickBot="1" x14ac:dyDescent="0.3">
      <c r="B77" s="80">
        <v>6</v>
      </c>
      <c r="C77" s="72"/>
      <c r="D77" s="74" t="str">
        <f>VLOOKUP(B77,Sheet1!$B$5:$C$14,2)</f>
        <v>Kumar Banset</v>
      </c>
      <c r="E77" s="77">
        <f ca="1">VLOOKUP(B77,Sheet1!$B$5:$H$14,6)</f>
        <v>23</v>
      </c>
      <c r="F77" s="93">
        <f ca="1">VLOOKUP(B77,Sheet1!$B$5:$H$14,7)</f>
        <v>0.12</v>
      </c>
      <c r="G77" s="12">
        <v>0.33333333333333331</v>
      </c>
      <c r="H77" s="13" t="s">
        <v>20</v>
      </c>
      <c r="I77" s="14">
        <v>0.5</v>
      </c>
      <c r="J77" s="12">
        <v>0.33333333333333331</v>
      </c>
      <c r="K77" s="13" t="s">
        <v>20</v>
      </c>
      <c r="L77" s="14">
        <v>0.5</v>
      </c>
      <c r="M77" s="12">
        <v>0.33333333333333331</v>
      </c>
      <c r="N77" s="13" t="s">
        <v>20</v>
      </c>
      <c r="O77" s="14">
        <v>0.5</v>
      </c>
      <c r="P77" s="12">
        <v>0.33333333333333331</v>
      </c>
      <c r="Q77" s="13" t="s">
        <v>20</v>
      </c>
      <c r="R77" s="14">
        <v>0.5</v>
      </c>
      <c r="S77" s="12">
        <v>0.33333333333333331</v>
      </c>
      <c r="T77" s="13" t="s">
        <v>20</v>
      </c>
      <c r="U77" s="14">
        <v>0.5</v>
      </c>
      <c r="V77" s="12">
        <v>0.33333333333333331</v>
      </c>
      <c r="W77" s="13" t="s">
        <v>20</v>
      </c>
      <c r="X77" s="14">
        <v>0.5</v>
      </c>
      <c r="Y77" s="12">
        <v>0.40625</v>
      </c>
      <c r="Z77" s="13" t="s">
        <v>20</v>
      </c>
      <c r="AA77" s="14">
        <v>0.5</v>
      </c>
      <c r="AB77" s="83">
        <f>SUM(G78,G81,J78,J81,M78,M81,P78,P81,S78,S81,V78,V81,Y78,Y81)</f>
        <v>47.25</v>
      </c>
      <c r="AC77" s="84"/>
      <c r="AD77" s="89">
        <f ca="1">AB77*E77</f>
        <v>1086.75</v>
      </c>
      <c r="AE77" s="84"/>
      <c r="AF77" s="89">
        <f ca="1">SUM(G87,J87,M87,P87,S87,V87,Y87)</f>
        <v>704.04</v>
      </c>
      <c r="AG77" s="84"/>
      <c r="AH77" s="89">
        <f ca="1">SUM(AD77+AF77)</f>
        <v>1790.79</v>
      </c>
      <c r="AI77" s="84"/>
      <c r="AK77" s="80">
        <v>6</v>
      </c>
      <c r="AL77" s="72"/>
      <c r="AM77" s="74" t="str">
        <f>VLOOKUP(AK77,Sheet1!$B$5:$C$14,2)</f>
        <v>Kumar Banset</v>
      </c>
      <c r="AN77" s="77">
        <f ca="1">VLOOKUP(AK77,Sheet1!$B$5:$H$14,6)</f>
        <v>23</v>
      </c>
      <c r="AO77" s="12">
        <v>0.33333333333333331</v>
      </c>
      <c r="AP77" s="13" t="s">
        <v>20</v>
      </c>
      <c r="AQ77" s="14">
        <v>0.5</v>
      </c>
      <c r="AR77" s="12">
        <v>0.33333333333333331</v>
      </c>
      <c r="AS77" s="13" t="s">
        <v>20</v>
      </c>
      <c r="AT77" s="14">
        <v>0.5</v>
      </c>
      <c r="AU77" s="12">
        <v>0.33333333333333331</v>
      </c>
      <c r="AV77" s="13" t="s">
        <v>20</v>
      </c>
      <c r="AW77" s="14">
        <v>0.5</v>
      </c>
      <c r="AX77" s="12">
        <v>0.33333333333333331</v>
      </c>
      <c r="AY77" s="13" t="s">
        <v>20</v>
      </c>
      <c r="AZ77" s="14">
        <v>0.5</v>
      </c>
      <c r="BA77" s="12">
        <v>0.33333333333333331</v>
      </c>
      <c r="BB77" s="13" t="s">
        <v>20</v>
      </c>
      <c r="BC77" s="14">
        <v>0.5</v>
      </c>
      <c r="BD77" s="12">
        <v>0.33333333333333331</v>
      </c>
      <c r="BE77" s="13" t="s">
        <v>20</v>
      </c>
      <c r="BF77" s="14">
        <v>0.5</v>
      </c>
      <c r="BG77" s="12">
        <v>0.40625</v>
      </c>
      <c r="BH77" s="13" t="s">
        <v>20</v>
      </c>
      <c r="BI77" s="14">
        <v>0.5</v>
      </c>
      <c r="BJ77" s="83">
        <f>SUM(AO78,AO81,AR78,AR81,AU78,AU81,AX78,AX81,BA78,BA81,BD78,BD81,BG78,BG81)</f>
        <v>47.25</v>
      </c>
      <c r="BK77" s="84"/>
      <c r="BL77" s="89">
        <f ca="1">BJ77*AN77</f>
        <v>1086.75</v>
      </c>
      <c r="BM77" s="84"/>
      <c r="BN77" s="89">
        <f ca="1">SUM(AO87,AR87,AU87,AX87,BA87,BD87,BG87)</f>
        <v>440.66</v>
      </c>
      <c r="BO77" s="84"/>
      <c r="BP77" s="89">
        <f ca="1">SUM(BL77+BN77)</f>
        <v>1527.41</v>
      </c>
      <c r="BQ77" s="84"/>
      <c r="BR77" s="8"/>
    </row>
    <row r="78" spans="2:70" x14ac:dyDescent="0.25">
      <c r="B78" s="81"/>
      <c r="C78" s="72"/>
      <c r="D78" s="75"/>
      <c r="E78" s="78"/>
      <c r="F78" s="94"/>
      <c r="G78" s="56">
        <f>(I77-G77)*24</f>
        <v>4</v>
      </c>
      <c r="H78" s="57"/>
      <c r="I78" s="58"/>
      <c r="J78" s="56">
        <f>(L77-J77)*24</f>
        <v>4</v>
      </c>
      <c r="K78" s="57"/>
      <c r="L78" s="58"/>
      <c r="M78" s="56">
        <f>(O77-M77)*24</f>
        <v>4</v>
      </c>
      <c r="N78" s="57"/>
      <c r="O78" s="58"/>
      <c r="P78" s="56">
        <f>(R77-P77)*24</f>
        <v>4</v>
      </c>
      <c r="Q78" s="57"/>
      <c r="R78" s="58"/>
      <c r="S78" s="56">
        <f>(U77-S77)*24</f>
        <v>4</v>
      </c>
      <c r="T78" s="57"/>
      <c r="U78" s="58"/>
      <c r="V78" s="56">
        <f>(X77-V77)*24</f>
        <v>4</v>
      </c>
      <c r="W78" s="57"/>
      <c r="X78" s="58"/>
      <c r="Y78" s="56">
        <f>(AA77-Y77)*24</f>
        <v>2.25</v>
      </c>
      <c r="Z78" s="57"/>
      <c r="AA78" s="58"/>
      <c r="AB78" s="85"/>
      <c r="AC78" s="86"/>
      <c r="AD78" s="85"/>
      <c r="AE78" s="86"/>
      <c r="AF78" s="85"/>
      <c r="AG78" s="86"/>
      <c r="AH78" s="85"/>
      <c r="AI78" s="86"/>
      <c r="AK78" s="81"/>
      <c r="AL78" s="72"/>
      <c r="AM78" s="75"/>
      <c r="AN78" s="78"/>
      <c r="AO78" s="56">
        <f>(AQ77-AO77)*24</f>
        <v>4</v>
      </c>
      <c r="AP78" s="57"/>
      <c r="AQ78" s="58"/>
      <c r="AR78" s="56">
        <f>(AT77-AR77)*24</f>
        <v>4</v>
      </c>
      <c r="AS78" s="57"/>
      <c r="AT78" s="58"/>
      <c r="AU78" s="56">
        <f>(AW77-AU77)*24</f>
        <v>4</v>
      </c>
      <c r="AV78" s="57"/>
      <c r="AW78" s="58"/>
      <c r="AX78" s="56">
        <f>(AZ77-AX77)*24</f>
        <v>4</v>
      </c>
      <c r="AY78" s="57"/>
      <c r="AZ78" s="58"/>
      <c r="BA78" s="56">
        <f>(BC77-BA77)*24</f>
        <v>4</v>
      </c>
      <c r="BB78" s="57"/>
      <c r="BC78" s="58"/>
      <c r="BD78" s="56">
        <f>(BF77-BD77)*24</f>
        <v>4</v>
      </c>
      <c r="BE78" s="57"/>
      <c r="BF78" s="58"/>
      <c r="BG78" s="56">
        <f>(BI77-BG77)*24</f>
        <v>2.25</v>
      </c>
      <c r="BH78" s="57"/>
      <c r="BI78" s="58"/>
      <c r="BJ78" s="85"/>
      <c r="BK78" s="86"/>
      <c r="BL78" s="85"/>
      <c r="BM78" s="86"/>
      <c r="BN78" s="85"/>
      <c r="BO78" s="86"/>
      <c r="BP78" s="85"/>
      <c r="BQ78" s="86"/>
      <c r="BR78" s="8"/>
    </row>
    <row r="79" spans="2:70" ht="15.75" thickBot="1" x14ac:dyDescent="0.3">
      <c r="B79" s="81"/>
      <c r="C79" s="72"/>
      <c r="D79" s="75"/>
      <c r="E79" s="78"/>
      <c r="F79" s="94"/>
      <c r="G79" s="59"/>
      <c r="H79" s="60"/>
      <c r="I79" s="61"/>
      <c r="J79" s="59"/>
      <c r="K79" s="60"/>
      <c r="L79" s="61"/>
      <c r="M79" s="59"/>
      <c r="N79" s="60"/>
      <c r="O79" s="61"/>
      <c r="P79" s="59"/>
      <c r="Q79" s="60"/>
      <c r="R79" s="61"/>
      <c r="S79" s="59"/>
      <c r="T79" s="60"/>
      <c r="U79" s="61"/>
      <c r="V79" s="59"/>
      <c r="W79" s="60"/>
      <c r="X79" s="61"/>
      <c r="Y79" s="59"/>
      <c r="Z79" s="60"/>
      <c r="AA79" s="61"/>
      <c r="AB79" s="85"/>
      <c r="AC79" s="86"/>
      <c r="AD79" s="85"/>
      <c r="AE79" s="86"/>
      <c r="AF79" s="85"/>
      <c r="AG79" s="86"/>
      <c r="AH79" s="85"/>
      <c r="AI79" s="86"/>
      <c r="AK79" s="81"/>
      <c r="AL79" s="72"/>
      <c r="AM79" s="75"/>
      <c r="AN79" s="78"/>
      <c r="AO79" s="59"/>
      <c r="AP79" s="60"/>
      <c r="AQ79" s="61"/>
      <c r="AR79" s="59"/>
      <c r="AS79" s="60"/>
      <c r="AT79" s="61"/>
      <c r="AU79" s="59"/>
      <c r="AV79" s="60"/>
      <c r="AW79" s="61"/>
      <c r="AX79" s="59"/>
      <c r="AY79" s="60"/>
      <c r="AZ79" s="61"/>
      <c r="BA79" s="59"/>
      <c r="BB79" s="60"/>
      <c r="BC79" s="61"/>
      <c r="BD79" s="59"/>
      <c r="BE79" s="60"/>
      <c r="BF79" s="61"/>
      <c r="BG79" s="59"/>
      <c r="BH79" s="60"/>
      <c r="BI79" s="61"/>
      <c r="BJ79" s="85"/>
      <c r="BK79" s="86"/>
      <c r="BL79" s="85"/>
      <c r="BM79" s="86"/>
      <c r="BN79" s="85"/>
      <c r="BO79" s="86"/>
      <c r="BP79" s="85"/>
      <c r="BQ79" s="86"/>
      <c r="BR79" s="8"/>
    </row>
    <row r="80" spans="2:70" ht="15.75" thickBot="1" x14ac:dyDescent="0.3">
      <c r="B80" s="81"/>
      <c r="C80" s="72"/>
      <c r="D80" s="75"/>
      <c r="E80" s="78"/>
      <c r="F80" s="94"/>
      <c r="G80" s="10">
        <v>0.54166666666666663</v>
      </c>
      <c r="H80" s="11" t="s">
        <v>21</v>
      </c>
      <c r="I80" s="15">
        <v>0.66666666666666663</v>
      </c>
      <c r="J80" s="10">
        <v>0.54166666666666663</v>
      </c>
      <c r="K80" s="11" t="s">
        <v>21</v>
      </c>
      <c r="L80" s="15">
        <v>0.66666666666666663</v>
      </c>
      <c r="M80" s="10">
        <v>0.54166666666666663</v>
      </c>
      <c r="N80" s="11" t="s">
        <v>21</v>
      </c>
      <c r="O80" s="15">
        <v>0.66666666666666663</v>
      </c>
      <c r="P80" s="10">
        <v>0.54166666666666663</v>
      </c>
      <c r="Q80" s="11" t="s">
        <v>21</v>
      </c>
      <c r="R80" s="15">
        <v>0.65625</v>
      </c>
      <c r="S80" s="10">
        <v>0.54166666666666663</v>
      </c>
      <c r="T80" s="11" t="s">
        <v>21</v>
      </c>
      <c r="U80" s="15">
        <v>0.66666666666666663</v>
      </c>
      <c r="V80" s="10">
        <v>0.54166666666666663</v>
      </c>
      <c r="W80" s="11" t="s">
        <v>21</v>
      </c>
      <c r="X80" s="15">
        <v>0.66666666666666663</v>
      </c>
      <c r="Y80" s="10">
        <v>0.52083333333333337</v>
      </c>
      <c r="Z80" s="11" t="s">
        <v>21</v>
      </c>
      <c r="AA80" s="15">
        <v>0.65625</v>
      </c>
      <c r="AB80" s="85"/>
      <c r="AC80" s="86"/>
      <c r="AD80" s="85"/>
      <c r="AE80" s="86"/>
      <c r="AF80" s="85"/>
      <c r="AG80" s="86"/>
      <c r="AH80" s="85"/>
      <c r="AI80" s="86"/>
      <c r="AK80" s="81"/>
      <c r="AL80" s="72"/>
      <c r="AM80" s="75"/>
      <c r="AN80" s="78"/>
      <c r="AO80" s="10">
        <v>0.54166666666666663</v>
      </c>
      <c r="AP80" s="11" t="s">
        <v>21</v>
      </c>
      <c r="AQ80" s="15">
        <v>0.66666666666666663</v>
      </c>
      <c r="AR80" s="10">
        <v>0.54166666666666663</v>
      </c>
      <c r="AS80" s="11" t="s">
        <v>21</v>
      </c>
      <c r="AT80" s="15">
        <v>0.66666666666666663</v>
      </c>
      <c r="AU80" s="10">
        <v>0.54166666666666663</v>
      </c>
      <c r="AV80" s="11" t="s">
        <v>21</v>
      </c>
      <c r="AW80" s="15">
        <v>0.66666666666666663</v>
      </c>
      <c r="AX80" s="10">
        <v>0.54166666666666663</v>
      </c>
      <c r="AY80" s="11" t="s">
        <v>21</v>
      </c>
      <c r="AZ80" s="15">
        <v>0.65625</v>
      </c>
      <c r="BA80" s="10">
        <v>0.54166666666666663</v>
      </c>
      <c r="BB80" s="11" t="s">
        <v>21</v>
      </c>
      <c r="BC80" s="15">
        <v>0.66666666666666663</v>
      </c>
      <c r="BD80" s="10">
        <v>0.54166666666666663</v>
      </c>
      <c r="BE80" s="11" t="s">
        <v>21</v>
      </c>
      <c r="BF80" s="15">
        <v>0.66666666666666663</v>
      </c>
      <c r="BG80" s="10">
        <v>0.52083333333333337</v>
      </c>
      <c r="BH80" s="11" t="s">
        <v>21</v>
      </c>
      <c r="BI80" s="15">
        <v>0.65625</v>
      </c>
      <c r="BJ80" s="85"/>
      <c r="BK80" s="86"/>
      <c r="BL80" s="85"/>
      <c r="BM80" s="86"/>
      <c r="BN80" s="85"/>
      <c r="BO80" s="86"/>
      <c r="BP80" s="85"/>
      <c r="BQ80" s="86"/>
      <c r="BR80" s="8"/>
    </row>
    <row r="81" spans="2:70" x14ac:dyDescent="0.25">
      <c r="B81" s="81"/>
      <c r="C81" s="72"/>
      <c r="D81" s="75"/>
      <c r="E81" s="78"/>
      <c r="F81" s="94"/>
      <c r="G81" s="56">
        <f>(I80-G80)*24</f>
        <v>3</v>
      </c>
      <c r="H81" s="57"/>
      <c r="I81" s="58"/>
      <c r="J81" s="56">
        <f>(L80-J80)*24</f>
        <v>3</v>
      </c>
      <c r="K81" s="57"/>
      <c r="L81" s="58"/>
      <c r="M81" s="56">
        <f>(O80-M80)*24</f>
        <v>3</v>
      </c>
      <c r="N81" s="57"/>
      <c r="O81" s="58"/>
      <c r="P81" s="56">
        <f>(R80-P80)*24</f>
        <v>2.7500000000000009</v>
      </c>
      <c r="Q81" s="57"/>
      <c r="R81" s="58"/>
      <c r="S81" s="56">
        <f>(U80-S80)*24</f>
        <v>3</v>
      </c>
      <c r="T81" s="57"/>
      <c r="U81" s="58"/>
      <c r="V81" s="56">
        <f>(X80-V80)*24</f>
        <v>3</v>
      </c>
      <c r="W81" s="57"/>
      <c r="X81" s="58"/>
      <c r="Y81" s="56">
        <f>(AA80-Y80)*24</f>
        <v>3.2499999999999991</v>
      </c>
      <c r="Z81" s="57"/>
      <c r="AA81" s="58"/>
      <c r="AB81" s="85"/>
      <c r="AC81" s="86"/>
      <c r="AD81" s="85"/>
      <c r="AE81" s="86"/>
      <c r="AF81" s="85"/>
      <c r="AG81" s="86"/>
      <c r="AH81" s="85"/>
      <c r="AI81" s="86"/>
      <c r="AK81" s="81"/>
      <c r="AL81" s="72"/>
      <c r="AM81" s="75"/>
      <c r="AN81" s="78"/>
      <c r="AO81" s="56">
        <f>(AQ80-AO80)*24</f>
        <v>3</v>
      </c>
      <c r="AP81" s="57"/>
      <c r="AQ81" s="58"/>
      <c r="AR81" s="56">
        <f>(AT80-AR80)*24</f>
        <v>3</v>
      </c>
      <c r="AS81" s="57"/>
      <c r="AT81" s="58"/>
      <c r="AU81" s="56">
        <f>(AW80-AU80)*24</f>
        <v>3</v>
      </c>
      <c r="AV81" s="57"/>
      <c r="AW81" s="58"/>
      <c r="AX81" s="56">
        <f>(AZ80-AX80)*24</f>
        <v>2.7500000000000009</v>
      </c>
      <c r="AY81" s="57"/>
      <c r="AZ81" s="58"/>
      <c r="BA81" s="56">
        <f>(BC80-BA80)*24</f>
        <v>3</v>
      </c>
      <c r="BB81" s="57"/>
      <c r="BC81" s="58"/>
      <c r="BD81" s="56">
        <f>(BF80-BD80)*24</f>
        <v>3</v>
      </c>
      <c r="BE81" s="57"/>
      <c r="BF81" s="58"/>
      <c r="BG81" s="56">
        <f>(BI80-BG80)*24</f>
        <v>3.2499999999999991</v>
      </c>
      <c r="BH81" s="57"/>
      <c r="BI81" s="58"/>
      <c r="BJ81" s="85"/>
      <c r="BK81" s="86"/>
      <c r="BL81" s="85"/>
      <c r="BM81" s="86"/>
      <c r="BN81" s="85"/>
      <c r="BO81" s="86"/>
      <c r="BP81" s="85"/>
      <c r="BQ81" s="86"/>
      <c r="BR81" s="8"/>
    </row>
    <row r="82" spans="2:70" ht="15.75" thickBot="1" x14ac:dyDescent="0.3">
      <c r="B82" s="81"/>
      <c r="C82" s="72"/>
      <c r="D82" s="75"/>
      <c r="E82" s="78"/>
      <c r="F82" s="94"/>
      <c r="G82" s="59"/>
      <c r="H82" s="60"/>
      <c r="I82" s="61"/>
      <c r="J82" s="59"/>
      <c r="K82" s="60"/>
      <c r="L82" s="61"/>
      <c r="M82" s="59"/>
      <c r="N82" s="60"/>
      <c r="O82" s="61"/>
      <c r="P82" s="59"/>
      <c r="Q82" s="60"/>
      <c r="R82" s="61"/>
      <c r="S82" s="59"/>
      <c r="T82" s="60"/>
      <c r="U82" s="61"/>
      <c r="V82" s="59"/>
      <c r="W82" s="60"/>
      <c r="X82" s="61"/>
      <c r="Y82" s="59"/>
      <c r="Z82" s="60"/>
      <c r="AA82" s="61"/>
      <c r="AB82" s="85"/>
      <c r="AC82" s="86"/>
      <c r="AD82" s="85"/>
      <c r="AE82" s="86"/>
      <c r="AF82" s="85"/>
      <c r="AG82" s="86"/>
      <c r="AH82" s="85"/>
      <c r="AI82" s="86"/>
      <c r="AK82" s="81"/>
      <c r="AL82" s="72"/>
      <c r="AM82" s="75"/>
      <c r="AN82" s="78"/>
      <c r="AO82" s="59"/>
      <c r="AP82" s="60"/>
      <c r="AQ82" s="61"/>
      <c r="AR82" s="59"/>
      <c r="AS82" s="60"/>
      <c r="AT82" s="61"/>
      <c r="AU82" s="59"/>
      <c r="AV82" s="60"/>
      <c r="AW82" s="61"/>
      <c r="AX82" s="59"/>
      <c r="AY82" s="60"/>
      <c r="AZ82" s="61"/>
      <c r="BA82" s="59"/>
      <c r="BB82" s="60"/>
      <c r="BC82" s="61"/>
      <c r="BD82" s="59"/>
      <c r="BE82" s="60"/>
      <c r="BF82" s="61"/>
      <c r="BG82" s="59"/>
      <c r="BH82" s="60"/>
      <c r="BI82" s="61"/>
      <c r="BJ82" s="85"/>
      <c r="BK82" s="86"/>
      <c r="BL82" s="85"/>
      <c r="BM82" s="86"/>
      <c r="BN82" s="85"/>
      <c r="BO82" s="86"/>
      <c r="BP82" s="85"/>
      <c r="BQ82" s="86"/>
      <c r="BR82" s="8"/>
    </row>
    <row r="83" spans="2:70" ht="15.75" thickBot="1" x14ac:dyDescent="0.3">
      <c r="B83" s="81"/>
      <c r="C83" s="72"/>
      <c r="D83" s="75"/>
      <c r="E83" s="78"/>
      <c r="F83" s="94"/>
      <c r="G83" s="69" t="s">
        <v>34</v>
      </c>
      <c r="H83" s="70"/>
      <c r="I83" s="71"/>
      <c r="J83" s="69" t="s">
        <v>34</v>
      </c>
      <c r="K83" s="70"/>
      <c r="L83" s="71"/>
      <c r="M83" s="69" t="s">
        <v>34</v>
      </c>
      <c r="N83" s="70"/>
      <c r="O83" s="71"/>
      <c r="P83" s="69" t="s">
        <v>34</v>
      </c>
      <c r="Q83" s="70"/>
      <c r="R83" s="71"/>
      <c r="S83" s="69" t="s">
        <v>34</v>
      </c>
      <c r="T83" s="70"/>
      <c r="U83" s="71"/>
      <c r="V83" s="69" t="s">
        <v>34</v>
      </c>
      <c r="W83" s="70"/>
      <c r="X83" s="71"/>
      <c r="Y83" s="69" t="s">
        <v>34</v>
      </c>
      <c r="Z83" s="70"/>
      <c r="AA83" s="71"/>
      <c r="AB83" s="85"/>
      <c r="AC83" s="86"/>
      <c r="AD83" s="85"/>
      <c r="AE83" s="86"/>
      <c r="AF83" s="85"/>
      <c r="AG83" s="86"/>
      <c r="AH83" s="85"/>
      <c r="AI83" s="86"/>
      <c r="AK83" s="81"/>
      <c r="AL83" s="72"/>
      <c r="AM83" s="75"/>
      <c r="AN83" s="78"/>
      <c r="AO83" s="69" t="s">
        <v>34</v>
      </c>
      <c r="AP83" s="70"/>
      <c r="AQ83" s="71"/>
      <c r="AR83" s="69" t="s">
        <v>34</v>
      </c>
      <c r="AS83" s="70"/>
      <c r="AT83" s="71"/>
      <c r="AU83" s="69" t="s">
        <v>34</v>
      </c>
      <c r="AV83" s="70"/>
      <c r="AW83" s="71"/>
      <c r="AX83" s="69" t="s">
        <v>34</v>
      </c>
      <c r="AY83" s="70"/>
      <c r="AZ83" s="71"/>
      <c r="BA83" s="69" t="s">
        <v>34</v>
      </c>
      <c r="BB83" s="70"/>
      <c r="BC83" s="71"/>
      <c r="BD83" s="69" t="s">
        <v>34</v>
      </c>
      <c r="BE83" s="70"/>
      <c r="BF83" s="71"/>
      <c r="BG83" s="69" t="s">
        <v>34</v>
      </c>
      <c r="BH83" s="70"/>
      <c r="BI83" s="71"/>
      <c r="BJ83" s="85"/>
      <c r="BK83" s="86"/>
      <c r="BL83" s="85"/>
      <c r="BM83" s="86"/>
      <c r="BN83" s="85"/>
      <c r="BO83" s="86"/>
      <c r="BP83" s="85"/>
      <c r="BQ83" s="86"/>
      <c r="BR83" s="8"/>
    </row>
    <row r="84" spans="2:70" x14ac:dyDescent="0.25">
      <c r="B84" s="81"/>
      <c r="C84" s="72"/>
      <c r="D84" s="75"/>
      <c r="E84" s="78"/>
      <c r="F84" s="94"/>
      <c r="G84" s="56">
        <f ca="1">RANDBETWEEN(100,1000)</f>
        <v>947</v>
      </c>
      <c r="H84" s="57"/>
      <c r="I84" s="58"/>
      <c r="J84" s="56">
        <f t="shared" ref="J84" ca="1" si="107">RANDBETWEEN(100,1000)</f>
        <v>664</v>
      </c>
      <c r="K84" s="57"/>
      <c r="L84" s="58"/>
      <c r="M84" s="56">
        <f t="shared" ref="M84" ca="1" si="108">RANDBETWEEN(100,1000)</f>
        <v>523</v>
      </c>
      <c r="N84" s="57"/>
      <c r="O84" s="58"/>
      <c r="P84" s="56">
        <f t="shared" ref="P84" ca="1" si="109">RANDBETWEEN(100,1000)</f>
        <v>810</v>
      </c>
      <c r="Q84" s="57"/>
      <c r="R84" s="58"/>
      <c r="S84" s="56">
        <f t="shared" ref="S84" ca="1" si="110">RANDBETWEEN(100,1000)</f>
        <v>949</v>
      </c>
      <c r="T84" s="57"/>
      <c r="U84" s="58"/>
      <c r="V84" s="56">
        <f t="shared" ref="V84" ca="1" si="111">RANDBETWEEN(100,1000)</f>
        <v>989</v>
      </c>
      <c r="W84" s="57"/>
      <c r="X84" s="58"/>
      <c r="Y84" s="56">
        <f t="shared" ref="Y84" ca="1" si="112">RANDBETWEEN(100,1000)</f>
        <v>985</v>
      </c>
      <c r="Z84" s="57"/>
      <c r="AA84" s="58"/>
      <c r="AB84" s="85"/>
      <c r="AC84" s="86"/>
      <c r="AD84" s="85"/>
      <c r="AE84" s="86"/>
      <c r="AF84" s="85"/>
      <c r="AG84" s="86"/>
      <c r="AH84" s="85"/>
      <c r="AI84" s="86"/>
      <c r="AK84" s="81"/>
      <c r="AL84" s="72"/>
      <c r="AM84" s="75"/>
      <c r="AN84" s="78"/>
      <c r="AO84" s="56">
        <f ca="1">RANDBETWEEN(100,1000)</f>
        <v>731</v>
      </c>
      <c r="AP84" s="57"/>
      <c r="AQ84" s="58"/>
      <c r="AR84" s="56">
        <f ca="1">RANDBETWEEN(100,1000)</f>
        <v>526</v>
      </c>
      <c r="AS84" s="57"/>
      <c r="AT84" s="58"/>
      <c r="AU84" s="56">
        <f t="shared" ref="AU84" ca="1" si="113">RANDBETWEEN(100,1000)</f>
        <v>640</v>
      </c>
      <c r="AV84" s="57"/>
      <c r="AW84" s="58"/>
      <c r="AX84" s="56">
        <f t="shared" ref="AX84" ca="1" si="114">RANDBETWEEN(100,1000)</f>
        <v>738</v>
      </c>
      <c r="AY84" s="57"/>
      <c r="AZ84" s="58"/>
      <c r="BA84" s="56">
        <f t="shared" ref="BA84" ca="1" si="115">RANDBETWEEN(100,1000)</f>
        <v>599</v>
      </c>
      <c r="BB84" s="57"/>
      <c r="BC84" s="58"/>
      <c r="BD84" s="56">
        <f t="shared" ref="BD84" ca="1" si="116">RANDBETWEEN(100,1000)</f>
        <v>535</v>
      </c>
      <c r="BE84" s="57"/>
      <c r="BF84" s="58"/>
      <c r="BG84" s="56">
        <f t="shared" ref="BG84" ca="1" si="117">RANDBETWEEN(100,1000)</f>
        <v>237</v>
      </c>
      <c r="BH84" s="57"/>
      <c r="BI84" s="58"/>
      <c r="BJ84" s="85"/>
      <c r="BK84" s="86"/>
      <c r="BL84" s="85"/>
      <c r="BM84" s="86"/>
      <c r="BN84" s="85"/>
      <c r="BO84" s="86"/>
      <c r="BP84" s="85"/>
      <c r="BQ84" s="86"/>
      <c r="BR84" s="8"/>
    </row>
    <row r="85" spans="2:70" ht="15.75" thickBot="1" x14ac:dyDescent="0.3">
      <c r="B85" s="81"/>
      <c r="C85" s="72"/>
      <c r="D85" s="75"/>
      <c r="E85" s="78"/>
      <c r="F85" s="94"/>
      <c r="G85" s="59"/>
      <c r="H85" s="60"/>
      <c r="I85" s="61"/>
      <c r="J85" s="59"/>
      <c r="K85" s="60"/>
      <c r="L85" s="61"/>
      <c r="M85" s="59"/>
      <c r="N85" s="60"/>
      <c r="O85" s="61"/>
      <c r="P85" s="59"/>
      <c r="Q85" s="60"/>
      <c r="R85" s="61"/>
      <c r="S85" s="59"/>
      <c r="T85" s="60"/>
      <c r="U85" s="61"/>
      <c r="V85" s="59"/>
      <c r="W85" s="60"/>
      <c r="X85" s="61"/>
      <c r="Y85" s="59"/>
      <c r="Z85" s="60"/>
      <c r="AA85" s="61"/>
      <c r="AB85" s="85"/>
      <c r="AC85" s="86"/>
      <c r="AD85" s="85"/>
      <c r="AE85" s="86"/>
      <c r="AF85" s="85"/>
      <c r="AG85" s="86"/>
      <c r="AH85" s="85"/>
      <c r="AI85" s="86"/>
      <c r="AK85" s="81"/>
      <c r="AL85" s="72"/>
      <c r="AM85" s="75"/>
      <c r="AN85" s="78"/>
      <c r="AO85" s="59"/>
      <c r="AP85" s="60"/>
      <c r="AQ85" s="61"/>
      <c r="AR85" s="59"/>
      <c r="AS85" s="60"/>
      <c r="AT85" s="61"/>
      <c r="AU85" s="59"/>
      <c r="AV85" s="60"/>
      <c r="AW85" s="61"/>
      <c r="AX85" s="59"/>
      <c r="AY85" s="60"/>
      <c r="AZ85" s="61"/>
      <c r="BA85" s="59"/>
      <c r="BB85" s="60"/>
      <c r="BC85" s="61"/>
      <c r="BD85" s="59"/>
      <c r="BE85" s="60"/>
      <c r="BF85" s="61"/>
      <c r="BG85" s="59"/>
      <c r="BH85" s="60"/>
      <c r="BI85" s="61"/>
      <c r="BJ85" s="85"/>
      <c r="BK85" s="86"/>
      <c r="BL85" s="85"/>
      <c r="BM85" s="86"/>
      <c r="BN85" s="85"/>
      <c r="BO85" s="86"/>
      <c r="BP85" s="85"/>
      <c r="BQ85" s="86"/>
      <c r="BR85" s="8"/>
    </row>
    <row r="86" spans="2:70" ht="15.75" thickBot="1" x14ac:dyDescent="0.3">
      <c r="B86" s="81"/>
      <c r="C86" s="72"/>
      <c r="D86" s="75"/>
      <c r="E86" s="78"/>
      <c r="F86" s="94"/>
      <c r="G86" s="69" t="s">
        <v>37</v>
      </c>
      <c r="H86" s="70"/>
      <c r="I86" s="71"/>
      <c r="J86" s="69" t="s">
        <v>37</v>
      </c>
      <c r="K86" s="70"/>
      <c r="L86" s="71"/>
      <c r="M86" s="69" t="s">
        <v>37</v>
      </c>
      <c r="N86" s="70"/>
      <c r="O86" s="71"/>
      <c r="P86" s="69" t="s">
        <v>37</v>
      </c>
      <c r="Q86" s="70"/>
      <c r="R86" s="71"/>
      <c r="S86" s="69" t="s">
        <v>37</v>
      </c>
      <c r="T86" s="70"/>
      <c r="U86" s="71"/>
      <c r="V86" s="69" t="s">
        <v>37</v>
      </c>
      <c r="W86" s="70"/>
      <c r="X86" s="71"/>
      <c r="Y86" s="69" t="s">
        <v>37</v>
      </c>
      <c r="Z86" s="70"/>
      <c r="AA86" s="71"/>
      <c r="AB86" s="85"/>
      <c r="AC86" s="86"/>
      <c r="AD86" s="85"/>
      <c r="AE86" s="86"/>
      <c r="AF86" s="85"/>
      <c r="AG86" s="86"/>
      <c r="AH86" s="85"/>
      <c r="AI86" s="86"/>
      <c r="AK86" s="81"/>
      <c r="AL86" s="72"/>
      <c r="AM86" s="75"/>
      <c r="AN86" s="78"/>
      <c r="AO86" s="69" t="s">
        <v>33</v>
      </c>
      <c r="AP86" s="70"/>
      <c r="AQ86" s="71"/>
      <c r="AR86" s="69" t="s">
        <v>33</v>
      </c>
      <c r="AS86" s="70"/>
      <c r="AT86" s="71"/>
      <c r="AU86" s="69" t="s">
        <v>33</v>
      </c>
      <c r="AV86" s="70"/>
      <c r="AW86" s="71"/>
      <c r="AX86" s="69" t="s">
        <v>33</v>
      </c>
      <c r="AY86" s="70"/>
      <c r="AZ86" s="71"/>
      <c r="BA86" s="69" t="s">
        <v>33</v>
      </c>
      <c r="BB86" s="70"/>
      <c r="BC86" s="71"/>
      <c r="BD86" s="69" t="s">
        <v>33</v>
      </c>
      <c r="BE86" s="70"/>
      <c r="BF86" s="71"/>
      <c r="BG86" s="69" t="s">
        <v>33</v>
      </c>
      <c r="BH86" s="70"/>
      <c r="BI86" s="71"/>
      <c r="BJ86" s="85"/>
      <c r="BK86" s="86"/>
      <c r="BL86" s="85"/>
      <c r="BM86" s="86"/>
      <c r="BN86" s="85"/>
      <c r="BO86" s="86"/>
      <c r="BP86" s="85"/>
      <c r="BQ86" s="86"/>
      <c r="BR86" s="8"/>
    </row>
    <row r="87" spans="2:70" x14ac:dyDescent="0.25">
      <c r="B87" s="81"/>
      <c r="C87" s="72"/>
      <c r="D87" s="75"/>
      <c r="E87" s="78"/>
      <c r="F87" s="94"/>
      <c r="G87" s="91">
        <f ca="1">G84*$F$77</f>
        <v>113.64</v>
      </c>
      <c r="H87" s="62"/>
      <c r="I87" s="63"/>
      <c r="J87" s="91">
        <f t="shared" ref="J87" ca="1" si="118">J84*$F$77</f>
        <v>79.679999999999993</v>
      </c>
      <c r="K87" s="62"/>
      <c r="L87" s="63"/>
      <c r="M87" s="91">
        <f t="shared" ref="M87" ca="1" si="119">M84*$F$77</f>
        <v>62.76</v>
      </c>
      <c r="N87" s="62"/>
      <c r="O87" s="63"/>
      <c r="P87" s="91">
        <f t="shared" ref="P87" ca="1" si="120">P84*$F$77</f>
        <v>97.2</v>
      </c>
      <c r="Q87" s="62"/>
      <c r="R87" s="63"/>
      <c r="S87" s="91">
        <f t="shared" ref="S87" ca="1" si="121">S84*$F$77</f>
        <v>113.88</v>
      </c>
      <c r="T87" s="62"/>
      <c r="U87" s="63"/>
      <c r="V87" s="91">
        <f t="shared" ref="V87" ca="1" si="122">V84*$F$77</f>
        <v>118.67999999999999</v>
      </c>
      <c r="W87" s="62"/>
      <c r="X87" s="63"/>
      <c r="Y87" s="91">
        <f t="shared" ref="Y87" ca="1" si="123">Y84*$F$77</f>
        <v>118.19999999999999</v>
      </c>
      <c r="Z87" s="62"/>
      <c r="AA87" s="63"/>
      <c r="AB87" s="85"/>
      <c r="AC87" s="86"/>
      <c r="AD87" s="85"/>
      <c r="AE87" s="86"/>
      <c r="AF87" s="85"/>
      <c r="AG87" s="86"/>
      <c r="AH87" s="85"/>
      <c r="AI87" s="86"/>
      <c r="AK87" s="81"/>
      <c r="AL87" s="72"/>
      <c r="AM87" s="75"/>
      <c r="AN87" s="78"/>
      <c r="AO87" s="62">
        <f ca="1">AO84*$F$7</f>
        <v>80.41</v>
      </c>
      <c r="AP87" s="62"/>
      <c r="AQ87" s="63"/>
      <c r="AR87" s="62">
        <f ca="1">AR84*$F$7</f>
        <v>57.86</v>
      </c>
      <c r="AS87" s="62"/>
      <c r="AT87" s="63"/>
      <c r="AU87" s="62">
        <f t="shared" ref="AU87" ca="1" si="124">AU84*$F$7</f>
        <v>70.400000000000006</v>
      </c>
      <c r="AV87" s="62"/>
      <c r="AW87" s="63"/>
      <c r="AX87" s="62">
        <f t="shared" ref="AX87" ca="1" si="125">AX84*$F$7</f>
        <v>81.180000000000007</v>
      </c>
      <c r="AY87" s="62"/>
      <c r="AZ87" s="63"/>
      <c r="BA87" s="62">
        <f t="shared" ref="BA87" ca="1" si="126">BA84*$F$7</f>
        <v>65.89</v>
      </c>
      <c r="BB87" s="62"/>
      <c r="BC87" s="63"/>
      <c r="BD87" s="62">
        <f t="shared" ref="BD87" ca="1" si="127">BD84*$F$7</f>
        <v>58.85</v>
      </c>
      <c r="BE87" s="62"/>
      <c r="BF87" s="63"/>
      <c r="BG87" s="62">
        <f t="shared" ref="BG87" ca="1" si="128">BG84*$F$7</f>
        <v>26.07</v>
      </c>
      <c r="BH87" s="62"/>
      <c r="BI87" s="63"/>
      <c r="BJ87" s="85"/>
      <c r="BK87" s="86"/>
      <c r="BL87" s="85"/>
      <c r="BM87" s="86"/>
      <c r="BN87" s="85"/>
      <c r="BO87" s="86"/>
      <c r="BP87" s="85"/>
      <c r="BQ87" s="86"/>
      <c r="BR87" s="8"/>
    </row>
    <row r="88" spans="2:70" ht="15.75" thickBot="1" x14ac:dyDescent="0.3">
      <c r="B88" s="82"/>
      <c r="C88" s="73"/>
      <c r="D88" s="76"/>
      <c r="E88" s="79"/>
      <c r="F88" s="95"/>
      <c r="G88" s="92"/>
      <c r="H88" s="64"/>
      <c r="I88" s="65"/>
      <c r="J88" s="92"/>
      <c r="K88" s="64"/>
      <c r="L88" s="65"/>
      <c r="M88" s="92"/>
      <c r="N88" s="64"/>
      <c r="O88" s="65"/>
      <c r="P88" s="92"/>
      <c r="Q88" s="64"/>
      <c r="R88" s="65"/>
      <c r="S88" s="92"/>
      <c r="T88" s="64"/>
      <c r="U88" s="65"/>
      <c r="V88" s="92"/>
      <c r="W88" s="64"/>
      <c r="X88" s="65"/>
      <c r="Y88" s="92"/>
      <c r="Z88" s="64"/>
      <c r="AA88" s="65"/>
      <c r="AB88" s="87"/>
      <c r="AC88" s="88"/>
      <c r="AD88" s="87"/>
      <c r="AE88" s="88"/>
      <c r="AF88" s="87"/>
      <c r="AG88" s="88"/>
      <c r="AH88" s="87"/>
      <c r="AI88" s="88"/>
      <c r="AK88" s="82"/>
      <c r="AL88" s="73"/>
      <c r="AM88" s="76"/>
      <c r="AN88" s="79"/>
      <c r="AO88" s="64"/>
      <c r="AP88" s="64"/>
      <c r="AQ88" s="65"/>
      <c r="AR88" s="64"/>
      <c r="AS88" s="64"/>
      <c r="AT88" s="65"/>
      <c r="AU88" s="64"/>
      <c r="AV88" s="64"/>
      <c r="AW88" s="65"/>
      <c r="AX88" s="64"/>
      <c r="AY88" s="64"/>
      <c r="AZ88" s="65"/>
      <c r="BA88" s="64"/>
      <c r="BB88" s="64"/>
      <c r="BC88" s="65"/>
      <c r="BD88" s="64"/>
      <c r="BE88" s="64"/>
      <c r="BF88" s="65"/>
      <c r="BG88" s="64"/>
      <c r="BH88" s="64"/>
      <c r="BI88" s="65"/>
      <c r="BJ88" s="87"/>
      <c r="BK88" s="88"/>
      <c r="BL88" s="87"/>
      <c r="BM88" s="88"/>
      <c r="BN88" s="87"/>
      <c r="BO88" s="88"/>
      <c r="BP88" s="87"/>
      <c r="BQ88" s="88"/>
      <c r="BR88" s="8"/>
    </row>
    <row r="89" spans="2:70" ht="15.75" thickBot="1" x14ac:dyDescent="0.3">
      <c r="B89" s="7" t="s">
        <v>7</v>
      </c>
      <c r="C89" s="90"/>
      <c r="D89" s="6" t="s">
        <v>1</v>
      </c>
      <c r="E89" s="6" t="s">
        <v>8</v>
      </c>
      <c r="F89" s="6" t="s">
        <v>33</v>
      </c>
      <c r="G89" s="56" t="s">
        <v>19</v>
      </c>
      <c r="H89" s="57"/>
      <c r="I89" s="58"/>
      <c r="J89" s="56" t="s">
        <v>22</v>
      </c>
      <c r="K89" s="57"/>
      <c r="L89" s="58"/>
      <c r="M89" s="56" t="s">
        <v>23</v>
      </c>
      <c r="N89" s="57"/>
      <c r="O89" s="58"/>
      <c r="P89" s="56" t="s">
        <v>24</v>
      </c>
      <c r="Q89" s="57"/>
      <c r="R89" s="58"/>
      <c r="S89" s="56" t="s">
        <v>25</v>
      </c>
      <c r="T89" s="57"/>
      <c r="U89" s="58"/>
      <c r="V89" s="56" t="s">
        <v>26</v>
      </c>
      <c r="W89" s="57"/>
      <c r="X89" s="58"/>
      <c r="Y89" s="56" t="s">
        <v>27</v>
      </c>
      <c r="Z89" s="57"/>
      <c r="AA89" s="58"/>
      <c r="AB89" s="56" t="s">
        <v>28</v>
      </c>
      <c r="AC89" s="58"/>
      <c r="AD89" s="56" t="s">
        <v>29</v>
      </c>
      <c r="AE89" s="58"/>
      <c r="AF89" s="56" t="s">
        <v>35</v>
      </c>
      <c r="AG89" s="58"/>
      <c r="AH89" s="56" t="s">
        <v>36</v>
      </c>
      <c r="AI89" s="58"/>
      <c r="AK89" s="7" t="s">
        <v>7</v>
      </c>
      <c r="AL89" s="90"/>
      <c r="AM89" s="6" t="s">
        <v>1</v>
      </c>
      <c r="AN89" s="6" t="s">
        <v>8</v>
      </c>
      <c r="AO89" s="56" t="s">
        <v>19</v>
      </c>
      <c r="AP89" s="57"/>
      <c r="AQ89" s="58"/>
      <c r="AR89" s="56" t="s">
        <v>22</v>
      </c>
      <c r="AS89" s="57"/>
      <c r="AT89" s="58"/>
      <c r="AU89" s="56" t="s">
        <v>23</v>
      </c>
      <c r="AV89" s="57"/>
      <c r="AW89" s="58"/>
      <c r="AX89" s="56" t="s">
        <v>24</v>
      </c>
      <c r="AY89" s="57"/>
      <c r="AZ89" s="58"/>
      <c r="BA89" s="56" t="s">
        <v>25</v>
      </c>
      <c r="BB89" s="57"/>
      <c r="BC89" s="58"/>
      <c r="BD89" s="56" t="s">
        <v>26</v>
      </c>
      <c r="BE89" s="57"/>
      <c r="BF89" s="58"/>
      <c r="BG89" s="56" t="s">
        <v>27</v>
      </c>
      <c r="BH89" s="57"/>
      <c r="BI89" s="58"/>
      <c r="BJ89" s="56" t="s">
        <v>28</v>
      </c>
      <c r="BK89" s="58"/>
      <c r="BL89" s="56" t="s">
        <v>29</v>
      </c>
      <c r="BM89" s="58"/>
      <c r="BN89" s="56" t="s">
        <v>35</v>
      </c>
      <c r="BO89" s="58"/>
      <c r="BP89" s="56" t="s">
        <v>36</v>
      </c>
      <c r="BQ89" s="58"/>
      <c r="BR89" s="1"/>
    </row>
    <row r="90" spans="2:70" ht="15.75" thickBot="1" x14ac:dyDescent="0.3">
      <c r="B90" s="6"/>
      <c r="C90" s="72"/>
      <c r="F90" s="3"/>
      <c r="G90" s="69"/>
      <c r="H90" s="70"/>
      <c r="I90" s="71"/>
      <c r="J90" s="69"/>
      <c r="K90" s="70"/>
      <c r="L90" s="71"/>
      <c r="M90" s="69"/>
      <c r="N90" s="70"/>
      <c r="O90" s="71"/>
      <c r="P90" s="69"/>
      <c r="Q90" s="70"/>
      <c r="R90" s="71"/>
      <c r="S90" s="69"/>
      <c r="T90" s="70"/>
      <c r="U90" s="71"/>
      <c r="V90" s="69"/>
      <c r="W90" s="70"/>
      <c r="X90" s="71"/>
      <c r="Y90" s="69"/>
      <c r="Z90" s="70"/>
      <c r="AA90" s="71"/>
      <c r="AB90" s="59"/>
      <c r="AC90" s="61"/>
      <c r="AD90" s="59"/>
      <c r="AE90" s="61"/>
      <c r="AF90" s="59"/>
      <c r="AG90" s="61"/>
      <c r="AH90" s="59"/>
      <c r="AI90" s="61"/>
      <c r="AK90" s="6"/>
      <c r="AL90" s="72"/>
      <c r="AO90" s="69"/>
      <c r="AP90" s="70"/>
      <c r="AQ90" s="71"/>
      <c r="AR90" s="69"/>
      <c r="AS90" s="70"/>
      <c r="AT90" s="71"/>
      <c r="AU90" s="69"/>
      <c r="AV90" s="70"/>
      <c r="AW90" s="71"/>
      <c r="AX90" s="69"/>
      <c r="AY90" s="70"/>
      <c r="AZ90" s="71"/>
      <c r="BA90" s="69"/>
      <c r="BB90" s="70"/>
      <c r="BC90" s="71"/>
      <c r="BD90" s="69"/>
      <c r="BE90" s="70"/>
      <c r="BF90" s="71"/>
      <c r="BG90" s="69"/>
      <c r="BH90" s="70"/>
      <c r="BI90" s="71"/>
      <c r="BJ90" s="59"/>
      <c r="BK90" s="61"/>
      <c r="BL90" s="59"/>
      <c r="BM90" s="61"/>
      <c r="BN90" s="59"/>
      <c r="BO90" s="61"/>
      <c r="BP90" s="59"/>
      <c r="BQ90" s="61"/>
      <c r="BR90" s="1"/>
    </row>
    <row r="91" spans="2:70" ht="15.75" thickBot="1" x14ac:dyDescent="0.3">
      <c r="B91" s="80">
        <v>7</v>
      </c>
      <c r="C91" s="72"/>
      <c r="D91" s="74" t="str">
        <f>VLOOKUP(B91,Sheet1!$B$5:$C$14,2)</f>
        <v>Man Gurung</v>
      </c>
      <c r="E91" s="77">
        <f ca="1">VLOOKUP(B91,Sheet1!$B$5:$H$14,6)</f>
        <v>19</v>
      </c>
      <c r="F91" s="93">
        <f ca="1">VLOOKUP(B91,Sheet1!$B$5:$H$14,7)</f>
        <v>0.14000000000000001</v>
      </c>
      <c r="G91" s="12">
        <v>0.33333333333333331</v>
      </c>
      <c r="H91" s="13" t="s">
        <v>20</v>
      </c>
      <c r="I91" s="14">
        <v>0.5</v>
      </c>
      <c r="J91" s="12">
        <v>0.33333333333333331</v>
      </c>
      <c r="K91" s="13" t="s">
        <v>20</v>
      </c>
      <c r="L91" s="14">
        <v>0.5</v>
      </c>
      <c r="M91" s="12">
        <v>0.33333333333333331</v>
      </c>
      <c r="N91" s="13" t="s">
        <v>20</v>
      </c>
      <c r="O91" s="14">
        <v>0.5</v>
      </c>
      <c r="P91" s="12">
        <v>0.33333333333333331</v>
      </c>
      <c r="Q91" s="13" t="s">
        <v>20</v>
      </c>
      <c r="R91" s="14">
        <v>0.5</v>
      </c>
      <c r="S91" s="12">
        <v>0.33333333333333331</v>
      </c>
      <c r="T91" s="13" t="s">
        <v>20</v>
      </c>
      <c r="U91" s="14">
        <v>0.5</v>
      </c>
      <c r="V91" s="12">
        <v>0.33333333333333331</v>
      </c>
      <c r="W91" s="13" t="s">
        <v>20</v>
      </c>
      <c r="X91" s="14">
        <v>0.5</v>
      </c>
      <c r="Y91" s="12">
        <v>0.36458333333333331</v>
      </c>
      <c r="Z91" s="13" t="s">
        <v>20</v>
      </c>
      <c r="AA91" s="14">
        <v>0.5</v>
      </c>
      <c r="AB91" s="83">
        <f>SUM(G92,G95,J92,J95,M92,M95,P92,P95,S92,S95,V92,V95,Y92,Y95)</f>
        <v>46.75</v>
      </c>
      <c r="AC91" s="84"/>
      <c r="AD91" s="89">
        <f ca="1">AB91*E91</f>
        <v>888.25</v>
      </c>
      <c r="AE91" s="84"/>
      <c r="AF91" s="89">
        <f ca="1">SUM(G101,J101,M101,P101,S101,V101,Y101)</f>
        <v>553.1400000000001</v>
      </c>
      <c r="AG91" s="84"/>
      <c r="AH91" s="89">
        <f ca="1">SUM(AD91+AF91)</f>
        <v>1441.39</v>
      </c>
      <c r="AI91" s="84"/>
      <c r="AK91" s="80">
        <v>7</v>
      </c>
      <c r="AL91" s="72"/>
      <c r="AM91" s="74" t="str">
        <f>VLOOKUP(AK91,Sheet1!$B$5:$C$14,2)</f>
        <v>Man Gurung</v>
      </c>
      <c r="AN91" s="77">
        <f ca="1">VLOOKUP(AK91,Sheet1!$B$5:$H$14,6)</f>
        <v>19</v>
      </c>
      <c r="AO91" s="12">
        <v>0.33333333333333331</v>
      </c>
      <c r="AP91" s="13" t="s">
        <v>20</v>
      </c>
      <c r="AQ91" s="14">
        <v>0.5</v>
      </c>
      <c r="AR91" s="12">
        <v>0.33333333333333331</v>
      </c>
      <c r="AS91" s="13" t="s">
        <v>20</v>
      </c>
      <c r="AT91" s="14">
        <v>0.5</v>
      </c>
      <c r="AU91" s="12">
        <v>0.33333333333333331</v>
      </c>
      <c r="AV91" s="13" t="s">
        <v>20</v>
      </c>
      <c r="AW91" s="14">
        <v>0.5</v>
      </c>
      <c r="AX91" s="12">
        <v>0.33333333333333331</v>
      </c>
      <c r="AY91" s="13" t="s">
        <v>20</v>
      </c>
      <c r="AZ91" s="14">
        <v>0.5</v>
      </c>
      <c r="BA91" s="12">
        <v>0.33333333333333331</v>
      </c>
      <c r="BB91" s="13" t="s">
        <v>20</v>
      </c>
      <c r="BC91" s="14">
        <v>0.5</v>
      </c>
      <c r="BD91" s="12">
        <v>0.33333333333333331</v>
      </c>
      <c r="BE91" s="13" t="s">
        <v>20</v>
      </c>
      <c r="BF91" s="14">
        <v>0.5</v>
      </c>
      <c r="BG91" s="12">
        <v>0.36458333333333331</v>
      </c>
      <c r="BH91" s="13" t="s">
        <v>20</v>
      </c>
      <c r="BI91" s="14">
        <v>0.5</v>
      </c>
      <c r="BJ91" s="83">
        <f>SUM(AO92,AO95,AR92,AR95,AU92,AU95,AX92,AX95,BA92,BA95,BD92,BD95,BG92,BG95)</f>
        <v>46.75</v>
      </c>
      <c r="BK91" s="84"/>
      <c r="BL91" s="89">
        <f ca="1">BJ91*AN91</f>
        <v>888.25</v>
      </c>
      <c r="BM91" s="84"/>
      <c r="BN91" s="89">
        <f ca="1">SUM(AO101,AR101,AU101,AX101,BA101,BD101,BG101)</f>
        <v>481.69</v>
      </c>
      <c r="BO91" s="84"/>
      <c r="BP91" s="89">
        <f ca="1">SUM(BL91+BN91)</f>
        <v>1369.94</v>
      </c>
      <c r="BQ91" s="84"/>
      <c r="BR91" s="8"/>
    </row>
    <row r="92" spans="2:70" x14ac:dyDescent="0.25">
      <c r="B92" s="81"/>
      <c r="C92" s="72"/>
      <c r="D92" s="75"/>
      <c r="E92" s="78"/>
      <c r="F92" s="94"/>
      <c r="G92" s="56">
        <f>(I91-G91)*24</f>
        <v>4</v>
      </c>
      <c r="H92" s="57"/>
      <c r="I92" s="58"/>
      <c r="J92" s="56">
        <f>(L91-J91)*24</f>
        <v>4</v>
      </c>
      <c r="K92" s="57"/>
      <c r="L92" s="58"/>
      <c r="M92" s="56">
        <f>(O91-M91)*24</f>
        <v>4</v>
      </c>
      <c r="N92" s="57"/>
      <c r="O92" s="58"/>
      <c r="P92" s="56">
        <f>(R91-P91)*24</f>
        <v>4</v>
      </c>
      <c r="Q92" s="57"/>
      <c r="R92" s="58"/>
      <c r="S92" s="56">
        <f>(U91-S91)*24</f>
        <v>4</v>
      </c>
      <c r="T92" s="57"/>
      <c r="U92" s="58"/>
      <c r="V92" s="56">
        <f>(X91-V91)*24</f>
        <v>4</v>
      </c>
      <c r="W92" s="57"/>
      <c r="X92" s="58"/>
      <c r="Y92" s="56">
        <f>(AA91-Y91)*24</f>
        <v>3.2500000000000004</v>
      </c>
      <c r="Z92" s="57"/>
      <c r="AA92" s="58"/>
      <c r="AB92" s="85"/>
      <c r="AC92" s="86"/>
      <c r="AD92" s="85"/>
      <c r="AE92" s="86"/>
      <c r="AF92" s="85"/>
      <c r="AG92" s="86"/>
      <c r="AH92" s="85"/>
      <c r="AI92" s="86"/>
      <c r="AK92" s="81"/>
      <c r="AL92" s="72"/>
      <c r="AM92" s="75"/>
      <c r="AN92" s="78"/>
      <c r="AO92" s="56">
        <f>(AQ91-AO91)*24</f>
        <v>4</v>
      </c>
      <c r="AP92" s="57"/>
      <c r="AQ92" s="58"/>
      <c r="AR92" s="56">
        <f>(AT91-AR91)*24</f>
        <v>4</v>
      </c>
      <c r="AS92" s="57"/>
      <c r="AT92" s="58"/>
      <c r="AU92" s="56">
        <f>(AW91-AU91)*24</f>
        <v>4</v>
      </c>
      <c r="AV92" s="57"/>
      <c r="AW92" s="58"/>
      <c r="AX92" s="56">
        <f>(AZ91-AX91)*24</f>
        <v>4</v>
      </c>
      <c r="AY92" s="57"/>
      <c r="AZ92" s="58"/>
      <c r="BA92" s="56">
        <f>(BC91-BA91)*24</f>
        <v>4</v>
      </c>
      <c r="BB92" s="57"/>
      <c r="BC92" s="58"/>
      <c r="BD92" s="56">
        <f>(BF91-BD91)*24</f>
        <v>4</v>
      </c>
      <c r="BE92" s="57"/>
      <c r="BF92" s="58"/>
      <c r="BG92" s="56">
        <f>(BI91-BG91)*24</f>
        <v>3.2500000000000004</v>
      </c>
      <c r="BH92" s="57"/>
      <c r="BI92" s="58"/>
      <c r="BJ92" s="85"/>
      <c r="BK92" s="86"/>
      <c r="BL92" s="85"/>
      <c r="BM92" s="86"/>
      <c r="BN92" s="85"/>
      <c r="BO92" s="86"/>
      <c r="BP92" s="85"/>
      <c r="BQ92" s="86"/>
      <c r="BR92" s="8"/>
    </row>
    <row r="93" spans="2:70" ht="15.75" thickBot="1" x14ac:dyDescent="0.3">
      <c r="B93" s="81"/>
      <c r="C93" s="72"/>
      <c r="D93" s="75"/>
      <c r="E93" s="78"/>
      <c r="F93" s="94"/>
      <c r="G93" s="59"/>
      <c r="H93" s="60"/>
      <c r="I93" s="61"/>
      <c r="J93" s="59"/>
      <c r="K93" s="60"/>
      <c r="L93" s="61"/>
      <c r="M93" s="59"/>
      <c r="N93" s="60"/>
      <c r="O93" s="61"/>
      <c r="P93" s="59"/>
      <c r="Q93" s="60"/>
      <c r="R93" s="61"/>
      <c r="S93" s="59"/>
      <c r="T93" s="60"/>
      <c r="U93" s="61"/>
      <c r="V93" s="59"/>
      <c r="W93" s="60"/>
      <c r="X93" s="61"/>
      <c r="Y93" s="59"/>
      <c r="Z93" s="60"/>
      <c r="AA93" s="61"/>
      <c r="AB93" s="85"/>
      <c r="AC93" s="86"/>
      <c r="AD93" s="85"/>
      <c r="AE93" s="86"/>
      <c r="AF93" s="85"/>
      <c r="AG93" s="86"/>
      <c r="AH93" s="85"/>
      <c r="AI93" s="86"/>
      <c r="AK93" s="81"/>
      <c r="AL93" s="72"/>
      <c r="AM93" s="75"/>
      <c r="AN93" s="78"/>
      <c r="AO93" s="59"/>
      <c r="AP93" s="60"/>
      <c r="AQ93" s="61"/>
      <c r="AR93" s="59"/>
      <c r="AS93" s="60"/>
      <c r="AT93" s="61"/>
      <c r="AU93" s="59"/>
      <c r="AV93" s="60"/>
      <c r="AW93" s="61"/>
      <c r="AX93" s="59"/>
      <c r="AY93" s="60"/>
      <c r="AZ93" s="61"/>
      <c r="BA93" s="59"/>
      <c r="BB93" s="60"/>
      <c r="BC93" s="61"/>
      <c r="BD93" s="59"/>
      <c r="BE93" s="60"/>
      <c r="BF93" s="61"/>
      <c r="BG93" s="59"/>
      <c r="BH93" s="60"/>
      <c r="BI93" s="61"/>
      <c r="BJ93" s="85"/>
      <c r="BK93" s="86"/>
      <c r="BL93" s="85"/>
      <c r="BM93" s="86"/>
      <c r="BN93" s="85"/>
      <c r="BO93" s="86"/>
      <c r="BP93" s="85"/>
      <c r="BQ93" s="86"/>
      <c r="BR93" s="8"/>
    </row>
    <row r="94" spans="2:70" ht="15.75" thickBot="1" x14ac:dyDescent="0.3">
      <c r="B94" s="81"/>
      <c r="C94" s="72"/>
      <c r="D94" s="75"/>
      <c r="E94" s="78"/>
      <c r="F94" s="94"/>
      <c r="G94" s="10">
        <v>0.54166666666666663</v>
      </c>
      <c r="H94" s="11" t="s">
        <v>21</v>
      </c>
      <c r="I94" s="15">
        <v>0.66666666666666663</v>
      </c>
      <c r="J94" s="10">
        <v>0.54166666666666663</v>
      </c>
      <c r="K94" s="11" t="s">
        <v>21</v>
      </c>
      <c r="L94" s="15">
        <v>0.66666666666666663</v>
      </c>
      <c r="M94" s="10">
        <v>0.54166666666666663</v>
      </c>
      <c r="N94" s="11" t="s">
        <v>21</v>
      </c>
      <c r="O94" s="15">
        <v>0.66666666666666663</v>
      </c>
      <c r="P94" s="10">
        <v>0.54166666666666663</v>
      </c>
      <c r="Q94" s="11" t="s">
        <v>21</v>
      </c>
      <c r="R94" s="15">
        <v>0.63541666666666663</v>
      </c>
      <c r="S94" s="10">
        <v>0.54166666666666663</v>
      </c>
      <c r="T94" s="11" t="s">
        <v>21</v>
      </c>
      <c r="U94" s="15">
        <v>0.66666666666666663</v>
      </c>
      <c r="V94" s="10">
        <v>0.54166666666666663</v>
      </c>
      <c r="W94" s="11" t="s">
        <v>21</v>
      </c>
      <c r="X94" s="15">
        <v>0.66666666666666663</v>
      </c>
      <c r="Y94" s="10">
        <v>0.55208333333333337</v>
      </c>
      <c r="Z94" s="11" t="s">
        <v>21</v>
      </c>
      <c r="AA94" s="15">
        <v>0.64583333333333337</v>
      </c>
      <c r="AB94" s="85"/>
      <c r="AC94" s="86"/>
      <c r="AD94" s="85"/>
      <c r="AE94" s="86"/>
      <c r="AF94" s="85"/>
      <c r="AG94" s="86"/>
      <c r="AH94" s="85"/>
      <c r="AI94" s="86"/>
      <c r="AK94" s="81"/>
      <c r="AL94" s="72"/>
      <c r="AM94" s="75"/>
      <c r="AN94" s="78"/>
      <c r="AO94" s="10">
        <v>0.54166666666666663</v>
      </c>
      <c r="AP94" s="11" t="s">
        <v>21</v>
      </c>
      <c r="AQ94" s="15">
        <v>0.66666666666666663</v>
      </c>
      <c r="AR94" s="10">
        <v>0.54166666666666663</v>
      </c>
      <c r="AS94" s="11" t="s">
        <v>21</v>
      </c>
      <c r="AT94" s="15">
        <v>0.66666666666666663</v>
      </c>
      <c r="AU94" s="10">
        <v>0.54166666666666663</v>
      </c>
      <c r="AV94" s="11" t="s">
        <v>21</v>
      </c>
      <c r="AW94" s="15">
        <v>0.66666666666666663</v>
      </c>
      <c r="AX94" s="10">
        <v>0.54166666666666663</v>
      </c>
      <c r="AY94" s="11" t="s">
        <v>21</v>
      </c>
      <c r="AZ94" s="15">
        <v>0.63541666666666663</v>
      </c>
      <c r="BA94" s="10">
        <v>0.54166666666666663</v>
      </c>
      <c r="BB94" s="11" t="s">
        <v>21</v>
      </c>
      <c r="BC94" s="15">
        <v>0.66666666666666663</v>
      </c>
      <c r="BD94" s="10">
        <v>0.54166666666666663</v>
      </c>
      <c r="BE94" s="11" t="s">
        <v>21</v>
      </c>
      <c r="BF94" s="15">
        <v>0.66666666666666663</v>
      </c>
      <c r="BG94" s="10">
        <v>0.55208333333333337</v>
      </c>
      <c r="BH94" s="11" t="s">
        <v>21</v>
      </c>
      <c r="BI94" s="15">
        <v>0.64583333333333337</v>
      </c>
      <c r="BJ94" s="85"/>
      <c r="BK94" s="86"/>
      <c r="BL94" s="85"/>
      <c r="BM94" s="86"/>
      <c r="BN94" s="85"/>
      <c r="BO94" s="86"/>
      <c r="BP94" s="85"/>
      <c r="BQ94" s="86"/>
      <c r="BR94" s="8"/>
    </row>
    <row r="95" spans="2:70" x14ac:dyDescent="0.25">
      <c r="B95" s="81"/>
      <c r="C95" s="72"/>
      <c r="D95" s="75"/>
      <c r="E95" s="78"/>
      <c r="F95" s="94"/>
      <c r="G95" s="56">
        <f>(I94-G94)*24</f>
        <v>3</v>
      </c>
      <c r="H95" s="57"/>
      <c r="I95" s="58"/>
      <c r="J95" s="56">
        <f>(L94-J94)*24</f>
        <v>3</v>
      </c>
      <c r="K95" s="57"/>
      <c r="L95" s="58"/>
      <c r="M95" s="56">
        <f>(O94-M94)*24</f>
        <v>3</v>
      </c>
      <c r="N95" s="57"/>
      <c r="O95" s="58"/>
      <c r="P95" s="56">
        <f>(R94-P94)*24</f>
        <v>2.25</v>
      </c>
      <c r="Q95" s="57"/>
      <c r="R95" s="58"/>
      <c r="S95" s="56">
        <f>(U94-S94)*24</f>
        <v>3</v>
      </c>
      <c r="T95" s="57"/>
      <c r="U95" s="58"/>
      <c r="V95" s="56">
        <f>(X94-V94)*24</f>
        <v>3</v>
      </c>
      <c r="W95" s="57"/>
      <c r="X95" s="58"/>
      <c r="Y95" s="56">
        <f>(AA94-Y94)*24</f>
        <v>2.25</v>
      </c>
      <c r="Z95" s="57"/>
      <c r="AA95" s="58"/>
      <c r="AB95" s="85"/>
      <c r="AC95" s="86"/>
      <c r="AD95" s="85"/>
      <c r="AE95" s="86"/>
      <c r="AF95" s="85"/>
      <c r="AG95" s="86"/>
      <c r="AH95" s="85"/>
      <c r="AI95" s="86"/>
      <c r="AK95" s="81"/>
      <c r="AL95" s="72"/>
      <c r="AM95" s="75"/>
      <c r="AN95" s="78"/>
      <c r="AO95" s="56">
        <f>(AQ94-AO94)*24</f>
        <v>3</v>
      </c>
      <c r="AP95" s="57"/>
      <c r="AQ95" s="58"/>
      <c r="AR95" s="56">
        <f>(AT94-AR94)*24</f>
        <v>3</v>
      </c>
      <c r="AS95" s="57"/>
      <c r="AT95" s="58"/>
      <c r="AU95" s="56">
        <f>(AW94-AU94)*24</f>
        <v>3</v>
      </c>
      <c r="AV95" s="57"/>
      <c r="AW95" s="58"/>
      <c r="AX95" s="56">
        <f>(AZ94-AX94)*24</f>
        <v>2.25</v>
      </c>
      <c r="AY95" s="57"/>
      <c r="AZ95" s="58"/>
      <c r="BA95" s="56">
        <f>(BC94-BA94)*24</f>
        <v>3</v>
      </c>
      <c r="BB95" s="57"/>
      <c r="BC95" s="58"/>
      <c r="BD95" s="56">
        <f>(BF94-BD94)*24</f>
        <v>3</v>
      </c>
      <c r="BE95" s="57"/>
      <c r="BF95" s="58"/>
      <c r="BG95" s="56">
        <f>(BI94-BG94)*24</f>
        <v>2.25</v>
      </c>
      <c r="BH95" s="57"/>
      <c r="BI95" s="58"/>
      <c r="BJ95" s="85"/>
      <c r="BK95" s="86"/>
      <c r="BL95" s="85"/>
      <c r="BM95" s="86"/>
      <c r="BN95" s="85"/>
      <c r="BO95" s="86"/>
      <c r="BP95" s="85"/>
      <c r="BQ95" s="86"/>
      <c r="BR95" s="8"/>
    </row>
    <row r="96" spans="2:70" ht="15.75" thickBot="1" x14ac:dyDescent="0.3">
      <c r="B96" s="81"/>
      <c r="C96" s="72"/>
      <c r="D96" s="75"/>
      <c r="E96" s="78"/>
      <c r="F96" s="94"/>
      <c r="G96" s="59"/>
      <c r="H96" s="60"/>
      <c r="I96" s="61"/>
      <c r="J96" s="59"/>
      <c r="K96" s="60"/>
      <c r="L96" s="61"/>
      <c r="M96" s="59"/>
      <c r="N96" s="60"/>
      <c r="O96" s="61"/>
      <c r="P96" s="59"/>
      <c r="Q96" s="60"/>
      <c r="R96" s="61"/>
      <c r="S96" s="59"/>
      <c r="T96" s="60"/>
      <c r="U96" s="61"/>
      <c r="V96" s="59"/>
      <c r="W96" s="60"/>
      <c r="X96" s="61"/>
      <c r="Y96" s="59"/>
      <c r="Z96" s="60"/>
      <c r="AA96" s="61"/>
      <c r="AB96" s="85"/>
      <c r="AC96" s="86"/>
      <c r="AD96" s="85"/>
      <c r="AE96" s="86"/>
      <c r="AF96" s="85"/>
      <c r="AG96" s="86"/>
      <c r="AH96" s="85"/>
      <c r="AI96" s="86"/>
      <c r="AK96" s="81"/>
      <c r="AL96" s="72"/>
      <c r="AM96" s="75"/>
      <c r="AN96" s="78"/>
      <c r="AO96" s="59"/>
      <c r="AP96" s="60"/>
      <c r="AQ96" s="61"/>
      <c r="AR96" s="59"/>
      <c r="AS96" s="60"/>
      <c r="AT96" s="61"/>
      <c r="AU96" s="59"/>
      <c r="AV96" s="60"/>
      <c r="AW96" s="61"/>
      <c r="AX96" s="59"/>
      <c r="AY96" s="60"/>
      <c r="AZ96" s="61"/>
      <c r="BA96" s="59"/>
      <c r="BB96" s="60"/>
      <c r="BC96" s="61"/>
      <c r="BD96" s="59"/>
      <c r="BE96" s="60"/>
      <c r="BF96" s="61"/>
      <c r="BG96" s="59"/>
      <c r="BH96" s="60"/>
      <c r="BI96" s="61"/>
      <c r="BJ96" s="85"/>
      <c r="BK96" s="86"/>
      <c r="BL96" s="85"/>
      <c r="BM96" s="86"/>
      <c r="BN96" s="85"/>
      <c r="BO96" s="86"/>
      <c r="BP96" s="85"/>
      <c r="BQ96" s="86"/>
      <c r="BR96" s="8"/>
    </row>
    <row r="97" spans="2:70" ht="15.75" thickBot="1" x14ac:dyDescent="0.3">
      <c r="B97" s="81"/>
      <c r="C97" s="72"/>
      <c r="D97" s="75"/>
      <c r="E97" s="78"/>
      <c r="F97" s="94"/>
      <c r="G97" s="69" t="s">
        <v>34</v>
      </c>
      <c r="H97" s="70"/>
      <c r="I97" s="71"/>
      <c r="J97" s="69" t="s">
        <v>34</v>
      </c>
      <c r="K97" s="70"/>
      <c r="L97" s="71"/>
      <c r="M97" s="69" t="s">
        <v>34</v>
      </c>
      <c r="N97" s="70"/>
      <c r="O97" s="71"/>
      <c r="P97" s="69" t="s">
        <v>34</v>
      </c>
      <c r="Q97" s="70"/>
      <c r="R97" s="71"/>
      <c r="S97" s="69" t="s">
        <v>34</v>
      </c>
      <c r="T97" s="70"/>
      <c r="U97" s="71"/>
      <c r="V97" s="69" t="s">
        <v>34</v>
      </c>
      <c r="W97" s="70"/>
      <c r="X97" s="71"/>
      <c r="Y97" s="69" t="s">
        <v>34</v>
      </c>
      <c r="Z97" s="70"/>
      <c r="AA97" s="71"/>
      <c r="AB97" s="85"/>
      <c r="AC97" s="86"/>
      <c r="AD97" s="85"/>
      <c r="AE97" s="86"/>
      <c r="AF97" s="85"/>
      <c r="AG97" s="86"/>
      <c r="AH97" s="85"/>
      <c r="AI97" s="86"/>
      <c r="AK97" s="81"/>
      <c r="AL97" s="72"/>
      <c r="AM97" s="75"/>
      <c r="AN97" s="78"/>
      <c r="AO97" s="69" t="s">
        <v>34</v>
      </c>
      <c r="AP97" s="70"/>
      <c r="AQ97" s="71"/>
      <c r="AR97" s="69" t="s">
        <v>34</v>
      </c>
      <c r="AS97" s="70"/>
      <c r="AT97" s="71"/>
      <c r="AU97" s="69" t="s">
        <v>34</v>
      </c>
      <c r="AV97" s="70"/>
      <c r="AW97" s="71"/>
      <c r="AX97" s="69" t="s">
        <v>34</v>
      </c>
      <c r="AY97" s="70"/>
      <c r="AZ97" s="71"/>
      <c r="BA97" s="69" t="s">
        <v>34</v>
      </c>
      <c r="BB97" s="70"/>
      <c r="BC97" s="71"/>
      <c r="BD97" s="69" t="s">
        <v>34</v>
      </c>
      <c r="BE97" s="70"/>
      <c r="BF97" s="71"/>
      <c r="BG97" s="69" t="s">
        <v>34</v>
      </c>
      <c r="BH97" s="70"/>
      <c r="BI97" s="71"/>
      <c r="BJ97" s="85"/>
      <c r="BK97" s="86"/>
      <c r="BL97" s="85"/>
      <c r="BM97" s="86"/>
      <c r="BN97" s="85"/>
      <c r="BO97" s="86"/>
      <c r="BP97" s="85"/>
      <c r="BQ97" s="86"/>
      <c r="BR97" s="8"/>
    </row>
    <row r="98" spans="2:70" x14ac:dyDescent="0.25">
      <c r="B98" s="81"/>
      <c r="C98" s="72"/>
      <c r="D98" s="75"/>
      <c r="E98" s="78"/>
      <c r="F98" s="94"/>
      <c r="G98" s="56">
        <f ca="1">RANDBETWEEN(100,1000)</f>
        <v>424</v>
      </c>
      <c r="H98" s="57"/>
      <c r="I98" s="58"/>
      <c r="J98" s="56">
        <f t="shared" ref="J98" ca="1" si="129">RANDBETWEEN(100,1000)</f>
        <v>607</v>
      </c>
      <c r="K98" s="57"/>
      <c r="L98" s="58"/>
      <c r="M98" s="56">
        <f t="shared" ref="M98" ca="1" si="130">RANDBETWEEN(100,1000)</f>
        <v>672</v>
      </c>
      <c r="N98" s="57"/>
      <c r="O98" s="58"/>
      <c r="P98" s="56">
        <f t="shared" ref="P98" ca="1" si="131">RANDBETWEEN(100,1000)</f>
        <v>562</v>
      </c>
      <c r="Q98" s="57"/>
      <c r="R98" s="58"/>
      <c r="S98" s="56">
        <f t="shared" ref="S98" ca="1" si="132">RANDBETWEEN(100,1000)</f>
        <v>978</v>
      </c>
      <c r="T98" s="57"/>
      <c r="U98" s="58"/>
      <c r="V98" s="56">
        <f t="shared" ref="V98" ca="1" si="133">RANDBETWEEN(100,1000)</f>
        <v>570</v>
      </c>
      <c r="W98" s="57"/>
      <c r="X98" s="58"/>
      <c r="Y98" s="56">
        <f ca="1">RANDBETWEEN(100,1000)</f>
        <v>138</v>
      </c>
      <c r="Z98" s="57"/>
      <c r="AA98" s="58"/>
      <c r="AB98" s="85"/>
      <c r="AC98" s="86"/>
      <c r="AD98" s="85"/>
      <c r="AE98" s="86"/>
      <c r="AF98" s="85"/>
      <c r="AG98" s="86"/>
      <c r="AH98" s="85"/>
      <c r="AI98" s="86"/>
      <c r="AK98" s="81"/>
      <c r="AL98" s="72"/>
      <c r="AM98" s="75"/>
      <c r="AN98" s="78"/>
      <c r="AO98" s="56">
        <f ca="1">RANDBETWEEN(100,1000)</f>
        <v>683</v>
      </c>
      <c r="AP98" s="57"/>
      <c r="AQ98" s="58"/>
      <c r="AR98" s="56">
        <f ca="1">RANDBETWEEN(100,1000)</f>
        <v>724</v>
      </c>
      <c r="AS98" s="57"/>
      <c r="AT98" s="58"/>
      <c r="AU98" s="56">
        <f t="shared" ref="AU98" ca="1" si="134">RANDBETWEEN(100,1000)</f>
        <v>192</v>
      </c>
      <c r="AV98" s="57"/>
      <c r="AW98" s="58"/>
      <c r="AX98" s="56">
        <f t="shared" ref="AX98" ca="1" si="135">RANDBETWEEN(100,1000)</f>
        <v>793</v>
      </c>
      <c r="AY98" s="57"/>
      <c r="AZ98" s="58"/>
      <c r="BA98" s="56">
        <f t="shared" ref="BA98" ca="1" si="136">RANDBETWEEN(100,1000)</f>
        <v>816</v>
      </c>
      <c r="BB98" s="57"/>
      <c r="BC98" s="58"/>
      <c r="BD98" s="56">
        <f t="shared" ref="BD98" ca="1" si="137">RANDBETWEEN(100,1000)</f>
        <v>829</v>
      </c>
      <c r="BE98" s="57"/>
      <c r="BF98" s="58"/>
      <c r="BG98" s="56">
        <f t="shared" ref="BG98" ca="1" si="138">RANDBETWEEN(100,1000)</f>
        <v>342</v>
      </c>
      <c r="BH98" s="57"/>
      <c r="BI98" s="58"/>
      <c r="BJ98" s="85"/>
      <c r="BK98" s="86"/>
      <c r="BL98" s="85"/>
      <c r="BM98" s="86"/>
      <c r="BN98" s="85"/>
      <c r="BO98" s="86"/>
      <c r="BP98" s="85"/>
      <c r="BQ98" s="86"/>
      <c r="BR98" s="8"/>
    </row>
    <row r="99" spans="2:70" ht="15.75" thickBot="1" x14ac:dyDescent="0.3">
      <c r="B99" s="81"/>
      <c r="C99" s="72"/>
      <c r="D99" s="75"/>
      <c r="E99" s="78"/>
      <c r="F99" s="94"/>
      <c r="G99" s="59"/>
      <c r="H99" s="60"/>
      <c r="I99" s="61"/>
      <c r="J99" s="59"/>
      <c r="K99" s="60"/>
      <c r="L99" s="61"/>
      <c r="M99" s="59"/>
      <c r="N99" s="60"/>
      <c r="O99" s="61"/>
      <c r="P99" s="59"/>
      <c r="Q99" s="60"/>
      <c r="R99" s="61"/>
      <c r="S99" s="59"/>
      <c r="T99" s="60"/>
      <c r="U99" s="61"/>
      <c r="V99" s="59"/>
      <c r="W99" s="60"/>
      <c r="X99" s="61"/>
      <c r="Y99" s="59"/>
      <c r="Z99" s="60"/>
      <c r="AA99" s="61"/>
      <c r="AB99" s="85"/>
      <c r="AC99" s="86"/>
      <c r="AD99" s="85"/>
      <c r="AE99" s="86"/>
      <c r="AF99" s="85"/>
      <c r="AG99" s="86"/>
      <c r="AH99" s="85"/>
      <c r="AI99" s="86"/>
      <c r="AK99" s="81"/>
      <c r="AL99" s="72"/>
      <c r="AM99" s="75"/>
      <c r="AN99" s="78"/>
      <c r="AO99" s="59"/>
      <c r="AP99" s="60"/>
      <c r="AQ99" s="61"/>
      <c r="AR99" s="59"/>
      <c r="AS99" s="60"/>
      <c r="AT99" s="61"/>
      <c r="AU99" s="59"/>
      <c r="AV99" s="60"/>
      <c r="AW99" s="61"/>
      <c r="AX99" s="59"/>
      <c r="AY99" s="60"/>
      <c r="AZ99" s="61"/>
      <c r="BA99" s="59"/>
      <c r="BB99" s="60"/>
      <c r="BC99" s="61"/>
      <c r="BD99" s="59"/>
      <c r="BE99" s="60"/>
      <c r="BF99" s="61"/>
      <c r="BG99" s="59"/>
      <c r="BH99" s="60"/>
      <c r="BI99" s="61"/>
      <c r="BJ99" s="85"/>
      <c r="BK99" s="86"/>
      <c r="BL99" s="85"/>
      <c r="BM99" s="86"/>
      <c r="BN99" s="85"/>
      <c r="BO99" s="86"/>
      <c r="BP99" s="85"/>
      <c r="BQ99" s="86"/>
      <c r="BR99" s="8"/>
    </row>
    <row r="100" spans="2:70" ht="15.75" thickBot="1" x14ac:dyDescent="0.3">
      <c r="B100" s="81"/>
      <c r="C100" s="72"/>
      <c r="D100" s="75"/>
      <c r="E100" s="78"/>
      <c r="F100" s="94"/>
      <c r="G100" s="69" t="s">
        <v>37</v>
      </c>
      <c r="H100" s="70"/>
      <c r="I100" s="71"/>
      <c r="J100" s="69" t="s">
        <v>37</v>
      </c>
      <c r="K100" s="70"/>
      <c r="L100" s="71"/>
      <c r="M100" s="69" t="s">
        <v>37</v>
      </c>
      <c r="N100" s="70"/>
      <c r="O100" s="71"/>
      <c r="P100" s="69" t="s">
        <v>37</v>
      </c>
      <c r="Q100" s="70"/>
      <c r="R100" s="71"/>
      <c r="S100" s="69" t="s">
        <v>37</v>
      </c>
      <c r="T100" s="70"/>
      <c r="U100" s="71"/>
      <c r="V100" s="69" t="s">
        <v>37</v>
      </c>
      <c r="W100" s="70"/>
      <c r="X100" s="71"/>
      <c r="Y100" s="69" t="s">
        <v>37</v>
      </c>
      <c r="Z100" s="70"/>
      <c r="AA100" s="71"/>
      <c r="AB100" s="85"/>
      <c r="AC100" s="86"/>
      <c r="AD100" s="85"/>
      <c r="AE100" s="86"/>
      <c r="AF100" s="85"/>
      <c r="AG100" s="86"/>
      <c r="AH100" s="85"/>
      <c r="AI100" s="86"/>
      <c r="AK100" s="81"/>
      <c r="AL100" s="72"/>
      <c r="AM100" s="75"/>
      <c r="AN100" s="78"/>
      <c r="AO100" s="69" t="s">
        <v>33</v>
      </c>
      <c r="AP100" s="70"/>
      <c r="AQ100" s="71"/>
      <c r="AR100" s="69" t="s">
        <v>33</v>
      </c>
      <c r="AS100" s="70"/>
      <c r="AT100" s="71"/>
      <c r="AU100" s="69" t="s">
        <v>33</v>
      </c>
      <c r="AV100" s="70"/>
      <c r="AW100" s="71"/>
      <c r="AX100" s="69" t="s">
        <v>33</v>
      </c>
      <c r="AY100" s="70"/>
      <c r="AZ100" s="71"/>
      <c r="BA100" s="69" t="s">
        <v>33</v>
      </c>
      <c r="BB100" s="70"/>
      <c r="BC100" s="71"/>
      <c r="BD100" s="69" t="s">
        <v>33</v>
      </c>
      <c r="BE100" s="70"/>
      <c r="BF100" s="71"/>
      <c r="BG100" s="69" t="s">
        <v>33</v>
      </c>
      <c r="BH100" s="70"/>
      <c r="BI100" s="71"/>
      <c r="BJ100" s="85"/>
      <c r="BK100" s="86"/>
      <c r="BL100" s="85"/>
      <c r="BM100" s="86"/>
      <c r="BN100" s="85"/>
      <c r="BO100" s="86"/>
      <c r="BP100" s="85"/>
      <c r="BQ100" s="86"/>
      <c r="BR100" s="8"/>
    </row>
    <row r="101" spans="2:70" x14ac:dyDescent="0.25">
      <c r="B101" s="81"/>
      <c r="C101" s="72"/>
      <c r="D101" s="75"/>
      <c r="E101" s="78"/>
      <c r="F101" s="94"/>
      <c r="G101" s="91">
        <f ca="1">G98*$F$91</f>
        <v>59.360000000000007</v>
      </c>
      <c r="H101" s="62"/>
      <c r="I101" s="63"/>
      <c r="J101" s="91">
        <f t="shared" ref="J101" ca="1" si="139">J98*$F$91</f>
        <v>84.98</v>
      </c>
      <c r="K101" s="62"/>
      <c r="L101" s="63"/>
      <c r="M101" s="91">
        <f t="shared" ref="M101" ca="1" si="140">M98*$F$91</f>
        <v>94.080000000000013</v>
      </c>
      <c r="N101" s="62"/>
      <c r="O101" s="63"/>
      <c r="P101" s="91">
        <f t="shared" ref="P101" ca="1" si="141">P98*$F$91</f>
        <v>78.680000000000007</v>
      </c>
      <c r="Q101" s="62"/>
      <c r="R101" s="63"/>
      <c r="S101" s="91">
        <f t="shared" ref="S101" ca="1" si="142">S98*$F$91</f>
        <v>136.92000000000002</v>
      </c>
      <c r="T101" s="62"/>
      <c r="U101" s="63"/>
      <c r="V101" s="91">
        <f t="shared" ref="V101" ca="1" si="143">V98*$F$91</f>
        <v>79.800000000000011</v>
      </c>
      <c r="W101" s="62"/>
      <c r="X101" s="63"/>
      <c r="Y101" s="91">
        <f t="shared" ref="Y101" ca="1" si="144">Y98*$F$91</f>
        <v>19.32</v>
      </c>
      <c r="Z101" s="62"/>
      <c r="AA101" s="63"/>
      <c r="AB101" s="85"/>
      <c r="AC101" s="86"/>
      <c r="AD101" s="85"/>
      <c r="AE101" s="86"/>
      <c r="AF101" s="85"/>
      <c r="AG101" s="86"/>
      <c r="AH101" s="85"/>
      <c r="AI101" s="86"/>
      <c r="AK101" s="81"/>
      <c r="AL101" s="72"/>
      <c r="AM101" s="75"/>
      <c r="AN101" s="78"/>
      <c r="AO101" s="62">
        <f ca="1">AO98*$F$7</f>
        <v>75.13</v>
      </c>
      <c r="AP101" s="62"/>
      <c r="AQ101" s="63"/>
      <c r="AR101" s="62">
        <f ca="1">AR98*$F$7</f>
        <v>79.64</v>
      </c>
      <c r="AS101" s="62"/>
      <c r="AT101" s="63"/>
      <c r="AU101" s="62">
        <f t="shared" ref="AU101" ca="1" si="145">AU98*$F$7</f>
        <v>21.12</v>
      </c>
      <c r="AV101" s="62"/>
      <c r="AW101" s="63"/>
      <c r="AX101" s="62">
        <f t="shared" ref="AX101" ca="1" si="146">AX98*$F$7</f>
        <v>87.23</v>
      </c>
      <c r="AY101" s="62"/>
      <c r="AZ101" s="63"/>
      <c r="BA101" s="62">
        <f t="shared" ref="BA101" ca="1" si="147">BA98*$F$7</f>
        <v>89.76</v>
      </c>
      <c r="BB101" s="62"/>
      <c r="BC101" s="63"/>
      <c r="BD101" s="62">
        <f t="shared" ref="BD101" ca="1" si="148">BD98*$F$7</f>
        <v>91.19</v>
      </c>
      <c r="BE101" s="62"/>
      <c r="BF101" s="63"/>
      <c r="BG101" s="62">
        <f t="shared" ref="BG101" ca="1" si="149">BG98*$F$7</f>
        <v>37.619999999999997</v>
      </c>
      <c r="BH101" s="62"/>
      <c r="BI101" s="63"/>
      <c r="BJ101" s="85"/>
      <c r="BK101" s="86"/>
      <c r="BL101" s="85"/>
      <c r="BM101" s="86"/>
      <c r="BN101" s="85"/>
      <c r="BO101" s="86"/>
      <c r="BP101" s="85"/>
      <c r="BQ101" s="86"/>
      <c r="BR101" s="8"/>
    </row>
    <row r="102" spans="2:70" ht="15.75" thickBot="1" x14ac:dyDescent="0.3">
      <c r="B102" s="82"/>
      <c r="C102" s="73"/>
      <c r="D102" s="76"/>
      <c r="E102" s="79"/>
      <c r="F102" s="95"/>
      <c r="G102" s="92"/>
      <c r="H102" s="64"/>
      <c r="I102" s="65"/>
      <c r="J102" s="92"/>
      <c r="K102" s="64"/>
      <c r="L102" s="65"/>
      <c r="M102" s="92"/>
      <c r="N102" s="64"/>
      <c r="O102" s="65"/>
      <c r="P102" s="92"/>
      <c r="Q102" s="64"/>
      <c r="R102" s="65"/>
      <c r="S102" s="92"/>
      <c r="T102" s="64"/>
      <c r="U102" s="65"/>
      <c r="V102" s="92"/>
      <c r="W102" s="64"/>
      <c r="X102" s="65"/>
      <c r="Y102" s="92"/>
      <c r="Z102" s="64"/>
      <c r="AA102" s="65"/>
      <c r="AB102" s="87"/>
      <c r="AC102" s="88"/>
      <c r="AD102" s="87"/>
      <c r="AE102" s="88"/>
      <c r="AF102" s="87"/>
      <c r="AG102" s="88"/>
      <c r="AH102" s="87"/>
      <c r="AI102" s="88"/>
      <c r="AK102" s="82"/>
      <c r="AL102" s="73"/>
      <c r="AM102" s="76"/>
      <c r="AN102" s="79"/>
      <c r="AO102" s="64"/>
      <c r="AP102" s="64"/>
      <c r="AQ102" s="65"/>
      <c r="AR102" s="64"/>
      <c r="AS102" s="64"/>
      <c r="AT102" s="65"/>
      <c r="AU102" s="64"/>
      <c r="AV102" s="64"/>
      <c r="AW102" s="65"/>
      <c r="AX102" s="64"/>
      <c r="AY102" s="64"/>
      <c r="AZ102" s="65"/>
      <c r="BA102" s="64"/>
      <c r="BB102" s="64"/>
      <c r="BC102" s="65"/>
      <c r="BD102" s="64"/>
      <c r="BE102" s="64"/>
      <c r="BF102" s="65"/>
      <c r="BG102" s="64"/>
      <c r="BH102" s="64"/>
      <c r="BI102" s="65"/>
      <c r="BJ102" s="87"/>
      <c r="BK102" s="88"/>
      <c r="BL102" s="87"/>
      <c r="BM102" s="88"/>
      <c r="BN102" s="87"/>
      <c r="BO102" s="88"/>
      <c r="BP102" s="87"/>
      <c r="BQ102" s="88"/>
      <c r="BR102" s="8"/>
    </row>
    <row r="103" spans="2:70" ht="15.75" thickBot="1" x14ac:dyDescent="0.3">
      <c r="B103" s="7" t="s">
        <v>7</v>
      </c>
      <c r="C103" s="90"/>
      <c r="D103" s="6" t="s">
        <v>1</v>
      </c>
      <c r="E103" s="6" t="s">
        <v>8</v>
      </c>
      <c r="F103" s="6" t="s">
        <v>33</v>
      </c>
      <c r="G103" s="56" t="s">
        <v>19</v>
      </c>
      <c r="H103" s="57"/>
      <c r="I103" s="58"/>
      <c r="J103" s="56" t="s">
        <v>22</v>
      </c>
      <c r="K103" s="57"/>
      <c r="L103" s="58"/>
      <c r="M103" s="56" t="s">
        <v>23</v>
      </c>
      <c r="N103" s="57"/>
      <c r="O103" s="58"/>
      <c r="P103" s="56" t="s">
        <v>24</v>
      </c>
      <c r="Q103" s="57"/>
      <c r="R103" s="58"/>
      <c r="S103" s="56" t="s">
        <v>25</v>
      </c>
      <c r="T103" s="57"/>
      <c r="U103" s="58"/>
      <c r="V103" s="56" t="s">
        <v>26</v>
      </c>
      <c r="W103" s="57"/>
      <c r="X103" s="58"/>
      <c r="Y103" s="56" t="s">
        <v>27</v>
      </c>
      <c r="Z103" s="57"/>
      <c r="AA103" s="58"/>
      <c r="AB103" s="56" t="s">
        <v>28</v>
      </c>
      <c r="AC103" s="58"/>
      <c r="AD103" s="56" t="s">
        <v>29</v>
      </c>
      <c r="AE103" s="58"/>
      <c r="AF103" s="56" t="s">
        <v>35</v>
      </c>
      <c r="AG103" s="58"/>
      <c r="AH103" s="56" t="s">
        <v>36</v>
      </c>
      <c r="AI103" s="58"/>
      <c r="AK103" s="7" t="s">
        <v>7</v>
      </c>
      <c r="AL103" s="90"/>
      <c r="AM103" s="6" t="s">
        <v>1</v>
      </c>
      <c r="AN103" s="6" t="s">
        <v>8</v>
      </c>
      <c r="AO103" s="56" t="s">
        <v>19</v>
      </c>
      <c r="AP103" s="57"/>
      <c r="AQ103" s="58"/>
      <c r="AR103" s="56" t="s">
        <v>22</v>
      </c>
      <c r="AS103" s="57"/>
      <c r="AT103" s="58"/>
      <c r="AU103" s="56" t="s">
        <v>23</v>
      </c>
      <c r="AV103" s="57"/>
      <c r="AW103" s="58"/>
      <c r="AX103" s="56" t="s">
        <v>24</v>
      </c>
      <c r="AY103" s="57"/>
      <c r="AZ103" s="58"/>
      <c r="BA103" s="56" t="s">
        <v>25</v>
      </c>
      <c r="BB103" s="57"/>
      <c r="BC103" s="58"/>
      <c r="BD103" s="56" t="s">
        <v>26</v>
      </c>
      <c r="BE103" s="57"/>
      <c r="BF103" s="58"/>
      <c r="BG103" s="56" t="s">
        <v>27</v>
      </c>
      <c r="BH103" s="57"/>
      <c r="BI103" s="58"/>
      <c r="BJ103" s="56" t="s">
        <v>28</v>
      </c>
      <c r="BK103" s="58"/>
      <c r="BL103" s="56" t="s">
        <v>29</v>
      </c>
      <c r="BM103" s="58"/>
      <c r="BN103" s="56" t="s">
        <v>35</v>
      </c>
      <c r="BO103" s="58"/>
      <c r="BP103" s="56" t="s">
        <v>36</v>
      </c>
      <c r="BQ103" s="58"/>
      <c r="BR103" s="1"/>
    </row>
    <row r="104" spans="2:70" ht="15.75" thickBot="1" x14ac:dyDescent="0.3">
      <c r="B104" s="6"/>
      <c r="C104" s="72"/>
      <c r="F104" s="3"/>
      <c r="G104" s="69"/>
      <c r="H104" s="70"/>
      <c r="I104" s="71"/>
      <c r="J104" s="69"/>
      <c r="K104" s="70"/>
      <c r="L104" s="71"/>
      <c r="M104" s="69"/>
      <c r="N104" s="70"/>
      <c r="O104" s="71"/>
      <c r="P104" s="69"/>
      <c r="Q104" s="70"/>
      <c r="R104" s="71"/>
      <c r="S104" s="69"/>
      <c r="T104" s="70"/>
      <c r="U104" s="71"/>
      <c r="V104" s="69"/>
      <c r="W104" s="70"/>
      <c r="X104" s="71"/>
      <c r="Y104" s="69"/>
      <c r="Z104" s="70"/>
      <c r="AA104" s="71"/>
      <c r="AB104" s="59"/>
      <c r="AC104" s="61"/>
      <c r="AD104" s="59"/>
      <c r="AE104" s="61"/>
      <c r="AF104" s="59"/>
      <c r="AG104" s="61"/>
      <c r="AH104" s="59"/>
      <c r="AI104" s="61"/>
      <c r="AK104" s="6"/>
      <c r="AL104" s="72"/>
      <c r="AO104" s="69"/>
      <c r="AP104" s="70"/>
      <c r="AQ104" s="71"/>
      <c r="AR104" s="69"/>
      <c r="AS104" s="70"/>
      <c r="AT104" s="71"/>
      <c r="AU104" s="69"/>
      <c r="AV104" s="70"/>
      <c r="AW104" s="71"/>
      <c r="AX104" s="69"/>
      <c r="AY104" s="70"/>
      <c r="AZ104" s="71"/>
      <c r="BA104" s="69"/>
      <c r="BB104" s="70"/>
      <c r="BC104" s="71"/>
      <c r="BD104" s="69"/>
      <c r="BE104" s="70"/>
      <c r="BF104" s="71"/>
      <c r="BG104" s="69"/>
      <c r="BH104" s="70"/>
      <c r="BI104" s="71"/>
      <c r="BJ104" s="59"/>
      <c r="BK104" s="61"/>
      <c r="BL104" s="59"/>
      <c r="BM104" s="61"/>
      <c r="BN104" s="59"/>
      <c r="BO104" s="61"/>
      <c r="BP104" s="59"/>
      <c r="BQ104" s="61"/>
      <c r="BR104" s="1"/>
    </row>
    <row r="105" spans="2:70" ht="15.75" thickBot="1" x14ac:dyDescent="0.3">
      <c r="B105" s="80">
        <v>8</v>
      </c>
      <c r="C105" s="72"/>
      <c r="D105" s="74" t="str">
        <f>VLOOKUP(B105,Sheet1!$B$5:$C$14,2)</f>
        <v>Bhim Rai</v>
      </c>
      <c r="E105" s="77">
        <f ca="1">VLOOKUP(B105,Sheet1!$B$5:$H$14,6)</f>
        <v>24</v>
      </c>
      <c r="F105" s="93">
        <f ca="1">VLOOKUP(B105,Sheet1!$B$5:$H$14,7)</f>
        <v>0.16</v>
      </c>
      <c r="G105" s="12">
        <v>0.33333333333333331</v>
      </c>
      <c r="H105" s="13" t="s">
        <v>20</v>
      </c>
      <c r="I105" s="14">
        <v>0.5</v>
      </c>
      <c r="J105" s="12">
        <v>0.33333333333333331</v>
      </c>
      <c r="K105" s="13" t="s">
        <v>20</v>
      </c>
      <c r="L105" s="14">
        <v>0.5</v>
      </c>
      <c r="M105" s="12">
        <v>0.33333333333333331</v>
      </c>
      <c r="N105" s="13" t="s">
        <v>20</v>
      </c>
      <c r="O105" s="14">
        <v>0.5</v>
      </c>
      <c r="P105" s="12">
        <v>0.33333333333333331</v>
      </c>
      <c r="Q105" s="13" t="s">
        <v>20</v>
      </c>
      <c r="R105" s="14">
        <v>0.5</v>
      </c>
      <c r="S105" s="12">
        <v>0.33333333333333331</v>
      </c>
      <c r="T105" s="13" t="s">
        <v>20</v>
      </c>
      <c r="U105" s="14">
        <v>0.5</v>
      </c>
      <c r="V105" s="12">
        <v>0.33333333333333331</v>
      </c>
      <c r="W105" s="13" t="s">
        <v>20</v>
      </c>
      <c r="X105" s="14">
        <v>0.5</v>
      </c>
      <c r="Y105" s="12">
        <v>0.34375</v>
      </c>
      <c r="Z105" s="13" t="s">
        <v>20</v>
      </c>
      <c r="AA105" s="14">
        <v>0.5</v>
      </c>
      <c r="AB105" s="83">
        <f>SUM(G106,G109,J106,J109,M106,M109,P106,P109,S106,S109,V106,V109,Y106,Y109)</f>
        <v>47.75</v>
      </c>
      <c r="AC105" s="84"/>
      <c r="AD105" s="89">
        <f ca="1">AB105*E105</f>
        <v>1146</v>
      </c>
      <c r="AE105" s="84"/>
      <c r="AF105" s="89">
        <f ca="1">SUM(G115,J115,M115,P115,S115,V115,Y115)</f>
        <v>522.56000000000006</v>
      </c>
      <c r="AG105" s="84"/>
      <c r="AH105" s="89">
        <f ca="1">SUM(AD105+AF105)</f>
        <v>1668.56</v>
      </c>
      <c r="AI105" s="84"/>
      <c r="AK105" s="80">
        <v>8</v>
      </c>
      <c r="AL105" s="72"/>
      <c r="AM105" s="74" t="str">
        <f>VLOOKUP(AK105,Sheet1!$B$5:$C$14,2)</f>
        <v>Bhim Rai</v>
      </c>
      <c r="AN105" s="77">
        <f ca="1">VLOOKUP(AK105,Sheet1!$B$5:$H$14,6)</f>
        <v>24</v>
      </c>
      <c r="AO105" s="12">
        <v>0.33333333333333331</v>
      </c>
      <c r="AP105" s="13" t="s">
        <v>20</v>
      </c>
      <c r="AQ105" s="14">
        <v>0.5</v>
      </c>
      <c r="AR105" s="12">
        <v>0.33333333333333331</v>
      </c>
      <c r="AS105" s="13" t="s">
        <v>20</v>
      </c>
      <c r="AT105" s="14">
        <v>0.5</v>
      </c>
      <c r="AU105" s="12">
        <v>0.33333333333333331</v>
      </c>
      <c r="AV105" s="13" t="s">
        <v>20</v>
      </c>
      <c r="AW105" s="14">
        <v>0.5</v>
      </c>
      <c r="AX105" s="12">
        <v>0.33333333333333331</v>
      </c>
      <c r="AY105" s="13" t="s">
        <v>20</v>
      </c>
      <c r="AZ105" s="14">
        <v>0.5</v>
      </c>
      <c r="BA105" s="12">
        <v>0.33333333333333331</v>
      </c>
      <c r="BB105" s="13" t="s">
        <v>20</v>
      </c>
      <c r="BC105" s="14">
        <v>0.5</v>
      </c>
      <c r="BD105" s="12">
        <v>0.33333333333333331</v>
      </c>
      <c r="BE105" s="13" t="s">
        <v>20</v>
      </c>
      <c r="BF105" s="14">
        <v>0.5</v>
      </c>
      <c r="BG105" s="12">
        <v>0.34375</v>
      </c>
      <c r="BH105" s="13" t="s">
        <v>20</v>
      </c>
      <c r="BI105" s="14">
        <v>0.5</v>
      </c>
      <c r="BJ105" s="83">
        <f>SUM(AO106,AO109,AR106,AR109,AU106,AU109,AX106,AX109,BA106,BA109,BD106,BD109,BG106,BG109)</f>
        <v>47.75</v>
      </c>
      <c r="BK105" s="84"/>
      <c r="BL105" s="89">
        <f ca="1">BJ105*AN105</f>
        <v>1146</v>
      </c>
      <c r="BM105" s="84"/>
      <c r="BN105" s="89">
        <f ca="1">SUM(AO115,AR115,AU115,AX115,BA115,BD115,BG115)</f>
        <v>512.6</v>
      </c>
      <c r="BO105" s="84"/>
      <c r="BP105" s="89">
        <f ca="1">SUM(BL105+BN105)</f>
        <v>1658.6</v>
      </c>
      <c r="BQ105" s="84"/>
      <c r="BR105" s="8"/>
    </row>
    <row r="106" spans="2:70" x14ac:dyDescent="0.25">
      <c r="B106" s="81"/>
      <c r="C106" s="72"/>
      <c r="D106" s="75"/>
      <c r="E106" s="78"/>
      <c r="F106" s="94"/>
      <c r="G106" s="56">
        <f>(I105-G105)*24</f>
        <v>4</v>
      </c>
      <c r="H106" s="57"/>
      <c r="I106" s="58"/>
      <c r="J106" s="56">
        <f>(L105-J105)*24</f>
        <v>4</v>
      </c>
      <c r="K106" s="57"/>
      <c r="L106" s="58"/>
      <c r="M106" s="56">
        <f>(O105-M105)*24</f>
        <v>4</v>
      </c>
      <c r="N106" s="57"/>
      <c r="O106" s="58"/>
      <c r="P106" s="56">
        <f>(R105-P105)*24</f>
        <v>4</v>
      </c>
      <c r="Q106" s="57"/>
      <c r="R106" s="58"/>
      <c r="S106" s="56">
        <f>(U105-S105)*24</f>
        <v>4</v>
      </c>
      <c r="T106" s="57"/>
      <c r="U106" s="58"/>
      <c r="V106" s="56">
        <f>(X105-V105)*24</f>
        <v>4</v>
      </c>
      <c r="W106" s="57"/>
      <c r="X106" s="58"/>
      <c r="Y106" s="56">
        <f>(AA105-Y105)*24</f>
        <v>3.75</v>
      </c>
      <c r="Z106" s="57"/>
      <c r="AA106" s="58"/>
      <c r="AB106" s="85"/>
      <c r="AC106" s="86"/>
      <c r="AD106" s="85"/>
      <c r="AE106" s="86"/>
      <c r="AF106" s="85"/>
      <c r="AG106" s="86"/>
      <c r="AH106" s="85"/>
      <c r="AI106" s="86"/>
      <c r="AK106" s="81"/>
      <c r="AL106" s="72"/>
      <c r="AM106" s="75"/>
      <c r="AN106" s="78"/>
      <c r="AO106" s="56">
        <f>(AQ105-AO105)*24</f>
        <v>4</v>
      </c>
      <c r="AP106" s="57"/>
      <c r="AQ106" s="58"/>
      <c r="AR106" s="56">
        <f>(AT105-AR105)*24</f>
        <v>4</v>
      </c>
      <c r="AS106" s="57"/>
      <c r="AT106" s="58"/>
      <c r="AU106" s="56">
        <f>(AW105-AU105)*24</f>
        <v>4</v>
      </c>
      <c r="AV106" s="57"/>
      <c r="AW106" s="58"/>
      <c r="AX106" s="56">
        <f>(AZ105-AX105)*24</f>
        <v>4</v>
      </c>
      <c r="AY106" s="57"/>
      <c r="AZ106" s="58"/>
      <c r="BA106" s="56">
        <f>(BC105-BA105)*24</f>
        <v>4</v>
      </c>
      <c r="BB106" s="57"/>
      <c r="BC106" s="58"/>
      <c r="BD106" s="56">
        <f>(BF105-BD105)*24</f>
        <v>4</v>
      </c>
      <c r="BE106" s="57"/>
      <c r="BF106" s="58"/>
      <c r="BG106" s="56">
        <f>(BI105-BG105)*24</f>
        <v>3.75</v>
      </c>
      <c r="BH106" s="57"/>
      <c r="BI106" s="58"/>
      <c r="BJ106" s="85"/>
      <c r="BK106" s="86"/>
      <c r="BL106" s="85"/>
      <c r="BM106" s="86"/>
      <c r="BN106" s="85"/>
      <c r="BO106" s="86"/>
      <c r="BP106" s="85"/>
      <c r="BQ106" s="86"/>
      <c r="BR106" s="8"/>
    </row>
    <row r="107" spans="2:70" ht="15.75" thickBot="1" x14ac:dyDescent="0.3">
      <c r="B107" s="81"/>
      <c r="C107" s="72"/>
      <c r="D107" s="75"/>
      <c r="E107" s="78"/>
      <c r="F107" s="94"/>
      <c r="G107" s="59"/>
      <c r="H107" s="60"/>
      <c r="I107" s="61"/>
      <c r="J107" s="59"/>
      <c r="K107" s="60"/>
      <c r="L107" s="61"/>
      <c r="M107" s="59"/>
      <c r="N107" s="60"/>
      <c r="O107" s="61"/>
      <c r="P107" s="59"/>
      <c r="Q107" s="60"/>
      <c r="R107" s="61"/>
      <c r="S107" s="59"/>
      <c r="T107" s="60"/>
      <c r="U107" s="61"/>
      <c r="V107" s="59"/>
      <c r="W107" s="60"/>
      <c r="X107" s="61"/>
      <c r="Y107" s="59"/>
      <c r="Z107" s="60"/>
      <c r="AA107" s="61"/>
      <c r="AB107" s="85"/>
      <c r="AC107" s="86"/>
      <c r="AD107" s="85"/>
      <c r="AE107" s="86"/>
      <c r="AF107" s="85"/>
      <c r="AG107" s="86"/>
      <c r="AH107" s="85"/>
      <c r="AI107" s="86"/>
      <c r="AK107" s="81"/>
      <c r="AL107" s="72"/>
      <c r="AM107" s="75"/>
      <c r="AN107" s="78"/>
      <c r="AO107" s="59"/>
      <c r="AP107" s="60"/>
      <c r="AQ107" s="61"/>
      <c r="AR107" s="59"/>
      <c r="AS107" s="60"/>
      <c r="AT107" s="61"/>
      <c r="AU107" s="59"/>
      <c r="AV107" s="60"/>
      <c r="AW107" s="61"/>
      <c r="AX107" s="59"/>
      <c r="AY107" s="60"/>
      <c r="AZ107" s="61"/>
      <c r="BA107" s="59"/>
      <c r="BB107" s="60"/>
      <c r="BC107" s="61"/>
      <c r="BD107" s="59"/>
      <c r="BE107" s="60"/>
      <c r="BF107" s="61"/>
      <c r="BG107" s="59"/>
      <c r="BH107" s="60"/>
      <c r="BI107" s="61"/>
      <c r="BJ107" s="85"/>
      <c r="BK107" s="86"/>
      <c r="BL107" s="85"/>
      <c r="BM107" s="86"/>
      <c r="BN107" s="85"/>
      <c r="BO107" s="86"/>
      <c r="BP107" s="85"/>
      <c r="BQ107" s="86"/>
      <c r="BR107" s="8"/>
    </row>
    <row r="108" spans="2:70" ht="15.75" thickBot="1" x14ac:dyDescent="0.3">
      <c r="B108" s="81"/>
      <c r="C108" s="72"/>
      <c r="D108" s="75"/>
      <c r="E108" s="78"/>
      <c r="F108" s="94"/>
      <c r="G108" s="10">
        <v>0.54166666666666663</v>
      </c>
      <c r="H108" s="11" t="s">
        <v>21</v>
      </c>
      <c r="I108" s="15">
        <v>0.66666666666666663</v>
      </c>
      <c r="J108" s="10">
        <v>0.54166666666666663</v>
      </c>
      <c r="K108" s="11" t="s">
        <v>21</v>
      </c>
      <c r="L108" s="15">
        <v>0.66666666666666663</v>
      </c>
      <c r="M108" s="10">
        <v>0.54166666666666663</v>
      </c>
      <c r="N108" s="11" t="s">
        <v>21</v>
      </c>
      <c r="O108" s="15">
        <v>0.66666666666666663</v>
      </c>
      <c r="P108" s="10">
        <v>0.54166666666666663</v>
      </c>
      <c r="Q108" s="11" t="s">
        <v>21</v>
      </c>
      <c r="R108" s="15">
        <v>0.64583333333333337</v>
      </c>
      <c r="S108" s="10">
        <v>0.54166666666666663</v>
      </c>
      <c r="T108" s="11" t="s">
        <v>21</v>
      </c>
      <c r="U108" s="15">
        <v>0.66666666666666663</v>
      </c>
      <c r="V108" s="10">
        <v>0.54166666666666663</v>
      </c>
      <c r="W108" s="11" t="s">
        <v>21</v>
      </c>
      <c r="X108" s="15">
        <v>0.66666666666666663</v>
      </c>
      <c r="Y108" s="10">
        <v>0.5625</v>
      </c>
      <c r="Z108" s="11" t="s">
        <v>21</v>
      </c>
      <c r="AA108" s="15">
        <v>0.66666666666666663</v>
      </c>
      <c r="AB108" s="85"/>
      <c r="AC108" s="86"/>
      <c r="AD108" s="85"/>
      <c r="AE108" s="86"/>
      <c r="AF108" s="85"/>
      <c r="AG108" s="86"/>
      <c r="AH108" s="85"/>
      <c r="AI108" s="86"/>
      <c r="AK108" s="81"/>
      <c r="AL108" s="72"/>
      <c r="AM108" s="75"/>
      <c r="AN108" s="78"/>
      <c r="AO108" s="10">
        <v>0.54166666666666663</v>
      </c>
      <c r="AP108" s="11" t="s">
        <v>21</v>
      </c>
      <c r="AQ108" s="15">
        <v>0.66666666666666663</v>
      </c>
      <c r="AR108" s="10">
        <v>0.54166666666666663</v>
      </c>
      <c r="AS108" s="11" t="s">
        <v>21</v>
      </c>
      <c r="AT108" s="15">
        <v>0.66666666666666663</v>
      </c>
      <c r="AU108" s="10">
        <v>0.54166666666666663</v>
      </c>
      <c r="AV108" s="11" t="s">
        <v>21</v>
      </c>
      <c r="AW108" s="15">
        <v>0.66666666666666663</v>
      </c>
      <c r="AX108" s="10">
        <v>0.54166666666666663</v>
      </c>
      <c r="AY108" s="11" t="s">
        <v>21</v>
      </c>
      <c r="AZ108" s="15">
        <v>0.64583333333333337</v>
      </c>
      <c r="BA108" s="10">
        <v>0.54166666666666663</v>
      </c>
      <c r="BB108" s="11" t="s">
        <v>21</v>
      </c>
      <c r="BC108" s="15">
        <v>0.66666666666666663</v>
      </c>
      <c r="BD108" s="10">
        <v>0.54166666666666663</v>
      </c>
      <c r="BE108" s="11" t="s">
        <v>21</v>
      </c>
      <c r="BF108" s="15">
        <v>0.66666666666666663</v>
      </c>
      <c r="BG108" s="10">
        <v>0.5625</v>
      </c>
      <c r="BH108" s="11" t="s">
        <v>21</v>
      </c>
      <c r="BI108" s="15">
        <v>0.66666666666666663</v>
      </c>
      <c r="BJ108" s="85"/>
      <c r="BK108" s="86"/>
      <c r="BL108" s="85"/>
      <c r="BM108" s="86"/>
      <c r="BN108" s="85"/>
      <c r="BO108" s="86"/>
      <c r="BP108" s="85"/>
      <c r="BQ108" s="86"/>
      <c r="BR108" s="8"/>
    </row>
    <row r="109" spans="2:70" x14ac:dyDescent="0.25">
      <c r="B109" s="81"/>
      <c r="C109" s="72"/>
      <c r="D109" s="75"/>
      <c r="E109" s="78"/>
      <c r="F109" s="94"/>
      <c r="G109" s="56">
        <f>(I108-G108)*24</f>
        <v>3</v>
      </c>
      <c r="H109" s="57"/>
      <c r="I109" s="58"/>
      <c r="J109" s="56">
        <f>(L108-J108)*24</f>
        <v>3</v>
      </c>
      <c r="K109" s="57"/>
      <c r="L109" s="58"/>
      <c r="M109" s="56">
        <f>(O108-M108)*24</f>
        <v>3</v>
      </c>
      <c r="N109" s="57"/>
      <c r="O109" s="58"/>
      <c r="P109" s="56">
        <f>(R108-P108)*24</f>
        <v>2.5000000000000018</v>
      </c>
      <c r="Q109" s="57"/>
      <c r="R109" s="58"/>
      <c r="S109" s="56">
        <f>(U108-S108)*24</f>
        <v>3</v>
      </c>
      <c r="T109" s="57"/>
      <c r="U109" s="58"/>
      <c r="V109" s="56">
        <f>(X108-V108)*24</f>
        <v>3</v>
      </c>
      <c r="W109" s="57"/>
      <c r="X109" s="58"/>
      <c r="Y109" s="56">
        <f>(AA108-Y108)*24</f>
        <v>2.4999999999999991</v>
      </c>
      <c r="Z109" s="57"/>
      <c r="AA109" s="58"/>
      <c r="AB109" s="85"/>
      <c r="AC109" s="86"/>
      <c r="AD109" s="85"/>
      <c r="AE109" s="86"/>
      <c r="AF109" s="85"/>
      <c r="AG109" s="86"/>
      <c r="AH109" s="85"/>
      <c r="AI109" s="86"/>
      <c r="AK109" s="81"/>
      <c r="AL109" s="72"/>
      <c r="AM109" s="75"/>
      <c r="AN109" s="78"/>
      <c r="AO109" s="56">
        <f>(AQ108-AO108)*24</f>
        <v>3</v>
      </c>
      <c r="AP109" s="57"/>
      <c r="AQ109" s="58"/>
      <c r="AR109" s="56">
        <f>(AT108-AR108)*24</f>
        <v>3</v>
      </c>
      <c r="AS109" s="57"/>
      <c r="AT109" s="58"/>
      <c r="AU109" s="56">
        <f>(AW108-AU108)*24</f>
        <v>3</v>
      </c>
      <c r="AV109" s="57"/>
      <c r="AW109" s="58"/>
      <c r="AX109" s="56">
        <f>(AZ108-AX108)*24</f>
        <v>2.5000000000000018</v>
      </c>
      <c r="AY109" s="57"/>
      <c r="AZ109" s="58"/>
      <c r="BA109" s="56">
        <f>(BC108-BA108)*24</f>
        <v>3</v>
      </c>
      <c r="BB109" s="57"/>
      <c r="BC109" s="58"/>
      <c r="BD109" s="56">
        <f>(BF108-BD108)*24</f>
        <v>3</v>
      </c>
      <c r="BE109" s="57"/>
      <c r="BF109" s="58"/>
      <c r="BG109" s="56">
        <f>(BI108-BG108)*24</f>
        <v>2.4999999999999991</v>
      </c>
      <c r="BH109" s="57"/>
      <c r="BI109" s="58"/>
      <c r="BJ109" s="85"/>
      <c r="BK109" s="86"/>
      <c r="BL109" s="85"/>
      <c r="BM109" s="86"/>
      <c r="BN109" s="85"/>
      <c r="BO109" s="86"/>
      <c r="BP109" s="85"/>
      <c r="BQ109" s="86"/>
      <c r="BR109" s="8"/>
    </row>
    <row r="110" spans="2:70" ht="15.75" thickBot="1" x14ac:dyDescent="0.3">
      <c r="B110" s="81"/>
      <c r="C110" s="72"/>
      <c r="D110" s="75"/>
      <c r="E110" s="78"/>
      <c r="F110" s="94"/>
      <c r="G110" s="59"/>
      <c r="H110" s="60"/>
      <c r="I110" s="61"/>
      <c r="J110" s="59"/>
      <c r="K110" s="60"/>
      <c r="L110" s="61"/>
      <c r="M110" s="59"/>
      <c r="N110" s="60"/>
      <c r="O110" s="61"/>
      <c r="P110" s="59"/>
      <c r="Q110" s="60"/>
      <c r="R110" s="61"/>
      <c r="S110" s="59"/>
      <c r="T110" s="60"/>
      <c r="U110" s="61"/>
      <c r="V110" s="59"/>
      <c r="W110" s="60"/>
      <c r="X110" s="61"/>
      <c r="Y110" s="59"/>
      <c r="Z110" s="60"/>
      <c r="AA110" s="61"/>
      <c r="AB110" s="85"/>
      <c r="AC110" s="86"/>
      <c r="AD110" s="85"/>
      <c r="AE110" s="86"/>
      <c r="AF110" s="85"/>
      <c r="AG110" s="86"/>
      <c r="AH110" s="85"/>
      <c r="AI110" s="86"/>
      <c r="AK110" s="81"/>
      <c r="AL110" s="72"/>
      <c r="AM110" s="75"/>
      <c r="AN110" s="78"/>
      <c r="AO110" s="59"/>
      <c r="AP110" s="60"/>
      <c r="AQ110" s="61"/>
      <c r="AR110" s="59"/>
      <c r="AS110" s="60"/>
      <c r="AT110" s="61"/>
      <c r="AU110" s="59"/>
      <c r="AV110" s="60"/>
      <c r="AW110" s="61"/>
      <c r="AX110" s="59"/>
      <c r="AY110" s="60"/>
      <c r="AZ110" s="61"/>
      <c r="BA110" s="59"/>
      <c r="BB110" s="60"/>
      <c r="BC110" s="61"/>
      <c r="BD110" s="59"/>
      <c r="BE110" s="60"/>
      <c r="BF110" s="61"/>
      <c r="BG110" s="59"/>
      <c r="BH110" s="60"/>
      <c r="BI110" s="61"/>
      <c r="BJ110" s="85"/>
      <c r="BK110" s="86"/>
      <c r="BL110" s="85"/>
      <c r="BM110" s="86"/>
      <c r="BN110" s="85"/>
      <c r="BO110" s="86"/>
      <c r="BP110" s="85"/>
      <c r="BQ110" s="86"/>
      <c r="BR110" s="8"/>
    </row>
    <row r="111" spans="2:70" ht="15.75" thickBot="1" x14ac:dyDescent="0.3">
      <c r="B111" s="81"/>
      <c r="C111" s="72"/>
      <c r="D111" s="75"/>
      <c r="E111" s="78"/>
      <c r="F111" s="94"/>
      <c r="G111" s="96" t="s">
        <v>34</v>
      </c>
      <c r="H111" s="97"/>
      <c r="I111" s="98"/>
      <c r="J111" s="96" t="s">
        <v>34</v>
      </c>
      <c r="K111" s="97"/>
      <c r="L111" s="98"/>
      <c r="M111" s="96" t="s">
        <v>34</v>
      </c>
      <c r="N111" s="97"/>
      <c r="O111" s="98"/>
      <c r="P111" s="96" t="s">
        <v>34</v>
      </c>
      <c r="Q111" s="97"/>
      <c r="R111" s="98"/>
      <c r="S111" s="96" t="s">
        <v>34</v>
      </c>
      <c r="T111" s="97"/>
      <c r="U111" s="98"/>
      <c r="V111" s="96" t="s">
        <v>34</v>
      </c>
      <c r="W111" s="97"/>
      <c r="X111" s="98"/>
      <c r="Y111" s="96" t="s">
        <v>34</v>
      </c>
      <c r="Z111" s="97"/>
      <c r="AA111" s="98"/>
      <c r="AB111" s="85"/>
      <c r="AC111" s="86"/>
      <c r="AD111" s="85"/>
      <c r="AE111" s="86"/>
      <c r="AF111" s="85"/>
      <c r="AG111" s="86"/>
      <c r="AH111" s="85"/>
      <c r="AI111" s="86"/>
      <c r="AK111" s="81"/>
      <c r="AL111" s="72"/>
      <c r="AM111" s="75"/>
      <c r="AN111" s="78"/>
      <c r="AO111" s="69" t="s">
        <v>34</v>
      </c>
      <c r="AP111" s="70"/>
      <c r="AQ111" s="71"/>
      <c r="AR111" s="69" t="s">
        <v>34</v>
      </c>
      <c r="AS111" s="70"/>
      <c r="AT111" s="71"/>
      <c r="AU111" s="69" t="s">
        <v>34</v>
      </c>
      <c r="AV111" s="70"/>
      <c r="AW111" s="71"/>
      <c r="AX111" s="69" t="s">
        <v>34</v>
      </c>
      <c r="AY111" s="70"/>
      <c r="AZ111" s="71"/>
      <c r="BA111" s="69" t="s">
        <v>34</v>
      </c>
      <c r="BB111" s="70"/>
      <c r="BC111" s="71"/>
      <c r="BD111" s="69" t="s">
        <v>34</v>
      </c>
      <c r="BE111" s="70"/>
      <c r="BF111" s="71"/>
      <c r="BG111" s="69" t="s">
        <v>34</v>
      </c>
      <c r="BH111" s="70"/>
      <c r="BI111" s="71"/>
      <c r="BJ111" s="85"/>
      <c r="BK111" s="86"/>
      <c r="BL111" s="85"/>
      <c r="BM111" s="86"/>
      <c r="BN111" s="85"/>
      <c r="BO111" s="86"/>
      <c r="BP111" s="85"/>
      <c r="BQ111" s="86"/>
      <c r="BR111" s="8"/>
    </row>
    <row r="112" spans="2:70" x14ac:dyDescent="0.25">
      <c r="B112" s="81"/>
      <c r="C112" s="72"/>
      <c r="D112" s="75"/>
      <c r="E112" s="78"/>
      <c r="F112" s="94"/>
      <c r="G112" s="56">
        <f ca="1">RANDBETWEEN(100,1000)</f>
        <v>100</v>
      </c>
      <c r="H112" s="57"/>
      <c r="I112" s="58"/>
      <c r="J112" s="56">
        <f t="shared" ref="J112" ca="1" si="150">RANDBETWEEN(100,1000)</f>
        <v>847</v>
      </c>
      <c r="K112" s="57"/>
      <c r="L112" s="58"/>
      <c r="M112" s="56">
        <f t="shared" ref="M112" ca="1" si="151">RANDBETWEEN(100,1000)</f>
        <v>468</v>
      </c>
      <c r="N112" s="57"/>
      <c r="O112" s="58"/>
      <c r="P112" s="56">
        <f t="shared" ref="P112" ca="1" si="152">RANDBETWEEN(100,1000)</f>
        <v>193</v>
      </c>
      <c r="Q112" s="57"/>
      <c r="R112" s="58"/>
      <c r="S112" s="56">
        <f t="shared" ref="S112" ca="1" si="153">RANDBETWEEN(100,1000)</f>
        <v>560</v>
      </c>
      <c r="T112" s="57"/>
      <c r="U112" s="58"/>
      <c r="V112" s="56">
        <f t="shared" ref="V112" ca="1" si="154">RANDBETWEEN(100,1000)</f>
        <v>432</v>
      </c>
      <c r="W112" s="57"/>
      <c r="X112" s="58"/>
      <c r="Y112" s="56">
        <f t="shared" ref="Y112" ca="1" si="155">RANDBETWEEN(100,1000)</f>
        <v>666</v>
      </c>
      <c r="Z112" s="57"/>
      <c r="AA112" s="58"/>
      <c r="AB112" s="85"/>
      <c r="AC112" s="86"/>
      <c r="AD112" s="85"/>
      <c r="AE112" s="86"/>
      <c r="AF112" s="85"/>
      <c r="AG112" s="86"/>
      <c r="AH112" s="85"/>
      <c r="AI112" s="86"/>
      <c r="AK112" s="81"/>
      <c r="AL112" s="72"/>
      <c r="AM112" s="75"/>
      <c r="AN112" s="78"/>
      <c r="AO112" s="56">
        <f ca="1">RANDBETWEEN(100,1000)</f>
        <v>792</v>
      </c>
      <c r="AP112" s="57"/>
      <c r="AQ112" s="58"/>
      <c r="AR112" s="56">
        <f ca="1">RANDBETWEEN(100,1000)</f>
        <v>804</v>
      </c>
      <c r="AS112" s="57"/>
      <c r="AT112" s="58"/>
      <c r="AU112" s="56">
        <f t="shared" ref="AU112" ca="1" si="156">RANDBETWEEN(100,1000)</f>
        <v>475</v>
      </c>
      <c r="AV112" s="57"/>
      <c r="AW112" s="58"/>
      <c r="AX112" s="56">
        <f t="shared" ref="AX112" ca="1" si="157">RANDBETWEEN(100,1000)</f>
        <v>355</v>
      </c>
      <c r="AY112" s="57"/>
      <c r="AZ112" s="58"/>
      <c r="BA112" s="56">
        <f t="shared" ref="BA112" ca="1" si="158">RANDBETWEEN(100,1000)</f>
        <v>865</v>
      </c>
      <c r="BB112" s="57"/>
      <c r="BC112" s="58"/>
      <c r="BD112" s="56">
        <f t="shared" ref="BD112" ca="1" si="159">RANDBETWEEN(100,1000)</f>
        <v>549</v>
      </c>
      <c r="BE112" s="57"/>
      <c r="BF112" s="58"/>
      <c r="BG112" s="56">
        <f t="shared" ref="BG112" ca="1" si="160">RANDBETWEEN(100,1000)</f>
        <v>820</v>
      </c>
      <c r="BH112" s="57"/>
      <c r="BI112" s="58"/>
      <c r="BJ112" s="85"/>
      <c r="BK112" s="86"/>
      <c r="BL112" s="85"/>
      <c r="BM112" s="86"/>
      <c r="BN112" s="85"/>
      <c r="BO112" s="86"/>
      <c r="BP112" s="85"/>
      <c r="BQ112" s="86"/>
      <c r="BR112" s="8"/>
    </row>
    <row r="113" spans="2:70" ht="15.75" thickBot="1" x14ac:dyDescent="0.3">
      <c r="B113" s="81"/>
      <c r="C113" s="72"/>
      <c r="D113" s="75"/>
      <c r="E113" s="78"/>
      <c r="F113" s="94"/>
      <c r="G113" s="59"/>
      <c r="H113" s="60"/>
      <c r="I113" s="61"/>
      <c r="J113" s="59"/>
      <c r="K113" s="60"/>
      <c r="L113" s="61"/>
      <c r="M113" s="59"/>
      <c r="N113" s="60"/>
      <c r="O113" s="61"/>
      <c r="P113" s="59"/>
      <c r="Q113" s="60"/>
      <c r="R113" s="61"/>
      <c r="S113" s="59"/>
      <c r="T113" s="60"/>
      <c r="U113" s="61"/>
      <c r="V113" s="59"/>
      <c r="W113" s="60"/>
      <c r="X113" s="61"/>
      <c r="Y113" s="59"/>
      <c r="Z113" s="60"/>
      <c r="AA113" s="61"/>
      <c r="AB113" s="85"/>
      <c r="AC113" s="86"/>
      <c r="AD113" s="85"/>
      <c r="AE113" s="86"/>
      <c r="AF113" s="85"/>
      <c r="AG113" s="86"/>
      <c r="AH113" s="85"/>
      <c r="AI113" s="86"/>
      <c r="AK113" s="81"/>
      <c r="AL113" s="72"/>
      <c r="AM113" s="75"/>
      <c r="AN113" s="78"/>
      <c r="AO113" s="59"/>
      <c r="AP113" s="60"/>
      <c r="AQ113" s="61"/>
      <c r="AR113" s="59"/>
      <c r="AS113" s="60"/>
      <c r="AT113" s="61"/>
      <c r="AU113" s="59"/>
      <c r="AV113" s="60"/>
      <c r="AW113" s="61"/>
      <c r="AX113" s="59"/>
      <c r="AY113" s="60"/>
      <c r="AZ113" s="61"/>
      <c r="BA113" s="59"/>
      <c r="BB113" s="60"/>
      <c r="BC113" s="61"/>
      <c r="BD113" s="59"/>
      <c r="BE113" s="60"/>
      <c r="BF113" s="61"/>
      <c r="BG113" s="59"/>
      <c r="BH113" s="60"/>
      <c r="BI113" s="61"/>
      <c r="BJ113" s="85"/>
      <c r="BK113" s="86"/>
      <c r="BL113" s="85"/>
      <c r="BM113" s="86"/>
      <c r="BN113" s="85"/>
      <c r="BO113" s="86"/>
      <c r="BP113" s="85"/>
      <c r="BQ113" s="86"/>
      <c r="BR113" s="8"/>
    </row>
    <row r="114" spans="2:70" ht="15.75" thickBot="1" x14ac:dyDescent="0.3">
      <c r="B114" s="81"/>
      <c r="C114" s="72"/>
      <c r="D114" s="75"/>
      <c r="E114" s="78"/>
      <c r="F114" s="94"/>
      <c r="G114" s="69" t="s">
        <v>37</v>
      </c>
      <c r="H114" s="70"/>
      <c r="I114" s="71"/>
      <c r="J114" s="69" t="s">
        <v>37</v>
      </c>
      <c r="K114" s="70"/>
      <c r="L114" s="71"/>
      <c r="M114" s="69" t="s">
        <v>37</v>
      </c>
      <c r="N114" s="70"/>
      <c r="O114" s="71"/>
      <c r="P114" s="69" t="s">
        <v>37</v>
      </c>
      <c r="Q114" s="70"/>
      <c r="R114" s="71"/>
      <c r="S114" s="69" t="s">
        <v>37</v>
      </c>
      <c r="T114" s="70"/>
      <c r="U114" s="71"/>
      <c r="V114" s="69" t="s">
        <v>37</v>
      </c>
      <c r="W114" s="70"/>
      <c r="X114" s="71"/>
      <c r="Y114" s="69" t="s">
        <v>37</v>
      </c>
      <c r="Z114" s="70"/>
      <c r="AA114" s="71"/>
      <c r="AB114" s="85"/>
      <c r="AC114" s="86"/>
      <c r="AD114" s="85"/>
      <c r="AE114" s="86"/>
      <c r="AF114" s="85"/>
      <c r="AG114" s="86"/>
      <c r="AH114" s="85"/>
      <c r="AI114" s="86"/>
      <c r="AK114" s="81"/>
      <c r="AL114" s="72"/>
      <c r="AM114" s="75"/>
      <c r="AN114" s="78"/>
      <c r="AO114" s="69" t="s">
        <v>33</v>
      </c>
      <c r="AP114" s="70"/>
      <c r="AQ114" s="71"/>
      <c r="AR114" s="69" t="s">
        <v>33</v>
      </c>
      <c r="AS114" s="70"/>
      <c r="AT114" s="71"/>
      <c r="AU114" s="69" t="s">
        <v>33</v>
      </c>
      <c r="AV114" s="70"/>
      <c r="AW114" s="71"/>
      <c r="AX114" s="69" t="s">
        <v>33</v>
      </c>
      <c r="AY114" s="70"/>
      <c r="AZ114" s="71"/>
      <c r="BA114" s="69" t="s">
        <v>33</v>
      </c>
      <c r="BB114" s="70"/>
      <c r="BC114" s="71"/>
      <c r="BD114" s="69" t="s">
        <v>33</v>
      </c>
      <c r="BE114" s="70"/>
      <c r="BF114" s="71"/>
      <c r="BG114" s="69" t="s">
        <v>33</v>
      </c>
      <c r="BH114" s="70"/>
      <c r="BI114" s="71"/>
      <c r="BJ114" s="85"/>
      <c r="BK114" s="86"/>
      <c r="BL114" s="85"/>
      <c r="BM114" s="86"/>
      <c r="BN114" s="85"/>
      <c r="BO114" s="86"/>
      <c r="BP114" s="85"/>
      <c r="BQ114" s="86"/>
      <c r="BR114" s="8"/>
    </row>
    <row r="115" spans="2:70" x14ac:dyDescent="0.25">
      <c r="B115" s="81"/>
      <c r="C115" s="72"/>
      <c r="D115" s="75"/>
      <c r="E115" s="78"/>
      <c r="F115" s="94"/>
      <c r="G115" s="91">
        <f ca="1">G112*$F$105</f>
        <v>16</v>
      </c>
      <c r="H115" s="62"/>
      <c r="I115" s="63"/>
      <c r="J115" s="91">
        <f t="shared" ref="J115" ca="1" si="161">J112*$F$105</f>
        <v>135.52000000000001</v>
      </c>
      <c r="K115" s="62"/>
      <c r="L115" s="63"/>
      <c r="M115" s="91">
        <f t="shared" ref="M115" ca="1" si="162">M112*$F$105</f>
        <v>74.88</v>
      </c>
      <c r="N115" s="62"/>
      <c r="O115" s="63"/>
      <c r="P115" s="91">
        <f t="shared" ref="P115" ca="1" si="163">P112*$F$105</f>
        <v>30.88</v>
      </c>
      <c r="Q115" s="62"/>
      <c r="R115" s="63"/>
      <c r="S115" s="91">
        <f t="shared" ref="S115" ca="1" si="164">S112*$F$105</f>
        <v>89.600000000000009</v>
      </c>
      <c r="T115" s="62"/>
      <c r="U115" s="63"/>
      <c r="V115" s="91">
        <f t="shared" ref="V115" ca="1" si="165">V112*$F$105</f>
        <v>69.12</v>
      </c>
      <c r="W115" s="62"/>
      <c r="X115" s="63"/>
      <c r="Y115" s="91">
        <f t="shared" ref="Y115" ca="1" si="166">Y112*$F$105</f>
        <v>106.56</v>
      </c>
      <c r="Z115" s="62"/>
      <c r="AA115" s="63"/>
      <c r="AB115" s="85"/>
      <c r="AC115" s="86"/>
      <c r="AD115" s="85"/>
      <c r="AE115" s="86"/>
      <c r="AF115" s="85"/>
      <c r="AG115" s="86"/>
      <c r="AH115" s="85"/>
      <c r="AI115" s="86"/>
      <c r="AK115" s="81"/>
      <c r="AL115" s="72"/>
      <c r="AM115" s="75"/>
      <c r="AN115" s="78"/>
      <c r="AO115" s="62">
        <f ca="1">AO112*$F$7</f>
        <v>87.12</v>
      </c>
      <c r="AP115" s="62"/>
      <c r="AQ115" s="63"/>
      <c r="AR115" s="62">
        <f ca="1">AR112*$F$7</f>
        <v>88.44</v>
      </c>
      <c r="AS115" s="62"/>
      <c r="AT115" s="63"/>
      <c r="AU115" s="62">
        <f t="shared" ref="AU115" ca="1" si="167">AU112*$F$7</f>
        <v>52.25</v>
      </c>
      <c r="AV115" s="62"/>
      <c r="AW115" s="63"/>
      <c r="AX115" s="62">
        <f t="shared" ref="AX115" ca="1" si="168">AX112*$F$7</f>
        <v>39.049999999999997</v>
      </c>
      <c r="AY115" s="62"/>
      <c r="AZ115" s="63"/>
      <c r="BA115" s="62">
        <f t="shared" ref="BA115" ca="1" si="169">BA112*$F$7</f>
        <v>95.15</v>
      </c>
      <c r="BB115" s="62"/>
      <c r="BC115" s="63"/>
      <c r="BD115" s="62">
        <f t="shared" ref="BD115" ca="1" si="170">BD112*$F$7</f>
        <v>60.39</v>
      </c>
      <c r="BE115" s="62"/>
      <c r="BF115" s="63"/>
      <c r="BG115" s="62">
        <f t="shared" ref="BG115" ca="1" si="171">BG112*$F$7</f>
        <v>90.2</v>
      </c>
      <c r="BH115" s="62"/>
      <c r="BI115" s="63"/>
      <c r="BJ115" s="85"/>
      <c r="BK115" s="86"/>
      <c r="BL115" s="85"/>
      <c r="BM115" s="86"/>
      <c r="BN115" s="85"/>
      <c r="BO115" s="86"/>
      <c r="BP115" s="85"/>
      <c r="BQ115" s="86"/>
      <c r="BR115" s="8"/>
    </row>
    <row r="116" spans="2:70" ht="15.75" thickBot="1" x14ac:dyDescent="0.3">
      <c r="B116" s="82"/>
      <c r="C116" s="73"/>
      <c r="D116" s="76"/>
      <c r="E116" s="79"/>
      <c r="F116" s="95"/>
      <c r="G116" s="92"/>
      <c r="H116" s="64"/>
      <c r="I116" s="65"/>
      <c r="J116" s="92"/>
      <c r="K116" s="64"/>
      <c r="L116" s="65"/>
      <c r="M116" s="92"/>
      <c r="N116" s="64"/>
      <c r="O116" s="65"/>
      <c r="P116" s="92"/>
      <c r="Q116" s="64"/>
      <c r="R116" s="65"/>
      <c r="S116" s="92"/>
      <c r="T116" s="64"/>
      <c r="U116" s="65"/>
      <c r="V116" s="92"/>
      <c r="W116" s="64"/>
      <c r="X116" s="65"/>
      <c r="Y116" s="92"/>
      <c r="Z116" s="64"/>
      <c r="AA116" s="65"/>
      <c r="AB116" s="87"/>
      <c r="AC116" s="88"/>
      <c r="AD116" s="87"/>
      <c r="AE116" s="88"/>
      <c r="AF116" s="87"/>
      <c r="AG116" s="88"/>
      <c r="AH116" s="87"/>
      <c r="AI116" s="88"/>
      <c r="AK116" s="82"/>
      <c r="AL116" s="73"/>
      <c r="AM116" s="76"/>
      <c r="AN116" s="79"/>
      <c r="AO116" s="64"/>
      <c r="AP116" s="64"/>
      <c r="AQ116" s="65"/>
      <c r="AR116" s="64"/>
      <c r="AS116" s="64"/>
      <c r="AT116" s="65"/>
      <c r="AU116" s="64"/>
      <c r="AV116" s="64"/>
      <c r="AW116" s="65"/>
      <c r="AX116" s="64"/>
      <c r="AY116" s="64"/>
      <c r="AZ116" s="65"/>
      <c r="BA116" s="64"/>
      <c r="BB116" s="64"/>
      <c r="BC116" s="65"/>
      <c r="BD116" s="64"/>
      <c r="BE116" s="64"/>
      <c r="BF116" s="65"/>
      <c r="BG116" s="64"/>
      <c r="BH116" s="64"/>
      <c r="BI116" s="65"/>
      <c r="BJ116" s="87"/>
      <c r="BK116" s="88"/>
      <c r="BL116" s="87"/>
      <c r="BM116" s="88"/>
      <c r="BN116" s="87"/>
      <c r="BO116" s="88"/>
      <c r="BP116" s="87"/>
      <c r="BQ116" s="88"/>
      <c r="BR116" s="8"/>
    </row>
    <row r="117" spans="2:70" ht="15.75" thickBot="1" x14ac:dyDescent="0.3">
      <c r="B117" s="7" t="s">
        <v>7</v>
      </c>
      <c r="C117" s="90"/>
      <c r="D117" s="6" t="s">
        <v>1</v>
      </c>
      <c r="E117" s="6" t="s">
        <v>8</v>
      </c>
      <c r="F117" s="6" t="s">
        <v>33</v>
      </c>
      <c r="G117" s="56" t="s">
        <v>19</v>
      </c>
      <c r="H117" s="57"/>
      <c r="I117" s="58"/>
      <c r="J117" s="56" t="s">
        <v>22</v>
      </c>
      <c r="K117" s="57"/>
      <c r="L117" s="58"/>
      <c r="M117" s="56" t="s">
        <v>23</v>
      </c>
      <c r="N117" s="57"/>
      <c r="O117" s="58"/>
      <c r="P117" s="56" t="s">
        <v>24</v>
      </c>
      <c r="Q117" s="57"/>
      <c r="R117" s="58"/>
      <c r="S117" s="56" t="s">
        <v>25</v>
      </c>
      <c r="T117" s="57"/>
      <c r="U117" s="58"/>
      <c r="V117" s="56" t="s">
        <v>26</v>
      </c>
      <c r="W117" s="57"/>
      <c r="X117" s="58"/>
      <c r="Y117" s="56" t="s">
        <v>27</v>
      </c>
      <c r="Z117" s="57"/>
      <c r="AA117" s="58"/>
      <c r="AB117" s="56" t="s">
        <v>28</v>
      </c>
      <c r="AC117" s="58"/>
      <c r="AD117" s="56" t="s">
        <v>29</v>
      </c>
      <c r="AE117" s="58"/>
      <c r="AF117" s="56" t="s">
        <v>35</v>
      </c>
      <c r="AG117" s="58"/>
      <c r="AH117" s="56" t="s">
        <v>36</v>
      </c>
      <c r="AI117" s="58"/>
      <c r="AK117" s="7" t="s">
        <v>7</v>
      </c>
      <c r="AL117" s="90"/>
      <c r="AM117" s="6" t="s">
        <v>1</v>
      </c>
      <c r="AN117" s="6" t="s">
        <v>8</v>
      </c>
      <c r="AO117" s="56" t="s">
        <v>19</v>
      </c>
      <c r="AP117" s="57"/>
      <c r="AQ117" s="58"/>
      <c r="AR117" s="56" t="s">
        <v>22</v>
      </c>
      <c r="AS117" s="57"/>
      <c r="AT117" s="58"/>
      <c r="AU117" s="56" t="s">
        <v>23</v>
      </c>
      <c r="AV117" s="57"/>
      <c r="AW117" s="58"/>
      <c r="AX117" s="56" t="s">
        <v>24</v>
      </c>
      <c r="AY117" s="57"/>
      <c r="AZ117" s="58"/>
      <c r="BA117" s="56" t="s">
        <v>25</v>
      </c>
      <c r="BB117" s="57"/>
      <c r="BC117" s="58"/>
      <c r="BD117" s="56" t="s">
        <v>26</v>
      </c>
      <c r="BE117" s="57"/>
      <c r="BF117" s="58"/>
      <c r="BG117" s="56" t="s">
        <v>27</v>
      </c>
      <c r="BH117" s="57"/>
      <c r="BI117" s="58"/>
      <c r="BJ117" s="56" t="s">
        <v>28</v>
      </c>
      <c r="BK117" s="58"/>
      <c r="BL117" s="56" t="s">
        <v>29</v>
      </c>
      <c r="BM117" s="58"/>
      <c r="BN117" s="56" t="s">
        <v>35</v>
      </c>
      <c r="BO117" s="58"/>
      <c r="BP117" s="56" t="s">
        <v>36</v>
      </c>
      <c r="BQ117" s="58"/>
      <c r="BR117" s="1"/>
    </row>
    <row r="118" spans="2:70" ht="15.75" thickBot="1" x14ac:dyDescent="0.3">
      <c r="B118" s="6"/>
      <c r="C118" s="72"/>
      <c r="F118" s="3"/>
      <c r="G118" s="69"/>
      <c r="H118" s="70"/>
      <c r="I118" s="71"/>
      <c r="J118" s="69"/>
      <c r="K118" s="70"/>
      <c r="L118" s="71"/>
      <c r="M118" s="69"/>
      <c r="N118" s="70"/>
      <c r="O118" s="71"/>
      <c r="P118" s="69"/>
      <c r="Q118" s="70"/>
      <c r="R118" s="71"/>
      <c r="S118" s="69"/>
      <c r="T118" s="70"/>
      <c r="U118" s="71"/>
      <c r="V118" s="69"/>
      <c r="W118" s="70"/>
      <c r="X118" s="71"/>
      <c r="Y118" s="69"/>
      <c r="Z118" s="70"/>
      <c r="AA118" s="71"/>
      <c r="AB118" s="59"/>
      <c r="AC118" s="61"/>
      <c r="AD118" s="59"/>
      <c r="AE118" s="61"/>
      <c r="AF118" s="59"/>
      <c r="AG118" s="61"/>
      <c r="AH118" s="59"/>
      <c r="AI118" s="61"/>
      <c r="AK118" s="6"/>
      <c r="AL118" s="72"/>
      <c r="AN118" s="20"/>
      <c r="AO118" s="69"/>
      <c r="AP118" s="70"/>
      <c r="AQ118" s="71"/>
      <c r="AR118" s="69"/>
      <c r="AS118" s="70"/>
      <c r="AT118" s="71"/>
      <c r="AU118" s="69"/>
      <c r="AV118" s="70"/>
      <c r="AW118" s="71"/>
      <c r="AX118" s="69"/>
      <c r="AY118" s="70"/>
      <c r="AZ118" s="71"/>
      <c r="BA118" s="69"/>
      <c r="BB118" s="70"/>
      <c r="BC118" s="71"/>
      <c r="BD118" s="69"/>
      <c r="BE118" s="70"/>
      <c r="BF118" s="71"/>
      <c r="BG118" s="69"/>
      <c r="BH118" s="70"/>
      <c r="BI118" s="71"/>
      <c r="BJ118" s="59"/>
      <c r="BK118" s="61"/>
      <c r="BL118" s="59"/>
      <c r="BM118" s="61"/>
      <c r="BN118" s="59"/>
      <c r="BO118" s="61"/>
      <c r="BP118" s="59"/>
      <c r="BQ118" s="61"/>
      <c r="BR118" s="1"/>
    </row>
    <row r="119" spans="2:70" ht="15.75" thickBot="1" x14ac:dyDescent="0.3">
      <c r="B119" s="80">
        <v>9</v>
      </c>
      <c r="C119" s="72"/>
      <c r="D119" s="74" t="str">
        <f>VLOOKUP(B119,Sheet1!$B$5:$C$14,2)</f>
        <v>Krishna Gautam</v>
      </c>
      <c r="E119" s="77">
        <f ca="1">VLOOKUP(B119,Sheet1!$B$5:$H$14,6)</f>
        <v>24</v>
      </c>
      <c r="F119" s="93">
        <f ca="1">VLOOKUP(B119,Sheet1!$B$5:$H$14,7)</f>
        <v>0.11</v>
      </c>
      <c r="G119" s="12">
        <v>0.33333333333333331</v>
      </c>
      <c r="H119" s="13" t="s">
        <v>20</v>
      </c>
      <c r="I119" s="14">
        <v>0.5</v>
      </c>
      <c r="J119" s="12">
        <v>0.33333333333333331</v>
      </c>
      <c r="K119" s="13" t="s">
        <v>20</v>
      </c>
      <c r="L119" s="14">
        <v>0.5</v>
      </c>
      <c r="M119" s="12">
        <v>0.33333333333333331</v>
      </c>
      <c r="N119" s="13" t="s">
        <v>20</v>
      </c>
      <c r="O119" s="14">
        <v>0.5</v>
      </c>
      <c r="P119" s="12">
        <v>0.33333333333333331</v>
      </c>
      <c r="Q119" s="13" t="s">
        <v>20</v>
      </c>
      <c r="R119" s="14">
        <v>0.5</v>
      </c>
      <c r="S119" s="12">
        <v>0.33333333333333331</v>
      </c>
      <c r="T119" s="13" t="s">
        <v>20</v>
      </c>
      <c r="U119" s="14">
        <v>0.5</v>
      </c>
      <c r="V119" s="12">
        <v>0.33333333333333331</v>
      </c>
      <c r="W119" s="13" t="s">
        <v>20</v>
      </c>
      <c r="X119" s="14">
        <v>0.5</v>
      </c>
      <c r="Y119" s="12">
        <v>0.40625</v>
      </c>
      <c r="Z119" s="13" t="s">
        <v>20</v>
      </c>
      <c r="AA119" s="14">
        <v>0.5</v>
      </c>
      <c r="AB119" s="83">
        <f>SUM(G120,G123,J120,J123,M120,M123,P120,P123,S120,S123,V120,V123,Y120,Y123)</f>
        <v>47.75</v>
      </c>
      <c r="AC119" s="84"/>
      <c r="AD119" s="89">
        <f ca="1">AB119*E119</f>
        <v>1146</v>
      </c>
      <c r="AE119" s="84"/>
      <c r="AF119" s="89">
        <f ca="1">SUM(G129,J129,M129,P129,S129,V129,Y129)</f>
        <v>517.88</v>
      </c>
      <c r="AG119" s="84"/>
      <c r="AH119" s="89">
        <f ca="1">SUM(AD119+AF119)</f>
        <v>1663.88</v>
      </c>
      <c r="AI119" s="84"/>
      <c r="AK119" s="80">
        <v>9</v>
      </c>
      <c r="AL119" s="72"/>
      <c r="AM119" s="74" t="str">
        <f>VLOOKUP(AK119,Sheet1!$B$5:$C$14,2)</f>
        <v>Krishna Gautam</v>
      </c>
      <c r="AN119" s="77">
        <f ca="1">VLOOKUP(AK119,Sheet1!$B$5:$H$14,6)</f>
        <v>24</v>
      </c>
      <c r="AO119" s="12">
        <v>0.33333333333333331</v>
      </c>
      <c r="AP119" s="13" t="s">
        <v>20</v>
      </c>
      <c r="AQ119" s="14">
        <v>0.5</v>
      </c>
      <c r="AR119" s="12">
        <v>0.33333333333333331</v>
      </c>
      <c r="AS119" s="13" t="s">
        <v>20</v>
      </c>
      <c r="AT119" s="14">
        <v>0.5</v>
      </c>
      <c r="AU119" s="12">
        <v>0.33333333333333331</v>
      </c>
      <c r="AV119" s="13" t="s">
        <v>20</v>
      </c>
      <c r="AW119" s="14">
        <v>0.5</v>
      </c>
      <c r="AX119" s="12">
        <v>0.33333333333333331</v>
      </c>
      <c r="AY119" s="13" t="s">
        <v>20</v>
      </c>
      <c r="AZ119" s="14">
        <v>0.5</v>
      </c>
      <c r="BA119" s="12">
        <v>0.33333333333333331</v>
      </c>
      <c r="BB119" s="13" t="s">
        <v>20</v>
      </c>
      <c r="BC119" s="14">
        <v>0.5</v>
      </c>
      <c r="BD119" s="12">
        <v>0.33333333333333331</v>
      </c>
      <c r="BE119" s="13" t="s">
        <v>20</v>
      </c>
      <c r="BF119" s="14">
        <v>0.5</v>
      </c>
      <c r="BG119" s="12">
        <v>0.40625</v>
      </c>
      <c r="BH119" s="13" t="s">
        <v>20</v>
      </c>
      <c r="BI119" s="14">
        <v>0.5</v>
      </c>
      <c r="BJ119" s="83">
        <f>SUM(AO120,AO123,AR120,AR123,AU120,AU123,AX120,AX123,BA120,BA123,BD120,BD123,BG120,BG123)</f>
        <v>47.75</v>
      </c>
      <c r="BK119" s="84"/>
      <c r="BL119" s="89">
        <f ca="1">BJ119*AN119</f>
        <v>1146</v>
      </c>
      <c r="BM119" s="84"/>
      <c r="BN119" s="89">
        <f ca="1">SUM(AO129,AR129,AU129,AX129,BA129,BD129,BG129)</f>
        <v>500.16999999999996</v>
      </c>
      <c r="BO119" s="84"/>
      <c r="BP119" s="89">
        <f ca="1">SUM(BL119+BN119)</f>
        <v>1646.17</v>
      </c>
      <c r="BQ119" s="84"/>
      <c r="BR119" s="8"/>
    </row>
    <row r="120" spans="2:70" x14ac:dyDescent="0.25">
      <c r="B120" s="81"/>
      <c r="C120" s="72"/>
      <c r="D120" s="75"/>
      <c r="E120" s="78"/>
      <c r="F120" s="94"/>
      <c r="G120" s="56">
        <f>(I119-G119)*24</f>
        <v>4</v>
      </c>
      <c r="H120" s="57"/>
      <c r="I120" s="58"/>
      <c r="J120" s="56">
        <f>(L119-J119)*24</f>
        <v>4</v>
      </c>
      <c r="K120" s="57"/>
      <c r="L120" s="58"/>
      <c r="M120" s="56">
        <f>(O119-M119)*24</f>
        <v>4</v>
      </c>
      <c r="N120" s="57"/>
      <c r="O120" s="58"/>
      <c r="P120" s="56">
        <f>(R119-P119)*24</f>
        <v>4</v>
      </c>
      <c r="Q120" s="57"/>
      <c r="R120" s="58"/>
      <c r="S120" s="56">
        <f>(U119-S119)*24</f>
        <v>4</v>
      </c>
      <c r="T120" s="57"/>
      <c r="U120" s="58"/>
      <c r="V120" s="56">
        <f>(X119-V119)*24</f>
        <v>4</v>
      </c>
      <c r="W120" s="57"/>
      <c r="X120" s="58"/>
      <c r="Y120" s="56">
        <f>(AA119-Y119)*24</f>
        <v>2.25</v>
      </c>
      <c r="Z120" s="57"/>
      <c r="AA120" s="58"/>
      <c r="AB120" s="85"/>
      <c r="AC120" s="86"/>
      <c r="AD120" s="85"/>
      <c r="AE120" s="86"/>
      <c r="AF120" s="85"/>
      <c r="AG120" s="86"/>
      <c r="AH120" s="85"/>
      <c r="AI120" s="86"/>
      <c r="AK120" s="81"/>
      <c r="AL120" s="72"/>
      <c r="AM120" s="75"/>
      <c r="AN120" s="78"/>
      <c r="AO120" s="56">
        <f>(AQ119-AO119)*24</f>
        <v>4</v>
      </c>
      <c r="AP120" s="57"/>
      <c r="AQ120" s="58"/>
      <c r="AR120" s="56">
        <f>(AT119-AR119)*24</f>
        <v>4</v>
      </c>
      <c r="AS120" s="57"/>
      <c r="AT120" s="58"/>
      <c r="AU120" s="56">
        <f>(AW119-AU119)*24</f>
        <v>4</v>
      </c>
      <c r="AV120" s="57"/>
      <c r="AW120" s="58"/>
      <c r="AX120" s="56">
        <f>(AZ119-AX119)*24</f>
        <v>4</v>
      </c>
      <c r="AY120" s="57"/>
      <c r="AZ120" s="58"/>
      <c r="BA120" s="56">
        <f>(BC119-BA119)*24</f>
        <v>4</v>
      </c>
      <c r="BB120" s="57"/>
      <c r="BC120" s="58"/>
      <c r="BD120" s="56">
        <f>(BF119-BD119)*24</f>
        <v>4</v>
      </c>
      <c r="BE120" s="57"/>
      <c r="BF120" s="58"/>
      <c r="BG120" s="56">
        <f>(BI119-BG119)*24</f>
        <v>2.25</v>
      </c>
      <c r="BH120" s="57"/>
      <c r="BI120" s="58"/>
      <c r="BJ120" s="85"/>
      <c r="BK120" s="86"/>
      <c r="BL120" s="85"/>
      <c r="BM120" s="86"/>
      <c r="BN120" s="85"/>
      <c r="BO120" s="86"/>
      <c r="BP120" s="85"/>
      <c r="BQ120" s="86"/>
      <c r="BR120" s="8"/>
    </row>
    <row r="121" spans="2:70" ht="15.75" thickBot="1" x14ac:dyDescent="0.3">
      <c r="B121" s="81"/>
      <c r="C121" s="72"/>
      <c r="D121" s="75"/>
      <c r="E121" s="78"/>
      <c r="F121" s="94"/>
      <c r="G121" s="59"/>
      <c r="H121" s="60"/>
      <c r="I121" s="61"/>
      <c r="J121" s="59"/>
      <c r="K121" s="60"/>
      <c r="L121" s="61"/>
      <c r="M121" s="59"/>
      <c r="N121" s="60"/>
      <c r="O121" s="61"/>
      <c r="P121" s="59"/>
      <c r="Q121" s="60"/>
      <c r="R121" s="61"/>
      <c r="S121" s="59"/>
      <c r="T121" s="60"/>
      <c r="U121" s="61"/>
      <c r="V121" s="59"/>
      <c r="W121" s="60"/>
      <c r="X121" s="61"/>
      <c r="Y121" s="59"/>
      <c r="Z121" s="60"/>
      <c r="AA121" s="61"/>
      <c r="AB121" s="85"/>
      <c r="AC121" s="86"/>
      <c r="AD121" s="85"/>
      <c r="AE121" s="86"/>
      <c r="AF121" s="85"/>
      <c r="AG121" s="86"/>
      <c r="AH121" s="85"/>
      <c r="AI121" s="86"/>
      <c r="AK121" s="81"/>
      <c r="AL121" s="72"/>
      <c r="AM121" s="75"/>
      <c r="AN121" s="78"/>
      <c r="AO121" s="59"/>
      <c r="AP121" s="60"/>
      <c r="AQ121" s="61"/>
      <c r="AR121" s="59"/>
      <c r="AS121" s="60"/>
      <c r="AT121" s="61"/>
      <c r="AU121" s="59"/>
      <c r="AV121" s="60"/>
      <c r="AW121" s="61"/>
      <c r="AX121" s="59"/>
      <c r="AY121" s="60"/>
      <c r="AZ121" s="61"/>
      <c r="BA121" s="59"/>
      <c r="BB121" s="60"/>
      <c r="BC121" s="61"/>
      <c r="BD121" s="59"/>
      <c r="BE121" s="60"/>
      <c r="BF121" s="61"/>
      <c r="BG121" s="59"/>
      <c r="BH121" s="60"/>
      <c r="BI121" s="61"/>
      <c r="BJ121" s="85"/>
      <c r="BK121" s="86"/>
      <c r="BL121" s="85"/>
      <c r="BM121" s="86"/>
      <c r="BN121" s="85"/>
      <c r="BO121" s="86"/>
      <c r="BP121" s="85"/>
      <c r="BQ121" s="86"/>
      <c r="BR121" s="8"/>
    </row>
    <row r="122" spans="2:70" ht="15.75" thickBot="1" x14ac:dyDescent="0.3">
      <c r="B122" s="81"/>
      <c r="C122" s="72"/>
      <c r="D122" s="75"/>
      <c r="E122" s="78"/>
      <c r="F122" s="94"/>
      <c r="G122" s="10">
        <v>0.54166666666666663</v>
      </c>
      <c r="H122" s="11" t="s">
        <v>21</v>
      </c>
      <c r="I122" s="15">
        <v>0.66666666666666663</v>
      </c>
      <c r="J122" s="10">
        <v>0.54166666666666663</v>
      </c>
      <c r="K122" s="11" t="s">
        <v>21</v>
      </c>
      <c r="L122" s="15">
        <v>0.66666666666666663</v>
      </c>
      <c r="M122" s="10">
        <v>0.54166666666666663</v>
      </c>
      <c r="N122" s="11" t="s">
        <v>21</v>
      </c>
      <c r="O122" s="15">
        <v>0.66666666666666663</v>
      </c>
      <c r="P122" s="10">
        <v>0.54166666666666663</v>
      </c>
      <c r="Q122" s="11" t="s">
        <v>21</v>
      </c>
      <c r="R122" s="15">
        <v>0.66666666666666663</v>
      </c>
      <c r="S122" s="10">
        <v>0.54166666666666663</v>
      </c>
      <c r="T122" s="11" t="s">
        <v>21</v>
      </c>
      <c r="U122" s="15">
        <v>0.66666666666666663</v>
      </c>
      <c r="V122" s="10">
        <v>0.54166666666666663</v>
      </c>
      <c r="W122" s="11" t="s">
        <v>21</v>
      </c>
      <c r="X122" s="15">
        <v>0.66666666666666663</v>
      </c>
      <c r="Y122" s="10">
        <v>0.51041666666666663</v>
      </c>
      <c r="Z122" s="11" t="s">
        <v>21</v>
      </c>
      <c r="AA122" s="15">
        <v>0.65625</v>
      </c>
      <c r="AB122" s="85"/>
      <c r="AC122" s="86"/>
      <c r="AD122" s="85"/>
      <c r="AE122" s="86"/>
      <c r="AF122" s="85"/>
      <c r="AG122" s="86"/>
      <c r="AH122" s="85"/>
      <c r="AI122" s="86"/>
      <c r="AK122" s="81"/>
      <c r="AL122" s="72"/>
      <c r="AM122" s="75"/>
      <c r="AN122" s="78"/>
      <c r="AO122" s="10">
        <v>0.54166666666666663</v>
      </c>
      <c r="AP122" s="11" t="s">
        <v>21</v>
      </c>
      <c r="AQ122" s="15">
        <v>0.66666666666666663</v>
      </c>
      <c r="AR122" s="10">
        <v>0.54166666666666663</v>
      </c>
      <c r="AS122" s="11" t="s">
        <v>21</v>
      </c>
      <c r="AT122" s="15">
        <v>0.66666666666666663</v>
      </c>
      <c r="AU122" s="10">
        <v>0.54166666666666663</v>
      </c>
      <c r="AV122" s="11" t="s">
        <v>21</v>
      </c>
      <c r="AW122" s="15">
        <v>0.66666666666666663</v>
      </c>
      <c r="AX122" s="10">
        <v>0.54166666666666663</v>
      </c>
      <c r="AY122" s="11" t="s">
        <v>21</v>
      </c>
      <c r="AZ122" s="15">
        <v>0.66666666666666663</v>
      </c>
      <c r="BA122" s="10">
        <v>0.54166666666666663</v>
      </c>
      <c r="BB122" s="11" t="s">
        <v>21</v>
      </c>
      <c r="BC122" s="15">
        <v>0.66666666666666663</v>
      </c>
      <c r="BD122" s="10">
        <v>0.54166666666666663</v>
      </c>
      <c r="BE122" s="11" t="s">
        <v>21</v>
      </c>
      <c r="BF122" s="15">
        <v>0.66666666666666663</v>
      </c>
      <c r="BG122" s="10">
        <v>0.51041666666666663</v>
      </c>
      <c r="BH122" s="11" t="s">
        <v>21</v>
      </c>
      <c r="BI122" s="15">
        <v>0.65625</v>
      </c>
      <c r="BJ122" s="85"/>
      <c r="BK122" s="86"/>
      <c r="BL122" s="85"/>
      <c r="BM122" s="86"/>
      <c r="BN122" s="85"/>
      <c r="BO122" s="86"/>
      <c r="BP122" s="85"/>
      <c r="BQ122" s="86"/>
      <c r="BR122" s="8"/>
    </row>
    <row r="123" spans="2:70" x14ac:dyDescent="0.25">
      <c r="B123" s="81"/>
      <c r="C123" s="72"/>
      <c r="D123" s="75"/>
      <c r="E123" s="78"/>
      <c r="F123" s="94"/>
      <c r="G123" s="56">
        <f>(I122-G122)*24</f>
        <v>3</v>
      </c>
      <c r="H123" s="57"/>
      <c r="I123" s="58"/>
      <c r="J123" s="56">
        <f>(L122-J122)*24</f>
        <v>3</v>
      </c>
      <c r="K123" s="57"/>
      <c r="L123" s="58"/>
      <c r="M123" s="56">
        <f>(O122-M122)*24</f>
        <v>3</v>
      </c>
      <c r="N123" s="57"/>
      <c r="O123" s="58"/>
      <c r="P123" s="56">
        <f>(R122-P122)*24</f>
        <v>3</v>
      </c>
      <c r="Q123" s="57"/>
      <c r="R123" s="58"/>
      <c r="S123" s="56">
        <f>(U122-S122)*24</f>
        <v>3</v>
      </c>
      <c r="T123" s="57"/>
      <c r="U123" s="58"/>
      <c r="V123" s="56">
        <f>(X122-V122)*24</f>
        <v>3</v>
      </c>
      <c r="W123" s="57"/>
      <c r="X123" s="58"/>
      <c r="Y123" s="56">
        <f>(AA122-Y122)*24</f>
        <v>3.5000000000000009</v>
      </c>
      <c r="Z123" s="57"/>
      <c r="AA123" s="58"/>
      <c r="AB123" s="85"/>
      <c r="AC123" s="86"/>
      <c r="AD123" s="85"/>
      <c r="AE123" s="86"/>
      <c r="AF123" s="85"/>
      <c r="AG123" s="86"/>
      <c r="AH123" s="85"/>
      <c r="AI123" s="86"/>
      <c r="AK123" s="81"/>
      <c r="AL123" s="72"/>
      <c r="AM123" s="75"/>
      <c r="AN123" s="78"/>
      <c r="AO123" s="56">
        <f>(AQ122-AO122)*24</f>
        <v>3</v>
      </c>
      <c r="AP123" s="57"/>
      <c r="AQ123" s="58"/>
      <c r="AR123" s="56">
        <f>(AT122-AR122)*24</f>
        <v>3</v>
      </c>
      <c r="AS123" s="57"/>
      <c r="AT123" s="58"/>
      <c r="AU123" s="56">
        <f>(AW122-AU122)*24</f>
        <v>3</v>
      </c>
      <c r="AV123" s="57"/>
      <c r="AW123" s="58"/>
      <c r="AX123" s="56">
        <f>(AZ122-AX122)*24</f>
        <v>3</v>
      </c>
      <c r="AY123" s="57"/>
      <c r="AZ123" s="58"/>
      <c r="BA123" s="56">
        <f>(BC122-BA122)*24</f>
        <v>3</v>
      </c>
      <c r="BB123" s="57"/>
      <c r="BC123" s="58"/>
      <c r="BD123" s="56">
        <f>(BF122-BD122)*24</f>
        <v>3</v>
      </c>
      <c r="BE123" s="57"/>
      <c r="BF123" s="58"/>
      <c r="BG123" s="56">
        <f>(BI122-BG122)*24</f>
        <v>3.5000000000000009</v>
      </c>
      <c r="BH123" s="57"/>
      <c r="BI123" s="58"/>
      <c r="BJ123" s="85"/>
      <c r="BK123" s="86"/>
      <c r="BL123" s="85"/>
      <c r="BM123" s="86"/>
      <c r="BN123" s="85"/>
      <c r="BO123" s="86"/>
      <c r="BP123" s="85"/>
      <c r="BQ123" s="86"/>
      <c r="BR123" s="8"/>
    </row>
    <row r="124" spans="2:70" ht="15.75" thickBot="1" x14ac:dyDescent="0.3">
      <c r="B124" s="81"/>
      <c r="C124" s="72"/>
      <c r="D124" s="75"/>
      <c r="E124" s="78"/>
      <c r="F124" s="94"/>
      <c r="G124" s="59"/>
      <c r="H124" s="60"/>
      <c r="I124" s="61"/>
      <c r="J124" s="59"/>
      <c r="K124" s="60"/>
      <c r="L124" s="61"/>
      <c r="M124" s="59"/>
      <c r="N124" s="60"/>
      <c r="O124" s="61"/>
      <c r="P124" s="59"/>
      <c r="Q124" s="60"/>
      <c r="R124" s="61"/>
      <c r="S124" s="59"/>
      <c r="T124" s="60"/>
      <c r="U124" s="61"/>
      <c r="V124" s="59"/>
      <c r="W124" s="60"/>
      <c r="X124" s="61"/>
      <c r="Y124" s="59"/>
      <c r="Z124" s="60"/>
      <c r="AA124" s="61"/>
      <c r="AB124" s="85"/>
      <c r="AC124" s="86"/>
      <c r="AD124" s="85"/>
      <c r="AE124" s="86"/>
      <c r="AF124" s="85"/>
      <c r="AG124" s="86"/>
      <c r="AH124" s="85"/>
      <c r="AI124" s="86"/>
      <c r="AK124" s="81"/>
      <c r="AL124" s="72"/>
      <c r="AM124" s="75"/>
      <c r="AN124" s="78"/>
      <c r="AO124" s="59"/>
      <c r="AP124" s="60"/>
      <c r="AQ124" s="61"/>
      <c r="AR124" s="59"/>
      <c r="AS124" s="60"/>
      <c r="AT124" s="61"/>
      <c r="AU124" s="59"/>
      <c r="AV124" s="60"/>
      <c r="AW124" s="61"/>
      <c r="AX124" s="59"/>
      <c r="AY124" s="60"/>
      <c r="AZ124" s="61"/>
      <c r="BA124" s="59"/>
      <c r="BB124" s="60"/>
      <c r="BC124" s="61"/>
      <c r="BD124" s="59"/>
      <c r="BE124" s="60"/>
      <c r="BF124" s="61"/>
      <c r="BG124" s="59"/>
      <c r="BH124" s="60"/>
      <c r="BI124" s="61"/>
      <c r="BJ124" s="85"/>
      <c r="BK124" s="86"/>
      <c r="BL124" s="85"/>
      <c r="BM124" s="86"/>
      <c r="BN124" s="85"/>
      <c r="BO124" s="86"/>
      <c r="BP124" s="85"/>
      <c r="BQ124" s="86"/>
      <c r="BR124" s="8"/>
    </row>
    <row r="125" spans="2:70" ht="15.75" thickBot="1" x14ac:dyDescent="0.3">
      <c r="B125" s="81"/>
      <c r="C125" s="72"/>
      <c r="D125" s="75"/>
      <c r="E125" s="78"/>
      <c r="F125" s="94"/>
      <c r="G125" s="69" t="s">
        <v>34</v>
      </c>
      <c r="H125" s="70"/>
      <c r="I125" s="71"/>
      <c r="J125" s="69" t="s">
        <v>34</v>
      </c>
      <c r="K125" s="70"/>
      <c r="L125" s="71"/>
      <c r="M125" s="69" t="s">
        <v>34</v>
      </c>
      <c r="N125" s="70"/>
      <c r="O125" s="71"/>
      <c r="P125" s="69" t="s">
        <v>34</v>
      </c>
      <c r="Q125" s="70"/>
      <c r="R125" s="71"/>
      <c r="S125" s="69" t="s">
        <v>34</v>
      </c>
      <c r="T125" s="70"/>
      <c r="U125" s="71"/>
      <c r="V125" s="69" t="s">
        <v>34</v>
      </c>
      <c r="W125" s="70"/>
      <c r="X125" s="71"/>
      <c r="Y125" s="69" t="s">
        <v>34</v>
      </c>
      <c r="Z125" s="70"/>
      <c r="AA125" s="71"/>
      <c r="AB125" s="85"/>
      <c r="AC125" s="86"/>
      <c r="AD125" s="85"/>
      <c r="AE125" s="86"/>
      <c r="AF125" s="85"/>
      <c r="AG125" s="86"/>
      <c r="AH125" s="85"/>
      <c r="AI125" s="86"/>
      <c r="AK125" s="81"/>
      <c r="AL125" s="72"/>
      <c r="AM125" s="75"/>
      <c r="AN125" s="78"/>
      <c r="AO125" s="69" t="s">
        <v>34</v>
      </c>
      <c r="AP125" s="70"/>
      <c r="AQ125" s="71"/>
      <c r="AR125" s="69" t="s">
        <v>34</v>
      </c>
      <c r="AS125" s="70"/>
      <c r="AT125" s="71"/>
      <c r="AU125" s="69" t="s">
        <v>34</v>
      </c>
      <c r="AV125" s="70"/>
      <c r="AW125" s="71"/>
      <c r="AX125" s="69" t="s">
        <v>34</v>
      </c>
      <c r="AY125" s="70"/>
      <c r="AZ125" s="71"/>
      <c r="BA125" s="69" t="s">
        <v>34</v>
      </c>
      <c r="BB125" s="70"/>
      <c r="BC125" s="71"/>
      <c r="BD125" s="69" t="s">
        <v>34</v>
      </c>
      <c r="BE125" s="70"/>
      <c r="BF125" s="71"/>
      <c r="BG125" s="69" t="s">
        <v>34</v>
      </c>
      <c r="BH125" s="70"/>
      <c r="BI125" s="71"/>
      <c r="BJ125" s="85"/>
      <c r="BK125" s="86"/>
      <c r="BL125" s="85"/>
      <c r="BM125" s="86"/>
      <c r="BN125" s="85"/>
      <c r="BO125" s="86"/>
      <c r="BP125" s="85"/>
      <c r="BQ125" s="86"/>
      <c r="BR125" s="8"/>
    </row>
    <row r="126" spans="2:70" x14ac:dyDescent="0.25">
      <c r="B126" s="81"/>
      <c r="C126" s="72"/>
      <c r="D126" s="75"/>
      <c r="E126" s="78"/>
      <c r="F126" s="94"/>
      <c r="G126" s="56">
        <f ca="1">RANDBETWEEN(100,1000)</f>
        <v>460</v>
      </c>
      <c r="H126" s="57"/>
      <c r="I126" s="58"/>
      <c r="J126" s="56">
        <f t="shared" ref="J126" ca="1" si="172">RANDBETWEEN(100,1000)</f>
        <v>771</v>
      </c>
      <c r="K126" s="57"/>
      <c r="L126" s="58"/>
      <c r="M126" s="56">
        <f t="shared" ref="M126" ca="1" si="173">RANDBETWEEN(100,1000)</f>
        <v>474</v>
      </c>
      <c r="N126" s="57"/>
      <c r="O126" s="58"/>
      <c r="P126" s="56">
        <f t="shared" ref="P126" ca="1" si="174">RANDBETWEEN(100,1000)</f>
        <v>983</v>
      </c>
      <c r="Q126" s="57"/>
      <c r="R126" s="58"/>
      <c r="S126" s="56">
        <f t="shared" ref="S126" ca="1" si="175">RANDBETWEEN(100,1000)</f>
        <v>752</v>
      </c>
      <c r="T126" s="57"/>
      <c r="U126" s="58"/>
      <c r="V126" s="56">
        <f t="shared" ref="V126" ca="1" si="176">RANDBETWEEN(100,1000)</f>
        <v>742</v>
      </c>
      <c r="W126" s="57"/>
      <c r="X126" s="58"/>
      <c r="Y126" s="56">
        <f t="shared" ref="Y126" ca="1" si="177">RANDBETWEEN(100,1000)</f>
        <v>526</v>
      </c>
      <c r="Z126" s="57"/>
      <c r="AA126" s="58"/>
      <c r="AB126" s="85"/>
      <c r="AC126" s="86"/>
      <c r="AD126" s="85"/>
      <c r="AE126" s="86"/>
      <c r="AF126" s="85"/>
      <c r="AG126" s="86"/>
      <c r="AH126" s="85"/>
      <c r="AI126" s="86"/>
      <c r="AK126" s="81"/>
      <c r="AL126" s="72"/>
      <c r="AM126" s="75"/>
      <c r="AN126" s="78"/>
      <c r="AO126" s="56">
        <f ca="1">RANDBETWEEN(100,1000)</f>
        <v>188</v>
      </c>
      <c r="AP126" s="57"/>
      <c r="AQ126" s="58"/>
      <c r="AR126" s="56">
        <f ca="1">RANDBETWEEN(100,1000)</f>
        <v>919</v>
      </c>
      <c r="AS126" s="57"/>
      <c r="AT126" s="58"/>
      <c r="AU126" s="56">
        <f t="shared" ref="AU126" ca="1" si="178">RANDBETWEEN(100,1000)</f>
        <v>719</v>
      </c>
      <c r="AV126" s="57"/>
      <c r="AW126" s="58"/>
      <c r="AX126" s="56">
        <f t="shared" ref="AX126" ca="1" si="179">RANDBETWEEN(100,1000)</f>
        <v>859</v>
      </c>
      <c r="AY126" s="57"/>
      <c r="AZ126" s="58"/>
      <c r="BA126" s="56">
        <f t="shared" ref="BA126" ca="1" si="180">RANDBETWEEN(100,1000)</f>
        <v>499</v>
      </c>
      <c r="BB126" s="57"/>
      <c r="BC126" s="58"/>
      <c r="BD126" s="56">
        <f t="shared" ref="BD126" ca="1" si="181">RANDBETWEEN(100,1000)</f>
        <v>703</v>
      </c>
      <c r="BE126" s="57"/>
      <c r="BF126" s="58"/>
      <c r="BG126" s="56">
        <f t="shared" ref="BG126" ca="1" si="182">RANDBETWEEN(100,1000)</f>
        <v>660</v>
      </c>
      <c r="BH126" s="57"/>
      <c r="BI126" s="58"/>
      <c r="BJ126" s="85"/>
      <c r="BK126" s="86"/>
      <c r="BL126" s="85"/>
      <c r="BM126" s="86"/>
      <c r="BN126" s="85"/>
      <c r="BO126" s="86"/>
      <c r="BP126" s="85"/>
      <c r="BQ126" s="86"/>
      <c r="BR126" s="8"/>
    </row>
    <row r="127" spans="2:70" ht="15.75" thickBot="1" x14ac:dyDescent="0.3">
      <c r="B127" s="81"/>
      <c r="C127" s="72"/>
      <c r="D127" s="75"/>
      <c r="E127" s="78"/>
      <c r="F127" s="94"/>
      <c r="G127" s="59"/>
      <c r="H127" s="60"/>
      <c r="I127" s="61"/>
      <c r="J127" s="59"/>
      <c r="K127" s="60"/>
      <c r="L127" s="61"/>
      <c r="M127" s="59"/>
      <c r="N127" s="60"/>
      <c r="O127" s="61"/>
      <c r="P127" s="59"/>
      <c r="Q127" s="60"/>
      <c r="R127" s="61"/>
      <c r="S127" s="59"/>
      <c r="T127" s="60"/>
      <c r="U127" s="61"/>
      <c r="V127" s="59"/>
      <c r="W127" s="60"/>
      <c r="X127" s="61"/>
      <c r="Y127" s="59"/>
      <c r="Z127" s="60"/>
      <c r="AA127" s="61"/>
      <c r="AB127" s="85"/>
      <c r="AC127" s="86"/>
      <c r="AD127" s="85"/>
      <c r="AE127" s="86"/>
      <c r="AF127" s="85"/>
      <c r="AG127" s="86"/>
      <c r="AH127" s="85"/>
      <c r="AI127" s="86"/>
      <c r="AK127" s="81"/>
      <c r="AL127" s="72"/>
      <c r="AM127" s="75"/>
      <c r="AN127" s="78"/>
      <c r="AO127" s="59"/>
      <c r="AP127" s="60"/>
      <c r="AQ127" s="61"/>
      <c r="AR127" s="59"/>
      <c r="AS127" s="60"/>
      <c r="AT127" s="61"/>
      <c r="AU127" s="59"/>
      <c r="AV127" s="60"/>
      <c r="AW127" s="61"/>
      <c r="AX127" s="59"/>
      <c r="AY127" s="60"/>
      <c r="AZ127" s="61"/>
      <c r="BA127" s="59"/>
      <c r="BB127" s="60"/>
      <c r="BC127" s="61"/>
      <c r="BD127" s="59"/>
      <c r="BE127" s="60"/>
      <c r="BF127" s="61"/>
      <c r="BG127" s="59"/>
      <c r="BH127" s="60"/>
      <c r="BI127" s="61"/>
      <c r="BJ127" s="85"/>
      <c r="BK127" s="86"/>
      <c r="BL127" s="85"/>
      <c r="BM127" s="86"/>
      <c r="BN127" s="85"/>
      <c r="BO127" s="86"/>
      <c r="BP127" s="85"/>
      <c r="BQ127" s="86"/>
      <c r="BR127" s="8"/>
    </row>
    <row r="128" spans="2:70" ht="15.75" thickBot="1" x14ac:dyDescent="0.3">
      <c r="B128" s="81"/>
      <c r="C128" s="72"/>
      <c r="D128" s="75"/>
      <c r="E128" s="78"/>
      <c r="F128" s="94"/>
      <c r="G128" s="69" t="s">
        <v>33</v>
      </c>
      <c r="H128" s="70"/>
      <c r="I128" s="71"/>
      <c r="J128" s="69" t="s">
        <v>33</v>
      </c>
      <c r="K128" s="70"/>
      <c r="L128" s="71"/>
      <c r="M128" s="69" t="s">
        <v>33</v>
      </c>
      <c r="N128" s="70"/>
      <c r="O128" s="71"/>
      <c r="P128" s="69" t="s">
        <v>33</v>
      </c>
      <c r="Q128" s="70"/>
      <c r="R128" s="71"/>
      <c r="S128" s="69" t="s">
        <v>33</v>
      </c>
      <c r="T128" s="70"/>
      <c r="U128" s="71"/>
      <c r="V128" s="69" t="s">
        <v>33</v>
      </c>
      <c r="W128" s="70"/>
      <c r="X128" s="71"/>
      <c r="Y128" s="69" t="s">
        <v>33</v>
      </c>
      <c r="Z128" s="70"/>
      <c r="AA128" s="71"/>
      <c r="AB128" s="85"/>
      <c r="AC128" s="86"/>
      <c r="AD128" s="85"/>
      <c r="AE128" s="86"/>
      <c r="AF128" s="85"/>
      <c r="AG128" s="86"/>
      <c r="AH128" s="85"/>
      <c r="AI128" s="86"/>
      <c r="AK128" s="81"/>
      <c r="AL128" s="72"/>
      <c r="AM128" s="75"/>
      <c r="AN128" s="78"/>
      <c r="AO128" s="69" t="s">
        <v>33</v>
      </c>
      <c r="AP128" s="70"/>
      <c r="AQ128" s="71"/>
      <c r="AR128" s="69" t="s">
        <v>33</v>
      </c>
      <c r="AS128" s="70"/>
      <c r="AT128" s="71"/>
      <c r="AU128" s="69" t="s">
        <v>33</v>
      </c>
      <c r="AV128" s="70"/>
      <c r="AW128" s="71"/>
      <c r="AX128" s="69" t="s">
        <v>33</v>
      </c>
      <c r="AY128" s="70"/>
      <c r="AZ128" s="71"/>
      <c r="BA128" s="69" t="s">
        <v>33</v>
      </c>
      <c r="BB128" s="70"/>
      <c r="BC128" s="71"/>
      <c r="BD128" s="69" t="s">
        <v>33</v>
      </c>
      <c r="BE128" s="70"/>
      <c r="BF128" s="71"/>
      <c r="BG128" s="69" t="s">
        <v>33</v>
      </c>
      <c r="BH128" s="70"/>
      <c r="BI128" s="71"/>
      <c r="BJ128" s="85"/>
      <c r="BK128" s="86"/>
      <c r="BL128" s="85"/>
      <c r="BM128" s="86"/>
      <c r="BN128" s="85"/>
      <c r="BO128" s="86"/>
      <c r="BP128" s="85"/>
      <c r="BQ128" s="86"/>
      <c r="BR128" s="8"/>
    </row>
    <row r="129" spans="2:70" x14ac:dyDescent="0.25">
      <c r="B129" s="81"/>
      <c r="C129" s="72"/>
      <c r="D129" s="75"/>
      <c r="E129" s="78"/>
      <c r="F129" s="94"/>
      <c r="G129" s="91">
        <f ca="1">G126*$F$119</f>
        <v>50.6</v>
      </c>
      <c r="H129" s="62"/>
      <c r="I129" s="63"/>
      <c r="J129" s="91">
        <f t="shared" ref="J129" ca="1" si="183">J126*$F$119</f>
        <v>84.81</v>
      </c>
      <c r="K129" s="62"/>
      <c r="L129" s="63"/>
      <c r="M129" s="91">
        <f t="shared" ref="M129" ca="1" si="184">M126*$F$119</f>
        <v>52.14</v>
      </c>
      <c r="N129" s="62"/>
      <c r="O129" s="63"/>
      <c r="P129" s="91">
        <f t="shared" ref="P129" ca="1" si="185">P126*$F$119</f>
        <v>108.13</v>
      </c>
      <c r="Q129" s="62"/>
      <c r="R129" s="63"/>
      <c r="S129" s="91">
        <f t="shared" ref="S129" ca="1" si="186">S126*$F$119</f>
        <v>82.72</v>
      </c>
      <c r="T129" s="62"/>
      <c r="U129" s="63"/>
      <c r="V129" s="91">
        <f t="shared" ref="V129" ca="1" si="187">V126*$F$119</f>
        <v>81.62</v>
      </c>
      <c r="W129" s="62"/>
      <c r="X129" s="63"/>
      <c r="Y129" s="91">
        <f t="shared" ref="Y129" ca="1" si="188">Y126*$F$119</f>
        <v>57.86</v>
      </c>
      <c r="Z129" s="62"/>
      <c r="AA129" s="63"/>
      <c r="AB129" s="85"/>
      <c r="AC129" s="86"/>
      <c r="AD129" s="85"/>
      <c r="AE129" s="86"/>
      <c r="AF129" s="85"/>
      <c r="AG129" s="86"/>
      <c r="AH129" s="85"/>
      <c r="AI129" s="86"/>
      <c r="AK129" s="81"/>
      <c r="AL129" s="72"/>
      <c r="AM129" s="75"/>
      <c r="AN129" s="78"/>
      <c r="AO129" s="62">
        <f ca="1">AO126*$F$7</f>
        <v>20.68</v>
      </c>
      <c r="AP129" s="62"/>
      <c r="AQ129" s="63"/>
      <c r="AR129" s="62">
        <f ca="1">AR126*$F$7</f>
        <v>101.09</v>
      </c>
      <c r="AS129" s="62"/>
      <c r="AT129" s="63"/>
      <c r="AU129" s="62">
        <f t="shared" ref="AU129" ca="1" si="189">AU126*$F$7</f>
        <v>79.09</v>
      </c>
      <c r="AV129" s="62"/>
      <c r="AW129" s="63"/>
      <c r="AX129" s="62">
        <f t="shared" ref="AX129" ca="1" si="190">AX126*$F$7</f>
        <v>94.49</v>
      </c>
      <c r="AY129" s="62"/>
      <c r="AZ129" s="63"/>
      <c r="BA129" s="62">
        <f t="shared" ref="BA129" ca="1" si="191">BA126*$F$7</f>
        <v>54.89</v>
      </c>
      <c r="BB129" s="62"/>
      <c r="BC129" s="63"/>
      <c r="BD129" s="62">
        <f t="shared" ref="BD129" ca="1" si="192">BD126*$F$7</f>
        <v>77.33</v>
      </c>
      <c r="BE129" s="62"/>
      <c r="BF129" s="63"/>
      <c r="BG129" s="62">
        <f t="shared" ref="BG129" ca="1" si="193">BG126*$F$7</f>
        <v>72.599999999999994</v>
      </c>
      <c r="BH129" s="62"/>
      <c r="BI129" s="63"/>
      <c r="BJ129" s="85"/>
      <c r="BK129" s="86"/>
      <c r="BL129" s="85"/>
      <c r="BM129" s="86"/>
      <c r="BN129" s="85"/>
      <c r="BO129" s="86"/>
      <c r="BP129" s="85"/>
      <c r="BQ129" s="86"/>
      <c r="BR129" s="8"/>
    </row>
    <row r="130" spans="2:70" ht="15.75" thickBot="1" x14ac:dyDescent="0.3">
      <c r="B130" s="82"/>
      <c r="C130" s="73"/>
      <c r="D130" s="76"/>
      <c r="E130" s="79"/>
      <c r="F130" s="95"/>
      <c r="G130" s="92"/>
      <c r="H130" s="64"/>
      <c r="I130" s="65"/>
      <c r="J130" s="92"/>
      <c r="K130" s="64"/>
      <c r="L130" s="65"/>
      <c r="M130" s="92"/>
      <c r="N130" s="64"/>
      <c r="O130" s="65"/>
      <c r="P130" s="92"/>
      <c r="Q130" s="64"/>
      <c r="R130" s="65"/>
      <c r="S130" s="92"/>
      <c r="T130" s="64"/>
      <c r="U130" s="65"/>
      <c r="V130" s="92"/>
      <c r="W130" s="64"/>
      <c r="X130" s="65"/>
      <c r="Y130" s="92"/>
      <c r="Z130" s="64"/>
      <c r="AA130" s="65"/>
      <c r="AB130" s="87"/>
      <c r="AC130" s="88"/>
      <c r="AD130" s="87"/>
      <c r="AE130" s="88"/>
      <c r="AF130" s="87"/>
      <c r="AG130" s="88"/>
      <c r="AH130" s="87"/>
      <c r="AI130" s="88"/>
      <c r="AK130" s="82"/>
      <c r="AL130" s="73"/>
      <c r="AM130" s="76"/>
      <c r="AN130" s="79"/>
      <c r="AO130" s="64"/>
      <c r="AP130" s="64"/>
      <c r="AQ130" s="65"/>
      <c r="AR130" s="64"/>
      <c r="AS130" s="64"/>
      <c r="AT130" s="65"/>
      <c r="AU130" s="64"/>
      <c r="AV130" s="64"/>
      <c r="AW130" s="65"/>
      <c r="AX130" s="64"/>
      <c r="AY130" s="64"/>
      <c r="AZ130" s="65"/>
      <c r="BA130" s="64"/>
      <c r="BB130" s="64"/>
      <c r="BC130" s="65"/>
      <c r="BD130" s="64"/>
      <c r="BE130" s="64"/>
      <c r="BF130" s="65"/>
      <c r="BG130" s="64"/>
      <c r="BH130" s="64"/>
      <c r="BI130" s="65"/>
      <c r="BJ130" s="87"/>
      <c r="BK130" s="88"/>
      <c r="BL130" s="87"/>
      <c r="BM130" s="88"/>
      <c r="BN130" s="87"/>
      <c r="BO130" s="88"/>
      <c r="BP130" s="87"/>
      <c r="BQ130" s="88"/>
      <c r="BR130" s="8"/>
    </row>
    <row r="131" spans="2:70" ht="15.75" thickBot="1" x14ac:dyDescent="0.3">
      <c r="B131" s="7" t="s">
        <v>7</v>
      </c>
      <c r="C131" s="90"/>
      <c r="D131" s="6" t="s">
        <v>1</v>
      </c>
      <c r="E131" s="6" t="s">
        <v>8</v>
      </c>
      <c r="F131" s="6" t="s">
        <v>33</v>
      </c>
      <c r="G131" s="56" t="s">
        <v>19</v>
      </c>
      <c r="H131" s="57"/>
      <c r="I131" s="58"/>
      <c r="J131" s="56" t="s">
        <v>22</v>
      </c>
      <c r="K131" s="57"/>
      <c r="L131" s="58"/>
      <c r="M131" s="56" t="s">
        <v>23</v>
      </c>
      <c r="N131" s="57"/>
      <c r="O131" s="58"/>
      <c r="P131" s="56" t="s">
        <v>24</v>
      </c>
      <c r="Q131" s="57"/>
      <c r="R131" s="58"/>
      <c r="S131" s="56" t="s">
        <v>25</v>
      </c>
      <c r="T131" s="57"/>
      <c r="U131" s="58"/>
      <c r="V131" s="56" t="s">
        <v>26</v>
      </c>
      <c r="W131" s="57"/>
      <c r="X131" s="58"/>
      <c r="Y131" s="56" t="s">
        <v>27</v>
      </c>
      <c r="Z131" s="57"/>
      <c r="AA131" s="58"/>
      <c r="AB131" s="56" t="s">
        <v>28</v>
      </c>
      <c r="AC131" s="58"/>
      <c r="AD131" s="56" t="s">
        <v>29</v>
      </c>
      <c r="AE131" s="58"/>
      <c r="AF131" s="56" t="s">
        <v>35</v>
      </c>
      <c r="AG131" s="58"/>
      <c r="AH131" s="56" t="s">
        <v>36</v>
      </c>
      <c r="AI131" s="58"/>
      <c r="AK131" s="7" t="s">
        <v>7</v>
      </c>
      <c r="AL131" s="90"/>
      <c r="AM131" s="6" t="s">
        <v>1</v>
      </c>
      <c r="AN131" s="6" t="s">
        <v>8</v>
      </c>
      <c r="AO131" s="56" t="s">
        <v>19</v>
      </c>
      <c r="AP131" s="57"/>
      <c r="AQ131" s="58"/>
      <c r="AR131" s="56" t="s">
        <v>22</v>
      </c>
      <c r="AS131" s="57"/>
      <c r="AT131" s="58"/>
      <c r="AU131" s="56" t="s">
        <v>23</v>
      </c>
      <c r="AV131" s="57"/>
      <c r="AW131" s="58"/>
      <c r="AX131" s="56" t="s">
        <v>24</v>
      </c>
      <c r="AY131" s="57"/>
      <c r="AZ131" s="58"/>
      <c r="BA131" s="56" t="s">
        <v>25</v>
      </c>
      <c r="BB131" s="57"/>
      <c r="BC131" s="58"/>
      <c r="BD131" s="56" t="s">
        <v>26</v>
      </c>
      <c r="BE131" s="57"/>
      <c r="BF131" s="58"/>
      <c r="BG131" s="56" t="s">
        <v>27</v>
      </c>
      <c r="BH131" s="57"/>
      <c r="BI131" s="58"/>
      <c r="BJ131" s="56" t="s">
        <v>28</v>
      </c>
      <c r="BK131" s="58"/>
      <c r="BL131" s="56" t="s">
        <v>29</v>
      </c>
      <c r="BM131" s="58"/>
      <c r="BN131" s="56" t="s">
        <v>35</v>
      </c>
      <c r="BO131" s="58"/>
      <c r="BP131" s="56" t="s">
        <v>36</v>
      </c>
      <c r="BQ131" s="58"/>
      <c r="BR131" s="1"/>
    </row>
    <row r="132" spans="2:70" ht="15.75" thickBot="1" x14ac:dyDescent="0.3">
      <c r="B132" s="6"/>
      <c r="C132" s="72"/>
      <c r="F132" s="3"/>
      <c r="G132" s="69"/>
      <c r="H132" s="70"/>
      <c r="I132" s="71"/>
      <c r="J132" s="69"/>
      <c r="K132" s="70"/>
      <c r="L132" s="71"/>
      <c r="M132" s="69"/>
      <c r="N132" s="70"/>
      <c r="O132" s="71"/>
      <c r="P132" s="69"/>
      <c r="Q132" s="70"/>
      <c r="R132" s="71"/>
      <c r="S132" s="69"/>
      <c r="T132" s="70"/>
      <c r="U132" s="71"/>
      <c r="V132" s="69"/>
      <c r="W132" s="70"/>
      <c r="X132" s="71"/>
      <c r="Y132" s="69"/>
      <c r="Z132" s="70"/>
      <c r="AA132" s="71"/>
      <c r="AB132" s="59"/>
      <c r="AC132" s="61"/>
      <c r="AD132" s="59"/>
      <c r="AE132" s="61"/>
      <c r="AF132" s="59"/>
      <c r="AG132" s="61"/>
      <c r="AH132" s="59"/>
      <c r="AI132" s="61"/>
      <c r="AK132" s="6"/>
      <c r="AL132" s="72"/>
      <c r="AN132" s="20"/>
      <c r="AO132" s="69"/>
      <c r="AP132" s="70"/>
      <c r="AQ132" s="71"/>
      <c r="AR132" s="69"/>
      <c r="AS132" s="70"/>
      <c r="AT132" s="71"/>
      <c r="AU132" s="69"/>
      <c r="AV132" s="70"/>
      <c r="AW132" s="71"/>
      <c r="AX132" s="69"/>
      <c r="AY132" s="70"/>
      <c r="AZ132" s="71"/>
      <c r="BA132" s="69"/>
      <c r="BB132" s="70"/>
      <c r="BC132" s="71"/>
      <c r="BD132" s="69"/>
      <c r="BE132" s="70"/>
      <c r="BF132" s="71"/>
      <c r="BG132" s="69"/>
      <c r="BH132" s="70"/>
      <c r="BI132" s="71"/>
      <c r="BJ132" s="59"/>
      <c r="BK132" s="61"/>
      <c r="BL132" s="59"/>
      <c r="BM132" s="61"/>
      <c r="BN132" s="59"/>
      <c r="BO132" s="61"/>
      <c r="BP132" s="59"/>
      <c r="BQ132" s="61"/>
      <c r="BR132" s="1"/>
    </row>
    <row r="133" spans="2:70" ht="15.75" thickBot="1" x14ac:dyDescent="0.3">
      <c r="B133" s="80">
        <v>10</v>
      </c>
      <c r="C133" s="72"/>
      <c r="D133" s="74" t="str">
        <f>VLOOKUP(B133,Sheet1!$B$5:$C$14,2)</f>
        <v>Arjun BC</v>
      </c>
      <c r="E133" s="77">
        <f ca="1">VLOOKUP(B133,Sheet1!$B$5:$H$14,6)</f>
        <v>17</v>
      </c>
      <c r="F133" s="93">
        <f ca="1">VLOOKUP(B133,Sheet1!$B$5:$H$14,7)</f>
        <v>0.13</v>
      </c>
      <c r="G133" s="12">
        <v>0.33333333333333331</v>
      </c>
      <c r="H133" s="13" t="s">
        <v>20</v>
      </c>
      <c r="I133" s="14">
        <v>0.5</v>
      </c>
      <c r="J133" s="12">
        <v>0.33333333333333331</v>
      </c>
      <c r="K133" s="13" t="s">
        <v>20</v>
      </c>
      <c r="L133" s="14">
        <v>0.5</v>
      </c>
      <c r="M133" s="12">
        <v>0.33333333333333331</v>
      </c>
      <c r="N133" s="13" t="s">
        <v>20</v>
      </c>
      <c r="O133" s="14">
        <v>0.5</v>
      </c>
      <c r="P133" s="12">
        <v>0.33333333333333331</v>
      </c>
      <c r="Q133" s="13" t="s">
        <v>20</v>
      </c>
      <c r="R133" s="14">
        <v>0.5</v>
      </c>
      <c r="S133" s="12">
        <v>0.33333333333333331</v>
      </c>
      <c r="T133" s="13" t="s">
        <v>20</v>
      </c>
      <c r="U133" s="14">
        <v>0.5</v>
      </c>
      <c r="V133" s="12">
        <v>0.33333333333333331</v>
      </c>
      <c r="W133" s="13" t="s">
        <v>20</v>
      </c>
      <c r="X133" s="14">
        <v>0.5</v>
      </c>
      <c r="Y133" s="12">
        <v>0.40625</v>
      </c>
      <c r="Z133" s="13" t="s">
        <v>20</v>
      </c>
      <c r="AA133" s="14">
        <v>0.5</v>
      </c>
      <c r="AB133" s="83">
        <f>SUM(G134,G137,J134,J137,M134,M137,P134,P137,S134,S137,V134,V137,Y134,Y137)</f>
        <v>45.75</v>
      </c>
      <c r="AC133" s="84"/>
      <c r="AD133" s="89">
        <f ca="1">AB133*E133</f>
        <v>777.75</v>
      </c>
      <c r="AE133" s="84"/>
      <c r="AF133" s="89">
        <f ca="1">SUM(G143,J143,M143,P143,S143,V143,Y143)</f>
        <v>507.3900000000001</v>
      </c>
      <c r="AG133" s="84"/>
      <c r="AH133" s="89">
        <f ca="1">SUM(AD133+AF133)</f>
        <v>1285.1400000000001</v>
      </c>
      <c r="AI133" s="84"/>
      <c r="AK133" s="80">
        <v>10</v>
      </c>
      <c r="AL133" s="72"/>
      <c r="AM133" s="74" t="str">
        <f>VLOOKUP(AK133,Sheet1!$B$5:$C$14,2)</f>
        <v>Arjun BC</v>
      </c>
      <c r="AN133" s="77">
        <f ca="1">VLOOKUP(AK133,Sheet1!$B$5:$H$14,6)</f>
        <v>17</v>
      </c>
      <c r="AO133" s="12">
        <v>0.33333333333333331</v>
      </c>
      <c r="AP133" s="13" t="s">
        <v>20</v>
      </c>
      <c r="AQ133" s="14">
        <v>0.5</v>
      </c>
      <c r="AR133" s="12">
        <v>0.33333333333333331</v>
      </c>
      <c r="AS133" s="13" t="s">
        <v>20</v>
      </c>
      <c r="AT133" s="14">
        <v>0.5</v>
      </c>
      <c r="AU133" s="12">
        <v>0.33333333333333331</v>
      </c>
      <c r="AV133" s="13" t="s">
        <v>20</v>
      </c>
      <c r="AW133" s="14">
        <v>0.5</v>
      </c>
      <c r="AX133" s="12">
        <v>0.33333333333333331</v>
      </c>
      <c r="AY133" s="13" t="s">
        <v>20</v>
      </c>
      <c r="AZ133" s="14">
        <v>0.5</v>
      </c>
      <c r="BA133" s="12">
        <v>0.33333333333333331</v>
      </c>
      <c r="BB133" s="13" t="s">
        <v>20</v>
      </c>
      <c r="BC133" s="14">
        <v>0.5</v>
      </c>
      <c r="BD133" s="12">
        <v>0.33333333333333331</v>
      </c>
      <c r="BE133" s="13" t="s">
        <v>20</v>
      </c>
      <c r="BF133" s="14">
        <v>0.5</v>
      </c>
      <c r="BG133" s="12">
        <v>0.40625</v>
      </c>
      <c r="BH133" s="13" t="s">
        <v>20</v>
      </c>
      <c r="BI133" s="14">
        <v>0.5</v>
      </c>
      <c r="BJ133" s="83">
        <f>SUM(AO134,AO137,AR134,AR137,AU134,AU137,AX134,AX137,BA134,BA137,BD134,BD137,BG134,BG137)</f>
        <v>45.75</v>
      </c>
      <c r="BK133" s="84"/>
      <c r="BL133" s="89">
        <f ca="1">BJ133*AN133</f>
        <v>777.75</v>
      </c>
      <c r="BM133" s="84"/>
      <c r="BN133" s="89">
        <f ca="1">SUM(AO143,AR143,AU143,AX143,BA143,BD143,BG143)</f>
        <v>406.78</v>
      </c>
      <c r="BO133" s="84"/>
      <c r="BP133" s="89">
        <f ca="1">SUM(BL133+BN133)</f>
        <v>1184.53</v>
      </c>
      <c r="BQ133" s="84"/>
      <c r="BR133" s="8"/>
    </row>
    <row r="134" spans="2:70" x14ac:dyDescent="0.25">
      <c r="B134" s="81"/>
      <c r="C134" s="72"/>
      <c r="D134" s="75"/>
      <c r="E134" s="78"/>
      <c r="F134" s="94"/>
      <c r="G134" s="56">
        <f>(I133-G133)*24</f>
        <v>4</v>
      </c>
      <c r="H134" s="57"/>
      <c r="I134" s="58"/>
      <c r="J134" s="56">
        <f>(L133-J133)*24</f>
        <v>4</v>
      </c>
      <c r="K134" s="57"/>
      <c r="L134" s="58"/>
      <c r="M134" s="56">
        <f>(O133-M133)*24</f>
        <v>4</v>
      </c>
      <c r="N134" s="57"/>
      <c r="O134" s="58"/>
      <c r="P134" s="56">
        <f>(R133-P133)*24</f>
        <v>4</v>
      </c>
      <c r="Q134" s="57"/>
      <c r="R134" s="58"/>
      <c r="S134" s="56">
        <f>(U133-S133)*24</f>
        <v>4</v>
      </c>
      <c r="T134" s="57"/>
      <c r="U134" s="58"/>
      <c r="V134" s="56">
        <f>(X133-V133)*24</f>
        <v>4</v>
      </c>
      <c r="W134" s="57"/>
      <c r="X134" s="58"/>
      <c r="Y134" s="56">
        <f>(AA133-Y133)*24</f>
        <v>2.25</v>
      </c>
      <c r="Z134" s="57"/>
      <c r="AA134" s="58"/>
      <c r="AB134" s="85"/>
      <c r="AC134" s="86"/>
      <c r="AD134" s="85"/>
      <c r="AE134" s="86"/>
      <c r="AF134" s="85"/>
      <c r="AG134" s="86"/>
      <c r="AH134" s="85"/>
      <c r="AI134" s="86"/>
      <c r="AK134" s="81"/>
      <c r="AL134" s="72"/>
      <c r="AM134" s="75"/>
      <c r="AN134" s="78"/>
      <c r="AO134" s="56">
        <f>(AQ133-AO133)*24</f>
        <v>4</v>
      </c>
      <c r="AP134" s="57"/>
      <c r="AQ134" s="58"/>
      <c r="AR134" s="56">
        <f>(AT133-AR133)*24</f>
        <v>4</v>
      </c>
      <c r="AS134" s="57"/>
      <c r="AT134" s="58"/>
      <c r="AU134" s="56">
        <f>(AW133-AU133)*24</f>
        <v>4</v>
      </c>
      <c r="AV134" s="57"/>
      <c r="AW134" s="58"/>
      <c r="AX134" s="56">
        <f>(AZ133-AX133)*24</f>
        <v>4</v>
      </c>
      <c r="AY134" s="57"/>
      <c r="AZ134" s="58"/>
      <c r="BA134" s="56">
        <f>(BC133-BA133)*24</f>
        <v>4</v>
      </c>
      <c r="BB134" s="57"/>
      <c r="BC134" s="58"/>
      <c r="BD134" s="56">
        <f>(BF133-BD133)*24</f>
        <v>4</v>
      </c>
      <c r="BE134" s="57"/>
      <c r="BF134" s="58"/>
      <c r="BG134" s="56">
        <f>(BI133-BG133)*24</f>
        <v>2.25</v>
      </c>
      <c r="BH134" s="57"/>
      <c r="BI134" s="58"/>
      <c r="BJ134" s="85"/>
      <c r="BK134" s="86"/>
      <c r="BL134" s="85"/>
      <c r="BM134" s="86"/>
      <c r="BN134" s="85"/>
      <c r="BO134" s="86"/>
      <c r="BP134" s="85"/>
      <c r="BQ134" s="86"/>
      <c r="BR134" s="8"/>
    </row>
    <row r="135" spans="2:70" ht="15.75" thickBot="1" x14ac:dyDescent="0.3">
      <c r="B135" s="81"/>
      <c r="C135" s="72"/>
      <c r="D135" s="75"/>
      <c r="E135" s="78"/>
      <c r="F135" s="94"/>
      <c r="G135" s="59"/>
      <c r="H135" s="60"/>
      <c r="I135" s="61"/>
      <c r="J135" s="59"/>
      <c r="K135" s="60"/>
      <c r="L135" s="61"/>
      <c r="M135" s="59"/>
      <c r="N135" s="60"/>
      <c r="O135" s="61"/>
      <c r="P135" s="59"/>
      <c r="Q135" s="60"/>
      <c r="R135" s="61"/>
      <c r="S135" s="59"/>
      <c r="T135" s="60"/>
      <c r="U135" s="61"/>
      <c r="V135" s="59"/>
      <c r="W135" s="60"/>
      <c r="X135" s="61"/>
      <c r="Y135" s="59"/>
      <c r="Z135" s="60"/>
      <c r="AA135" s="61"/>
      <c r="AB135" s="85"/>
      <c r="AC135" s="86"/>
      <c r="AD135" s="85"/>
      <c r="AE135" s="86"/>
      <c r="AF135" s="85"/>
      <c r="AG135" s="86"/>
      <c r="AH135" s="85"/>
      <c r="AI135" s="86"/>
      <c r="AK135" s="81"/>
      <c r="AL135" s="72"/>
      <c r="AM135" s="75"/>
      <c r="AN135" s="78"/>
      <c r="AO135" s="59"/>
      <c r="AP135" s="60"/>
      <c r="AQ135" s="61"/>
      <c r="AR135" s="59"/>
      <c r="AS135" s="60"/>
      <c r="AT135" s="61"/>
      <c r="AU135" s="59"/>
      <c r="AV135" s="60"/>
      <c r="AW135" s="61"/>
      <c r="AX135" s="59"/>
      <c r="AY135" s="60"/>
      <c r="AZ135" s="61"/>
      <c r="BA135" s="59"/>
      <c r="BB135" s="60"/>
      <c r="BC135" s="61"/>
      <c r="BD135" s="59"/>
      <c r="BE135" s="60"/>
      <c r="BF135" s="61"/>
      <c r="BG135" s="59"/>
      <c r="BH135" s="60"/>
      <c r="BI135" s="61"/>
      <c r="BJ135" s="85"/>
      <c r="BK135" s="86"/>
      <c r="BL135" s="85"/>
      <c r="BM135" s="86"/>
      <c r="BN135" s="85"/>
      <c r="BO135" s="86"/>
      <c r="BP135" s="85"/>
      <c r="BQ135" s="86"/>
      <c r="BR135" s="8"/>
    </row>
    <row r="136" spans="2:70" ht="15.75" thickBot="1" x14ac:dyDescent="0.3">
      <c r="B136" s="81"/>
      <c r="C136" s="72"/>
      <c r="D136" s="75"/>
      <c r="E136" s="78"/>
      <c r="F136" s="94"/>
      <c r="G136" s="10">
        <v>0.54166666666666663</v>
      </c>
      <c r="H136" s="11" t="s">
        <v>21</v>
      </c>
      <c r="I136" s="15">
        <v>0.66666666666666663</v>
      </c>
      <c r="J136" s="10">
        <v>0.54166666666666663</v>
      </c>
      <c r="K136" s="11" t="s">
        <v>21</v>
      </c>
      <c r="L136" s="15">
        <v>0.66666666666666663</v>
      </c>
      <c r="M136" s="10">
        <v>0.54166666666666663</v>
      </c>
      <c r="N136" s="11" t="s">
        <v>21</v>
      </c>
      <c r="O136" s="15">
        <v>0.66666666666666663</v>
      </c>
      <c r="P136" s="10">
        <v>0.54166666666666663</v>
      </c>
      <c r="Q136" s="11" t="s">
        <v>21</v>
      </c>
      <c r="R136" s="15">
        <v>0.66666666666666663</v>
      </c>
      <c r="S136" s="10">
        <v>0.54166666666666663</v>
      </c>
      <c r="T136" s="11" t="s">
        <v>21</v>
      </c>
      <c r="U136" s="15">
        <v>0.66666666666666663</v>
      </c>
      <c r="V136" s="10">
        <v>0.54166666666666663</v>
      </c>
      <c r="W136" s="11" t="s">
        <v>21</v>
      </c>
      <c r="X136" s="15">
        <v>0.66666666666666663</v>
      </c>
      <c r="Y136" s="10">
        <v>0.5625</v>
      </c>
      <c r="Z136" s="11" t="s">
        <v>21</v>
      </c>
      <c r="AA136" s="15">
        <v>0.625</v>
      </c>
      <c r="AB136" s="85"/>
      <c r="AC136" s="86"/>
      <c r="AD136" s="85"/>
      <c r="AE136" s="86"/>
      <c r="AF136" s="85"/>
      <c r="AG136" s="86"/>
      <c r="AH136" s="85"/>
      <c r="AI136" s="86"/>
      <c r="AK136" s="81"/>
      <c r="AL136" s="72"/>
      <c r="AM136" s="75"/>
      <c r="AN136" s="78"/>
      <c r="AO136" s="10">
        <v>0.54166666666666663</v>
      </c>
      <c r="AP136" s="11" t="s">
        <v>21</v>
      </c>
      <c r="AQ136" s="15">
        <v>0.66666666666666663</v>
      </c>
      <c r="AR136" s="10">
        <v>0.54166666666666663</v>
      </c>
      <c r="AS136" s="11" t="s">
        <v>21</v>
      </c>
      <c r="AT136" s="15">
        <v>0.66666666666666663</v>
      </c>
      <c r="AU136" s="10">
        <v>0.54166666666666663</v>
      </c>
      <c r="AV136" s="11" t="s">
        <v>21</v>
      </c>
      <c r="AW136" s="15">
        <v>0.66666666666666663</v>
      </c>
      <c r="AX136" s="10">
        <v>0.54166666666666663</v>
      </c>
      <c r="AY136" s="11" t="s">
        <v>21</v>
      </c>
      <c r="AZ136" s="15">
        <v>0.66666666666666663</v>
      </c>
      <c r="BA136" s="10">
        <v>0.54166666666666663</v>
      </c>
      <c r="BB136" s="11" t="s">
        <v>21</v>
      </c>
      <c r="BC136" s="15">
        <v>0.66666666666666663</v>
      </c>
      <c r="BD136" s="10">
        <v>0.54166666666666663</v>
      </c>
      <c r="BE136" s="11" t="s">
        <v>21</v>
      </c>
      <c r="BF136" s="15">
        <v>0.66666666666666663</v>
      </c>
      <c r="BG136" s="10">
        <v>0.5625</v>
      </c>
      <c r="BH136" s="11" t="s">
        <v>21</v>
      </c>
      <c r="BI136" s="15">
        <v>0.625</v>
      </c>
      <c r="BJ136" s="85"/>
      <c r="BK136" s="86"/>
      <c r="BL136" s="85"/>
      <c r="BM136" s="86"/>
      <c r="BN136" s="85"/>
      <c r="BO136" s="86"/>
      <c r="BP136" s="85"/>
      <c r="BQ136" s="86"/>
      <c r="BR136" s="8"/>
    </row>
    <row r="137" spans="2:70" x14ac:dyDescent="0.25">
      <c r="B137" s="81"/>
      <c r="C137" s="72"/>
      <c r="D137" s="75"/>
      <c r="E137" s="78"/>
      <c r="F137" s="94"/>
      <c r="G137" s="56">
        <f>(I136-G136)*24</f>
        <v>3</v>
      </c>
      <c r="H137" s="57"/>
      <c r="I137" s="58"/>
      <c r="J137" s="56">
        <f>(L136-J136)*24</f>
        <v>3</v>
      </c>
      <c r="K137" s="57"/>
      <c r="L137" s="58"/>
      <c r="M137" s="56">
        <f>(O136-M136)*24</f>
        <v>3</v>
      </c>
      <c r="N137" s="57"/>
      <c r="O137" s="58"/>
      <c r="P137" s="56">
        <f>(R136-P136)*24</f>
        <v>3</v>
      </c>
      <c r="Q137" s="57"/>
      <c r="R137" s="58"/>
      <c r="S137" s="56">
        <f>(U136-S136)*24</f>
        <v>3</v>
      </c>
      <c r="T137" s="57"/>
      <c r="U137" s="58"/>
      <c r="V137" s="56">
        <f>(X136-V136)*24</f>
        <v>3</v>
      </c>
      <c r="W137" s="57"/>
      <c r="X137" s="58"/>
      <c r="Y137" s="56">
        <f>(AA136-Y136)*24</f>
        <v>1.5</v>
      </c>
      <c r="Z137" s="57"/>
      <c r="AA137" s="58"/>
      <c r="AB137" s="85"/>
      <c r="AC137" s="86"/>
      <c r="AD137" s="85"/>
      <c r="AE137" s="86"/>
      <c r="AF137" s="85"/>
      <c r="AG137" s="86"/>
      <c r="AH137" s="85"/>
      <c r="AI137" s="86"/>
      <c r="AK137" s="81"/>
      <c r="AL137" s="72"/>
      <c r="AM137" s="75"/>
      <c r="AN137" s="78"/>
      <c r="AO137" s="56">
        <f>(AQ136-AO136)*24</f>
        <v>3</v>
      </c>
      <c r="AP137" s="57"/>
      <c r="AQ137" s="58"/>
      <c r="AR137" s="56">
        <f>(AT136-AR136)*24</f>
        <v>3</v>
      </c>
      <c r="AS137" s="57"/>
      <c r="AT137" s="58"/>
      <c r="AU137" s="56">
        <f>(AW136-AU136)*24</f>
        <v>3</v>
      </c>
      <c r="AV137" s="57"/>
      <c r="AW137" s="58"/>
      <c r="AX137" s="56">
        <f>(AZ136-AX136)*24</f>
        <v>3</v>
      </c>
      <c r="AY137" s="57"/>
      <c r="AZ137" s="58"/>
      <c r="BA137" s="56">
        <f>(BC136-BA136)*24</f>
        <v>3</v>
      </c>
      <c r="BB137" s="57"/>
      <c r="BC137" s="58"/>
      <c r="BD137" s="56">
        <f>(BF136-BD136)*24</f>
        <v>3</v>
      </c>
      <c r="BE137" s="57"/>
      <c r="BF137" s="58"/>
      <c r="BG137" s="56">
        <f>(BI136-BG136)*24</f>
        <v>1.5</v>
      </c>
      <c r="BH137" s="57"/>
      <c r="BI137" s="58"/>
      <c r="BJ137" s="85"/>
      <c r="BK137" s="86"/>
      <c r="BL137" s="85"/>
      <c r="BM137" s="86"/>
      <c r="BN137" s="85"/>
      <c r="BO137" s="86"/>
      <c r="BP137" s="85"/>
      <c r="BQ137" s="86"/>
      <c r="BR137" s="8"/>
    </row>
    <row r="138" spans="2:70" ht="15.75" thickBot="1" x14ac:dyDescent="0.3">
      <c r="B138" s="81"/>
      <c r="C138" s="72"/>
      <c r="D138" s="75"/>
      <c r="E138" s="78"/>
      <c r="F138" s="94"/>
      <c r="G138" s="59"/>
      <c r="H138" s="60"/>
      <c r="I138" s="61"/>
      <c r="J138" s="59"/>
      <c r="K138" s="60"/>
      <c r="L138" s="61"/>
      <c r="M138" s="59"/>
      <c r="N138" s="60"/>
      <c r="O138" s="61"/>
      <c r="P138" s="59"/>
      <c r="Q138" s="60"/>
      <c r="R138" s="61"/>
      <c r="S138" s="59"/>
      <c r="T138" s="60"/>
      <c r="U138" s="61"/>
      <c r="V138" s="59"/>
      <c r="W138" s="60"/>
      <c r="X138" s="61"/>
      <c r="Y138" s="59"/>
      <c r="Z138" s="60"/>
      <c r="AA138" s="61"/>
      <c r="AB138" s="85"/>
      <c r="AC138" s="86"/>
      <c r="AD138" s="85"/>
      <c r="AE138" s="86"/>
      <c r="AF138" s="85"/>
      <c r="AG138" s="86"/>
      <c r="AH138" s="85"/>
      <c r="AI138" s="86"/>
      <c r="AK138" s="81"/>
      <c r="AL138" s="72"/>
      <c r="AM138" s="75"/>
      <c r="AN138" s="78"/>
      <c r="AO138" s="59"/>
      <c r="AP138" s="60"/>
      <c r="AQ138" s="61"/>
      <c r="AR138" s="59"/>
      <c r="AS138" s="60"/>
      <c r="AT138" s="61"/>
      <c r="AU138" s="59"/>
      <c r="AV138" s="60"/>
      <c r="AW138" s="61"/>
      <c r="AX138" s="59"/>
      <c r="AY138" s="60"/>
      <c r="AZ138" s="61"/>
      <c r="BA138" s="59"/>
      <c r="BB138" s="60"/>
      <c r="BC138" s="61"/>
      <c r="BD138" s="59"/>
      <c r="BE138" s="60"/>
      <c r="BF138" s="61"/>
      <c r="BG138" s="59"/>
      <c r="BH138" s="60"/>
      <c r="BI138" s="61"/>
      <c r="BJ138" s="85"/>
      <c r="BK138" s="86"/>
      <c r="BL138" s="85"/>
      <c r="BM138" s="86"/>
      <c r="BN138" s="85"/>
      <c r="BO138" s="86"/>
      <c r="BP138" s="85"/>
      <c r="BQ138" s="86"/>
      <c r="BR138" s="8"/>
    </row>
    <row r="139" spans="2:70" ht="15.75" thickBot="1" x14ac:dyDescent="0.3">
      <c r="B139" s="81"/>
      <c r="C139" s="72"/>
      <c r="D139" s="75"/>
      <c r="E139" s="78"/>
      <c r="F139" s="94"/>
      <c r="G139" s="69" t="s">
        <v>34</v>
      </c>
      <c r="H139" s="70"/>
      <c r="I139" s="71"/>
      <c r="J139" s="69" t="s">
        <v>34</v>
      </c>
      <c r="K139" s="70"/>
      <c r="L139" s="71"/>
      <c r="M139" s="69" t="s">
        <v>34</v>
      </c>
      <c r="N139" s="70"/>
      <c r="O139" s="71"/>
      <c r="P139" s="69" t="s">
        <v>34</v>
      </c>
      <c r="Q139" s="70"/>
      <c r="R139" s="71"/>
      <c r="S139" s="69" t="s">
        <v>34</v>
      </c>
      <c r="T139" s="70"/>
      <c r="U139" s="71"/>
      <c r="V139" s="69" t="s">
        <v>34</v>
      </c>
      <c r="W139" s="70"/>
      <c r="X139" s="71"/>
      <c r="Y139" s="69" t="s">
        <v>34</v>
      </c>
      <c r="Z139" s="70"/>
      <c r="AA139" s="71"/>
      <c r="AB139" s="85"/>
      <c r="AC139" s="86"/>
      <c r="AD139" s="85"/>
      <c r="AE139" s="86"/>
      <c r="AF139" s="85"/>
      <c r="AG139" s="86"/>
      <c r="AH139" s="85"/>
      <c r="AI139" s="86"/>
      <c r="AK139" s="81"/>
      <c r="AL139" s="72"/>
      <c r="AM139" s="75"/>
      <c r="AN139" s="78"/>
      <c r="AO139" s="69" t="s">
        <v>34</v>
      </c>
      <c r="AP139" s="70"/>
      <c r="AQ139" s="71"/>
      <c r="AR139" s="69" t="s">
        <v>34</v>
      </c>
      <c r="AS139" s="70"/>
      <c r="AT139" s="71"/>
      <c r="AU139" s="69" t="s">
        <v>34</v>
      </c>
      <c r="AV139" s="70"/>
      <c r="AW139" s="71"/>
      <c r="AX139" s="69" t="s">
        <v>34</v>
      </c>
      <c r="AY139" s="70"/>
      <c r="AZ139" s="71"/>
      <c r="BA139" s="69" t="s">
        <v>34</v>
      </c>
      <c r="BB139" s="70"/>
      <c r="BC139" s="71"/>
      <c r="BD139" s="69" t="s">
        <v>34</v>
      </c>
      <c r="BE139" s="70"/>
      <c r="BF139" s="71"/>
      <c r="BG139" s="69" t="s">
        <v>34</v>
      </c>
      <c r="BH139" s="70"/>
      <c r="BI139" s="71"/>
      <c r="BJ139" s="85"/>
      <c r="BK139" s="86"/>
      <c r="BL139" s="85"/>
      <c r="BM139" s="86"/>
      <c r="BN139" s="85"/>
      <c r="BO139" s="86"/>
      <c r="BP139" s="85"/>
      <c r="BQ139" s="86"/>
      <c r="BR139" s="8"/>
    </row>
    <row r="140" spans="2:70" x14ac:dyDescent="0.25">
      <c r="B140" s="81"/>
      <c r="C140" s="72"/>
      <c r="D140" s="75"/>
      <c r="E140" s="78"/>
      <c r="F140" s="94"/>
      <c r="G140" s="56">
        <f ca="1">RANDBETWEEN(100,1000)</f>
        <v>893</v>
      </c>
      <c r="H140" s="57"/>
      <c r="I140" s="58"/>
      <c r="J140" s="56">
        <f t="shared" ref="J140" ca="1" si="194">RANDBETWEEN(100,1000)</f>
        <v>528</v>
      </c>
      <c r="K140" s="57"/>
      <c r="L140" s="58"/>
      <c r="M140" s="56">
        <f t="shared" ref="M140" ca="1" si="195">RANDBETWEEN(100,1000)</f>
        <v>322</v>
      </c>
      <c r="N140" s="57"/>
      <c r="O140" s="58"/>
      <c r="P140" s="56">
        <f t="shared" ref="P140" ca="1" si="196">RANDBETWEEN(100,1000)</f>
        <v>822</v>
      </c>
      <c r="Q140" s="57"/>
      <c r="R140" s="58"/>
      <c r="S140" s="56">
        <f t="shared" ref="S140" ca="1" si="197">RANDBETWEEN(100,1000)</f>
        <v>997</v>
      </c>
      <c r="T140" s="57"/>
      <c r="U140" s="58"/>
      <c r="V140" s="56">
        <f t="shared" ref="V140" ca="1" si="198">RANDBETWEEN(100,1000)</f>
        <v>107</v>
      </c>
      <c r="W140" s="57"/>
      <c r="X140" s="58"/>
      <c r="Y140" s="56">
        <f t="shared" ref="Y140" ca="1" si="199">RANDBETWEEN(100,1000)</f>
        <v>234</v>
      </c>
      <c r="Z140" s="57"/>
      <c r="AA140" s="58"/>
      <c r="AB140" s="85"/>
      <c r="AC140" s="86"/>
      <c r="AD140" s="85"/>
      <c r="AE140" s="86"/>
      <c r="AF140" s="85"/>
      <c r="AG140" s="86"/>
      <c r="AH140" s="85"/>
      <c r="AI140" s="86"/>
      <c r="AK140" s="81"/>
      <c r="AL140" s="72"/>
      <c r="AM140" s="75"/>
      <c r="AN140" s="78"/>
      <c r="AO140" s="56">
        <f ca="1">RANDBETWEEN(100,1000)</f>
        <v>247</v>
      </c>
      <c r="AP140" s="57"/>
      <c r="AQ140" s="58"/>
      <c r="AR140" s="56">
        <f ca="1">RANDBETWEEN(100,1000)</f>
        <v>397</v>
      </c>
      <c r="AS140" s="57"/>
      <c r="AT140" s="58"/>
      <c r="AU140" s="56">
        <f t="shared" ref="AU140" ca="1" si="200">RANDBETWEEN(100,1000)</f>
        <v>729</v>
      </c>
      <c r="AV140" s="57"/>
      <c r="AW140" s="58"/>
      <c r="AX140" s="56">
        <f t="shared" ref="AX140" ca="1" si="201">RANDBETWEEN(100,1000)</f>
        <v>748</v>
      </c>
      <c r="AY140" s="57"/>
      <c r="AZ140" s="58"/>
      <c r="BA140" s="56">
        <f t="shared" ref="BA140" ca="1" si="202">RANDBETWEEN(100,1000)</f>
        <v>896</v>
      </c>
      <c r="BB140" s="57"/>
      <c r="BC140" s="58"/>
      <c r="BD140" s="56">
        <f t="shared" ref="BD140" ca="1" si="203">RANDBETWEEN(100,1000)</f>
        <v>457</v>
      </c>
      <c r="BE140" s="57"/>
      <c r="BF140" s="58"/>
      <c r="BG140" s="56">
        <f t="shared" ref="BG140" ca="1" si="204">RANDBETWEEN(100,1000)</f>
        <v>224</v>
      </c>
      <c r="BH140" s="57"/>
      <c r="BI140" s="58"/>
      <c r="BJ140" s="85"/>
      <c r="BK140" s="86"/>
      <c r="BL140" s="85"/>
      <c r="BM140" s="86"/>
      <c r="BN140" s="85"/>
      <c r="BO140" s="86"/>
      <c r="BP140" s="85"/>
      <c r="BQ140" s="86"/>
      <c r="BR140" s="8"/>
    </row>
    <row r="141" spans="2:70" ht="15.75" thickBot="1" x14ac:dyDescent="0.3">
      <c r="B141" s="81"/>
      <c r="C141" s="72"/>
      <c r="D141" s="75"/>
      <c r="E141" s="78"/>
      <c r="F141" s="94"/>
      <c r="G141" s="59"/>
      <c r="H141" s="60"/>
      <c r="I141" s="61"/>
      <c r="J141" s="59"/>
      <c r="K141" s="60"/>
      <c r="L141" s="61"/>
      <c r="M141" s="59"/>
      <c r="N141" s="60"/>
      <c r="O141" s="61"/>
      <c r="P141" s="59"/>
      <c r="Q141" s="60"/>
      <c r="R141" s="61"/>
      <c r="S141" s="59"/>
      <c r="T141" s="60"/>
      <c r="U141" s="61"/>
      <c r="V141" s="59"/>
      <c r="W141" s="60"/>
      <c r="X141" s="61"/>
      <c r="Y141" s="59"/>
      <c r="Z141" s="60"/>
      <c r="AA141" s="61"/>
      <c r="AB141" s="85"/>
      <c r="AC141" s="86"/>
      <c r="AD141" s="85"/>
      <c r="AE141" s="86"/>
      <c r="AF141" s="85"/>
      <c r="AG141" s="86"/>
      <c r="AH141" s="85"/>
      <c r="AI141" s="86"/>
      <c r="AK141" s="81"/>
      <c r="AL141" s="72"/>
      <c r="AM141" s="75"/>
      <c r="AN141" s="78"/>
      <c r="AO141" s="59"/>
      <c r="AP141" s="60"/>
      <c r="AQ141" s="61"/>
      <c r="AR141" s="59"/>
      <c r="AS141" s="60"/>
      <c r="AT141" s="61"/>
      <c r="AU141" s="59"/>
      <c r="AV141" s="60"/>
      <c r="AW141" s="61"/>
      <c r="AX141" s="59"/>
      <c r="AY141" s="60"/>
      <c r="AZ141" s="61"/>
      <c r="BA141" s="59"/>
      <c r="BB141" s="60"/>
      <c r="BC141" s="61"/>
      <c r="BD141" s="59"/>
      <c r="BE141" s="60"/>
      <c r="BF141" s="61"/>
      <c r="BG141" s="59"/>
      <c r="BH141" s="60"/>
      <c r="BI141" s="61"/>
      <c r="BJ141" s="85"/>
      <c r="BK141" s="86"/>
      <c r="BL141" s="85"/>
      <c r="BM141" s="86"/>
      <c r="BN141" s="85"/>
      <c r="BO141" s="86"/>
      <c r="BP141" s="85"/>
      <c r="BQ141" s="86"/>
      <c r="BR141" s="8"/>
    </row>
    <row r="142" spans="2:70" ht="15.75" thickBot="1" x14ac:dyDescent="0.3">
      <c r="B142" s="81"/>
      <c r="C142" s="72"/>
      <c r="D142" s="75"/>
      <c r="E142" s="78"/>
      <c r="F142" s="94"/>
      <c r="G142" s="69" t="s">
        <v>37</v>
      </c>
      <c r="H142" s="70"/>
      <c r="I142" s="71"/>
      <c r="J142" s="69" t="s">
        <v>37</v>
      </c>
      <c r="K142" s="70"/>
      <c r="L142" s="71"/>
      <c r="M142" s="69" t="s">
        <v>37</v>
      </c>
      <c r="N142" s="70"/>
      <c r="O142" s="71"/>
      <c r="P142" s="69" t="s">
        <v>37</v>
      </c>
      <c r="Q142" s="70"/>
      <c r="R142" s="71"/>
      <c r="S142" s="69" t="s">
        <v>37</v>
      </c>
      <c r="T142" s="70"/>
      <c r="U142" s="71"/>
      <c r="V142" s="69" t="s">
        <v>37</v>
      </c>
      <c r="W142" s="70"/>
      <c r="X142" s="71"/>
      <c r="Y142" s="69" t="s">
        <v>37</v>
      </c>
      <c r="Z142" s="70"/>
      <c r="AA142" s="71"/>
      <c r="AB142" s="85"/>
      <c r="AC142" s="86"/>
      <c r="AD142" s="85"/>
      <c r="AE142" s="86"/>
      <c r="AF142" s="85"/>
      <c r="AG142" s="86"/>
      <c r="AH142" s="85"/>
      <c r="AI142" s="86"/>
      <c r="AK142" s="81"/>
      <c r="AL142" s="72"/>
      <c r="AM142" s="75"/>
      <c r="AN142" s="78"/>
      <c r="AO142" s="69" t="s">
        <v>33</v>
      </c>
      <c r="AP142" s="70"/>
      <c r="AQ142" s="71"/>
      <c r="AR142" s="69" t="s">
        <v>33</v>
      </c>
      <c r="AS142" s="70"/>
      <c r="AT142" s="71"/>
      <c r="AU142" s="69" t="s">
        <v>33</v>
      </c>
      <c r="AV142" s="70"/>
      <c r="AW142" s="71"/>
      <c r="AX142" s="69" t="s">
        <v>33</v>
      </c>
      <c r="AY142" s="70"/>
      <c r="AZ142" s="71"/>
      <c r="BA142" s="69" t="s">
        <v>33</v>
      </c>
      <c r="BB142" s="70"/>
      <c r="BC142" s="71"/>
      <c r="BD142" s="69" t="s">
        <v>33</v>
      </c>
      <c r="BE142" s="70"/>
      <c r="BF142" s="71"/>
      <c r="BG142" s="69" t="s">
        <v>33</v>
      </c>
      <c r="BH142" s="70"/>
      <c r="BI142" s="71"/>
      <c r="BJ142" s="85"/>
      <c r="BK142" s="86"/>
      <c r="BL142" s="85"/>
      <c r="BM142" s="86"/>
      <c r="BN142" s="85"/>
      <c r="BO142" s="86"/>
      <c r="BP142" s="85"/>
      <c r="BQ142" s="86"/>
      <c r="BR142" s="8"/>
    </row>
    <row r="143" spans="2:70" x14ac:dyDescent="0.25">
      <c r="B143" s="81"/>
      <c r="C143" s="72"/>
      <c r="D143" s="75"/>
      <c r="E143" s="78"/>
      <c r="F143" s="94"/>
      <c r="G143" s="91">
        <f ca="1">G140*$F$133</f>
        <v>116.09</v>
      </c>
      <c r="H143" s="62"/>
      <c r="I143" s="63"/>
      <c r="J143" s="91">
        <f t="shared" ref="J143" ca="1" si="205">J140*$F$133</f>
        <v>68.64</v>
      </c>
      <c r="K143" s="62"/>
      <c r="L143" s="63"/>
      <c r="M143" s="91">
        <f t="shared" ref="M143" ca="1" si="206">M140*$F$133</f>
        <v>41.86</v>
      </c>
      <c r="N143" s="62"/>
      <c r="O143" s="63"/>
      <c r="P143" s="91">
        <f t="shared" ref="P143" ca="1" si="207">P140*$F$133</f>
        <v>106.86</v>
      </c>
      <c r="Q143" s="62"/>
      <c r="R143" s="63"/>
      <c r="S143" s="91">
        <f t="shared" ref="S143" ca="1" si="208">S140*$F$133</f>
        <v>129.61000000000001</v>
      </c>
      <c r="T143" s="62"/>
      <c r="U143" s="63"/>
      <c r="V143" s="91">
        <f t="shared" ref="V143" ca="1" si="209">V140*$F$133</f>
        <v>13.91</v>
      </c>
      <c r="W143" s="62"/>
      <c r="X143" s="63"/>
      <c r="Y143" s="91">
        <f t="shared" ref="Y143" ca="1" si="210">Y140*$F$133</f>
        <v>30.42</v>
      </c>
      <c r="Z143" s="62"/>
      <c r="AA143" s="63"/>
      <c r="AB143" s="85"/>
      <c r="AC143" s="86"/>
      <c r="AD143" s="85"/>
      <c r="AE143" s="86"/>
      <c r="AF143" s="85"/>
      <c r="AG143" s="86"/>
      <c r="AH143" s="85"/>
      <c r="AI143" s="86"/>
      <c r="AK143" s="81"/>
      <c r="AL143" s="72"/>
      <c r="AM143" s="75"/>
      <c r="AN143" s="78"/>
      <c r="AO143" s="62">
        <f ca="1">AO140*$F$7</f>
        <v>27.17</v>
      </c>
      <c r="AP143" s="62"/>
      <c r="AQ143" s="63"/>
      <c r="AR143" s="62">
        <f ca="1">AR140*$F$7</f>
        <v>43.67</v>
      </c>
      <c r="AS143" s="62"/>
      <c r="AT143" s="63"/>
      <c r="AU143" s="62">
        <f t="shared" ref="AU143" ca="1" si="211">AU140*$F$7</f>
        <v>80.19</v>
      </c>
      <c r="AV143" s="62"/>
      <c r="AW143" s="63"/>
      <c r="AX143" s="62">
        <f t="shared" ref="AX143" ca="1" si="212">AX140*$F$7</f>
        <v>82.28</v>
      </c>
      <c r="AY143" s="62"/>
      <c r="AZ143" s="63"/>
      <c r="BA143" s="62">
        <f t="shared" ref="BA143" ca="1" si="213">BA140*$F$7</f>
        <v>98.56</v>
      </c>
      <c r="BB143" s="62"/>
      <c r="BC143" s="63"/>
      <c r="BD143" s="62">
        <f t="shared" ref="BD143" ca="1" si="214">BD140*$F$7</f>
        <v>50.27</v>
      </c>
      <c r="BE143" s="62"/>
      <c r="BF143" s="63"/>
      <c r="BG143" s="62">
        <f t="shared" ref="BG143" ca="1" si="215">BG140*$F$7</f>
        <v>24.64</v>
      </c>
      <c r="BH143" s="62"/>
      <c r="BI143" s="63"/>
      <c r="BJ143" s="85"/>
      <c r="BK143" s="86"/>
      <c r="BL143" s="85"/>
      <c r="BM143" s="86"/>
      <c r="BN143" s="85"/>
      <c r="BO143" s="86"/>
      <c r="BP143" s="85"/>
      <c r="BQ143" s="86"/>
      <c r="BR143" s="8"/>
    </row>
    <row r="144" spans="2:70" ht="15.75" thickBot="1" x14ac:dyDescent="0.3">
      <c r="B144" s="82"/>
      <c r="C144" s="73"/>
      <c r="D144" s="76"/>
      <c r="E144" s="79"/>
      <c r="F144" s="95"/>
      <c r="G144" s="92"/>
      <c r="H144" s="64"/>
      <c r="I144" s="65"/>
      <c r="J144" s="92"/>
      <c r="K144" s="64"/>
      <c r="L144" s="65"/>
      <c r="M144" s="92"/>
      <c r="N144" s="64"/>
      <c r="O144" s="65"/>
      <c r="P144" s="92"/>
      <c r="Q144" s="64"/>
      <c r="R144" s="65"/>
      <c r="S144" s="92"/>
      <c r="T144" s="64"/>
      <c r="U144" s="65"/>
      <c r="V144" s="92"/>
      <c r="W144" s="64"/>
      <c r="X144" s="65"/>
      <c r="Y144" s="92"/>
      <c r="Z144" s="64"/>
      <c r="AA144" s="65"/>
      <c r="AB144" s="87"/>
      <c r="AC144" s="88"/>
      <c r="AD144" s="87"/>
      <c r="AE144" s="88"/>
      <c r="AF144" s="87"/>
      <c r="AG144" s="88"/>
      <c r="AH144" s="87"/>
      <c r="AI144" s="88"/>
      <c r="AK144" s="81"/>
      <c r="AL144" s="72"/>
      <c r="AM144" s="75"/>
      <c r="AN144" s="78"/>
      <c r="AO144" s="64"/>
      <c r="AP144" s="64"/>
      <c r="AQ144" s="65"/>
      <c r="AR144" s="64"/>
      <c r="AS144" s="64"/>
      <c r="AT144" s="65"/>
      <c r="AU144" s="64"/>
      <c r="AV144" s="64"/>
      <c r="AW144" s="65"/>
      <c r="AX144" s="64"/>
      <c r="AY144" s="64"/>
      <c r="AZ144" s="65"/>
      <c r="BA144" s="64"/>
      <c r="BB144" s="64"/>
      <c r="BC144" s="65"/>
      <c r="BD144" s="64"/>
      <c r="BE144" s="64"/>
      <c r="BF144" s="65"/>
      <c r="BG144" s="64"/>
      <c r="BH144" s="64"/>
      <c r="BI144" s="65"/>
      <c r="BJ144" s="87"/>
      <c r="BK144" s="88"/>
      <c r="BL144" s="87"/>
      <c r="BM144" s="88"/>
      <c r="BN144" s="87"/>
      <c r="BO144" s="88"/>
      <c r="BP144" s="87"/>
      <c r="BQ144" s="88"/>
      <c r="BR144" s="8"/>
    </row>
    <row r="145" spans="2:61" x14ac:dyDescent="0.25">
      <c r="B145" s="56" t="s">
        <v>30</v>
      </c>
      <c r="C145" s="57"/>
      <c r="D145" s="57"/>
      <c r="E145" s="58"/>
      <c r="F145" s="90"/>
      <c r="G145" s="56">
        <f>SUM(G137,G134,G123,G120,G109,G106,G95,G92,G81,G78,G67,G64,G53,G50,G39,G36,G25,G22,G11,G8)</f>
        <v>70</v>
      </c>
      <c r="H145" s="57"/>
      <c r="I145" s="58"/>
      <c r="J145" s="56">
        <f>SUM(J137,J134,J123,J120,J109,J106,J95,J92,J81,J78,J67,J64,J53,J50,J39,J36,J25,J22,J11,J8)</f>
        <v>70</v>
      </c>
      <c r="K145" s="57"/>
      <c r="L145" s="58"/>
      <c r="M145" s="56">
        <f>SUM(M137,M134,M123,M120,M109,M106,M95,M92,M81,M78,M67,M64,M53,M50,M39,M36,M25,M22,M11,M8)</f>
        <v>70</v>
      </c>
      <c r="N145" s="57"/>
      <c r="O145" s="58"/>
      <c r="P145" s="56">
        <f>SUM(P137,P134,P123,P120,P109,P106,P95,P92,P81,P78,P67,P64,P53,P50,P39,P36,P25,P22,P11,P8)</f>
        <v>66</v>
      </c>
      <c r="Q145" s="57"/>
      <c r="R145" s="58"/>
      <c r="S145" s="56">
        <f>SUM(S137,S134,S123,S120,S109,S106,S95,S92,S81,S78,S67,S64,S53,S50,S39,S36,S25,S22,S11,S8)</f>
        <v>70</v>
      </c>
      <c r="T145" s="57"/>
      <c r="U145" s="58"/>
      <c r="V145" s="56">
        <f>SUM(V137,V134,V123,V120,V109,V106,V95,V92,V81,V78,V67,V64,V53,V50,V39,V36,V25,V22,V11,V8)</f>
        <v>69</v>
      </c>
      <c r="W145" s="57"/>
      <c r="X145" s="58"/>
      <c r="Y145" s="56">
        <f>SUM(Y137,Y134,Y123,Y120,Y109,Y106,Y95,Y92,Y81,Y78,Y67,Y64,Y53,Y50,Y39,Y36,Y25,Y22,Y11,Y8)</f>
        <v>53</v>
      </c>
      <c r="Z145" s="57"/>
      <c r="AA145" s="58"/>
      <c r="AK145" s="16" t="s">
        <v>30</v>
      </c>
      <c r="AL145" s="56" t="s">
        <v>28</v>
      </c>
      <c r="AM145" s="57"/>
      <c r="AN145" s="58"/>
      <c r="AO145" s="57">
        <f>SUM(AO137,AO134,AO123,AO120,AO109,AO106,AO95,AO92,AO81,AO78,AO67,AO64,AO53,AO50,AO39,AO36,AO25,AO22,AO11,AO8)</f>
        <v>70</v>
      </c>
      <c r="AP145" s="57"/>
      <c r="AQ145" s="58"/>
      <c r="AR145" s="56">
        <f>SUM(AR137,AR134,AR123,AR120,AR109,AR106,AR95,AR92,AR81,AR78,AR67,AR64,AR53,AR50,AR39,AR36,AR25,AR22,AR11,AR8)</f>
        <v>70</v>
      </c>
      <c r="AS145" s="57"/>
      <c r="AT145" s="58"/>
      <c r="AU145" s="56">
        <f>SUM(AU137,AU134,AU123,AU120,AU109,AU106,AU95,AU92,AU81,AU78,AU67,AU64,AU53,AU50,AU39,AU36,AU25,AU22,AU11,AU8)</f>
        <v>70</v>
      </c>
      <c r="AV145" s="57"/>
      <c r="AW145" s="58"/>
      <c r="AX145" s="56">
        <f>SUM(AX137,AX134,AX123,AX120,AX109,AX106,AX95,AX92,AX81,AX78,AX67,AX64,AX53,AX50,AX39,AX36,AX25,AX22,AX11,AX8)</f>
        <v>66</v>
      </c>
      <c r="AY145" s="57"/>
      <c r="AZ145" s="58"/>
      <c r="BA145" s="56">
        <f>SUM(BA137,BA134,BA123,BA120,BA109,BA106,BA95,BA92,BA81,BA78,BA67,BA64,BA53,BA50,BA39,BA36,BA25,BA22,BA11,BA8)</f>
        <v>70</v>
      </c>
      <c r="BB145" s="57"/>
      <c r="BC145" s="58"/>
      <c r="BD145" s="56">
        <f>SUM(BD137,BD134,BD123,BD120,BD109,BD106,BD95,BD92,BD81,BD78,BD67,BD64,BD53,BD50,BD39,BD36,BD25,BD22,BD11,BD8)</f>
        <v>69</v>
      </c>
      <c r="BE145" s="57"/>
      <c r="BF145" s="58"/>
      <c r="BG145" s="56">
        <f>SUM(BG137,BG134,BG123,BG120,BG109,BG106,BG95,BG92,BG81,BG78,BG67,BG64,BG53,BG50,BG39,BG36,BG25,BG22,BG11,BG8)</f>
        <v>53</v>
      </c>
      <c r="BH145" s="57"/>
      <c r="BI145" s="58"/>
    </row>
    <row r="146" spans="2:61" ht="15.75" thickBot="1" x14ac:dyDescent="0.3">
      <c r="B146" s="59"/>
      <c r="C146" s="60"/>
      <c r="D146" s="60"/>
      <c r="E146" s="61"/>
      <c r="F146" s="73"/>
      <c r="G146" s="59"/>
      <c r="H146" s="60"/>
      <c r="I146" s="61"/>
      <c r="J146" s="59"/>
      <c r="K146" s="60"/>
      <c r="L146" s="61"/>
      <c r="M146" s="59"/>
      <c r="N146" s="60"/>
      <c r="O146" s="61"/>
      <c r="P146" s="59"/>
      <c r="Q146" s="60"/>
      <c r="R146" s="61"/>
      <c r="S146" s="59"/>
      <c r="T146" s="60"/>
      <c r="U146" s="61"/>
      <c r="V146" s="59"/>
      <c r="W146" s="60"/>
      <c r="X146" s="61"/>
      <c r="Y146" s="59"/>
      <c r="Z146" s="60"/>
      <c r="AA146" s="61"/>
      <c r="AK146" s="17"/>
      <c r="AL146" s="59"/>
      <c r="AM146" s="60"/>
      <c r="AN146" s="61"/>
      <c r="AO146" s="60"/>
      <c r="AP146" s="60"/>
      <c r="AQ146" s="61"/>
      <c r="AR146" s="59"/>
      <c r="AS146" s="60"/>
      <c r="AT146" s="61"/>
      <c r="AU146" s="59"/>
      <c r="AV146" s="60"/>
      <c r="AW146" s="61"/>
      <c r="AX146" s="59"/>
      <c r="AY146" s="60"/>
      <c r="AZ146" s="61"/>
      <c r="BA146" s="59"/>
      <c r="BB146" s="60"/>
      <c r="BC146" s="61"/>
      <c r="BD146" s="59"/>
      <c r="BE146" s="60"/>
      <c r="BF146" s="61"/>
      <c r="BG146" s="59"/>
      <c r="BH146" s="60"/>
      <c r="BI146" s="61"/>
    </row>
    <row r="147" spans="2:61" x14ac:dyDescent="0.25">
      <c r="B147" s="56" t="s">
        <v>31</v>
      </c>
      <c r="C147" s="57"/>
      <c r="D147" s="57"/>
      <c r="E147" s="58"/>
      <c r="F147" s="90"/>
      <c r="G147" s="91">
        <f ca="1">(G137+G134)*$E$133+(G123+G120)*$E$119+(G109+G106)*$E$105+(G95+G92)*$E$91+(G81+G78)*$E$77+(G67+G64)*$E$63+(G53+G50)*$E$49+(G39+G36)*$E$35+(G25+G22)*$E$21+(G11+G8)*$E$7</f>
        <v>1407</v>
      </c>
      <c r="H147" s="57"/>
      <c r="I147" s="58"/>
      <c r="J147" s="91">
        <f ca="1">(J137+J134)*$E$133+(J123+J120)*$E$119+(J109+J106)*$E$105+(J95+J92)*$E$91+(J81+J78)*$E$77+(J67+J64)*$E$63+(J53+J50)*$E$49+(J39+J36)*$E$35+(J25+J22)*$E$21+(J11+J8)*$E$7</f>
        <v>1407</v>
      </c>
      <c r="K147" s="57"/>
      <c r="L147" s="58"/>
      <c r="M147" s="91">
        <f ca="1">(M137+M134)*$E$133+(M123+M120)*$E$119+(M109+M106)*$E$105+(M95+M92)*$E$91+(M81+M78)*$E$77+(M67+M64)*$E$63+(M53+M50)*$E$49+(M39+M36)*$E$35+(M25+M22)*$E$21+(M11+M8)*$E$7</f>
        <v>1407</v>
      </c>
      <c r="N147" s="57"/>
      <c r="O147" s="58"/>
      <c r="P147" s="91">
        <f ca="1">(P137+P134)*$E$133+(P123+P120)*$E$119+(P109+P106)*$E$105+(P95+P92)*$E$91+(P81+P78)*$E$77+(P67+P64)*$E$63+(P53+P50)*$E$49+(P39+P36)*$E$35+(P25+P22)*$E$21+(P11+P8)*$E$7</f>
        <v>1328</v>
      </c>
      <c r="Q147" s="57"/>
      <c r="R147" s="58"/>
      <c r="S147" s="91">
        <f ca="1">(S137+S134)*$E$133+(S123+S120)*$E$119+(S109+S106)*$E$105+(S95+S92)*$E$91+(S81+S78)*$E$77+(S67+S64)*$E$63+(S53+S50)*$E$49+(S39+S36)*$E$35+(S25+S22)*$E$21+(S11+S8)*$E$7</f>
        <v>1407</v>
      </c>
      <c r="T147" s="57"/>
      <c r="U147" s="58"/>
      <c r="V147" s="91">
        <f ca="1">(V137+V134)*$E$133+(V123+V120)*$E$119+(V109+V106)*$E$105+(V95+V92)*$E$91+(V81+V78)*$E$77+(V67+V64)*$E$63+(V53+V50)*$E$49+(V39+V36)*$E$35+(V25+V22)*$E$21+(V11+V8)*$E$7</f>
        <v>1390</v>
      </c>
      <c r="W147" s="57"/>
      <c r="X147" s="58"/>
      <c r="Y147" s="91">
        <f ca="1">(Y137+Y134)*$E$133+(Y123+Y120)*$E$119+(Y109+Y106)*$E$105+(Y95+Y92)*$E$91+(Y81+Y78)*$E$77+(Y67+Y64)*$E$63+(Y53+Y50)*$E$49+(Y39+Y36)*$E$35+(Y25+Y22)*$E$21+(Y11+Y8)*$E$7</f>
        <v>1078.25</v>
      </c>
      <c r="Z147" s="57"/>
      <c r="AA147" s="58"/>
      <c r="AK147" s="9" t="s">
        <v>31</v>
      </c>
      <c r="AL147" s="56" t="s">
        <v>32</v>
      </c>
      <c r="AM147" s="57"/>
      <c r="AN147" s="58"/>
      <c r="AO147" s="62">
        <f ca="1">(AO137+AO134)*$E$133+(AO123+AO120)*$E$119+(AO109+AO106)*$E$105+(AO95+AO92)*$E$91+(AO81+AO78)*$E$77+(AO67+AO64)*$E$63+(AO53+AO50)*$E$49+(AO39+AO36)*$E$35+(AO25+AO22)*$E$21+(AO11+AO8)*$E$7</f>
        <v>1407</v>
      </c>
      <c r="AP147" s="57"/>
      <c r="AQ147" s="58"/>
      <c r="AR147" s="91">
        <f ca="1">(AR137+AR134)*$E$133+(AR123+AR120)*$E$119+(AR109+AR106)*$E$105+(AR95+AR92)*$E$91+(AR81+AR78)*$E$77+(AR67+AR64)*$E$63+(AR53+AR50)*$E$49+(AR39+AR36)*$E$35+(AR25+AR22)*$E$21+(AR11+AR8)*$E$7</f>
        <v>1407</v>
      </c>
      <c r="AS147" s="57"/>
      <c r="AT147" s="58"/>
      <c r="AU147" s="91">
        <f ca="1">(AU137+AU134)*$E$133+(AU123+AU120)*$E$119+(AU109+AU106)*$E$105+(AU95+AU92)*$E$91+(AU81+AU78)*$E$77+(AU67+AU64)*$E$63+(AU53+AU50)*$E$49+(AU39+AU36)*$E$35+(AU25+AU22)*$E$21+(AU11+AU8)*$E$7</f>
        <v>1407</v>
      </c>
      <c r="AV147" s="57"/>
      <c r="AW147" s="58"/>
      <c r="AX147" s="91">
        <f ca="1">(AX137+AX134)*$E$133+(AX123+AX120)*$E$119+(AX109+AX106)*$E$105+(AX95+AX92)*$E$91+(AX81+AX78)*$E$77+(AX67+AX64)*$E$63+(AX53+AX50)*$E$49+(AX39+AX36)*$E$35+(AX25+AX22)*$E$21+(AX11+AX8)*$E$7</f>
        <v>1328</v>
      </c>
      <c r="AY147" s="57"/>
      <c r="AZ147" s="58"/>
      <c r="BA147" s="91">
        <f ca="1">(BA137+BA134)*$E$133+(BA123+BA120)*$E$119+(BA109+BA106)*$E$105+(BA95+BA92)*$E$91+(BA81+BA78)*$E$77+(BA67+BA64)*$E$63+(BA53+BA50)*$E$49+(BA39+BA36)*$E$35+(BA25+BA22)*$E$21+(BA11+BA8)*$E$7</f>
        <v>1407</v>
      </c>
      <c r="BB147" s="57"/>
      <c r="BC147" s="58"/>
      <c r="BD147" s="91">
        <f ca="1">(BD137+BD134)*$E$133+(BD123+BD120)*$E$119+(BD109+BD106)*$E$105+(BD95+BD92)*$E$91+(BD81+BD78)*$E$77+(BD67+BD64)*$E$63+(BD53+BD50)*$E$49+(BD39+BD36)*$E$35+(BD25+BD22)*$E$21+(BD11+BD8)*$E$7</f>
        <v>1390</v>
      </c>
      <c r="BE147" s="57"/>
      <c r="BF147" s="58"/>
      <c r="BG147" s="91">
        <f ca="1">(BG137+BG134)*$E$133+(BG123+BG120)*$E$119+(BG109+BG106)*$E$105+(BG95+BG92)*$E$91+(BG81+BG78)*$E$77+(BG67+BG64)*$E$63+(BG53+BG50)*$E$49+(BG39+BG36)*$E$35+(BG25+BG22)*$E$21+(BG11+BG8)*$E$7</f>
        <v>1078.25</v>
      </c>
      <c r="BH147" s="57"/>
      <c r="BI147" s="58"/>
    </row>
    <row r="148" spans="2:61" ht="15.75" thickBot="1" x14ac:dyDescent="0.3">
      <c r="B148" s="59"/>
      <c r="C148" s="60"/>
      <c r="D148" s="60"/>
      <c r="E148" s="61"/>
      <c r="F148" s="73"/>
      <c r="G148" s="59"/>
      <c r="H148" s="60"/>
      <c r="I148" s="61"/>
      <c r="J148" s="59"/>
      <c r="K148" s="60"/>
      <c r="L148" s="61"/>
      <c r="M148" s="59"/>
      <c r="N148" s="60"/>
      <c r="O148" s="61"/>
      <c r="P148" s="59"/>
      <c r="Q148" s="60"/>
      <c r="R148" s="61"/>
      <c r="S148" s="59"/>
      <c r="T148" s="60"/>
      <c r="U148" s="61"/>
      <c r="V148" s="59"/>
      <c r="W148" s="60"/>
      <c r="X148" s="61"/>
      <c r="Y148" s="59"/>
      <c r="Z148" s="60"/>
      <c r="AA148" s="61"/>
      <c r="AK148" s="17"/>
      <c r="AL148" s="59"/>
      <c r="AM148" s="60"/>
      <c r="AN148" s="61"/>
      <c r="AO148" s="60"/>
      <c r="AP148" s="60"/>
      <c r="AQ148" s="61"/>
      <c r="AR148" s="59"/>
      <c r="AS148" s="60"/>
      <c r="AT148" s="61"/>
      <c r="AU148" s="59"/>
      <c r="AV148" s="60"/>
      <c r="AW148" s="61"/>
      <c r="AX148" s="59"/>
      <c r="AY148" s="60"/>
      <c r="AZ148" s="61"/>
      <c r="BA148" s="59"/>
      <c r="BB148" s="60"/>
      <c r="BC148" s="61"/>
      <c r="BD148" s="59"/>
      <c r="BE148" s="60"/>
      <c r="BF148" s="61"/>
      <c r="BG148" s="59"/>
      <c r="BH148" s="60"/>
      <c r="BI148" s="61"/>
    </row>
  </sheetData>
  <mergeCells count="1477">
    <mergeCell ref="BZ28:BZ30"/>
    <mergeCell ref="BZ32:BZ34"/>
    <mergeCell ref="BZ40:BZ42"/>
    <mergeCell ref="CA36:CA38"/>
    <mergeCell ref="CA32:CA34"/>
    <mergeCell ref="CA28:CA30"/>
    <mergeCell ref="CA24:CA26"/>
    <mergeCell ref="CA20:CA22"/>
    <mergeCell ref="CA16:CA18"/>
    <mergeCell ref="BX44:BX46"/>
    <mergeCell ref="BY44:BY46"/>
    <mergeCell ref="BZ44:BZ46"/>
    <mergeCell ref="CA44:CA46"/>
    <mergeCell ref="CA40:CA42"/>
    <mergeCell ref="BY40:BY42"/>
    <mergeCell ref="BU44:BW46"/>
    <mergeCell ref="BT43:BW43"/>
    <mergeCell ref="BT39:BW39"/>
    <mergeCell ref="BT35:BW35"/>
    <mergeCell ref="BT31:BW31"/>
    <mergeCell ref="BT27:BW27"/>
    <mergeCell ref="BX28:BX30"/>
    <mergeCell ref="BX32:BX34"/>
    <mergeCell ref="BY28:BY30"/>
    <mergeCell ref="BY32:BY34"/>
    <mergeCell ref="BX20:BX22"/>
    <mergeCell ref="BX24:BX26"/>
    <mergeCell ref="BY20:BY22"/>
    <mergeCell ref="BY24:BY26"/>
    <mergeCell ref="BZ20:BZ22"/>
    <mergeCell ref="BZ24:BZ26"/>
    <mergeCell ref="BX16:BX18"/>
    <mergeCell ref="CA8:CA10"/>
    <mergeCell ref="BT11:BW11"/>
    <mergeCell ref="BU16:BW18"/>
    <mergeCell ref="BU20:BW22"/>
    <mergeCell ref="BU12:BW14"/>
    <mergeCell ref="BU24:BW26"/>
    <mergeCell ref="BT23:BW23"/>
    <mergeCell ref="BT19:BW19"/>
    <mergeCell ref="BT15:BW15"/>
    <mergeCell ref="BX12:BX14"/>
    <mergeCell ref="BT44:BT46"/>
    <mergeCell ref="BT7:BW7"/>
    <mergeCell ref="BU8:BW10"/>
    <mergeCell ref="BX8:BX10"/>
    <mergeCell ref="BY8:BY10"/>
    <mergeCell ref="BZ8:BZ10"/>
    <mergeCell ref="BU28:BW30"/>
    <mergeCell ref="BU32:BW34"/>
    <mergeCell ref="BU36:BW38"/>
    <mergeCell ref="BT8:BT10"/>
    <mergeCell ref="BT12:BT14"/>
    <mergeCell ref="BT16:BT18"/>
    <mergeCell ref="BT24:BT26"/>
    <mergeCell ref="BT20:BT22"/>
    <mergeCell ref="BT36:BT38"/>
    <mergeCell ref="BT40:BT42"/>
    <mergeCell ref="BU40:BW42"/>
    <mergeCell ref="BX36:BX38"/>
    <mergeCell ref="BX40:BX42"/>
    <mergeCell ref="BY36:BY38"/>
    <mergeCell ref="BT28:BT30"/>
    <mergeCell ref="BT32:BT34"/>
    <mergeCell ref="CA12:CA14"/>
    <mergeCell ref="BY12:BY14"/>
    <mergeCell ref="BY16:BY18"/>
    <mergeCell ref="BZ12:BZ14"/>
    <mergeCell ref="BZ16:BZ18"/>
    <mergeCell ref="BU5:CA6"/>
    <mergeCell ref="BN131:BO132"/>
    <mergeCell ref="BP131:BQ132"/>
    <mergeCell ref="BN133:BO144"/>
    <mergeCell ref="BP133:BQ144"/>
    <mergeCell ref="B4:BQ4"/>
    <mergeCell ref="BN105:BO116"/>
    <mergeCell ref="BP105:BQ116"/>
    <mergeCell ref="BN117:BO118"/>
    <mergeCell ref="BP117:BQ118"/>
    <mergeCell ref="BN119:BO130"/>
    <mergeCell ref="BP119:BQ130"/>
    <mergeCell ref="BN89:BO90"/>
    <mergeCell ref="BP89:BQ90"/>
    <mergeCell ref="BN91:BO102"/>
    <mergeCell ref="BP91:BQ102"/>
    <mergeCell ref="BN103:BO104"/>
    <mergeCell ref="BP103:BQ104"/>
    <mergeCell ref="BN63:BO74"/>
    <mergeCell ref="BP63:BQ74"/>
    <mergeCell ref="BN75:BO76"/>
    <mergeCell ref="BP75:BQ76"/>
    <mergeCell ref="BN77:BO88"/>
    <mergeCell ref="BP77:BQ88"/>
    <mergeCell ref="BN47:BO48"/>
    <mergeCell ref="BP47:BQ48"/>
    <mergeCell ref="BN49:BO60"/>
    <mergeCell ref="BG140:BI141"/>
    <mergeCell ref="AO142:AQ142"/>
    <mergeCell ref="AR142:AT142"/>
    <mergeCell ref="AU142:AW142"/>
    <mergeCell ref="AX142:AZ142"/>
    <mergeCell ref="BA142:BC142"/>
    <mergeCell ref="BD142:BF142"/>
    <mergeCell ref="BG142:BI142"/>
    <mergeCell ref="AO140:AQ141"/>
    <mergeCell ref="AR140:AT141"/>
    <mergeCell ref="AU140:AW141"/>
    <mergeCell ref="AX140:AZ141"/>
    <mergeCell ref="BA140:BC141"/>
    <mergeCell ref="BD140:BF141"/>
    <mergeCell ref="BG128:BI128"/>
    <mergeCell ref="AO139:AQ139"/>
    <mergeCell ref="AR139:AT139"/>
    <mergeCell ref="AX137:AZ138"/>
    <mergeCell ref="BA137:BC138"/>
    <mergeCell ref="BD137:BF138"/>
    <mergeCell ref="BP49:BQ60"/>
    <mergeCell ref="BN61:BO62"/>
    <mergeCell ref="BP61:BQ62"/>
    <mergeCell ref="BN21:BO32"/>
    <mergeCell ref="BP21:BQ32"/>
    <mergeCell ref="BN33:BO34"/>
    <mergeCell ref="BP33:BQ34"/>
    <mergeCell ref="BN35:BO46"/>
    <mergeCell ref="BP35:BQ46"/>
    <mergeCell ref="BN5:BO6"/>
    <mergeCell ref="BP5:BQ6"/>
    <mergeCell ref="BN7:BO18"/>
    <mergeCell ref="BP7:BQ18"/>
    <mergeCell ref="BN19:BO20"/>
    <mergeCell ref="BP19:BQ20"/>
    <mergeCell ref="AU112:AW113"/>
    <mergeCell ref="AX112:AZ113"/>
    <mergeCell ref="BA112:BC113"/>
    <mergeCell ref="BD112:BF113"/>
    <mergeCell ref="AU139:AW139"/>
    <mergeCell ref="AX139:AZ139"/>
    <mergeCell ref="BA139:BC139"/>
    <mergeCell ref="BD139:BF139"/>
    <mergeCell ref="BG139:BI139"/>
    <mergeCell ref="AO128:AQ128"/>
    <mergeCell ref="AR128:AT128"/>
    <mergeCell ref="AU128:AW128"/>
    <mergeCell ref="AX128:AZ128"/>
    <mergeCell ref="BA128:BC128"/>
    <mergeCell ref="BD128:BF128"/>
    <mergeCell ref="BG125:BI125"/>
    <mergeCell ref="AO126:AQ127"/>
    <mergeCell ref="AR126:AT127"/>
    <mergeCell ref="AU126:AW127"/>
    <mergeCell ref="AX126:AZ127"/>
    <mergeCell ref="BA126:BC127"/>
    <mergeCell ref="BD126:BF127"/>
    <mergeCell ref="BG126:BI127"/>
    <mergeCell ref="AO125:AQ125"/>
    <mergeCell ref="AR125:AT125"/>
    <mergeCell ref="AU125:AW125"/>
    <mergeCell ref="AX125:AZ125"/>
    <mergeCell ref="BA125:BC125"/>
    <mergeCell ref="BD125:BF125"/>
    <mergeCell ref="BG134:BI135"/>
    <mergeCell ref="AO137:AQ138"/>
    <mergeCell ref="AR137:AT138"/>
    <mergeCell ref="BD100:BF100"/>
    <mergeCell ref="BG100:BI100"/>
    <mergeCell ref="BA84:BC85"/>
    <mergeCell ref="BD84:BF85"/>
    <mergeCell ref="BG84:BI85"/>
    <mergeCell ref="BG86:BI86"/>
    <mergeCell ref="AO97:AQ97"/>
    <mergeCell ref="AR97:AT97"/>
    <mergeCell ref="AU97:AW97"/>
    <mergeCell ref="AX97:AZ97"/>
    <mergeCell ref="BA97:BC97"/>
    <mergeCell ref="BD97:BF97"/>
    <mergeCell ref="BA95:BC96"/>
    <mergeCell ref="BD95:BF96"/>
    <mergeCell ref="BG95:BI96"/>
    <mergeCell ref="AO87:AQ88"/>
    <mergeCell ref="AR87:AT88"/>
    <mergeCell ref="AU87:AW88"/>
    <mergeCell ref="AX87:AZ88"/>
    <mergeCell ref="BA87:BC88"/>
    <mergeCell ref="BD87:BF88"/>
    <mergeCell ref="BG87:BI88"/>
    <mergeCell ref="AR84:AT85"/>
    <mergeCell ref="AU84:AW85"/>
    <mergeCell ref="AX84:AZ85"/>
    <mergeCell ref="BD72:BF72"/>
    <mergeCell ref="BG72:BI72"/>
    <mergeCell ref="AO83:AQ83"/>
    <mergeCell ref="AR83:AT83"/>
    <mergeCell ref="AU83:AW83"/>
    <mergeCell ref="AX83:AZ83"/>
    <mergeCell ref="BA83:BC83"/>
    <mergeCell ref="BD83:BF83"/>
    <mergeCell ref="BG83:BI83"/>
    <mergeCell ref="AU70:AW71"/>
    <mergeCell ref="AX70:AZ71"/>
    <mergeCell ref="BA70:BC71"/>
    <mergeCell ref="BD70:BF71"/>
    <mergeCell ref="BG70:BI71"/>
    <mergeCell ref="AO72:AQ72"/>
    <mergeCell ref="AR72:AT72"/>
    <mergeCell ref="AU72:AW72"/>
    <mergeCell ref="AX72:AZ72"/>
    <mergeCell ref="BA72:BC72"/>
    <mergeCell ref="BA81:BC82"/>
    <mergeCell ref="BD81:BF82"/>
    <mergeCell ref="BG81:BI82"/>
    <mergeCell ref="AO73:AQ74"/>
    <mergeCell ref="AR73:AT74"/>
    <mergeCell ref="AU73:AW74"/>
    <mergeCell ref="AX73:AZ74"/>
    <mergeCell ref="BA73:BC74"/>
    <mergeCell ref="BD73:BF74"/>
    <mergeCell ref="BG73:BI74"/>
    <mergeCell ref="BD78:BF79"/>
    <mergeCell ref="BG78:BI79"/>
    <mergeCell ref="AX56:AZ57"/>
    <mergeCell ref="BA56:BC57"/>
    <mergeCell ref="BD56:BF57"/>
    <mergeCell ref="BG56:BI57"/>
    <mergeCell ref="AO58:AQ58"/>
    <mergeCell ref="AR58:AT58"/>
    <mergeCell ref="AU58:AW58"/>
    <mergeCell ref="AX58:AZ58"/>
    <mergeCell ref="BA58:BC58"/>
    <mergeCell ref="BA67:BC68"/>
    <mergeCell ref="BD67:BF68"/>
    <mergeCell ref="BG67:BI68"/>
    <mergeCell ref="AO59:AQ60"/>
    <mergeCell ref="AR59:AT60"/>
    <mergeCell ref="AU59:AW60"/>
    <mergeCell ref="AX59:AZ60"/>
    <mergeCell ref="BA59:BC60"/>
    <mergeCell ref="BD59:BF60"/>
    <mergeCell ref="BG59:BI60"/>
    <mergeCell ref="BD42:BF43"/>
    <mergeCell ref="BG42:BI43"/>
    <mergeCell ref="BG28:BI29"/>
    <mergeCell ref="AO30:AQ30"/>
    <mergeCell ref="AR30:AT30"/>
    <mergeCell ref="AU30:AW30"/>
    <mergeCell ref="AX30:AZ30"/>
    <mergeCell ref="BA30:BC30"/>
    <mergeCell ref="BD30:BF30"/>
    <mergeCell ref="BG30:BI30"/>
    <mergeCell ref="BA53:BC54"/>
    <mergeCell ref="BD53:BF54"/>
    <mergeCell ref="BG53:BI54"/>
    <mergeCell ref="BG39:BI40"/>
    <mergeCell ref="AO45:AQ46"/>
    <mergeCell ref="AR45:AT46"/>
    <mergeCell ref="AU45:AW46"/>
    <mergeCell ref="AX45:AZ46"/>
    <mergeCell ref="AX14:AZ15"/>
    <mergeCell ref="BA14:BC15"/>
    <mergeCell ref="BD14:BF15"/>
    <mergeCell ref="BG14:BI15"/>
    <mergeCell ref="AO13:AQ13"/>
    <mergeCell ref="AR13:AT13"/>
    <mergeCell ref="AU13:AW13"/>
    <mergeCell ref="AX13:AZ13"/>
    <mergeCell ref="BA13:BC13"/>
    <mergeCell ref="BD13:BF13"/>
    <mergeCell ref="BG22:BI23"/>
    <mergeCell ref="AO25:AQ26"/>
    <mergeCell ref="AR25:AT26"/>
    <mergeCell ref="AU25:AW26"/>
    <mergeCell ref="AX25:AZ26"/>
    <mergeCell ref="BA25:BC26"/>
    <mergeCell ref="BD25:BF26"/>
    <mergeCell ref="BG25:BI26"/>
    <mergeCell ref="AH19:AI20"/>
    <mergeCell ref="AH21:AI32"/>
    <mergeCell ref="AH33:AI34"/>
    <mergeCell ref="AH35:AI46"/>
    <mergeCell ref="AH47:AI48"/>
    <mergeCell ref="AH49:AI60"/>
    <mergeCell ref="AF75:AG76"/>
    <mergeCell ref="AF77:AG88"/>
    <mergeCell ref="AF89:AG90"/>
    <mergeCell ref="AF91:AG102"/>
    <mergeCell ref="AF103:AG104"/>
    <mergeCell ref="AF105:AG116"/>
    <mergeCell ref="BG16:BI16"/>
    <mergeCell ref="AO27:AQ27"/>
    <mergeCell ref="AR27:AT27"/>
    <mergeCell ref="AU27:AW27"/>
    <mergeCell ref="AX27:AZ27"/>
    <mergeCell ref="BA27:BC27"/>
    <mergeCell ref="BD27:BF27"/>
    <mergeCell ref="BG27:BI27"/>
    <mergeCell ref="AU44:AW44"/>
    <mergeCell ref="AX44:AZ44"/>
    <mergeCell ref="BA44:BC44"/>
    <mergeCell ref="BD44:BF44"/>
    <mergeCell ref="BG44:BI44"/>
    <mergeCell ref="BG55:BI55"/>
    <mergeCell ref="BA41:BC41"/>
    <mergeCell ref="BD41:BF41"/>
    <mergeCell ref="BG41:BI41"/>
    <mergeCell ref="AO42:AQ43"/>
    <mergeCell ref="AR42:AT43"/>
    <mergeCell ref="AU42:AW43"/>
    <mergeCell ref="G128:I128"/>
    <mergeCell ref="J128:L128"/>
    <mergeCell ref="AH103:AI104"/>
    <mergeCell ref="AH105:AI116"/>
    <mergeCell ref="AH117:AI118"/>
    <mergeCell ref="AH119:AI130"/>
    <mergeCell ref="AH131:AI132"/>
    <mergeCell ref="AH133:AI144"/>
    <mergeCell ref="AH61:AI62"/>
    <mergeCell ref="AH63:AI74"/>
    <mergeCell ref="AH75:AI76"/>
    <mergeCell ref="AH77:AI88"/>
    <mergeCell ref="AH89:AI90"/>
    <mergeCell ref="AH91:AI102"/>
    <mergeCell ref="AF117:AG118"/>
    <mergeCell ref="AF119:AG130"/>
    <mergeCell ref="AF131:AG132"/>
    <mergeCell ref="AF133:AG144"/>
    <mergeCell ref="G126:I127"/>
    <mergeCell ref="J125:L125"/>
    <mergeCell ref="M125:O125"/>
    <mergeCell ref="P125:R125"/>
    <mergeCell ref="S125:U125"/>
    <mergeCell ref="V142:X142"/>
    <mergeCell ref="Y142:AA142"/>
    <mergeCell ref="AF19:AG20"/>
    <mergeCell ref="AF21:AG32"/>
    <mergeCell ref="AF33:AG34"/>
    <mergeCell ref="AF35:AG46"/>
    <mergeCell ref="AF47:AG48"/>
    <mergeCell ref="AF49:AG60"/>
    <mergeCell ref="AF61:AG62"/>
    <mergeCell ref="AF63:AG74"/>
    <mergeCell ref="M139:O139"/>
    <mergeCell ref="P139:R139"/>
    <mergeCell ref="S139:U139"/>
    <mergeCell ref="V139:X139"/>
    <mergeCell ref="Y139:AA139"/>
    <mergeCell ref="G142:I142"/>
    <mergeCell ref="J142:L142"/>
    <mergeCell ref="M142:O142"/>
    <mergeCell ref="P142:R142"/>
    <mergeCell ref="S142:U142"/>
    <mergeCell ref="Y128:AA128"/>
    <mergeCell ref="G139:I139"/>
    <mergeCell ref="G140:I141"/>
    <mergeCell ref="J140:L141"/>
    <mergeCell ref="M140:O141"/>
    <mergeCell ref="P140:R141"/>
    <mergeCell ref="S140:U141"/>
    <mergeCell ref="Y112:AA113"/>
    <mergeCell ref="G114:I114"/>
    <mergeCell ref="J114:L114"/>
    <mergeCell ref="M114:O114"/>
    <mergeCell ref="P114:R114"/>
    <mergeCell ref="S114:U114"/>
    <mergeCell ref="V114:X114"/>
    <mergeCell ref="Y114:AA114"/>
    <mergeCell ref="G112:I113"/>
    <mergeCell ref="J112:L113"/>
    <mergeCell ref="M112:O113"/>
    <mergeCell ref="P112:R113"/>
    <mergeCell ref="S112:U113"/>
    <mergeCell ref="V112:X113"/>
    <mergeCell ref="Y100:AA100"/>
    <mergeCell ref="G111:I111"/>
    <mergeCell ref="J111:L111"/>
    <mergeCell ref="M111:O111"/>
    <mergeCell ref="P111:R111"/>
    <mergeCell ref="S111:U111"/>
    <mergeCell ref="V111:X111"/>
    <mergeCell ref="Y111:AA111"/>
    <mergeCell ref="G100:I100"/>
    <mergeCell ref="J100:L100"/>
    <mergeCell ref="M100:O100"/>
    <mergeCell ref="P100:R100"/>
    <mergeCell ref="S100:U100"/>
    <mergeCell ref="V100:X100"/>
    <mergeCell ref="G109:I110"/>
    <mergeCell ref="J109:L110"/>
    <mergeCell ref="G101:I102"/>
    <mergeCell ref="J101:L102"/>
    <mergeCell ref="P70:R71"/>
    <mergeCell ref="S70:U71"/>
    <mergeCell ref="V70:X71"/>
    <mergeCell ref="Y70:AA71"/>
    <mergeCell ref="G69:I69"/>
    <mergeCell ref="J69:L69"/>
    <mergeCell ref="M69:O69"/>
    <mergeCell ref="P69:R69"/>
    <mergeCell ref="S69:U69"/>
    <mergeCell ref="V69:X69"/>
    <mergeCell ref="Y56:AA57"/>
    <mergeCell ref="G58:I58"/>
    <mergeCell ref="V98:X99"/>
    <mergeCell ref="Y98:AA99"/>
    <mergeCell ref="J97:L97"/>
    <mergeCell ref="M97:O97"/>
    <mergeCell ref="P97:R97"/>
    <mergeCell ref="S97:U97"/>
    <mergeCell ref="V97:X97"/>
    <mergeCell ref="Y97:AA97"/>
    <mergeCell ref="G97:I97"/>
    <mergeCell ref="G98:I99"/>
    <mergeCell ref="J98:L99"/>
    <mergeCell ref="M98:O99"/>
    <mergeCell ref="P98:R99"/>
    <mergeCell ref="S98:U99"/>
    <mergeCell ref="Y84:AA85"/>
    <mergeCell ref="G86:I86"/>
    <mergeCell ref="J86:L86"/>
    <mergeCell ref="M86:O86"/>
    <mergeCell ref="P86:R86"/>
    <mergeCell ref="S86:U86"/>
    <mergeCell ref="G44:I44"/>
    <mergeCell ref="J44:L44"/>
    <mergeCell ref="M44:O44"/>
    <mergeCell ref="P44:R44"/>
    <mergeCell ref="S44:U44"/>
    <mergeCell ref="V44:X44"/>
    <mergeCell ref="Y50:AA51"/>
    <mergeCell ref="G53:I54"/>
    <mergeCell ref="J53:L54"/>
    <mergeCell ref="M53:O54"/>
    <mergeCell ref="P53:R54"/>
    <mergeCell ref="S53:U54"/>
    <mergeCell ref="Y72:AA72"/>
    <mergeCell ref="D6:E6"/>
    <mergeCell ref="F5:F6"/>
    <mergeCell ref="G83:I83"/>
    <mergeCell ref="J83:L83"/>
    <mergeCell ref="M83:O83"/>
    <mergeCell ref="P83:R83"/>
    <mergeCell ref="S83:U83"/>
    <mergeCell ref="V83:X83"/>
    <mergeCell ref="Y83:AA83"/>
    <mergeCell ref="G72:I72"/>
    <mergeCell ref="J72:L72"/>
    <mergeCell ref="M72:O72"/>
    <mergeCell ref="P72:R72"/>
    <mergeCell ref="S72:U72"/>
    <mergeCell ref="V72:X72"/>
    <mergeCell ref="Y69:AA69"/>
    <mergeCell ref="G70:I71"/>
    <mergeCell ref="J70:L71"/>
    <mergeCell ref="M70:O71"/>
    <mergeCell ref="J41:L41"/>
    <mergeCell ref="M41:O41"/>
    <mergeCell ref="P41:R41"/>
    <mergeCell ref="S41:U41"/>
    <mergeCell ref="V41:X41"/>
    <mergeCell ref="Y41:AA41"/>
    <mergeCell ref="J30:L30"/>
    <mergeCell ref="M30:O30"/>
    <mergeCell ref="P30:R30"/>
    <mergeCell ref="S30:U30"/>
    <mergeCell ref="V30:X30"/>
    <mergeCell ref="Y30:AA30"/>
    <mergeCell ref="Y31:AA32"/>
    <mergeCell ref="J58:L58"/>
    <mergeCell ref="M58:O58"/>
    <mergeCell ref="P58:R58"/>
    <mergeCell ref="S58:U58"/>
    <mergeCell ref="V58:X58"/>
    <mergeCell ref="Y58:AA58"/>
    <mergeCell ref="J56:L57"/>
    <mergeCell ref="M56:O57"/>
    <mergeCell ref="P56:R57"/>
    <mergeCell ref="S56:U57"/>
    <mergeCell ref="V56:X57"/>
    <mergeCell ref="Y44:AA44"/>
    <mergeCell ref="J55:L55"/>
    <mergeCell ref="M55:O55"/>
    <mergeCell ref="P55:R55"/>
    <mergeCell ref="S55:U55"/>
    <mergeCell ref="V55:X55"/>
    <mergeCell ref="Y55:AA55"/>
    <mergeCell ref="V27:X27"/>
    <mergeCell ref="Y27:AA27"/>
    <mergeCell ref="J28:L29"/>
    <mergeCell ref="M28:O29"/>
    <mergeCell ref="P28:R29"/>
    <mergeCell ref="S28:U29"/>
    <mergeCell ref="V28:X29"/>
    <mergeCell ref="Y28:AA29"/>
    <mergeCell ref="AF5:AG6"/>
    <mergeCell ref="AF7:AG18"/>
    <mergeCell ref="AH5:AI6"/>
    <mergeCell ref="AH7:AI18"/>
    <mergeCell ref="G27:I27"/>
    <mergeCell ref="G28:I29"/>
    <mergeCell ref="J27:L27"/>
    <mergeCell ref="M27:O27"/>
    <mergeCell ref="P27:R27"/>
    <mergeCell ref="S27:U27"/>
    <mergeCell ref="Y14:AA15"/>
    <mergeCell ref="J16:L16"/>
    <mergeCell ref="M16:O16"/>
    <mergeCell ref="P16:R16"/>
    <mergeCell ref="S16:U16"/>
    <mergeCell ref="V16:X16"/>
    <mergeCell ref="Y16:AA16"/>
    <mergeCell ref="J14:L15"/>
    <mergeCell ref="M13:O13"/>
    <mergeCell ref="P13:R13"/>
    <mergeCell ref="S13:U13"/>
    <mergeCell ref="V13:X13"/>
    <mergeCell ref="Y13:AA13"/>
    <mergeCell ref="M14:O15"/>
    <mergeCell ref="P14:R15"/>
    <mergeCell ref="S14:U15"/>
    <mergeCell ref="V14:X15"/>
    <mergeCell ref="F119:F130"/>
    <mergeCell ref="F133:F144"/>
    <mergeCell ref="F145:F146"/>
    <mergeCell ref="F147:F148"/>
    <mergeCell ref="G13:I13"/>
    <mergeCell ref="G14:I15"/>
    <mergeCell ref="G16:I16"/>
    <mergeCell ref="G30:I30"/>
    <mergeCell ref="G41:I41"/>
    <mergeCell ref="G42:I43"/>
    <mergeCell ref="AL145:AN146"/>
    <mergeCell ref="F7:F18"/>
    <mergeCell ref="F21:F32"/>
    <mergeCell ref="F35:F46"/>
    <mergeCell ref="F49:F60"/>
    <mergeCell ref="F63:F74"/>
    <mergeCell ref="F77:F88"/>
    <mergeCell ref="F91:F102"/>
    <mergeCell ref="F105:F116"/>
    <mergeCell ref="AK77:AK88"/>
    <mergeCell ref="AM77:AM88"/>
    <mergeCell ref="AN77:AN88"/>
    <mergeCell ref="AK63:AK74"/>
    <mergeCell ref="AM63:AM74"/>
    <mergeCell ref="AN63:AN74"/>
    <mergeCell ref="AK49:AK60"/>
    <mergeCell ref="AM49:AM60"/>
    <mergeCell ref="AN49:AN60"/>
    <mergeCell ref="AK21:AK32"/>
    <mergeCell ref="BG145:BI146"/>
    <mergeCell ref="AO147:AQ148"/>
    <mergeCell ref="AR147:AT148"/>
    <mergeCell ref="AU147:AW148"/>
    <mergeCell ref="AX147:AZ148"/>
    <mergeCell ref="BA147:BC148"/>
    <mergeCell ref="BD147:BF148"/>
    <mergeCell ref="BG147:BI148"/>
    <mergeCell ref="BA143:BC144"/>
    <mergeCell ref="BD143:BF144"/>
    <mergeCell ref="BG143:BI144"/>
    <mergeCell ref="AO145:AQ146"/>
    <mergeCell ref="AR145:AT146"/>
    <mergeCell ref="AU145:AW146"/>
    <mergeCell ref="AX145:AZ146"/>
    <mergeCell ref="BA145:BC146"/>
    <mergeCell ref="BD145:BF146"/>
    <mergeCell ref="AK119:AK130"/>
    <mergeCell ref="AM119:AM130"/>
    <mergeCell ref="AN119:AN130"/>
    <mergeCell ref="BJ119:BK130"/>
    <mergeCell ref="BL119:BM130"/>
    <mergeCell ref="AO120:AQ121"/>
    <mergeCell ref="AR120:AT121"/>
    <mergeCell ref="AU120:AW121"/>
    <mergeCell ref="AX120:AZ121"/>
    <mergeCell ref="BA120:BC121"/>
    <mergeCell ref="BG137:BI138"/>
    <mergeCell ref="BG132:BI132"/>
    <mergeCell ref="AK133:AK144"/>
    <mergeCell ref="AM133:AM144"/>
    <mergeCell ref="AN133:AN144"/>
    <mergeCell ref="BJ133:BK144"/>
    <mergeCell ref="BL133:BM144"/>
    <mergeCell ref="AO134:AQ135"/>
    <mergeCell ref="AR134:AT135"/>
    <mergeCell ref="AU134:AW135"/>
    <mergeCell ref="AX134:AZ135"/>
    <mergeCell ref="BA131:BC131"/>
    <mergeCell ref="BD131:BF131"/>
    <mergeCell ref="BG131:BI131"/>
    <mergeCell ref="BJ131:BK132"/>
    <mergeCell ref="BL131:BM132"/>
    <mergeCell ref="AO132:AQ132"/>
    <mergeCell ref="AR132:AT132"/>
    <mergeCell ref="AU132:AW132"/>
    <mergeCell ref="AX132:AZ132"/>
    <mergeCell ref="BA132:BC132"/>
    <mergeCell ref="AU137:AW138"/>
    <mergeCell ref="BL117:BM118"/>
    <mergeCell ref="AO118:AQ118"/>
    <mergeCell ref="AR118:AT118"/>
    <mergeCell ref="AU118:AW118"/>
    <mergeCell ref="AX118:AZ118"/>
    <mergeCell ref="BA118:BC118"/>
    <mergeCell ref="BD118:BF118"/>
    <mergeCell ref="BG118:BI118"/>
    <mergeCell ref="AL117:AL130"/>
    <mergeCell ref="AO117:AQ117"/>
    <mergeCell ref="AR117:AT117"/>
    <mergeCell ref="AU117:AW117"/>
    <mergeCell ref="AX117:AZ117"/>
    <mergeCell ref="BA117:BC117"/>
    <mergeCell ref="AO123:AQ124"/>
    <mergeCell ref="AR123:AT124"/>
    <mergeCell ref="AU123:AW124"/>
    <mergeCell ref="AX123:AZ124"/>
    <mergeCell ref="BG120:BI121"/>
    <mergeCell ref="BJ117:BK118"/>
    <mergeCell ref="BG117:BI117"/>
    <mergeCell ref="BA123:BC124"/>
    <mergeCell ref="BD123:BF124"/>
    <mergeCell ref="BG123:BI124"/>
    <mergeCell ref="AO129:AQ130"/>
    <mergeCell ref="AR129:AT130"/>
    <mergeCell ref="AU129:AW130"/>
    <mergeCell ref="AX129:AZ130"/>
    <mergeCell ref="BA129:BC130"/>
    <mergeCell ref="BD129:BF130"/>
    <mergeCell ref="BG129:BI130"/>
    <mergeCell ref="BG109:BI110"/>
    <mergeCell ref="AO115:AQ116"/>
    <mergeCell ref="AR115:AT116"/>
    <mergeCell ref="AU115:AW116"/>
    <mergeCell ref="AX115:AZ116"/>
    <mergeCell ref="BA115:BC116"/>
    <mergeCell ref="BD115:BF116"/>
    <mergeCell ref="BG115:BI116"/>
    <mergeCell ref="AK105:AK116"/>
    <mergeCell ref="AM105:AM116"/>
    <mergeCell ref="AN105:AN116"/>
    <mergeCell ref="BJ105:BK116"/>
    <mergeCell ref="BL105:BM116"/>
    <mergeCell ref="AO106:AQ107"/>
    <mergeCell ref="AR106:AT107"/>
    <mergeCell ref="AU106:AW107"/>
    <mergeCell ref="AX106:AZ107"/>
    <mergeCell ref="BA106:BC107"/>
    <mergeCell ref="BG112:BI113"/>
    <mergeCell ref="AO114:AQ114"/>
    <mergeCell ref="AR114:AT114"/>
    <mergeCell ref="AU114:AW114"/>
    <mergeCell ref="AX114:AZ114"/>
    <mergeCell ref="BA114:BC114"/>
    <mergeCell ref="BD114:BF114"/>
    <mergeCell ref="BG114:BI114"/>
    <mergeCell ref="AX111:AZ111"/>
    <mergeCell ref="BA111:BC111"/>
    <mergeCell ref="BD111:BF111"/>
    <mergeCell ref="BG111:BI111"/>
    <mergeCell ref="AO112:AQ113"/>
    <mergeCell ref="AR112:AT113"/>
    <mergeCell ref="AK91:AK102"/>
    <mergeCell ref="AM91:AM102"/>
    <mergeCell ref="AN91:AN102"/>
    <mergeCell ref="BJ91:BK102"/>
    <mergeCell ref="BL91:BM102"/>
    <mergeCell ref="AO92:AQ93"/>
    <mergeCell ref="AR92:AT93"/>
    <mergeCell ref="AU92:AW93"/>
    <mergeCell ref="AX92:AZ93"/>
    <mergeCell ref="BA92:BC93"/>
    <mergeCell ref="BL103:BM104"/>
    <mergeCell ref="AO104:AQ104"/>
    <mergeCell ref="AR104:AT104"/>
    <mergeCell ref="AU104:AW104"/>
    <mergeCell ref="AX104:AZ104"/>
    <mergeCell ref="BA104:BC104"/>
    <mergeCell ref="BD104:BF104"/>
    <mergeCell ref="BG104:BI104"/>
    <mergeCell ref="AL103:AL116"/>
    <mergeCell ref="AO103:AQ103"/>
    <mergeCell ref="AR103:AT103"/>
    <mergeCell ref="AU103:AW103"/>
    <mergeCell ref="AX103:AZ103"/>
    <mergeCell ref="BA103:BC103"/>
    <mergeCell ref="AO109:AQ110"/>
    <mergeCell ref="AR109:AT110"/>
    <mergeCell ref="AU109:AW110"/>
    <mergeCell ref="AX109:AZ110"/>
    <mergeCell ref="BG106:BI107"/>
    <mergeCell ref="BJ103:BK104"/>
    <mergeCell ref="BG103:BI103"/>
    <mergeCell ref="BA109:BC110"/>
    <mergeCell ref="BL89:BM90"/>
    <mergeCell ref="AO90:AQ90"/>
    <mergeCell ref="AR90:AT90"/>
    <mergeCell ref="AU90:AW90"/>
    <mergeCell ref="AX90:AZ90"/>
    <mergeCell ref="BA90:BC90"/>
    <mergeCell ref="BD90:BF90"/>
    <mergeCell ref="BG90:BI90"/>
    <mergeCell ref="AL89:AL102"/>
    <mergeCell ref="AO89:AQ89"/>
    <mergeCell ref="AR89:AT89"/>
    <mergeCell ref="AU89:AW89"/>
    <mergeCell ref="AX89:AZ89"/>
    <mergeCell ref="BA89:BC89"/>
    <mergeCell ref="AO95:AQ96"/>
    <mergeCell ref="AR95:AT96"/>
    <mergeCell ref="AU95:AW96"/>
    <mergeCell ref="AX95:AZ96"/>
    <mergeCell ref="BD92:BF93"/>
    <mergeCell ref="BG92:BI93"/>
    <mergeCell ref="BJ89:BK90"/>
    <mergeCell ref="BD89:BF89"/>
    <mergeCell ref="BG89:BI89"/>
    <mergeCell ref="AO101:AQ102"/>
    <mergeCell ref="AR101:AT102"/>
    <mergeCell ref="AU101:AW102"/>
    <mergeCell ref="AX101:AZ102"/>
    <mergeCell ref="BA101:BC102"/>
    <mergeCell ref="BD101:BF102"/>
    <mergeCell ref="BG101:BI102"/>
    <mergeCell ref="BG97:BI97"/>
    <mergeCell ref="BG98:BI99"/>
    <mergeCell ref="BJ77:BK88"/>
    <mergeCell ref="BL77:BM88"/>
    <mergeCell ref="AO78:AQ79"/>
    <mergeCell ref="AR78:AT79"/>
    <mergeCell ref="AU78:AW79"/>
    <mergeCell ref="AX78:AZ79"/>
    <mergeCell ref="BA78:BC79"/>
    <mergeCell ref="BL75:BM76"/>
    <mergeCell ref="AO76:AQ76"/>
    <mergeCell ref="AR76:AT76"/>
    <mergeCell ref="AU76:AW76"/>
    <mergeCell ref="AX76:AZ76"/>
    <mergeCell ref="BA76:BC76"/>
    <mergeCell ref="BD76:BF76"/>
    <mergeCell ref="BG76:BI76"/>
    <mergeCell ref="AL75:AL88"/>
    <mergeCell ref="AO75:AQ75"/>
    <mergeCell ref="AR75:AT75"/>
    <mergeCell ref="AU75:AW75"/>
    <mergeCell ref="AX75:AZ75"/>
    <mergeCell ref="BA75:BC75"/>
    <mergeCell ref="AO81:AQ82"/>
    <mergeCell ref="AR81:AT82"/>
    <mergeCell ref="AU81:AW82"/>
    <mergeCell ref="AX81:AZ82"/>
    <mergeCell ref="AO86:AQ86"/>
    <mergeCell ref="AR86:AT86"/>
    <mergeCell ref="AU86:AW86"/>
    <mergeCell ref="AX86:AZ86"/>
    <mergeCell ref="BA86:BC86"/>
    <mergeCell ref="BD86:BF86"/>
    <mergeCell ref="AO84:AQ85"/>
    <mergeCell ref="BL63:BM74"/>
    <mergeCell ref="AO64:AQ65"/>
    <mergeCell ref="AR64:AT65"/>
    <mergeCell ref="AU64:AW65"/>
    <mergeCell ref="AX64:AZ65"/>
    <mergeCell ref="BA64:BC65"/>
    <mergeCell ref="BL61:BM62"/>
    <mergeCell ref="AO62:AQ62"/>
    <mergeCell ref="AR62:AT62"/>
    <mergeCell ref="AU62:AW62"/>
    <mergeCell ref="AX62:AZ62"/>
    <mergeCell ref="BA62:BC62"/>
    <mergeCell ref="BD62:BF62"/>
    <mergeCell ref="BG62:BI62"/>
    <mergeCell ref="AL61:AL74"/>
    <mergeCell ref="AO61:AQ61"/>
    <mergeCell ref="AR61:AT61"/>
    <mergeCell ref="AU61:AW61"/>
    <mergeCell ref="AX61:AZ61"/>
    <mergeCell ref="BA61:BC61"/>
    <mergeCell ref="AO67:AQ68"/>
    <mergeCell ref="AR67:AT68"/>
    <mergeCell ref="AU67:AW68"/>
    <mergeCell ref="AX67:AZ68"/>
    <mergeCell ref="AO70:AQ71"/>
    <mergeCell ref="AR70:AT71"/>
    <mergeCell ref="AO69:AQ69"/>
    <mergeCell ref="AR69:AT69"/>
    <mergeCell ref="AU69:AW69"/>
    <mergeCell ref="AX69:AZ69"/>
    <mergeCell ref="BA69:BC69"/>
    <mergeCell ref="BD69:BF69"/>
    <mergeCell ref="AK35:AK46"/>
    <mergeCell ref="AM35:AM46"/>
    <mergeCell ref="AN35:AN46"/>
    <mergeCell ref="BJ35:BK46"/>
    <mergeCell ref="BL35:BM46"/>
    <mergeCell ref="AO36:AQ37"/>
    <mergeCell ref="AR36:AT37"/>
    <mergeCell ref="AU36:AW37"/>
    <mergeCell ref="AX36:AZ37"/>
    <mergeCell ref="BA36:BC37"/>
    <mergeCell ref="BG36:BI37"/>
    <mergeCell ref="BJ49:BK60"/>
    <mergeCell ref="BL49:BM60"/>
    <mergeCell ref="AO50:AQ51"/>
    <mergeCell ref="AR50:AT51"/>
    <mergeCell ref="AU50:AW51"/>
    <mergeCell ref="AX50:AZ51"/>
    <mergeCell ref="BA50:BC51"/>
    <mergeCell ref="BL47:BM48"/>
    <mergeCell ref="AO48:AQ48"/>
    <mergeCell ref="AR48:AT48"/>
    <mergeCell ref="AU48:AW48"/>
    <mergeCell ref="AX48:AZ48"/>
    <mergeCell ref="BA48:BC48"/>
    <mergeCell ref="BD48:BF48"/>
    <mergeCell ref="BG48:BI48"/>
    <mergeCell ref="AL47:AL60"/>
    <mergeCell ref="AO47:AQ47"/>
    <mergeCell ref="AR47:AT47"/>
    <mergeCell ref="AU47:AW47"/>
    <mergeCell ref="AX47:AZ47"/>
    <mergeCell ref="BA47:BC47"/>
    <mergeCell ref="AL33:AL46"/>
    <mergeCell ref="AO33:AQ33"/>
    <mergeCell ref="AR33:AT33"/>
    <mergeCell ref="AU33:AW33"/>
    <mergeCell ref="AX33:AZ33"/>
    <mergeCell ref="BA33:BC33"/>
    <mergeCell ref="BD33:BF33"/>
    <mergeCell ref="AM21:AM32"/>
    <mergeCell ref="AN21:AN32"/>
    <mergeCell ref="BJ21:BK32"/>
    <mergeCell ref="BL21:BM32"/>
    <mergeCell ref="AO22:AQ23"/>
    <mergeCell ref="AR22:AT23"/>
    <mergeCell ref="AU22:AW23"/>
    <mergeCell ref="AX22:AZ23"/>
    <mergeCell ref="BA22:BC23"/>
    <mergeCell ref="AU41:AW41"/>
    <mergeCell ref="AX41:AZ41"/>
    <mergeCell ref="BD36:BF37"/>
    <mergeCell ref="BA45:BC46"/>
    <mergeCell ref="BD45:BF46"/>
    <mergeCell ref="BG45:BI46"/>
    <mergeCell ref="AO41:AQ41"/>
    <mergeCell ref="AR41:AT41"/>
    <mergeCell ref="AO39:AQ40"/>
    <mergeCell ref="AR39:AT40"/>
    <mergeCell ref="AU39:AW40"/>
    <mergeCell ref="AX39:AZ40"/>
    <mergeCell ref="BA39:BC40"/>
    <mergeCell ref="BD39:BF40"/>
    <mergeCell ref="AX42:AZ43"/>
    <mergeCell ref="BA42:BC43"/>
    <mergeCell ref="BD28:BF29"/>
    <mergeCell ref="AO31:AQ32"/>
    <mergeCell ref="AR31:AT32"/>
    <mergeCell ref="AU31:AW32"/>
    <mergeCell ref="AX31:AZ32"/>
    <mergeCell ref="AO28:AQ29"/>
    <mergeCell ref="AR28:AT29"/>
    <mergeCell ref="BG33:BI33"/>
    <mergeCell ref="BJ33:BK34"/>
    <mergeCell ref="BL33:BM34"/>
    <mergeCell ref="AO34:AQ34"/>
    <mergeCell ref="AR34:AT34"/>
    <mergeCell ref="AU34:AW34"/>
    <mergeCell ref="AX34:AZ34"/>
    <mergeCell ref="BA34:BC34"/>
    <mergeCell ref="BD34:BF34"/>
    <mergeCell ref="BG34:BI34"/>
    <mergeCell ref="BA31:BC32"/>
    <mergeCell ref="BD31:BF32"/>
    <mergeCell ref="BG31:BI32"/>
    <mergeCell ref="AK7:AK18"/>
    <mergeCell ref="AM7:AM18"/>
    <mergeCell ref="AN7:AN18"/>
    <mergeCell ref="BJ7:BK18"/>
    <mergeCell ref="BL7:BM18"/>
    <mergeCell ref="AO8:AQ9"/>
    <mergeCell ref="AR8:AT9"/>
    <mergeCell ref="AU8:AW9"/>
    <mergeCell ref="AX8:AZ9"/>
    <mergeCell ref="BA8:BC9"/>
    <mergeCell ref="BJ19:BK20"/>
    <mergeCell ref="BL19:BM20"/>
    <mergeCell ref="AO20:AQ20"/>
    <mergeCell ref="AR20:AT20"/>
    <mergeCell ref="AU20:AW20"/>
    <mergeCell ref="AX20:AZ20"/>
    <mergeCell ref="BA20:BC20"/>
    <mergeCell ref="BD20:BF20"/>
    <mergeCell ref="BG20:BI20"/>
    <mergeCell ref="BG17:BI18"/>
    <mergeCell ref="AL19:AL32"/>
    <mergeCell ref="AO19:AQ19"/>
    <mergeCell ref="AR19:AT19"/>
    <mergeCell ref="AU19:AW19"/>
    <mergeCell ref="AX19:AZ19"/>
    <mergeCell ref="BA19:BC19"/>
    <mergeCell ref="BD19:BF19"/>
    <mergeCell ref="BG19:BI19"/>
    <mergeCell ref="BD22:BF23"/>
    <mergeCell ref="AO17:AQ18"/>
    <mergeCell ref="AR17:AT18"/>
    <mergeCell ref="AU17:AW18"/>
    <mergeCell ref="BJ5:BK6"/>
    <mergeCell ref="BL5:BM6"/>
    <mergeCell ref="AO6:AQ6"/>
    <mergeCell ref="AR6:AT6"/>
    <mergeCell ref="AU6:AW6"/>
    <mergeCell ref="AX6:AZ6"/>
    <mergeCell ref="BA6:BC6"/>
    <mergeCell ref="BD6:BF6"/>
    <mergeCell ref="BG6:BI6"/>
    <mergeCell ref="AL5:AL18"/>
    <mergeCell ref="AO5:AQ5"/>
    <mergeCell ref="AR5:AT5"/>
    <mergeCell ref="AU5:AW5"/>
    <mergeCell ref="AX5:AZ5"/>
    <mergeCell ref="BA5:BC5"/>
    <mergeCell ref="BD5:BF5"/>
    <mergeCell ref="BG5:BI5"/>
    <mergeCell ref="BG8:BI9"/>
    <mergeCell ref="AO11:AQ12"/>
    <mergeCell ref="AR11:AT12"/>
    <mergeCell ref="AU11:AW12"/>
    <mergeCell ref="AX11:AZ12"/>
    <mergeCell ref="BA11:BC12"/>
    <mergeCell ref="BD11:BF12"/>
    <mergeCell ref="BG11:BI12"/>
    <mergeCell ref="AX17:AZ18"/>
    <mergeCell ref="BA17:BC18"/>
    <mergeCell ref="BD17:BF18"/>
    <mergeCell ref="BG13:BI13"/>
    <mergeCell ref="AO14:AQ15"/>
    <mergeCell ref="AR14:AT15"/>
    <mergeCell ref="AU14:AW15"/>
    <mergeCell ref="AL147:AN148"/>
    <mergeCell ref="AO111:AQ111"/>
    <mergeCell ref="AR111:AT111"/>
    <mergeCell ref="AU111:AW111"/>
    <mergeCell ref="AL131:AL144"/>
    <mergeCell ref="AO143:AQ144"/>
    <mergeCell ref="AR143:AT144"/>
    <mergeCell ref="AU143:AW144"/>
    <mergeCell ref="AX143:AZ144"/>
    <mergeCell ref="BD98:BF99"/>
    <mergeCell ref="BA134:BC135"/>
    <mergeCell ref="BD134:BF135"/>
    <mergeCell ref="AO98:AQ99"/>
    <mergeCell ref="AR98:AT99"/>
    <mergeCell ref="AU98:AW99"/>
    <mergeCell ref="AX98:AZ99"/>
    <mergeCell ref="BD132:BF132"/>
    <mergeCell ref="BA98:BC99"/>
    <mergeCell ref="AO131:AQ131"/>
    <mergeCell ref="AR131:AT131"/>
    <mergeCell ref="AU131:AW131"/>
    <mergeCell ref="AX131:AZ131"/>
    <mergeCell ref="BD120:BF121"/>
    <mergeCell ref="BD117:BF117"/>
    <mergeCell ref="BD106:BF107"/>
    <mergeCell ref="BD103:BF103"/>
    <mergeCell ref="BD109:BF110"/>
    <mergeCell ref="AO100:AQ100"/>
    <mergeCell ref="AR100:AT100"/>
    <mergeCell ref="AU100:AW100"/>
    <mergeCell ref="AX100:AZ100"/>
    <mergeCell ref="BA100:BC100"/>
    <mergeCell ref="BJ75:BK76"/>
    <mergeCell ref="AO55:AQ55"/>
    <mergeCell ref="AR55:AT55"/>
    <mergeCell ref="AU55:AW55"/>
    <mergeCell ref="AX55:AZ55"/>
    <mergeCell ref="BA55:BC55"/>
    <mergeCell ref="BD55:BF55"/>
    <mergeCell ref="BD75:BF75"/>
    <mergeCell ref="BG75:BI75"/>
    <mergeCell ref="AO56:AQ57"/>
    <mergeCell ref="AR56:AT57"/>
    <mergeCell ref="BD64:BF65"/>
    <mergeCell ref="BG64:BI65"/>
    <mergeCell ref="BJ61:BK62"/>
    <mergeCell ref="BD61:BF61"/>
    <mergeCell ref="BG61:BI61"/>
    <mergeCell ref="AO44:AQ44"/>
    <mergeCell ref="AR44:AT44"/>
    <mergeCell ref="BD50:BF51"/>
    <mergeCell ref="BG50:BI51"/>
    <mergeCell ref="BJ47:BK48"/>
    <mergeCell ref="BD47:BF47"/>
    <mergeCell ref="BG47:BI47"/>
    <mergeCell ref="AO53:AQ54"/>
    <mergeCell ref="AR53:AT54"/>
    <mergeCell ref="AU53:AW54"/>
    <mergeCell ref="AX53:AZ54"/>
    <mergeCell ref="BJ63:BK74"/>
    <mergeCell ref="BD58:BF58"/>
    <mergeCell ref="BG58:BI58"/>
    <mergeCell ref="BG69:BI69"/>
    <mergeCell ref="AU56:AW57"/>
    <mergeCell ref="AU28:AW29"/>
    <mergeCell ref="AX28:AZ29"/>
    <mergeCell ref="BA28:BC29"/>
    <mergeCell ref="BD16:BF16"/>
    <mergeCell ref="AO16:AQ16"/>
    <mergeCell ref="AR16:AT16"/>
    <mergeCell ref="AU16:AW16"/>
    <mergeCell ref="AX16:AZ16"/>
    <mergeCell ref="BA16:BC16"/>
    <mergeCell ref="BD8:BF9"/>
    <mergeCell ref="V147:X148"/>
    <mergeCell ref="Y147:AA148"/>
    <mergeCell ref="M145:O146"/>
    <mergeCell ref="P145:R146"/>
    <mergeCell ref="S145:U146"/>
    <mergeCell ref="V145:X146"/>
    <mergeCell ref="Y145:AA146"/>
    <mergeCell ref="Y143:AA144"/>
    <mergeCell ref="AB133:AC144"/>
    <mergeCell ref="AD133:AE144"/>
    <mergeCell ref="AB131:AC132"/>
    <mergeCell ref="AD131:AE132"/>
    <mergeCell ref="Y120:AA121"/>
    <mergeCell ref="AB117:AC118"/>
    <mergeCell ref="AD117:AE118"/>
    <mergeCell ref="Y106:AA107"/>
    <mergeCell ref="M109:O110"/>
    <mergeCell ref="P109:R110"/>
    <mergeCell ref="S109:U110"/>
    <mergeCell ref="V109:X110"/>
    <mergeCell ref="Y109:AA110"/>
    <mergeCell ref="Y101:AA102"/>
    <mergeCell ref="B145:E146"/>
    <mergeCell ref="B147:E148"/>
    <mergeCell ref="G145:I146"/>
    <mergeCell ref="G147:I148"/>
    <mergeCell ref="J145:L146"/>
    <mergeCell ref="J147:L148"/>
    <mergeCell ref="M147:O148"/>
    <mergeCell ref="P147:R148"/>
    <mergeCell ref="S147:U148"/>
    <mergeCell ref="G143:I144"/>
    <mergeCell ref="J143:L144"/>
    <mergeCell ref="M143:O144"/>
    <mergeCell ref="P143:R144"/>
    <mergeCell ref="S143:U144"/>
    <mergeCell ref="V143:X144"/>
    <mergeCell ref="Y134:AA135"/>
    <mergeCell ref="G137:I138"/>
    <mergeCell ref="J137:L138"/>
    <mergeCell ref="M137:O138"/>
    <mergeCell ref="P137:R138"/>
    <mergeCell ref="S137:U138"/>
    <mergeCell ref="V137:X138"/>
    <mergeCell ref="Y137:AA138"/>
    <mergeCell ref="B133:B144"/>
    <mergeCell ref="D133:D144"/>
    <mergeCell ref="E133:E144"/>
    <mergeCell ref="G134:I135"/>
    <mergeCell ref="J134:L135"/>
    <mergeCell ref="M134:O135"/>
    <mergeCell ref="P134:R135"/>
    <mergeCell ref="S134:U135"/>
    <mergeCell ref="V140:X141"/>
    <mergeCell ref="G132:I132"/>
    <mergeCell ref="J132:L132"/>
    <mergeCell ref="M132:O132"/>
    <mergeCell ref="P132:R132"/>
    <mergeCell ref="S132:U132"/>
    <mergeCell ref="V132:X132"/>
    <mergeCell ref="Y132:AA132"/>
    <mergeCell ref="Y129:AA130"/>
    <mergeCell ref="C131:C144"/>
    <mergeCell ref="G131:I131"/>
    <mergeCell ref="J131:L131"/>
    <mergeCell ref="M131:O131"/>
    <mergeCell ref="P131:R131"/>
    <mergeCell ref="S131:U131"/>
    <mergeCell ref="V131:X131"/>
    <mergeCell ref="Y131:AA131"/>
    <mergeCell ref="V134:X135"/>
    <mergeCell ref="G129:I130"/>
    <mergeCell ref="J129:L130"/>
    <mergeCell ref="M129:O130"/>
    <mergeCell ref="P129:R130"/>
    <mergeCell ref="S129:U130"/>
    <mergeCell ref="V129:X130"/>
    <mergeCell ref="Y140:AA141"/>
    <mergeCell ref="J139:L139"/>
    <mergeCell ref="S115:U116"/>
    <mergeCell ref="V115:X116"/>
    <mergeCell ref="G123:I124"/>
    <mergeCell ref="J123:L124"/>
    <mergeCell ref="M123:O124"/>
    <mergeCell ref="P123:R124"/>
    <mergeCell ref="S123:U124"/>
    <mergeCell ref="V123:X124"/>
    <mergeCell ref="Y123:AA124"/>
    <mergeCell ref="B119:B130"/>
    <mergeCell ref="D119:D130"/>
    <mergeCell ref="E119:E130"/>
    <mergeCell ref="AB119:AC130"/>
    <mergeCell ref="AD119:AE130"/>
    <mergeCell ref="G120:I121"/>
    <mergeCell ref="J120:L121"/>
    <mergeCell ref="M120:O121"/>
    <mergeCell ref="P120:R121"/>
    <mergeCell ref="S120:U121"/>
    <mergeCell ref="M128:O128"/>
    <mergeCell ref="P128:R128"/>
    <mergeCell ref="S128:U128"/>
    <mergeCell ref="V128:X128"/>
    <mergeCell ref="V125:X125"/>
    <mergeCell ref="Y125:AA125"/>
    <mergeCell ref="J126:L127"/>
    <mergeCell ref="M126:O127"/>
    <mergeCell ref="P126:R127"/>
    <mergeCell ref="S126:U127"/>
    <mergeCell ref="V126:X127"/>
    <mergeCell ref="Y126:AA127"/>
    <mergeCell ref="G125:I125"/>
    <mergeCell ref="V104:X104"/>
    <mergeCell ref="Y104:AA104"/>
    <mergeCell ref="C103:C116"/>
    <mergeCell ref="G103:I103"/>
    <mergeCell ref="J103:L103"/>
    <mergeCell ref="M103:O103"/>
    <mergeCell ref="P103:R103"/>
    <mergeCell ref="S103:U103"/>
    <mergeCell ref="V103:X103"/>
    <mergeCell ref="Y103:AA103"/>
    <mergeCell ref="V106:X107"/>
    <mergeCell ref="G118:I118"/>
    <mergeCell ref="J118:L118"/>
    <mergeCell ref="M118:O118"/>
    <mergeCell ref="P118:R118"/>
    <mergeCell ref="S118:U118"/>
    <mergeCell ref="V118:X118"/>
    <mergeCell ref="Y118:AA118"/>
    <mergeCell ref="Y115:AA116"/>
    <mergeCell ref="C117:C130"/>
    <mergeCell ref="G117:I117"/>
    <mergeCell ref="J117:L117"/>
    <mergeCell ref="M117:O117"/>
    <mergeCell ref="P117:R117"/>
    <mergeCell ref="S117:U117"/>
    <mergeCell ref="V117:X117"/>
    <mergeCell ref="Y117:AA117"/>
    <mergeCell ref="V120:X121"/>
    <mergeCell ref="G115:I116"/>
    <mergeCell ref="J115:L116"/>
    <mergeCell ref="M115:O116"/>
    <mergeCell ref="P115:R116"/>
    <mergeCell ref="M95:O96"/>
    <mergeCell ref="P95:R96"/>
    <mergeCell ref="S95:U96"/>
    <mergeCell ref="V95:X96"/>
    <mergeCell ref="Y95:AA96"/>
    <mergeCell ref="B91:B102"/>
    <mergeCell ref="D91:D102"/>
    <mergeCell ref="E91:E102"/>
    <mergeCell ref="AB91:AC102"/>
    <mergeCell ref="AD91:AE102"/>
    <mergeCell ref="G92:I93"/>
    <mergeCell ref="J92:L93"/>
    <mergeCell ref="M92:O93"/>
    <mergeCell ref="P92:R93"/>
    <mergeCell ref="S92:U93"/>
    <mergeCell ref="B105:B116"/>
    <mergeCell ref="D105:D116"/>
    <mergeCell ref="E105:E116"/>
    <mergeCell ref="AB105:AC116"/>
    <mergeCell ref="AD105:AE116"/>
    <mergeCell ref="G106:I107"/>
    <mergeCell ref="J106:L107"/>
    <mergeCell ref="M106:O107"/>
    <mergeCell ref="P106:R107"/>
    <mergeCell ref="S106:U107"/>
    <mergeCell ref="AB103:AC104"/>
    <mergeCell ref="AD103:AE104"/>
    <mergeCell ref="G104:I104"/>
    <mergeCell ref="J104:L104"/>
    <mergeCell ref="M104:O104"/>
    <mergeCell ref="P104:R104"/>
    <mergeCell ref="S104:U104"/>
    <mergeCell ref="AB89:AC90"/>
    <mergeCell ref="AD89:AE90"/>
    <mergeCell ref="G90:I90"/>
    <mergeCell ref="J90:L90"/>
    <mergeCell ref="M90:O90"/>
    <mergeCell ref="P90:R90"/>
    <mergeCell ref="S90:U90"/>
    <mergeCell ref="V90:X90"/>
    <mergeCell ref="Y90:AA90"/>
    <mergeCell ref="Y87:AA88"/>
    <mergeCell ref="C89:C102"/>
    <mergeCell ref="G89:I89"/>
    <mergeCell ref="J89:L89"/>
    <mergeCell ref="M89:O89"/>
    <mergeCell ref="P89:R89"/>
    <mergeCell ref="S89:U89"/>
    <mergeCell ref="V89:X89"/>
    <mergeCell ref="Y89:AA89"/>
    <mergeCell ref="V92:X93"/>
    <mergeCell ref="G87:I88"/>
    <mergeCell ref="J87:L88"/>
    <mergeCell ref="M87:O88"/>
    <mergeCell ref="P87:R88"/>
    <mergeCell ref="S87:U88"/>
    <mergeCell ref="V87:X88"/>
    <mergeCell ref="M101:O102"/>
    <mergeCell ref="P101:R102"/>
    <mergeCell ref="S101:U102"/>
    <mergeCell ref="V101:X102"/>
    <mergeCell ref="Y92:AA93"/>
    <mergeCell ref="G95:I96"/>
    <mergeCell ref="J95:L96"/>
    <mergeCell ref="M73:O74"/>
    <mergeCell ref="P73:R74"/>
    <mergeCell ref="S73:U74"/>
    <mergeCell ref="V73:X74"/>
    <mergeCell ref="Y78:AA79"/>
    <mergeCell ref="G81:I82"/>
    <mergeCell ref="J81:L82"/>
    <mergeCell ref="M81:O82"/>
    <mergeCell ref="P81:R82"/>
    <mergeCell ref="S81:U82"/>
    <mergeCell ref="V81:X82"/>
    <mergeCell ref="Y81:AA82"/>
    <mergeCell ref="B77:B88"/>
    <mergeCell ref="D77:D88"/>
    <mergeCell ref="E77:E88"/>
    <mergeCell ref="AB77:AC88"/>
    <mergeCell ref="AD77:AE88"/>
    <mergeCell ref="G78:I79"/>
    <mergeCell ref="J78:L79"/>
    <mergeCell ref="M78:O79"/>
    <mergeCell ref="P78:R79"/>
    <mergeCell ref="S78:U79"/>
    <mergeCell ref="V86:X86"/>
    <mergeCell ref="Y86:AA86"/>
    <mergeCell ref="G84:I85"/>
    <mergeCell ref="J84:L85"/>
    <mergeCell ref="M84:O85"/>
    <mergeCell ref="P84:R85"/>
    <mergeCell ref="S84:U85"/>
    <mergeCell ref="V84:X85"/>
    <mergeCell ref="Y67:AA68"/>
    <mergeCell ref="B63:B74"/>
    <mergeCell ref="D63:D74"/>
    <mergeCell ref="E63:E74"/>
    <mergeCell ref="AB63:AC74"/>
    <mergeCell ref="AD63:AE74"/>
    <mergeCell ref="G64:I65"/>
    <mergeCell ref="J64:L65"/>
    <mergeCell ref="M64:O65"/>
    <mergeCell ref="P64:R65"/>
    <mergeCell ref="S64:U65"/>
    <mergeCell ref="AB75:AC76"/>
    <mergeCell ref="AD75:AE76"/>
    <mergeCell ref="G76:I76"/>
    <mergeCell ref="J76:L76"/>
    <mergeCell ref="M76:O76"/>
    <mergeCell ref="P76:R76"/>
    <mergeCell ref="S76:U76"/>
    <mergeCell ref="V76:X76"/>
    <mergeCell ref="Y76:AA76"/>
    <mergeCell ref="Y73:AA74"/>
    <mergeCell ref="C75:C88"/>
    <mergeCell ref="G75:I75"/>
    <mergeCell ref="J75:L75"/>
    <mergeCell ref="M75:O75"/>
    <mergeCell ref="P75:R75"/>
    <mergeCell ref="S75:U75"/>
    <mergeCell ref="V75:X75"/>
    <mergeCell ref="Y75:AA75"/>
    <mergeCell ref="V78:X79"/>
    <mergeCell ref="G73:I74"/>
    <mergeCell ref="J73:L74"/>
    <mergeCell ref="AB61:AC62"/>
    <mergeCell ref="AD61:AE62"/>
    <mergeCell ref="G62:I62"/>
    <mergeCell ref="J62:L62"/>
    <mergeCell ref="M62:O62"/>
    <mergeCell ref="P62:R62"/>
    <mergeCell ref="S62:U62"/>
    <mergeCell ref="V62:X62"/>
    <mergeCell ref="Y62:AA62"/>
    <mergeCell ref="Y59:AA60"/>
    <mergeCell ref="C61:C74"/>
    <mergeCell ref="G61:I61"/>
    <mergeCell ref="J61:L61"/>
    <mergeCell ref="M61:O61"/>
    <mergeCell ref="P61:R61"/>
    <mergeCell ref="S61:U61"/>
    <mergeCell ref="V61:X61"/>
    <mergeCell ref="Y61:AA61"/>
    <mergeCell ref="V64:X65"/>
    <mergeCell ref="G59:I60"/>
    <mergeCell ref="J59:L60"/>
    <mergeCell ref="M59:O60"/>
    <mergeCell ref="P59:R60"/>
    <mergeCell ref="S59:U60"/>
    <mergeCell ref="V59:X60"/>
    <mergeCell ref="Y64:AA65"/>
    <mergeCell ref="G67:I68"/>
    <mergeCell ref="J67:L68"/>
    <mergeCell ref="M67:O68"/>
    <mergeCell ref="P67:R68"/>
    <mergeCell ref="S67:U68"/>
    <mergeCell ref="V67:X68"/>
    <mergeCell ref="B49:B60"/>
    <mergeCell ref="D49:D60"/>
    <mergeCell ref="E49:E60"/>
    <mergeCell ref="AB49:AC60"/>
    <mergeCell ref="AD49:AE60"/>
    <mergeCell ref="G50:I51"/>
    <mergeCell ref="J50:L51"/>
    <mergeCell ref="M50:O51"/>
    <mergeCell ref="P50:R51"/>
    <mergeCell ref="S50:U51"/>
    <mergeCell ref="AB47:AC48"/>
    <mergeCell ref="AD47:AE48"/>
    <mergeCell ref="G48:I48"/>
    <mergeCell ref="J48:L48"/>
    <mergeCell ref="M48:O48"/>
    <mergeCell ref="P48:R48"/>
    <mergeCell ref="S48:U48"/>
    <mergeCell ref="V48:X48"/>
    <mergeCell ref="Y48:AA48"/>
    <mergeCell ref="G56:I57"/>
    <mergeCell ref="G55:I55"/>
    <mergeCell ref="Y45:AA46"/>
    <mergeCell ref="C47:C60"/>
    <mergeCell ref="G47:I47"/>
    <mergeCell ref="J47:L47"/>
    <mergeCell ref="M47:O47"/>
    <mergeCell ref="P47:R47"/>
    <mergeCell ref="S47:U47"/>
    <mergeCell ref="V47:X47"/>
    <mergeCell ref="Y47:AA47"/>
    <mergeCell ref="V50:X51"/>
    <mergeCell ref="G45:I46"/>
    <mergeCell ref="J45:L46"/>
    <mergeCell ref="M45:O46"/>
    <mergeCell ref="P45:R46"/>
    <mergeCell ref="S45:U46"/>
    <mergeCell ref="V45:X46"/>
    <mergeCell ref="Y36:AA37"/>
    <mergeCell ref="G39:I40"/>
    <mergeCell ref="J39:L40"/>
    <mergeCell ref="M39:O40"/>
    <mergeCell ref="P39:R40"/>
    <mergeCell ref="S39:U40"/>
    <mergeCell ref="V39:X40"/>
    <mergeCell ref="Y39:AA40"/>
    <mergeCell ref="V53:X54"/>
    <mergeCell ref="Y53:AA54"/>
    <mergeCell ref="J42:L43"/>
    <mergeCell ref="M42:O43"/>
    <mergeCell ref="P42:R43"/>
    <mergeCell ref="S42:U43"/>
    <mergeCell ref="V42:X43"/>
    <mergeCell ref="Y42:AA43"/>
    <mergeCell ref="S25:U26"/>
    <mergeCell ref="V25:X26"/>
    <mergeCell ref="Y25:AA26"/>
    <mergeCell ref="Y20:AA20"/>
    <mergeCell ref="B35:B46"/>
    <mergeCell ref="D35:D46"/>
    <mergeCell ref="E35:E46"/>
    <mergeCell ref="AB35:AC46"/>
    <mergeCell ref="AD35:AE46"/>
    <mergeCell ref="G36:I37"/>
    <mergeCell ref="J36:L37"/>
    <mergeCell ref="M36:O37"/>
    <mergeCell ref="P36:R37"/>
    <mergeCell ref="S36:U37"/>
    <mergeCell ref="AB33:AC34"/>
    <mergeCell ref="AD33:AE34"/>
    <mergeCell ref="G34:I34"/>
    <mergeCell ref="J34:L34"/>
    <mergeCell ref="M34:O34"/>
    <mergeCell ref="P34:R34"/>
    <mergeCell ref="S34:U34"/>
    <mergeCell ref="V34:X34"/>
    <mergeCell ref="Y34:AA34"/>
    <mergeCell ref="C33:C46"/>
    <mergeCell ref="G33:I33"/>
    <mergeCell ref="J33:L33"/>
    <mergeCell ref="M33:O33"/>
    <mergeCell ref="P33:R33"/>
    <mergeCell ref="S33:U33"/>
    <mergeCell ref="V33:X33"/>
    <mergeCell ref="Y33:AA33"/>
    <mergeCell ref="V36:X37"/>
    <mergeCell ref="B21:B32"/>
    <mergeCell ref="D21:D32"/>
    <mergeCell ref="E21:E32"/>
    <mergeCell ref="AB21:AC32"/>
    <mergeCell ref="AD21:AE32"/>
    <mergeCell ref="G22:I23"/>
    <mergeCell ref="J22:L23"/>
    <mergeCell ref="M22:O23"/>
    <mergeCell ref="P22:R23"/>
    <mergeCell ref="V19:X19"/>
    <mergeCell ref="Y19:AA19"/>
    <mergeCell ref="AB19:AC20"/>
    <mergeCell ref="AD19:AE20"/>
    <mergeCell ref="G20:I20"/>
    <mergeCell ref="J20:L20"/>
    <mergeCell ref="M20:O20"/>
    <mergeCell ref="P20:R20"/>
    <mergeCell ref="S20:U20"/>
    <mergeCell ref="V20:X20"/>
    <mergeCell ref="G31:I32"/>
    <mergeCell ref="J31:L32"/>
    <mergeCell ref="M31:O32"/>
    <mergeCell ref="P31:R32"/>
    <mergeCell ref="S31:U32"/>
    <mergeCell ref="V31:X32"/>
    <mergeCell ref="S22:U23"/>
    <mergeCell ref="V22:X23"/>
    <mergeCell ref="Y22:AA23"/>
    <mergeCell ref="G25:I26"/>
    <mergeCell ref="J25:L26"/>
    <mergeCell ref="M25:O26"/>
    <mergeCell ref="P25:R26"/>
    <mergeCell ref="AB7:AC18"/>
    <mergeCell ref="AD7:AE18"/>
    <mergeCell ref="AB5:AC6"/>
    <mergeCell ref="AD5:AE6"/>
    <mergeCell ref="C19:C32"/>
    <mergeCell ref="G19:I19"/>
    <mergeCell ref="J19:L19"/>
    <mergeCell ref="M19:O19"/>
    <mergeCell ref="P19:R19"/>
    <mergeCell ref="S19:U19"/>
    <mergeCell ref="V5:X5"/>
    <mergeCell ref="V6:X6"/>
    <mergeCell ref="V8:X9"/>
    <mergeCell ref="V11:X12"/>
    <mergeCell ref="V17:X18"/>
    <mergeCell ref="Y5:AA5"/>
    <mergeCell ref="Y6:AA6"/>
    <mergeCell ref="Y8:AA9"/>
    <mergeCell ref="Y11:AA12"/>
    <mergeCell ref="Y17:AA18"/>
    <mergeCell ref="P5:R5"/>
    <mergeCell ref="P6:R6"/>
    <mergeCell ref="P8:R9"/>
    <mergeCell ref="P11:R12"/>
    <mergeCell ref="P17:R18"/>
    <mergeCell ref="S5:U5"/>
    <mergeCell ref="S6:U6"/>
    <mergeCell ref="S8:U9"/>
    <mergeCell ref="S11:U12"/>
    <mergeCell ref="S17:U18"/>
    <mergeCell ref="J5:L5"/>
    <mergeCell ref="J6:L6"/>
    <mergeCell ref="J8:L9"/>
    <mergeCell ref="J11:L12"/>
    <mergeCell ref="J17:L18"/>
    <mergeCell ref="M5:O5"/>
    <mergeCell ref="M6:O6"/>
    <mergeCell ref="M8:O9"/>
    <mergeCell ref="M11:O12"/>
    <mergeCell ref="M17:O18"/>
    <mergeCell ref="G5:I5"/>
    <mergeCell ref="G8:I9"/>
    <mergeCell ref="G11:I12"/>
    <mergeCell ref="G17:I18"/>
    <mergeCell ref="G6:I6"/>
    <mergeCell ref="C5:C18"/>
    <mergeCell ref="D7:D18"/>
    <mergeCell ref="E7:E18"/>
    <mergeCell ref="B7:B18"/>
    <mergeCell ref="J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I61"/>
  <sheetViews>
    <sheetView topLeftCell="L1" zoomScale="80" zoomScaleNormal="80" workbookViewId="0">
      <selection activeCell="Y80" sqref="Y80"/>
    </sheetView>
  </sheetViews>
  <sheetFormatPr defaultRowHeight="15" x14ac:dyDescent="0.25"/>
  <cols>
    <col min="3" max="3" width="0" hidden="1" customWidth="1"/>
    <col min="4" max="4" width="20.85546875" hidden="1" customWidth="1"/>
    <col min="5" max="5" width="13.85546875" hidden="1" customWidth="1"/>
    <col min="6" max="6" width="17.140625" hidden="1" customWidth="1"/>
    <col min="7" max="7" width="22" hidden="1" customWidth="1"/>
    <col min="8" max="8" width="0" hidden="1" customWidth="1"/>
    <col min="14" max="23" width="9.28515625" bestFit="1" customWidth="1"/>
    <col min="24" max="24" width="10.7109375" bestFit="1" customWidth="1"/>
    <col min="25" max="33" width="11.140625" bestFit="1" customWidth="1"/>
  </cols>
  <sheetData>
    <row r="2" spans="3:35" ht="15.75" thickBot="1" x14ac:dyDescent="0.3"/>
    <row r="3" spans="3:35" x14ac:dyDescent="0.25">
      <c r="L3" s="133" t="s">
        <v>48</v>
      </c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5"/>
    </row>
    <row r="4" spans="3:35" x14ac:dyDescent="0.25">
      <c r="L4" s="136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8"/>
    </row>
    <row r="5" spans="3:35" ht="15.75" thickBot="1" x14ac:dyDescent="0.3">
      <c r="L5" s="139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1"/>
    </row>
    <row r="6" spans="3:35" x14ac:dyDescent="0.25">
      <c r="C6" s="1" t="s">
        <v>44</v>
      </c>
      <c r="D6" s="1" t="s">
        <v>28</v>
      </c>
      <c r="E6" s="1" t="s">
        <v>39</v>
      </c>
      <c r="F6" s="1" t="s">
        <v>43</v>
      </c>
      <c r="G6" s="1" t="s">
        <v>29</v>
      </c>
      <c r="H6" s="1" t="s">
        <v>40</v>
      </c>
      <c r="L6" s="23"/>
      <c r="N6" s="120" t="s">
        <v>45</v>
      </c>
      <c r="O6" s="121"/>
      <c r="P6" s="121"/>
      <c r="Q6" s="121"/>
      <c r="R6" s="121"/>
      <c r="S6" s="121"/>
      <c r="T6" s="121"/>
      <c r="U6" s="121"/>
      <c r="V6" s="121"/>
      <c r="W6" s="122"/>
      <c r="X6" s="120" t="s">
        <v>46</v>
      </c>
      <c r="Y6" s="121"/>
      <c r="Z6" s="121"/>
      <c r="AA6" s="121"/>
      <c r="AB6" s="121"/>
      <c r="AC6" s="121"/>
      <c r="AD6" s="121"/>
      <c r="AE6" s="121"/>
      <c r="AF6" s="121"/>
      <c r="AG6" s="122"/>
      <c r="AI6" s="20"/>
    </row>
    <row r="7" spans="3:35" ht="15.75" thickBot="1" x14ac:dyDescent="0.3">
      <c r="C7" s="1">
        <f>Sheet2!BT8</f>
        <v>1</v>
      </c>
      <c r="D7" s="1">
        <f>Sheet2!BU8</f>
        <v>92</v>
      </c>
      <c r="E7" s="1">
        <f ca="1">Sheet2!BX8</f>
        <v>1380</v>
      </c>
      <c r="F7" s="1">
        <f ca="1">Sheet2!BY8</f>
        <v>802.67000000000007</v>
      </c>
      <c r="G7" s="1">
        <f ca="1">Sheet2!BZ8</f>
        <v>2182.67</v>
      </c>
      <c r="H7" s="1">
        <f ca="1">Sheet2!CA8</f>
        <v>3824</v>
      </c>
      <c r="L7" s="23"/>
      <c r="N7" s="123"/>
      <c r="O7" s="124"/>
      <c r="P7" s="124"/>
      <c r="Q7" s="124"/>
      <c r="R7" s="124"/>
      <c r="S7" s="124"/>
      <c r="T7" s="124"/>
      <c r="U7" s="124"/>
      <c r="V7" s="124"/>
      <c r="W7" s="125"/>
      <c r="X7" s="123"/>
      <c r="Y7" s="124"/>
      <c r="Z7" s="124"/>
      <c r="AA7" s="124"/>
      <c r="AB7" s="124"/>
      <c r="AC7" s="124"/>
      <c r="AD7" s="124"/>
      <c r="AE7" s="124"/>
      <c r="AF7" s="124"/>
      <c r="AG7" s="125"/>
      <c r="AI7" s="20"/>
    </row>
    <row r="8" spans="3:35" ht="15.75" thickBot="1" x14ac:dyDescent="0.3">
      <c r="C8" s="1">
        <f>Sheet2!BT12</f>
        <v>2</v>
      </c>
      <c r="D8" s="1">
        <f>Sheet2!BU12</f>
        <v>92</v>
      </c>
      <c r="E8" s="1">
        <f ca="1">Sheet2!BX12</f>
        <v>1380</v>
      </c>
      <c r="F8" s="1">
        <f ca="1">Sheet2!BY12</f>
        <v>802.67000000000007</v>
      </c>
      <c r="G8" s="1">
        <f ca="1">Sheet2!BZ12</f>
        <v>3027.7400000000002</v>
      </c>
      <c r="H8" s="1">
        <f ca="1">Sheet2!CA12</f>
        <v>8424</v>
      </c>
      <c r="L8" s="23"/>
      <c r="M8" s="11" t="s">
        <v>44</v>
      </c>
      <c r="N8" s="11">
        <f>$C$7</f>
        <v>1</v>
      </c>
      <c r="O8" s="11">
        <f>C8</f>
        <v>2</v>
      </c>
      <c r="P8" s="11">
        <f>C9</f>
        <v>3</v>
      </c>
      <c r="Q8" s="11">
        <f>C10</f>
        <v>4</v>
      </c>
      <c r="R8" s="11">
        <f>C11</f>
        <v>5</v>
      </c>
      <c r="S8" s="11">
        <f>C12</f>
        <v>6</v>
      </c>
      <c r="T8" s="11">
        <f>C13</f>
        <v>7</v>
      </c>
      <c r="U8" s="11">
        <f>C14</f>
        <v>8</v>
      </c>
      <c r="V8" s="11">
        <f>C15</f>
        <v>9</v>
      </c>
      <c r="W8" s="11">
        <f>C16</f>
        <v>10</v>
      </c>
      <c r="X8" s="11">
        <f>$C$7</f>
        <v>1</v>
      </c>
      <c r="Y8" s="11">
        <f>$C$8</f>
        <v>2</v>
      </c>
      <c r="Z8" s="11">
        <f>$C$9</f>
        <v>3</v>
      </c>
      <c r="AA8" s="11">
        <f>$C$10</f>
        <v>4</v>
      </c>
      <c r="AB8" s="11">
        <f>$C$11</f>
        <v>5</v>
      </c>
      <c r="AC8" s="11">
        <f>$C$12</f>
        <v>6</v>
      </c>
      <c r="AD8" s="11">
        <f>$C$13</f>
        <v>7</v>
      </c>
      <c r="AE8" s="11">
        <f>$C$14</f>
        <v>8</v>
      </c>
      <c r="AF8" s="11">
        <f>$C$15</f>
        <v>9</v>
      </c>
      <c r="AG8" s="11">
        <f>C16</f>
        <v>10</v>
      </c>
      <c r="AI8" s="20"/>
    </row>
    <row r="9" spans="3:35" x14ac:dyDescent="0.25">
      <c r="C9" s="1">
        <f>Sheet2!BT16</f>
        <v>3</v>
      </c>
      <c r="D9" s="1">
        <f>Sheet2!BU16</f>
        <v>92</v>
      </c>
      <c r="E9" s="1">
        <f ca="1">Sheet2!BX16</f>
        <v>1656</v>
      </c>
      <c r="F9" s="1">
        <f ca="1">Sheet2!BY16</f>
        <v>1064.51</v>
      </c>
      <c r="G9" s="1">
        <f ca="1">Sheet2!BZ16</f>
        <v>2720.51</v>
      </c>
      <c r="H9" s="1">
        <f ca="1">Sheet2!CA16</f>
        <v>7049</v>
      </c>
      <c r="L9" s="23"/>
      <c r="M9" s="74"/>
      <c r="N9" s="90">
        <f ca="1">H7</f>
        <v>3824</v>
      </c>
      <c r="O9" s="90">
        <f ca="1">H8</f>
        <v>8424</v>
      </c>
      <c r="P9" s="90">
        <f ca="1">H9</f>
        <v>7049</v>
      </c>
      <c r="Q9" s="90">
        <f ca="1">H10</f>
        <v>7625</v>
      </c>
      <c r="R9" s="90">
        <f ca="1">H11</f>
        <v>8226</v>
      </c>
      <c r="S9" s="90">
        <f ca="1">H12</f>
        <v>9873</v>
      </c>
      <c r="T9" s="90">
        <f ca="1">H13</f>
        <v>8330</v>
      </c>
      <c r="U9" s="90">
        <f ca="1">H14</f>
        <v>7926</v>
      </c>
      <c r="V9" s="58">
        <f ca="1">H15</f>
        <v>9255</v>
      </c>
      <c r="W9" s="90">
        <f ca="1">H16</f>
        <v>7601</v>
      </c>
      <c r="X9" s="126">
        <f ca="1">G7</f>
        <v>2182.67</v>
      </c>
      <c r="Y9" s="126">
        <f ca="1">G8</f>
        <v>3027.7400000000002</v>
      </c>
      <c r="Z9" s="126">
        <f ca="1">G9</f>
        <v>2720.51</v>
      </c>
      <c r="AA9" s="126">
        <f ca="1">G10</f>
        <v>2542.2700000000004</v>
      </c>
      <c r="AB9" s="126">
        <f ca="1">G11</f>
        <v>3353.46</v>
      </c>
      <c r="AC9" s="126">
        <f ca="1">G12</f>
        <v>3318.2</v>
      </c>
      <c r="AD9" s="126">
        <f ca="1">G13</f>
        <v>2811.33</v>
      </c>
      <c r="AE9" s="126">
        <f ca="1">G14</f>
        <v>3327.16</v>
      </c>
      <c r="AF9" s="63">
        <f ca="1">G15</f>
        <v>3310.05</v>
      </c>
      <c r="AG9" s="126">
        <f ca="1">G16</f>
        <v>2469.67</v>
      </c>
      <c r="AI9" s="20"/>
    </row>
    <row r="10" spans="3:35" ht="15.75" thickBot="1" x14ac:dyDescent="0.3">
      <c r="C10" s="1">
        <f>Sheet2!BT20</f>
        <v>4</v>
      </c>
      <c r="D10" s="1">
        <f>Sheet2!BU20</f>
        <v>95</v>
      </c>
      <c r="E10" s="1">
        <f ca="1">Sheet2!BX20</f>
        <v>1615</v>
      </c>
      <c r="F10" s="1">
        <f ca="1">Sheet2!BY20</f>
        <v>927.27</v>
      </c>
      <c r="G10" s="1">
        <f ca="1">Sheet2!BZ20</f>
        <v>2542.2700000000004</v>
      </c>
      <c r="H10" s="1">
        <f ca="1">Sheet2!CA20</f>
        <v>7625</v>
      </c>
      <c r="L10" s="23"/>
      <c r="M10" s="76"/>
      <c r="N10" s="73"/>
      <c r="O10" s="73"/>
      <c r="P10" s="73"/>
      <c r="Q10" s="73"/>
      <c r="R10" s="73"/>
      <c r="S10" s="73"/>
      <c r="T10" s="73"/>
      <c r="U10" s="73"/>
      <c r="V10" s="61"/>
      <c r="W10" s="73"/>
      <c r="X10" s="127"/>
      <c r="Y10" s="127"/>
      <c r="Z10" s="127"/>
      <c r="AA10" s="127"/>
      <c r="AB10" s="127"/>
      <c r="AC10" s="127"/>
      <c r="AD10" s="127"/>
      <c r="AE10" s="127"/>
      <c r="AF10" s="65"/>
      <c r="AG10" s="127"/>
      <c r="AI10" s="20"/>
    </row>
    <row r="11" spans="3:35" x14ac:dyDescent="0.25">
      <c r="C11" s="1">
        <f>Sheet2!BT24</f>
        <v>5</v>
      </c>
      <c r="D11" s="1">
        <f>Sheet2!BU24</f>
        <v>94.5</v>
      </c>
      <c r="E11" s="1">
        <f ca="1">Sheet2!BX24</f>
        <v>2268</v>
      </c>
      <c r="F11" s="1">
        <f ca="1">Sheet2!BY24</f>
        <v>1085.46</v>
      </c>
      <c r="G11" s="1">
        <f ca="1">Sheet2!BZ24</f>
        <v>3353.46</v>
      </c>
      <c r="H11" s="1">
        <f ca="1">Sheet2!CA24</f>
        <v>8226</v>
      </c>
      <c r="L11" s="23"/>
      <c r="N11" s="56"/>
      <c r="O11" s="57"/>
      <c r="P11" s="57"/>
      <c r="Q11" s="57"/>
      <c r="R11" s="57"/>
      <c r="S11" s="57"/>
      <c r="T11" s="57"/>
      <c r="U11" s="57"/>
      <c r="V11" s="57"/>
      <c r="W11" s="58"/>
      <c r="X11" s="56"/>
      <c r="Y11" s="57"/>
      <c r="Z11" s="57"/>
      <c r="AA11" s="57"/>
      <c r="AB11" s="57"/>
      <c r="AC11" s="57"/>
      <c r="AD11" s="57"/>
      <c r="AE11" s="57"/>
      <c r="AF11" s="57"/>
      <c r="AG11" s="58"/>
      <c r="AI11" s="20"/>
    </row>
    <row r="12" spans="3:35" x14ac:dyDescent="0.25">
      <c r="C12" s="1">
        <f>Sheet2!BT28</f>
        <v>6</v>
      </c>
      <c r="D12" s="1">
        <f>Sheet2!BU28</f>
        <v>94.5</v>
      </c>
      <c r="E12" s="1">
        <f ca="1">Sheet2!BX28</f>
        <v>2173.5</v>
      </c>
      <c r="F12" s="1">
        <f ca="1">Sheet2!BY28</f>
        <v>1144.7</v>
      </c>
      <c r="G12" s="1">
        <f ca="1">Sheet2!BZ28</f>
        <v>3318.2</v>
      </c>
      <c r="H12" s="1">
        <f ca="1">Sheet2!CA28</f>
        <v>9873</v>
      </c>
      <c r="L12" s="23"/>
      <c r="N12" s="66"/>
      <c r="O12" s="67"/>
      <c r="P12" s="67"/>
      <c r="Q12" s="67"/>
      <c r="R12" s="67"/>
      <c r="S12" s="67"/>
      <c r="T12" s="67"/>
      <c r="U12" s="67"/>
      <c r="V12" s="67"/>
      <c r="W12" s="68"/>
      <c r="X12" s="66"/>
      <c r="Y12" s="67"/>
      <c r="Z12" s="67"/>
      <c r="AA12" s="67"/>
      <c r="AB12" s="67"/>
      <c r="AC12" s="67"/>
      <c r="AD12" s="67"/>
      <c r="AE12" s="67"/>
      <c r="AF12" s="67"/>
      <c r="AG12" s="68"/>
      <c r="AI12" s="20"/>
    </row>
    <row r="13" spans="3:35" x14ac:dyDescent="0.25">
      <c r="C13" s="1">
        <f>Sheet2!BT32</f>
        <v>7</v>
      </c>
      <c r="D13" s="1">
        <f>Sheet2!BU32</f>
        <v>93.5</v>
      </c>
      <c r="E13" s="1">
        <f ca="1">Sheet2!BX32</f>
        <v>1776.5</v>
      </c>
      <c r="F13" s="1">
        <f ca="1">Sheet2!BY32</f>
        <v>1034.8300000000002</v>
      </c>
      <c r="G13" s="1">
        <f ca="1">Sheet2!BZ32</f>
        <v>2811.33</v>
      </c>
      <c r="H13" s="1">
        <f ca="1">Sheet2!CA32</f>
        <v>8330</v>
      </c>
      <c r="L13" s="23"/>
      <c r="N13" s="66"/>
      <c r="O13" s="67"/>
      <c r="P13" s="67"/>
      <c r="Q13" s="67"/>
      <c r="R13" s="67"/>
      <c r="S13" s="67"/>
      <c r="T13" s="67"/>
      <c r="U13" s="67"/>
      <c r="V13" s="67"/>
      <c r="W13" s="68"/>
      <c r="X13" s="66"/>
      <c r="Y13" s="67"/>
      <c r="Z13" s="67"/>
      <c r="AA13" s="67"/>
      <c r="AB13" s="67"/>
      <c r="AC13" s="67"/>
      <c r="AD13" s="67"/>
      <c r="AE13" s="67"/>
      <c r="AF13" s="67"/>
      <c r="AG13" s="68"/>
      <c r="AI13" s="20"/>
    </row>
    <row r="14" spans="3:35" x14ac:dyDescent="0.25">
      <c r="C14" s="1">
        <f>Sheet2!BT36</f>
        <v>8</v>
      </c>
      <c r="D14" s="1">
        <f>Sheet2!BU36</f>
        <v>95.5</v>
      </c>
      <c r="E14" s="1">
        <f ca="1">Sheet2!BX36</f>
        <v>2292</v>
      </c>
      <c r="F14" s="1">
        <f ca="1">Sheet2!BY36</f>
        <v>1035.1600000000001</v>
      </c>
      <c r="G14" s="1">
        <f ca="1">Sheet2!BZ36</f>
        <v>3327.16</v>
      </c>
      <c r="H14" s="1">
        <f ca="1">Sheet2!CA36</f>
        <v>7926</v>
      </c>
      <c r="L14" s="23"/>
      <c r="N14" s="66"/>
      <c r="O14" s="67"/>
      <c r="P14" s="67"/>
      <c r="Q14" s="67"/>
      <c r="R14" s="67"/>
      <c r="S14" s="67"/>
      <c r="T14" s="67"/>
      <c r="U14" s="67"/>
      <c r="V14" s="67"/>
      <c r="W14" s="68"/>
      <c r="X14" s="66"/>
      <c r="Y14" s="67"/>
      <c r="Z14" s="67"/>
      <c r="AA14" s="67"/>
      <c r="AB14" s="67"/>
      <c r="AC14" s="67"/>
      <c r="AD14" s="67"/>
      <c r="AE14" s="67"/>
      <c r="AF14" s="67"/>
      <c r="AG14" s="68"/>
      <c r="AI14" s="20"/>
    </row>
    <row r="15" spans="3:35" x14ac:dyDescent="0.25">
      <c r="C15" s="1">
        <f>Sheet2!BT40</f>
        <v>9</v>
      </c>
      <c r="D15" s="1">
        <f>Sheet2!BU40</f>
        <v>95.5</v>
      </c>
      <c r="E15" s="1">
        <f ca="1">Sheet2!BX40</f>
        <v>2292</v>
      </c>
      <c r="F15" s="1">
        <f ca="1">Sheet2!BY40</f>
        <v>1018.05</v>
      </c>
      <c r="G15" s="1">
        <f ca="1">Sheet2!BZ40</f>
        <v>3310.05</v>
      </c>
      <c r="H15" s="1">
        <f ca="1">Sheet2!CA40</f>
        <v>9255</v>
      </c>
      <c r="L15" s="23"/>
      <c r="N15" s="66"/>
      <c r="O15" s="67"/>
      <c r="P15" s="67"/>
      <c r="Q15" s="67"/>
      <c r="R15" s="67"/>
      <c r="S15" s="67"/>
      <c r="T15" s="67"/>
      <c r="U15" s="67"/>
      <c r="V15" s="67"/>
      <c r="W15" s="68"/>
      <c r="X15" s="66"/>
      <c r="Y15" s="67"/>
      <c r="Z15" s="67"/>
      <c r="AA15" s="67"/>
      <c r="AB15" s="67"/>
      <c r="AC15" s="67"/>
      <c r="AD15" s="67"/>
      <c r="AE15" s="67"/>
      <c r="AF15" s="67"/>
      <c r="AG15" s="68"/>
      <c r="AI15" s="20"/>
    </row>
    <row r="16" spans="3:35" x14ac:dyDescent="0.25">
      <c r="C16" s="1">
        <f>Sheet2!BT44</f>
        <v>10</v>
      </c>
      <c r="D16" s="1">
        <f>Sheet2!BU44</f>
        <v>91.5</v>
      </c>
      <c r="E16" s="1">
        <f ca="1">Sheet2!BX44</f>
        <v>1555.5</v>
      </c>
      <c r="F16" s="1">
        <f ca="1">Sheet2!BY44</f>
        <v>914.17000000000007</v>
      </c>
      <c r="G16" s="1">
        <f ca="1">Sheet2!BZ44</f>
        <v>2469.67</v>
      </c>
      <c r="H16" s="1">
        <f ca="1">Sheet2!CA44</f>
        <v>7601</v>
      </c>
      <c r="L16" s="23"/>
      <c r="N16" s="66"/>
      <c r="O16" s="67"/>
      <c r="P16" s="67"/>
      <c r="Q16" s="67"/>
      <c r="R16" s="67"/>
      <c r="S16" s="67"/>
      <c r="T16" s="67"/>
      <c r="U16" s="67"/>
      <c r="V16" s="67"/>
      <c r="W16" s="68"/>
      <c r="X16" s="66"/>
      <c r="Y16" s="67"/>
      <c r="Z16" s="67"/>
      <c r="AA16" s="67"/>
      <c r="AB16" s="67"/>
      <c r="AC16" s="67"/>
      <c r="AD16" s="67"/>
      <c r="AE16" s="67"/>
      <c r="AF16" s="67"/>
      <c r="AG16" s="68"/>
      <c r="AI16" s="20"/>
    </row>
    <row r="17" spans="12:35" x14ac:dyDescent="0.25">
      <c r="L17" s="23"/>
      <c r="N17" s="66"/>
      <c r="O17" s="67"/>
      <c r="P17" s="67"/>
      <c r="Q17" s="67"/>
      <c r="R17" s="67"/>
      <c r="S17" s="67"/>
      <c r="T17" s="67"/>
      <c r="U17" s="67"/>
      <c r="V17" s="67"/>
      <c r="W17" s="68"/>
      <c r="X17" s="66"/>
      <c r="Y17" s="67"/>
      <c r="Z17" s="67"/>
      <c r="AA17" s="67"/>
      <c r="AB17" s="67"/>
      <c r="AC17" s="67"/>
      <c r="AD17" s="67"/>
      <c r="AE17" s="67"/>
      <c r="AF17" s="67"/>
      <c r="AG17" s="68"/>
      <c r="AI17" s="20"/>
    </row>
    <row r="18" spans="12:35" x14ac:dyDescent="0.25">
      <c r="L18" s="23"/>
      <c r="N18" s="66"/>
      <c r="O18" s="67"/>
      <c r="P18" s="67"/>
      <c r="Q18" s="67"/>
      <c r="R18" s="67"/>
      <c r="S18" s="67"/>
      <c r="T18" s="67"/>
      <c r="U18" s="67"/>
      <c r="V18" s="67"/>
      <c r="W18" s="68"/>
      <c r="X18" s="66"/>
      <c r="Y18" s="67"/>
      <c r="Z18" s="67"/>
      <c r="AA18" s="67"/>
      <c r="AB18" s="67"/>
      <c r="AC18" s="67"/>
      <c r="AD18" s="67"/>
      <c r="AE18" s="67"/>
      <c r="AF18" s="67"/>
      <c r="AG18" s="68"/>
      <c r="AI18" s="20"/>
    </row>
    <row r="19" spans="12:35" x14ac:dyDescent="0.25">
      <c r="L19" s="23"/>
      <c r="N19" s="66"/>
      <c r="O19" s="67"/>
      <c r="P19" s="67"/>
      <c r="Q19" s="67"/>
      <c r="R19" s="67"/>
      <c r="S19" s="67"/>
      <c r="T19" s="67"/>
      <c r="U19" s="67"/>
      <c r="V19" s="67"/>
      <c r="W19" s="68"/>
      <c r="X19" s="66"/>
      <c r="Y19" s="67"/>
      <c r="Z19" s="67"/>
      <c r="AA19" s="67"/>
      <c r="AB19" s="67"/>
      <c r="AC19" s="67"/>
      <c r="AD19" s="67"/>
      <c r="AE19" s="67"/>
      <c r="AF19" s="67"/>
      <c r="AG19" s="68"/>
      <c r="AI19" s="20"/>
    </row>
    <row r="20" spans="12:35" x14ac:dyDescent="0.25">
      <c r="L20" s="23"/>
      <c r="N20" s="66"/>
      <c r="O20" s="67"/>
      <c r="P20" s="67"/>
      <c r="Q20" s="67"/>
      <c r="R20" s="67"/>
      <c r="S20" s="67"/>
      <c r="T20" s="67"/>
      <c r="U20" s="67"/>
      <c r="V20" s="67"/>
      <c r="W20" s="68"/>
      <c r="X20" s="66"/>
      <c r="Y20" s="67"/>
      <c r="Z20" s="67"/>
      <c r="AA20" s="67"/>
      <c r="AB20" s="67"/>
      <c r="AC20" s="67"/>
      <c r="AD20" s="67"/>
      <c r="AE20" s="67"/>
      <c r="AF20" s="67"/>
      <c r="AG20" s="68"/>
      <c r="AI20" s="20"/>
    </row>
    <row r="21" spans="12:35" x14ac:dyDescent="0.25">
      <c r="L21" s="23"/>
      <c r="N21" s="66"/>
      <c r="O21" s="67"/>
      <c r="P21" s="67"/>
      <c r="Q21" s="67"/>
      <c r="R21" s="67"/>
      <c r="S21" s="67"/>
      <c r="T21" s="67"/>
      <c r="U21" s="67"/>
      <c r="V21" s="67"/>
      <c r="W21" s="68"/>
      <c r="X21" s="66"/>
      <c r="Y21" s="67"/>
      <c r="Z21" s="67"/>
      <c r="AA21" s="67"/>
      <c r="AB21" s="67"/>
      <c r="AC21" s="67"/>
      <c r="AD21" s="67"/>
      <c r="AE21" s="67"/>
      <c r="AF21" s="67"/>
      <c r="AG21" s="68"/>
      <c r="AI21" s="20"/>
    </row>
    <row r="22" spans="12:35" x14ac:dyDescent="0.25">
      <c r="L22" s="23"/>
      <c r="N22" s="66"/>
      <c r="O22" s="67"/>
      <c r="P22" s="67"/>
      <c r="Q22" s="67"/>
      <c r="R22" s="67"/>
      <c r="S22" s="67"/>
      <c r="T22" s="67"/>
      <c r="U22" s="67"/>
      <c r="V22" s="67"/>
      <c r="W22" s="68"/>
      <c r="X22" s="66"/>
      <c r="Y22" s="67"/>
      <c r="Z22" s="67"/>
      <c r="AA22" s="67"/>
      <c r="AB22" s="67"/>
      <c r="AC22" s="67"/>
      <c r="AD22" s="67"/>
      <c r="AE22" s="67"/>
      <c r="AF22" s="67"/>
      <c r="AG22" s="68"/>
      <c r="AI22" s="20"/>
    </row>
    <row r="23" spans="12:35" x14ac:dyDescent="0.25">
      <c r="L23" s="23"/>
      <c r="N23" s="66"/>
      <c r="O23" s="67"/>
      <c r="P23" s="67"/>
      <c r="Q23" s="67"/>
      <c r="R23" s="67"/>
      <c r="S23" s="67"/>
      <c r="T23" s="67"/>
      <c r="U23" s="67"/>
      <c r="V23" s="67"/>
      <c r="W23" s="68"/>
      <c r="X23" s="66"/>
      <c r="Y23" s="67"/>
      <c r="Z23" s="67"/>
      <c r="AA23" s="67"/>
      <c r="AB23" s="67"/>
      <c r="AC23" s="67"/>
      <c r="AD23" s="67"/>
      <c r="AE23" s="67"/>
      <c r="AF23" s="67"/>
      <c r="AG23" s="68"/>
      <c r="AI23" s="20"/>
    </row>
    <row r="24" spans="12:35" x14ac:dyDescent="0.25">
      <c r="L24" s="23"/>
      <c r="N24" s="66"/>
      <c r="O24" s="67"/>
      <c r="P24" s="67"/>
      <c r="Q24" s="67"/>
      <c r="R24" s="67"/>
      <c r="S24" s="67"/>
      <c r="T24" s="67"/>
      <c r="U24" s="67"/>
      <c r="V24" s="67"/>
      <c r="W24" s="68"/>
      <c r="X24" s="66"/>
      <c r="Y24" s="67"/>
      <c r="Z24" s="67"/>
      <c r="AA24" s="67"/>
      <c r="AB24" s="67"/>
      <c r="AC24" s="67"/>
      <c r="AD24" s="67"/>
      <c r="AE24" s="67"/>
      <c r="AF24" s="67"/>
      <c r="AG24" s="68"/>
      <c r="AI24" s="20"/>
    </row>
    <row r="25" spans="12:35" x14ac:dyDescent="0.25">
      <c r="L25" s="23"/>
      <c r="N25" s="66"/>
      <c r="O25" s="67"/>
      <c r="P25" s="67"/>
      <c r="Q25" s="67"/>
      <c r="R25" s="67"/>
      <c r="S25" s="67"/>
      <c r="T25" s="67"/>
      <c r="U25" s="67"/>
      <c r="V25" s="67"/>
      <c r="W25" s="68"/>
      <c r="X25" s="66"/>
      <c r="Y25" s="67"/>
      <c r="Z25" s="67"/>
      <c r="AA25" s="67"/>
      <c r="AB25" s="67"/>
      <c r="AC25" s="67"/>
      <c r="AD25" s="67"/>
      <c r="AE25" s="67"/>
      <c r="AF25" s="67"/>
      <c r="AG25" s="68"/>
      <c r="AI25" s="20"/>
    </row>
    <row r="26" spans="12:35" x14ac:dyDescent="0.25">
      <c r="L26" s="23"/>
      <c r="N26" s="66"/>
      <c r="O26" s="67"/>
      <c r="P26" s="67"/>
      <c r="Q26" s="67"/>
      <c r="R26" s="67"/>
      <c r="S26" s="67"/>
      <c r="T26" s="67"/>
      <c r="U26" s="67"/>
      <c r="V26" s="67"/>
      <c r="W26" s="68"/>
      <c r="X26" s="66"/>
      <c r="Y26" s="67"/>
      <c r="Z26" s="67"/>
      <c r="AA26" s="67"/>
      <c r="AB26" s="67"/>
      <c r="AC26" s="67"/>
      <c r="AD26" s="67"/>
      <c r="AE26" s="67"/>
      <c r="AF26" s="67"/>
      <c r="AG26" s="68"/>
      <c r="AI26" s="20"/>
    </row>
    <row r="27" spans="12:35" x14ac:dyDescent="0.25">
      <c r="L27" s="23"/>
      <c r="N27" s="66"/>
      <c r="O27" s="67"/>
      <c r="P27" s="67"/>
      <c r="Q27" s="67"/>
      <c r="R27" s="67"/>
      <c r="S27" s="67"/>
      <c r="T27" s="67"/>
      <c r="U27" s="67"/>
      <c r="V27" s="67"/>
      <c r="W27" s="68"/>
      <c r="X27" s="66"/>
      <c r="Y27" s="67"/>
      <c r="Z27" s="67"/>
      <c r="AA27" s="67"/>
      <c r="AB27" s="67"/>
      <c r="AC27" s="67"/>
      <c r="AD27" s="67"/>
      <c r="AE27" s="67"/>
      <c r="AF27" s="67"/>
      <c r="AG27" s="68"/>
      <c r="AI27" s="20"/>
    </row>
    <row r="28" spans="12:35" x14ac:dyDescent="0.25">
      <c r="L28" s="23"/>
      <c r="N28" s="66"/>
      <c r="O28" s="67"/>
      <c r="P28" s="67"/>
      <c r="Q28" s="67"/>
      <c r="R28" s="67"/>
      <c r="S28" s="67"/>
      <c r="T28" s="67"/>
      <c r="U28" s="67"/>
      <c r="V28" s="67"/>
      <c r="W28" s="68"/>
      <c r="X28" s="66"/>
      <c r="Y28" s="67"/>
      <c r="Z28" s="67"/>
      <c r="AA28" s="67"/>
      <c r="AB28" s="67"/>
      <c r="AC28" s="67"/>
      <c r="AD28" s="67"/>
      <c r="AE28" s="67"/>
      <c r="AF28" s="67"/>
      <c r="AG28" s="68"/>
      <c r="AI28" s="20"/>
    </row>
    <row r="29" spans="12:35" x14ac:dyDescent="0.25">
      <c r="L29" s="23"/>
      <c r="N29" s="66"/>
      <c r="O29" s="67"/>
      <c r="P29" s="67"/>
      <c r="Q29" s="67"/>
      <c r="R29" s="67"/>
      <c r="S29" s="67"/>
      <c r="T29" s="67"/>
      <c r="U29" s="67"/>
      <c r="V29" s="67"/>
      <c r="W29" s="68"/>
      <c r="X29" s="66"/>
      <c r="Y29" s="67"/>
      <c r="Z29" s="67"/>
      <c r="AA29" s="67"/>
      <c r="AB29" s="67"/>
      <c r="AC29" s="67"/>
      <c r="AD29" s="67"/>
      <c r="AE29" s="67"/>
      <c r="AF29" s="67"/>
      <c r="AG29" s="68"/>
      <c r="AI29" s="20"/>
    </row>
    <row r="30" spans="12:35" ht="15.75" thickBot="1" x14ac:dyDescent="0.3">
      <c r="L30" s="23"/>
      <c r="N30" s="59"/>
      <c r="O30" s="60"/>
      <c r="P30" s="60"/>
      <c r="Q30" s="60"/>
      <c r="R30" s="60"/>
      <c r="S30" s="60"/>
      <c r="T30" s="60"/>
      <c r="U30" s="60"/>
      <c r="V30" s="60"/>
      <c r="W30" s="61"/>
      <c r="X30" s="59"/>
      <c r="Y30" s="60"/>
      <c r="Z30" s="60"/>
      <c r="AA30" s="60"/>
      <c r="AB30" s="60"/>
      <c r="AC30" s="60"/>
      <c r="AD30" s="60"/>
      <c r="AE30" s="60"/>
      <c r="AF30" s="60"/>
      <c r="AG30" s="61"/>
      <c r="AI30" s="20"/>
    </row>
    <row r="31" spans="12:35" x14ac:dyDescent="0.25">
      <c r="L31" s="23"/>
      <c r="N31" s="130" t="s">
        <v>47</v>
      </c>
      <c r="O31" s="131"/>
      <c r="P31" s="131"/>
      <c r="Q31" s="131"/>
      <c r="R31" s="131"/>
      <c r="S31" s="131"/>
      <c r="T31" s="131"/>
      <c r="U31" s="131"/>
      <c r="V31" s="131"/>
      <c r="W31" s="132"/>
      <c r="X31" s="130" t="s">
        <v>28</v>
      </c>
      <c r="Y31" s="131"/>
      <c r="Z31" s="131"/>
      <c r="AA31" s="131"/>
      <c r="AB31" s="131"/>
      <c r="AC31" s="131"/>
      <c r="AD31" s="131"/>
      <c r="AE31" s="131"/>
      <c r="AF31" s="131"/>
      <c r="AG31" s="132"/>
      <c r="AI31" s="20"/>
    </row>
    <row r="32" spans="12:35" ht="15.75" thickBot="1" x14ac:dyDescent="0.3">
      <c r="L32" s="23"/>
      <c r="N32" s="123"/>
      <c r="O32" s="124"/>
      <c r="P32" s="124"/>
      <c r="Q32" s="124"/>
      <c r="R32" s="124"/>
      <c r="S32" s="124"/>
      <c r="T32" s="124"/>
      <c r="U32" s="124"/>
      <c r="V32" s="124"/>
      <c r="W32" s="125"/>
      <c r="X32" s="123"/>
      <c r="Y32" s="124"/>
      <c r="Z32" s="124"/>
      <c r="AA32" s="124"/>
      <c r="AB32" s="124"/>
      <c r="AC32" s="124"/>
      <c r="AD32" s="124"/>
      <c r="AE32" s="124"/>
      <c r="AF32" s="124"/>
      <c r="AG32" s="125"/>
      <c r="AI32" s="20"/>
    </row>
    <row r="33" spans="12:35" ht="15.75" thickBot="1" x14ac:dyDescent="0.3">
      <c r="L33" s="23"/>
      <c r="M33" s="3" t="s">
        <v>44</v>
      </c>
      <c r="N33" s="11">
        <f>$C$7</f>
        <v>1</v>
      </c>
      <c r="O33" s="11">
        <f>$C$8</f>
        <v>2</v>
      </c>
      <c r="P33" s="11">
        <f>$C$9</f>
        <v>3</v>
      </c>
      <c r="Q33" s="11">
        <f>$C$10</f>
        <v>4</v>
      </c>
      <c r="R33" s="11">
        <f>$C$11</f>
        <v>5</v>
      </c>
      <c r="S33" s="11">
        <f>$C$12</f>
        <v>6</v>
      </c>
      <c r="T33" s="11">
        <f>$C$13</f>
        <v>7</v>
      </c>
      <c r="U33" s="11">
        <f>$C$14</f>
        <v>8</v>
      </c>
      <c r="V33" s="11">
        <f>$C$15</f>
        <v>9</v>
      </c>
      <c r="W33" s="11">
        <f>$C$16</f>
        <v>10</v>
      </c>
      <c r="X33" s="11">
        <f>$C$7</f>
        <v>1</v>
      </c>
      <c r="Y33" s="11">
        <f>$C$8</f>
        <v>2</v>
      </c>
      <c r="Z33" s="11">
        <f>$C$9</f>
        <v>3</v>
      </c>
      <c r="AA33" s="11">
        <f>$C$10</f>
        <v>4</v>
      </c>
      <c r="AB33" s="11">
        <f>$C$11</f>
        <v>5</v>
      </c>
      <c r="AC33" s="11">
        <f>$C$12</f>
        <v>6</v>
      </c>
      <c r="AD33" s="11">
        <f>$C$13</f>
        <v>7</v>
      </c>
      <c r="AE33" s="11">
        <f>$C$14</f>
        <v>8</v>
      </c>
      <c r="AF33" s="11">
        <f>$C$15</f>
        <v>9</v>
      </c>
      <c r="AG33" s="11">
        <f>$C$16</f>
        <v>10</v>
      </c>
      <c r="AI33" s="20"/>
    </row>
    <row r="34" spans="12:35" x14ac:dyDescent="0.25">
      <c r="L34" s="23"/>
      <c r="M34" s="90"/>
      <c r="N34" s="128">
        <f t="shared" ref="N34:W34" ca="1" si="0">N9/X9</f>
        <v>1.7519826634351505</v>
      </c>
      <c r="O34" s="128">
        <f t="shared" ca="1" si="0"/>
        <v>2.782273246712069</v>
      </c>
      <c r="P34" s="128">
        <f t="shared" ca="1" si="0"/>
        <v>2.5910582942168929</v>
      </c>
      <c r="Q34" s="128">
        <f t="shared" ca="1" si="0"/>
        <v>2.9992880378559312</v>
      </c>
      <c r="R34" s="128">
        <f t="shared" ca="1" si="0"/>
        <v>2.452988853303752</v>
      </c>
      <c r="S34" s="128">
        <f t="shared" ca="1" si="0"/>
        <v>2.9754083539268281</v>
      </c>
      <c r="T34" s="128">
        <f t="shared" ca="1" si="0"/>
        <v>2.9630103901000595</v>
      </c>
      <c r="U34" s="128">
        <f t="shared" ca="1" si="0"/>
        <v>2.3822118563579751</v>
      </c>
      <c r="V34" s="128">
        <f t="shared" ca="1" si="0"/>
        <v>2.7960302714460505</v>
      </c>
      <c r="W34" s="128">
        <f t="shared" ca="1" si="0"/>
        <v>3.0777391311389781</v>
      </c>
      <c r="X34" s="90">
        <f>D7</f>
        <v>92</v>
      </c>
      <c r="Y34" s="90">
        <f>D8</f>
        <v>92</v>
      </c>
      <c r="Z34" s="90">
        <f>D9</f>
        <v>92</v>
      </c>
      <c r="AA34" s="90">
        <f>D10</f>
        <v>95</v>
      </c>
      <c r="AB34" s="90">
        <f>D11</f>
        <v>94.5</v>
      </c>
      <c r="AC34" s="90">
        <f>D12</f>
        <v>94.5</v>
      </c>
      <c r="AD34" s="90">
        <f>D13</f>
        <v>93.5</v>
      </c>
      <c r="AE34" s="90">
        <f>D14</f>
        <v>95.5</v>
      </c>
      <c r="AF34" s="58">
        <f>D15</f>
        <v>95.5</v>
      </c>
      <c r="AG34" s="90">
        <f>D16</f>
        <v>91.5</v>
      </c>
      <c r="AI34" s="20"/>
    </row>
    <row r="35" spans="12:35" ht="15.75" thickBot="1" x14ac:dyDescent="0.3">
      <c r="L35" s="23"/>
      <c r="M35" s="73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73"/>
      <c r="Y35" s="73"/>
      <c r="Z35" s="73"/>
      <c r="AA35" s="73"/>
      <c r="AB35" s="73"/>
      <c r="AC35" s="73"/>
      <c r="AD35" s="73"/>
      <c r="AE35" s="73"/>
      <c r="AF35" s="61"/>
      <c r="AG35" s="73"/>
      <c r="AI35" s="20"/>
    </row>
    <row r="36" spans="12:35" x14ac:dyDescent="0.25">
      <c r="L36" s="23"/>
      <c r="N36" s="56"/>
      <c r="O36" s="57"/>
      <c r="P36" s="57"/>
      <c r="Q36" s="57"/>
      <c r="R36" s="57"/>
      <c r="S36" s="57"/>
      <c r="T36" s="57"/>
      <c r="U36" s="57"/>
      <c r="V36" s="57"/>
      <c r="W36" s="58"/>
      <c r="X36" s="56"/>
      <c r="Y36" s="57"/>
      <c r="Z36" s="57"/>
      <c r="AA36" s="57"/>
      <c r="AB36" s="57"/>
      <c r="AC36" s="57"/>
      <c r="AD36" s="57"/>
      <c r="AE36" s="57"/>
      <c r="AF36" s="57"/>
      <c r="AG36" s="58"/>
      <c r="AI36" s="20"/>
    </row>
    <row r="37" spans="12:35" ht="22.5" x14ac:dyDescent="0.45">
      <c r="L37" s="23"/>
      <c r="N37" s="66"/>
      <c r="O37" s="67"/>
      <c r="P37" s="67"/>
      <c r="Q37" s="67"/>
      <c r="R37" s="67"/>
      <c r="S37" s="67"/>
      <c r="T37" s="67"/>
      <c r="U37" s="67"/>
      <c r="V37" s="67"/>
      <c r="W37" s="68"/>
      <c r="X37" s="66"/>
      <c r="Y37" s="67"/>
      <c r="Z37" s="67"/>
      <c r="AA37" s="67"/>
      <c r="AB37" s="67"/>
      <c r="AC37" s="67"/>
      <c r="AD37" s="67"/>
      <c r="AE37" s="67"/>
      <c r="AF37" s="67"/>
      <c r="AG37" s="68"/>
      <c r="AI37" s="47"/>
    </row>
    <row r="38" spans="12:35" x14ac:dyDescent="0.25">
      <c r="L38" s="23"/>
      <c r="N38" s="66"/>
      <c r="O38" s="67"/>
      <c r="P38" s="67"/>
      <c r="Q38" s="67"/>
      <c r="R38" s="67"/>
      <c r="S38" s="67"/>
      <c r="T38" s="67"/>
      <c r="U38" s="67"/>
      <c r="V38" s="67"/>
      <c r="W38" s="68"/>
      <c r="X38" s="66"/>
      <c r="Y38" s="67"/>
      <c r="Z38" s="67"/>
      <c r="AA38" s="67"/>
      <c r="AB38" s="67"/>
      <c r="AC38" s="67"/>
      <c r="AD38" s="67"/>
      <c r="AE38" s="67"/>
      <c r="AF38" s="67"/>
      <c r="AG38" s="68"/>
      <c r="AI38" s="20"/>
    </row>
    <row r="39" spans="12:35" x14ac:dyDescent="0.25">
      <c r="L39" s="23"/>
      <c r="N39" s="66"/>
      <c r="O39" s="67"/>
      <c r="P39" s="67"/>
      <c r="Q39" s="67"/>
      <c r="R39" s="67"/>
      <c r="S39" s="67"/>
      <c r="T39" s="67"/>
      <c r="U39" s="67"/>
      <c r="V39" s="67"/>
      <c r="W39" s="68"/>
      <c r="X39" s="66"/>
      <c r="Y39" s="67"/>
      <c r="Z39" s="67"/>
      <c r="AA39" s="67"/>
      <c r="AB39" s="67"/>
      <c r="AC39" s="67"/>
      <c r="AD39" s="67"/>
      <c r="AE39" s="67"/>
      <c r="AF39" s="67"/>
      <c r="AG39" s="68"/>
      <c r="AI39" s="20"/>
    </row>
    <row r="40" spans="12:35" x14ac:dyDescent="0.25">
      <c r="L40" s="23"/>
      <c r="N40" s="66"/>
      <c r="O40" s="67"/>
      <c r="P40" s="67"/>
      <c r="Q40" s="67"/>
      <c r="R40" s="67"/>
      <c r="S40" s="67"/>
      <c r="T40" s="67"/>
      <c r="U40" s="67"/>
      <c r="V40" s="67"/>
      <c r="W40" s="68"/>
      <c r="X40" s="66"/>
      <c r="Y40" s="67"/>
      <c r="Z40" s="67"/>
      <c r="AA40" s="67"/>
      <c r="AB40" s="67"/>
      <c r="AC40" s="67"/>
      <c r="AD40" s="67"/>
      <c r="AE40" s="67"/>
      <c r="AF40" s="67"/>
      <c r="AG40" s="68"/>
      <c r="AI40" s="20"/>
    </row>
    <row r="41" spans="12:35" x14ac:dyDescent="0.25">
      <c r="L41" s="23"/>
      <c r="N41" s="66"/>
      <c r="O41" s="67"/>
      <c r="P41" s="67"/>
      <c r="Q41" s="67"/>
      <c r="R41" s="67"/>
      <c r="S41" s="67"/>
      <c r="T41" s="67"/>
      <c r="U41" s="67"/>
      <c r="V41" s="67"/>
      <c r="W41" s="68"/>
      <c r="X41" s="66"/>
      <c r="Y41" s="67"/>
      <c r="Z41" s="67"/>
      <c r="AA41" s="67"/>
      <c r="AB41" s="67"/>
      <c r="AC41" s="67"/>
      <c r="AD41" s="67"/>
      <c r="AE41" s="67"/>
      <c r="AF41" s="67"/>
      <c r="AG41" s="68"/>
      <c r="AI41" s="20"/>
    </row>
    <row r="42" spans="12:35" x14ac:dyDescent="0.25">
      <c r="L42" s="23"/>
      <c r="N42" s="66"/>
      <c r="O42" s="67"/>
      <c r="P42" s="67"/>
      <c r="Q42" s="67"/>
      <c r="R42" s="67"/>
      <c r="S42" s="67"/>
      <c r="T42" s="67"/>
      <c r="U42" s="67"/>
      <c r="V42" s="67"/>
      <c r="W42" s="68"/>
      <c r="X42" s="66"/>
      <c r="Y42" s="67"/>
      <c r="Z42" s="67"/>
      <c r="AA42" s="67"/>
      <c r="AB42" s="67"/>
      <c r="AC42" s="67"/>
      <c r="AD42" s="67"/>
      <c r="AE42" s="67"/>
      <c r="AF42" s="67"/>
      <c r="AG42" s="68"/>
      <c r="AI42" s="20"/>
    </row>
    <row r="43" spans="12:35" x14ac:dyDescent="0.25">
      <c r="L43" s="23"/>
      <c r="N43" s="66"/>
      <c r="O43" s="67"/>
      <c r="P43" s="67"/>
      <c r="Q43" s="67"/>
      <c r="R43" s="67"/>
      <c r="S43" s="67"/>
      <c r="T43" s="67"/>
      <c r="U43" s="67"/>
      <c r="V43" s="67"/>
      <c r="W43" s="68"/>
      <c r="X43" s="66"/>
      <c r="Y43" s="67"/>
      <c r="Z43" s="67"/>
      <c r="AA43" s="67"/>
      <c r="AB43" s="67"/>
      <c r="AC43" s="67"/>
      <c r="AD43" s="67"/>
      <c r="AE43" s="67"/>
      <c r="AF43" s="67"/>
      <c r="AG43" s="68"/>
      <c r="AI43" s="20"/>
    </row>
    <row r="44" spans="12:35" x14ac:dyDescent="0.25">
      <c r="L44" s="23"/>
      <c r="N44" s="66"/>
      <c r="O44" s="67"/>
      <c r="P44" s="67"/>
      <c r="Q44" s="67"/>
      <c r="R44" s="67"/>
      <c r="S44" s="67"/>
      <c r="T44" s="67"/>
      <c r="U44" s="67"/>
      <c r="V44" s="67"/>
      <c r="W44" s="68"/>
      <c r="X44" s="66"/>
      <c r="Y44" s="67"/>
      <c r="Z44" s="67"/>
      <c r="AA44" s="67"/>
      <c r="AB44" s="67"/>
      <c r="AC44" s="67"/>
      <c r="AD44" s="67"/>
      <c r="AE44" s="67"/>
      <c r="AF44" s="67"/>
      <c r="AG44" s="68"/>
      <c r="AI44" s="20"/>
    </row>
    <row r="45" spans="12:35" x14ac:dyDescent="0.25">
      <c r="L45" s="23"/>
      <c r="N45" s="66"/>
      <c r="O45" s="67"/>
      <c r="P45" s="67"/>
      <c r="Q45" s="67"/>
      <c r="R45" s="67"/>
      <c r="S45" s="67"/>
      <c r="T45" s="67"/>
      <c r="U45" s="67"/>
      <c r="V45" s="67"/>
      <c r="W45" s="68"/>
      <c r="X45" s="66"/>
      <c r="Y45" s="67"/>
      <c r="Z45" s="67"/>
      <c r="AA45" s="67"/>
      <c r="AB45" s="67"/>
      <c r="AC45" s="67"/>
      <c r="AD45" s="67"/>
      <c r="AE45" s="67"/>
      <c r="AF45" s="67"/>
      <c r="AG45" s="68"/>
      <c r="AI45" s="20"/>
    </row>
    <row r="46" spans="12:35" x14ac:dyDescent="0.25">
      <c r="L46" s="23"/>
      <c r="N46" s="66"/>
      <c r="O46" s="67"/>
      <c r="P46" s="67"/>
      <c r="Q46" s="67"/>
      <c r="R46" s="67"/>
      <c r="S46" s="67"/>
      <c r="T46" s="67"/>
      <c r="U46" s="67"/>
      <c r="V46" s="67"/>
      <c r="W46" s="68"/>
      <c r="X46" s="66"/>
      <c r="Y46" s="67"/>
      <c r="Z46" s="67"/>
      <c r="AA46" s="67"/>
      <c r="AB46" s="67"/>
      <c r="AC46" s="67"/>
      <c r="AD46" s="67"/>
      <c r="AE46" s="67"/>
      <c r="AF46" s="67"/>
      <c r="AG46" s="68"/>
      <c r="AI46" s="20"/>
    </row>
    <row r="47" spans="12:35" x14ac:dyDescent="0.25">
      <c r="L47" s="23"/>
      <c r="N47" s="66"/>
      <c r="O47" s="67"/>
      <c r="P47" s="67"/>
      <c r="Q47" s="67"/>
      <c r="R47" s="67"/>
      <c r="S47" s="67"/>
      <c r="T47" s="67"/>
      <c r="U47" s="67"/>
      <c r="V47" s="67"/>
      <c r="W47" s="68"/>
      <c r="X47" s="66"/>
      <c r="Y47" s="67"/>
      <c r="Z47" s="67"/>
      <c r="AA47" s="67"/>
      <c r="AB47" s="67"/>
      <c r="AC47" s="67"/>
      <c r="AD47" s="67"/>
      <c r="AE47" s="67"/>
      <c r="AF47" s="67"/>
      <c r="AG47" s="68"/>
      <c r="AI47" s="20"/>
    </row>
    <row r="48" spans="12:35" x14ac:dyDescent="0.25">
      <c r="L48" s="23"/>
      <c r="N48" s="66"/>
      <c r="O48" s="67"/>
      <c r="P48" s="67"/>
      <c r="Q48" s="67"/>
      <c r="R48" s="67"/>
      <c r="S48" s="67"/>
      <c r="T48" s="67"/>
      <c r="U48" s="67"/>
      <c r="V48" s="67"/>
      <c r="W48" s="68"/>
      <c r="X48" s="66"/>
      <c r="Y48" s="67"/>
      <c r="Z48" s="67"/>
      <c r="AA48" s="67"/>
      <c r="AB48" s="67"/>
      <c r="AC48" s="67"/>
      <c r="AD48" s="67"/>
      <c r="AE48" s="67"/>
      <c r="AF48" s="67"/>
      <c r="AG48" s="68"/>
      <c r="AI48" s="20"/>
    </row>
    <row r="49" spans="12:35" x14ac:dyDescent="0.25">
      <c r="L49" s="23"/>
      <c r="N49" s="66"/>
      <c r="O49" s="67"/>
      <c r="P49" s="67"/>
      <c r="Q49" s="67"/>
      <c r="R49" s="67"/>
      <c r="S49" s="67"/>
      <c r="T49" s="67"/>
      <c r="U49" s="67"/>
      <c r="V49" s="67"/>
      <c r="W49" s="68"/>
      <c r="X49" s="66"/>
      <c r="Y49" s="67"/>
      <c r="Z49" s="67"/>
      <c r="AA49" s="67"/>
      <c r="AB49" s="67"/>
      <c r="AC49" s="67"/>
      <c r="AD49" s="67"/>
      <c r="AE49" s="67"/>
      <c r="AF49" s="67"/>
      <c r="AG49" s="68"/>
      <c r="AI49" s="20"/>
    </row>
    <row r="50" spans="12:35" x14ac:dyDescent="0.25">
      <c r="L50" s="23"/>
      <c r="N50" s="66"/>
      <c r="O50" s="67"/>
      <c r="P50" s="67"/>
      <c r="Q50" s="67"/>
      <c r="R50" s="67"/>
      <c r="S50" s="67"/>
      <c r="T50" s="67"/>
      <c r="U50" s="67"/>
      <c r="V50" s="67"/>
      <c r="W50" s="68"/>
      <c r="X50" s="66"/>
      <c r="Y50" s="67"/>
      <c r="Z50" s="67"/>
      <c r="AA50" s="67"/>
      <c r="AB50" s="67"/>
      <c r="AC50" s="67"/>
      <c r="AD50" s="67"/>
      <c r="AE50" s="67"/>
      <c r="AF50" s="67"/>
      <c r="AG50" s="68"/>
      <c r="AI50" s="20"/>
    </row>
    <row r="51" spans="12:35" x14ac:dyDescent="0.25">
      <c r="L51" s="23"/>
      <c r="N51" s="66"/>
      <c r="O51" s="67"/>
      <c r="P51" s="67"/>
      <c r="Q51" s="67"/>
      <c r="R51" s="67"/>
      <c r="S51" s="67"/>
      <c r="T51" s="67"/>
      <c r="U51" s="67"/>
      <c r="V51" s="67"/>
      <c r="W51" s="68"/>
      <c r="X51" s="66"/>
      <c r="Y51" s="67"/>
      <c r="Z51" s="67"/>
      <c r="AA51" s="67"/>
      <c r="AB51" s="67"/>
      <c r="AC51" s="67"/>
      <c r="AD51" s="67"/>
      <c r="AE51" s="67"/>
      <c r="AF51" s="67"/>
      <c r="AG51" s="68"/>
      <c r="AI51" s="20"/>
    </row>
    <row r="52" spans="12:35" x14ac:dyDescent="0.25">
      <c r="L52" s="23"/>
      <c r="N52" s="66"/>
      <c r="O52" s="67"/>
      <c r="P52" s="67"/>
      <c r="Q52" s="67"/>
      <c r="R52" s="67"/>
      <c r="S52" s="67"/>
      <c r="T52" s="67"/>
      <c r="U52" s="67"/>
      <c r="V52" s="67"/>
      <c r="W52" s="68"/>
      <c r="X52" s="66"/>
      <c r="Y52" s="67"/>
      <c r="Z52" s="67"/>
      <c r="AA52" s="67"/>
      <c r="AB52" s="67"/>
      <c r="AC52" s="67"/>
      <c r="AD52" s="67"/>
      <c r="AE52" s="67"/>
      <c r="AF52" s="67"/>
      <c r="AG52" s="68"/>
      <c r="AI52" s="20"/>
    </row>
    <row r="53" spans="12:35" x14ac:dyDescent="0.25">
      <c r="L53" s="23"/>
      <c r="N53" s="66"/>
      <c r="O53" s="67"/>
      <c r="P53" s="67"/>
      <c r="Q53" s="67"/>
      <c r="R53" s="67"/>
      <c r="S53" s="67"/>
      <c r="T53" s="67"/>
      <c r="U53" s="67"/>
      <c r="V53" s="67"/>
      <c r="W53" s="68"/>
      <c r="X53" s="66"/>
      <c r="Y53" s="67"/>
      <c r="Z53" s="67"/>
      <c r="AA53" s="67"/>
      <c r="AB53" s="67"/>
      <c r="AC53" s="67"/>
      <c r="AD53" s="67"/>
      <c r="AE53" s="67"/>
      <c r="AF53" s="67"/>
      <c r="AG53" s="68"/>
      <c r="AI53" s="20"/>
    </row>
    <row r="54" spans="12:35" x14ac:dyDescent="0.25">
      <c r="L54" s="23"/>
      <c r="N54" s="66"/>
      <c r="O54" s="67"/>
      <c r="P54" s="67"/>
      <c r="Q54" s="67"/>
      <c r="R54" s="67"/>
      <c r="S54" s="67"/>
      <c r="T54" s="67"/>
      <c r="U54" s="67"/>
      <c r="V54" s="67"/>
      <c r="W54" s="68"/>
      <c r="X54" s="66"/>
      <c r="Y54" s="67"/>
      <c r="Z54" s="67"/>
      <c r="AA54" s="67"/>
      <c r="AB54" s="67"/>
      <c r="AC54" s="67"/>
      <c r="AD54" s="67"/>
      <c r="AE54" s="67"/>
      <c r="AF54" s="67"/>
      <c r="AG54" s="68"/>
      <c r="AI54" s="20"/>
    </row>
    <row r="55" spans="12:35" x14ac:dyDescent="0.25">
      <c r="L55" s="23"/>
      <c r="N55" s="66"/>
      <c r="O55" s="67"/>
      <c r="P55" s="67"/>
      <c r="Q55" s="67"/>
      <c r="R55" s="67"/>
      <c r="S55" s="67"/>
      <c r="T55" s="67"/>
      <c r="U55" s="67"/>
      <c r="V55" s="67"/>
      <c r="W55" s="68"/>
      <c r="X55" s="66"/>
      <c r="Y55" s="67"/>
      <c r="Z55" s="67"/>
      <c r="AA55" s="67"/>
      <c r="AB55" s="67"/>
      <c r="AC55" s="67"/>
      <c r="AD55" s="67"/>
      <c r="AE55" s="67"/>
      <c r="AF55" s="67"/>
      <c r="AG55" s="68"/>
      <c r="AI55" s="20"/>
    </row>
    <row r="56" spans="12:35" x14ac:dyDescent="0.25">
      <c r="L56" s="23"/>
      <c r="N56" s="66"/>
      <c r="O56" s="67"/>
      <c r="P56" s="67"/>
      <c r="Q56" s="67"/>
      <c r="R56" s="67"/>
      <c r="S56" s="67"/>
      <c r="T56" s="67"/>
      <c r="U56" s="67"/>
      <c r="V56" s="67"/>
      <c r="W56" s="68"/>
      <c r="X56" s="66"/>
      <c r="Y56" s="67"/>
      <c r="Z56" s="67"/>
      <c r="AA56" s="67"/>
      <c r="AB56" s="67"/>
      <c r="AC56" s="67"/>
      <c r="AD56" s="67"/>
      <c r="AE56" s="67"/>
      <c r="AF56" s="67"/>
      <c r="AG56" s="68"/>
      <c r="AI56" s="20"/>
    </row>
    <row r="57" spans="12:35" x14ac:dyDescent="0.25">
      <c r="L57" s="23"/>
      <c r="N57" s="66"/>
      <c r="O57" s="67"/>
      <c r="P57" s="67"/>
      <c r="Q57" s="67"/>
      <c r="R57" s="67"/>
      <c r="S57" s="67"/>
      <c r="T57" s="67"/>
      <c r="U57" s="67"/>
      <c r="V57" s="67"/>
      <c r="W57" s="68"/>
      <c r="X57" s="66"/>
      <c r="Y57" s="67"/>
      <c r="Z57" s="67"/>
      <c r="AA57" s="67"/>
      <c r="AB57" s="67"/>
      <c r="AC57" s="67"/>
      <c r="AD57" s="67"/>
      <c r="AE57" s="67"/>
      <c r="AF57" s="67"/>
      <c r="AG57" s="68"/>
      <c r="AI57" s="20"/>
    </row>
    <row r="58" spans="12:35" ht="15.75" thickBot="1" x14ac:dyDescent="0.3">
      <c r="L58" s="23"/>
      <c r="N58" s="59"/>
      <c r="O58" s="60"/>
      <c r="P58" s="60"/>
      <c r="Q58" s="60"/>
      <c r="R58" s="60"/>
      <c r="S58" s="60"/>
      <c r="T58" s="60"/>
      <c r="U58" s="60"/>
      <c r="V58" s="60"/>
      <c r="W58" s="61"/>
      <c r="X58" s="59"/>
      <c r="Y58" s="60"/>
      <c r="Z58" s="60"/>
      <c r="AA58" s="60"/>
      <c r="AB58" s="60"/>
      <c r="AC58" s="60"/>
      <c r="AD58" s="60"/>
      <c r="AE58" s="60"/>
      <c r="AF58" s="60"/>
      <c r="AG58" s="61"/>
      <c r="AI58" s="20"/>
    </row>
    <row r="59" spans="12:35" x14ac:dyDescent="0.25">
      <c r="L59" s="23"/>
      <c r="AI59" s="20"/>
    </row>
    <row r="60" spans="12:35" x14ac:dyDescent="0.25">
      <c r="L60" s="23"/>
      <c r="AI60" s="20"/>
    </row>
    <row r="61" spans="12:35" ht="15.75" thickBot="1" x14ac:dyDescent="0.3">
      <c r="L61" s="37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25"/>
    </row>
  </sheetData>
  <mergeCells count="51">
    <mergeCell ref="L3:AI5"/>
    <mergeCell ref="AF34:AF35"/>
    <mergeCell ref="AG34:AG35"/>
    <mergeCell ref="X11:AG30"/>
    <mergeCell ref="N36:W58"/>
    <mergeCell ref="X36:AG58"/>
    <mergeCell ref="M34:M35"/>
    <mergeCell ref="X31:AG32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U34:U35"/>
    <mergeCell ref="V34:V35"/>
    <mergeCell ref="W34:W35"/>
    <mergeCell ref="N31:W32"/>
    <mergeCell ref="AG9:AG10"/>
    <mergeCell ref="N34:N35"/>
    <mergeCell ref="O34:O35"/>
    <mergeCell ref="P34:P35"/>
    <mergeCell ref="Q34:Q35"/>
    <mergeCell ref="R34:R35"/>
    <mergeCell ref="S34:S35"/>
    <mergeCell ref="T34:T35"/>
    <mergeCell ref="AA9:AA10"/>
    <mergeCell ref="AB9:AB10"/>
    <mergeCell ref="AC9:AC10"/>
    <mergeCell ref="AD9:AD10"/>
    <mergeCell ref="N11:W30"/>
    <mergeCell ref="X6:AG7"/>
    <mergeCell ref="X9:X10"/>
    <mergeCell ref="Y9:Y10"/>
    <mergeCell ref="Z9:Z10"/>
    <mergeCell ref="R9:R10"/>
    <mergeCell ref="S9:S10"/>
    <mergeCell ref="T9:T10"/>
    <mergeCell ref="AE9:AE10"/>
    <mergeCell ref="AF9:AF10"/>
    <mergeCell ref="U9:U10"/>
    <mergeCell ref="V9:V10"/>
    <mergeCell ref="N6:W7"/>
    <mergeCell ref="W9:W10"/>
    <mergeCell ref="M9:M10"/>
    <mergeCell ref="N9:N10"/>
    <mergeCell ref="O9:O10"/>
    <mergeCell ref="P9:P10"/>
    <mergeCell ref="Q9:Q10"/>
  </mergeCells>
  <conditionalFormatting sqref="N34:W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E27"/>
  <sheetViews>
    <sheetView tabSelected="1" topLeftCell="H1" zoomScale="80" zoomScaleNormal="80" workbookViewId="0">
      <selection activeCell="H11" sqref="H11:I12"/>
    </sheetView>
  </sheetViews>
  <sheetFormatPr defaultRowHeight="15" x14ac:dyDescent="0.25"/>
  <cols>
    <col min="8" max="8" width="14.85546875" customWidth="1"/>
    <col min="17" max="17" width="12.42578125" customWidth="1"/>
    <col min="18" max="18" width="10.7109375" customWidth="1"/>
    <col min="26" max="26" width="11.85546875" customWidth="1"/>
    <col min="27" max="27" width="10.28515625" customWidth="1"/>
  </cols>
  <sheetData>
    <row r="4" spans="3:31" ht="15.75" thickBot="1" x14ac:dyDescent="0.3"/>
    <row r="5" spans="3:31" ht="15" customHeight="1" x14ac:dyDescent="0.25">
      <c r="C5" s="142" t="s">
        <v>50</v>
      </c>
      <c r="D5" s="143"/>
      <c r="E5" s="143"/>
      <c r="F5" s="143"/>
      <c r="G5" s="143"/>
      <c r="H5" s="143"/>
      <c r="I5" s="143"/>
      <c r="J5" s="143"/>
      <c r="K5" s="144"/>
      <c r="L5" s="142" t="s">
        <v>50</v>
      </c>
      <c r="M5" s="143"/>
      <c r="N5" s="143"/>
      <c r="O5" s="143"/>
      <c r="P5" s="143"/>
      <c r="Q5" s="143"/>
      <c r="R5" s="143"/>
      <c r="S5" s="143"/>
      <c r="T5" s="144"/>
      <c r="U5" s="26"/>
      <c r="V5" s="154" t="s">
        <v>55</v>
      </c>
      <c r="W5" s="155"/>
      <c r="X5" s="155"/>
      <c r="Y5" s="155"/>
      <c r="Z5" s="155"/>
      <c r="AA5" s="155"/>
      <c r="AB5" s="155"/>
      <c r="AC5" s="155"/>
      <c r="AD5" s="155"/>
      <c r="AE5" s="156"/>
    </row>
    <row r="6" spans="3:31" ht="15.75" customHeight="1" thickBot="1" x14ac:dyDescent="0.3">
      <c r="C6" s="145"/>
      <c r="D6" s="146"/>
      <c r="E6" s="146"/>
      <c r="F6" s="146"/>
      <c r="G6" s="146"/>
      <c r="H6" s="146"/>
      <c r="I6" s="146"/>
      <c r="J6" s="146"/>
      <c r="K6" s="147"/>
      <c r="L6" s="151"/>
      <c r="M6" s="152"/>
      <c r="N6" s="152"/>
      <c r="O6" s="152"/>
      <c r="P6" s="152"/>
      <c r="Q6" s="152"/>
      <c r="R6" s="152"/>
      <c r="S6" s="152"/>
      <c r="T6" s="153"/>
      <c r="U6" s="26"/>
      <c r="V6" s="157"/>
      <c r="W6" s="158"/>
      <c r="X6" s="158"/>
      <c r="Y6" s="158"/>
      <c r="Z6" s="158"/>
      <c r="AA6" s="158"/>
      <c r="AB6" s="158"/>
      <c r="AC6" s="158"/>
      <c r="AD6" s="158"/>
      <c r="AE6" s="159"/>
    </row>
    <row r="7" spans="3:31" ht="15.75" thickBot="1" x14ac:dyDescent="0.3">
      <c r="C7" s="59"/>
      <c r="D7" s="60"/>
      <c r="E7" s="60"/>
      <c r="F7" s="60"/>
      <c r="G7" s="60"/>
      <c r="H7" s="60"/>
      <c r="I7" s="60"/>
      <c r="J7" s="60"/>
      <c r="K7" s="60"/>
      <c r="L7" s="69"/>
      <c r="M7" s="70"/>
      <c r="N7" s="70"/>
      <c r="O7" s="70"/>
      <c r="P7" s="70"/>
      <c r="Q7" s="70"/>
      <c r="R7" s="70"/>
      <c r="S7" s="70"/>
      <c r="T7" s="71"/>
      <c r="U7" s="1"/>
      <c r="V7" s="69"/>
      <c r="W7" s="70"/>
      <c r="X7" s="70"/>
      <c r="Y7" s="70"/>
      <c r="Z7" s="70"/>
      <c r="AA7" s="70"/>
      <c r="AB7" s="70"/>
      <c r="AC7" s="70"/>
      <c r="AD7" s="70"/>
      <c r="AE7" s="71"/>
    </row>
    <row r="8" spans="3:31" ht="15.75" thickBot="1" x14ac:dyDescent="0.3">
      <c r="C8" s="69" t="s">
        <v>7</v>
      </c>
      <c r="D8" s="71"/>
      <c r="E8" s="69">
        <f>Sheet2!B7</f>
        <v>1</v>
      </c>
      <c r="F8" s="71"/>
      <c r="G8" s="69" t="s">
        <v>49</v>
      </c>
      <c r="H8" s="71"/>
      <c r="I8" s="11">
        <f ca="1">Sheet2!E7</f>
        <v>15</v>
      </c>
      <c r="J8" s="56"/>
      <c r="K8" s="58"/>
      <c r="L8" s="59" t="s">
        <v>7</v>
      </c>
      <c r="M8" s="61"/>
      <c r="N8" s="59">
        <f>Sheet2!B7</f>
        <v>1</v>
      </c>
      <c r="O8" s="61"/>
      <c r="P8" s="59" t="s">
        <v>49</v>
      </c>
      <c r="Q8" s="61"/>
      <c r="R8" s="13">
        <f ca="1">Sheet2!E7</f>
        <v>15</v>
      </c>
      <c r="S8" s="56"/>
      <c r="T8" s="58"/>
      <c r="V8" s="69" t="s">
        <v>7</v>
      </c>
      <c r="W8" s="71"/>
      <c r="X8" s="69">
        <f>N8</f>
        <v>1</v>
      </c>
      <c r="Y8" s="71"/>
      <c r="Z8" s="69" t="s">
        <v>49</v>
      </c>
      <c r="AA8" s="71"/>
      <c r="AB8" s="69">
        <f ca="1">R8</f>
        <v>15</v>
      </c>
      <c r="AC8" s="71"/>
      <c r="AD8" s="56"/>
      <c r="AE8" s="58"/>
    </row>
    <row r="9" spans="3:31" ht="15.75" thickBot="1" x14ac:dyDescent="0.3">
      <c r="C9" s="69" t="s">
        <v>1</v>
      </c>
      <c r="D9" s="71"/>
      <c r="E9" s="69" t="str">
        <f>Sheet2!D7</f>
        <v>Ram Karki</v>
      </c>
      <c r="F9" s="71"/>
      <c r="G9" s="69" t="s">
        <v>4</v>
      </c>
      <c r="H9" s="71"/>
      <c r="I9" s="48">
        <f ca="1">Sheet2!F7</f>
        <v>0.11</v>
      </c>
      <c r="J9" s="59"/>
      <c r="K9" s="61"/>
      <c r="L9" s="69" t="s">
        <v>1</v>
      </c>
      <c r="M9" s="71"/>
      <c r="N9" s="69" t="str">
        <f>Sheet2!D7</f>
        <v>Ram Karki</v>
      </c>
      <c r="O9" s="71"/>
      <c r="P9" s="69" t="s">
        <v>4</v>
      </c>
      <c r="Q9" s="71"/>
      <c r="R9" s="48">
        <f ca="1">Sheet2!F7</f>
        <v>0.11</v>
      </c>
      <c r="S9" s="59"/>
      <c r="T9" s="61"/>
      <c r="V9" s="69" t="s">
        <v>1</v>
      </c>
      <c r="W9" s="71"/>
      <c r="X9" s="69" t="str">
        <f>N9</f>
        <v>Ram Karki</v>
      </c>
      <c r="Y9" s="71"/>
      <c r="Z9" s="69" t="s">
        <v>56</v>
      </c>
      <c r="AA9" s="71"/>
      <c r="AB9" s="160">
        <f ca="1">R9</f>
        <v>0.11</v>
      </c>
      <c r="AC9" s="71"/>
      <c r="AD9" s="59"/>
      <c r="AE9" s="61"/>
    </row>
    <row r="10" spans="3:31" ht="15.75" thickBot="1" x14ac:dyDescent="0.3">
      <c r="C10" s="69" t="s">
        <v>51</v>
      </c>
      <c r="D10" s="71"/>
      <c r="E10" s="69" t="s">
        <v>52</v>
      </c>
      <c r="F10" s="70"/>
      <c r="G10" s="71"/>
      <c r="H10" s="56" t="s">
        <v>53</v>
      </c>
      <c r="I10" s="58"/>
      <c r="J10" s="69" t="s">
        <v>54</v>
      </c>
      <c r="K10" s="71"/>
      <c r="L10" s="69" t="s">
        <v>51</v>
      </c>
      <c r="M10" s="71"/>
      <c r="N10" s="69" t="s">
        <v>52</v>
      </c>
      <c r="O10" s="70"/>
      <c r="P10" s="71"/>
      <c r="Q10" s="56" t="s">
        <v>53</v>
      </c>
      <c r="R10" s="58"/>
      <c r="S10" s="69" t="s">
        <v>54</v>
      </c>
      <c r="T10" s="71"/>
    </row>
    <row r="11" spans="3:31" ht="15.75" thickBot="1" x14ac:dyDescent="0.3">
      <c r="C11" s="83" t="s">
        <v>19</v>
      </c>
      <c r="D11" s="84"/>
      <c r="E11" s="49">
        <f>Sheet2!G7</f>
        <v>0.33333333333333331</v>
      </c>
      <c r="F11" s="74" t="s">
        <v>20</v>
      </c>
      <c r="G11" s="51">
        <f>Sheet2!I7</f>
        <v>0.5</v>
      </c>
      <c r="H11" s="89">
        <f ca="1">Sheet2!G17</f>
        <v>76.12</v>
      </c>
      <c r="I11" s="148"/>
      <c r="J11" s="83">
        <f>((G11-E11)+(G12-E12))*24</f>
        <v>7</v>
      </c>
      <c r="K11" s="84"/>
      <c r="L11" s="83" t="s">
        <v>19</v>
      </c>
      <c r="M11" s="84"/>
      <c r="N11" s="49">
        <f>Sheet2!AO7</f>
        <v>0.33333333333333331</v>
      </c>
      <c r="O11" s="74" t="s">
        <v>20</v>
      </c>
      <c r="P11" s="51">
        <f>Sheet2!AQ7</f>
        <v>0.5</v>
      </c>
      <c r="Q11" s="89">
        <f ca="1">Sheet2!AO17</f>
        <v>93.61</v>
      </c>
      <c r="R11" s="148"/>
      <c r="S11" s="83">
        <f>((P11-N11)+(P12-N12))*24</f>
        <v>7</v>
      </c>
      <c r="T11" s="84"/>
      <c r="V11" s="69" t="s">
        <v>28</v>
      </c>
      <c r="W11" s="70"/>
      <c r="X11" s="71"/>
      <c r="Y11" s="164">
        <f>Sheet2!BU8</f>
        <v>92</v>
      </c>
      <c r="Z11" s="165"/>
      <c r="AA11" s="165"/>
      <c r="AB11" s="165"/>
      <c r="AC11" s="165"/>
      <c r="AD11" s="165"/>
      <c r="AE11" s="166"/>
    </row>
    <row r="12" spans="3:31" ht="15.75" thickBot="1" x14ac:dyDescent="0.3">
      <c r="C12" s="87"/>
      <c r="D12" s="88"/>
      <c r="E12" s="50">
        <f>Sheet2!G10</f>
        <v>0.54166666666666663</v>
      </c>
      <c r="F12" s="76"/>
      <c r="G12" s="51">
        <f>Sheet2!I10</f>
        <v>0.66666666666666663</v>
      </c>
      <c r="H12" s="149"/>
      <c r="I12" s="150"/>
      <c r="J12" s="85"/>
      <c r="K12" s="86"/>
      <c r="L12" s="87"/>
      <c r="M12" s="88"/>
      <c r="N12" s="50">
        <f>Sheet2!AO10</f>
        <v>0.54166666666666663</v>
      </c>
      <c r="O12" s="76"/>
      <c r="P12" s="51">
        <f>Sheet2!AQ10</f>
        <v>0.66666666666666663</v>
      </c>
      <c r="Q12" s="149"/>
      <c r="R12" s="150"/>
      <c r="S12" s="85"/>
      <c r="T12" s="86"/>
      <c r="V12" s="69" t="s">
        <v>57</v>
      </c>
      <c r="W12" s="70"/>
      <c r="X12" s="71"/>
      <c r="Y12" s="161">
        <f ca="1">Sheet2!BX8</f>
        <v>1380</v>
      </c>
      <c r="Z12" s="162"/>
      <c r="AA12" s="162"/>
      <c r="AB12" s="162"/>
      <c r="AC12" s="162"/>
      <c r="AD12" s="162"/>
      <c r="AE12" s="163"/>
    </row>
    <row r="13" spans="3:31" ht="15.75" thickBot="1" x14ac:dyDescent="0.3">
      <c r="C13" s="83" t="s">
        <v>22</v>
      </c>
      <c r="D13" s="84"/>
      <c r="E13" s="50">
        <f>Sheet2!J7</f>
        <v>0.33333333333333331</v>
      </c>
      <c r="F13" s="74" t="s">
        <v>20</v>
      </c>
      <c r="G13" s="51">
        <f>Sheet2!L7</f>
        <v>0.5</v>
      </c>
      <c r="H13" s="89">
        <f ca="1">Sheet2!J17</f>
        <v>38.94</v>
      </c>
      <c r="I13" s="148"/>
      <c r="J13" s="83">
        <f t="shared" ref="J13" si="0">((G13-E13)+(G14-E14))*24</f>
        <v>7</v>
      </c>
      <c r="K13" s="84"/>
      <c r="L13" s="83" t="s">
        <v>22</v>
      </c>
      <c r="M13" s="84"/>
      <c r="N13" s="50">
        <f>Sheet2!AR7</f>
        <v>0.33333333333333331</v>
      </c>
      <c r="O13" s="74" t="s">
        <v>20</v>
      </c>
      <c r="P13" s="51">
        <f>Sheet2!AT7</f>
        <v>0.5</v>
      </c>
      <c r="Q13" s="89">
        <f ca="1">Sheet2!AR17</f>
        <v>46.31</v>
      </c>
      <c r="R13" s="148"/>
      <c r="S13" s="83">
        <f t="shared" ref="S13" si="1">((P13-N13)+(P14-N14))*24</f>
        <v>7</v>
      </c>
      <c r="T13" s="84"/>
      <c r="V13" s="69" t="s">
        <v>43</v>
      </c>
      <c r="W13" s="70"/>
      <c r="X13" s="71"/>
      <c r="Y13" s="161">
        <f ca="1">Sheet2!BY8</f>
        <v>802.67000000000007</v>
      </c>
      <c r="Z13" s="162"/>
      <c r="AA13" s="162"/>
      <c r="AB13" s="162"/>
      <c r="AC13" s="162"/>
      <c r="AD13" s="162"/>
      <c r="AE13" s="163"/>
    </row>
    <row r="14" spans="3:31" ht="15.75" thickBot="1" x14ac:dyDescent="0.3">
      <c r="C14" s="87"/>
      <c r="D14" s="88"/>
      <c r="E14" s="50">
        <f>Sheet2!J10</f>
        <v>0.54166666666666663</v>
      </c>
      <c r="F14" s="76"/>
      <c r="G14" s="51">
        <f>Sheet2!L10</f>
        <v>0.66666666666666663</v>
      </c>
      <c r="H14" s="149"/>
      <c r="I14" s="150"/>
      <c r="J14" s="85"/>
      <c r="K14" s="86"/>
      <c r="L14" s="87"/>
      <c r="M14" s="88"/>
      <c r="N14" s="50">
        <f>Sheet2!AR10</f>
        <v>0.54166666666666663</v>
      </c>
      <c r="O14" s="76"/>
      <c r="P14" s="51">
        <f>Sheet2!AT10</f>
        <v>0.66666666666666663</v>
      </c>
      <c r="Q14" s="149"/>
      <c r="R14" s="150"/>
      <c r="S14" s="85"/>
      <c r="T14" s="86"/>
    </row>
    <row r="15" spans="3:31" ht="15.75" thickBot="1" x14ac:dyDescent="0.3">
      <c r="C15" s="83" t="s">
        <v>23</v>
      </c>
      <c r="D15" s="84"/>
      <c r="E15" s="50">
        <f>Sheet2!M7</f>
        <v>0.33333333333333331</v>
      </c>
      <c r="F15" s="74" t="s">
        <v>20</v>
      </c>
      <c r="G15" s="51">
        <f>Sheet2!O7</f>
        <v>0.5</v>
      </c>
      <c r="H15" s="89">
        <f ca="1">Sheet2!M17</f>
        <v>45.87</v>
      </c>
      <c r="I15" s="148"/>
      <c r="J15" s="83">
        <f t="shared" ref="J15" si="2">((G15-E15)+(G16-E16))*24</f>
        <v>6.5000000000000018</v>
      </c>
      <c r="K15" s="84"/>
      <c r="L15" s="83" t="s">
        <v>23</v>
      </c>
      <c r="M15" s="84"/>
      <c r="N15" s="50">
        <f>Sheet2!AU7</f>
        <v>0.33333333333333331</v>
      </c>
      <c r="O15" s="74" t="s">
        <v>20</v>
      </c>
      <c r="P15" s="51">
        <f>Sheet2!AW7</f>
        <v>0.5</v>
      </c>
      <c r="Q15" s="89">
        <f ca="1">Sheet2!AU17</f>
        <v>106.92</v>
      </c>
      <c r="R15" s="148"/>
      <c r="S15" s="83">
        <f t="shared" ref="S15" si="3">((P15-N15)+(P16-N16))*24</f>
        <v>7</v>
      </c>
      <c r="T15" s="84"/>
      <c r="V15" s="69" t="s">
        <v>58</v>
      </c>
      <c r="W15" s="70"/>
      <c r="X15" s="71"/>
      <c r="Y15" s="161">
        <f ca="1">Sheet2!BZ8</f>
        <v>2182.67</v>
      </c>
      <c r="Z15" s="162"/>
      <c r="AA15" s="162"/>
      <c r="AB15" s="162"/>
      <c r="AC15" s="162"/>
      <c r="AD15" s="162"/>
      <c r="AE15" s="163"/>
    </row>
    <row r="16" spans="3:31" ht="15.75" thickBot="1" x14ac:dyDescent="0.3">
      <c r="C16" s="87"/>
      <c r="D16" s="88"/>
      <c r="E16" s="50">
        <f>Sheet2!M10</f>
        <v>0.54166666666666663</v>
      </c>
      <c r="F16" s="76"/>
      <c r="G16" s="51">
        <f>Sheet2!R10</f>
        <v>0.64583333333333337</v>
      </c>
      <c r="H16" s="149"/>
      <c r="I16" s="150"/>
      <c r="J16" s="85"/>
      <c r="K16" s="86"/>
      <c r="L16" s="87"/>
      <c r="M16" s="88"/>
      <c r="N16" s="50">
        <f>Sheet2!AU10</f>
        <v>0.54166666666666663</v>
      </c>
      <c r="O16" s="76"/>
      <c r="P16" s="51">
        <f>Sheet2!AW10</f>
        <v>0.66666666666666663</v>
      </c>
      <c r="Q16" s="149"/>
      <c r="R16" s="150"/>
      <c r="S16" s="85"/>
      <c r="T16" s="86"/>
    </row>
    <row r="17" spans="3:21" ht="15.75" thickBot="1" x14ac:dyDescent="0.3">
      <c r="C17" s="83" t="s">
        <v>24</v>
      </c>
      <c r="D17" s="84"/>
      <c r="E17" s="50">
        <f>Sheet2!P7</f>
        <v>0.33333333333333331</v>
      </c>
      <c r="F17" s="74" t="s">
        <v>20</v>
      </c>
      <c r="G17" s="51">
        <f>Sheet2!R7</f>
        <v>0.5</v>
      </c>
      <c r="H17" s="89">
        <f ca="1">Sheet2!P17</f>
        <v>65.56</v>
      </c>
      <c r="I17" s="148"/>
      <c r="J17" s="83">
        <f t="shared" ref="J17" si="4">((G17-E17)+(G18-E18))*24</f>
        <v>6.5000000000000018</v>
      </c>
      <c r="K17" s="84"/>
      <c r="L17" s="83" t="s">
        <v>24</v>
      </c>
      <c r="M17" s="84"/>
      <c r="N17" s="50">
        <f>Sheet2!AX7</f>
        <v>0.33333333333333331</v>
      </c>
      <c r="O17" s="74" t="s">
        <v>20</v>
      </c>
      <c r="P17" s="51">
        <f>Sheet2!AZ7</f>
        <v>0.5</v>
      </c>
      <c r="Q17" s="89">
        <f ca="1">Sheet2!AX17</f>
        <v>42.24</v>
      </c>
      <c r="R17" s="148"/>
      <c r="S17" s="83">
        <f t="shared" ref="S17" si="5">((P17-N17)+(P18-N18))*24</f>
        <v>6.5000000000000018</v>
      </c>
      <c r="T17" s="84"/>
    </row>
    <row r="18" spans="3:21" ht="15.75" thickBot="1" x14ac:dyDescent="0.3">
      <c r="C18" s="87"/>
      <c r="D18" s="88"/>
      <c r="E18" s="50">
        <f>Sheet2!P10</f>
        <v>0.54166666666666663</v>
      </c>
      <c r="F18" s="76"/>
      <c r="G18" s="51">
        <f>Sheet2!R10</f>
        <v>0.64583333333333337</v>
      </c>
      <c r="H18" s="149"/>
      <c r="I18" s="150"/>
      <c r="J18" s="85"/>
      <c r="K18" s="86"/>
      <c r="L18" s="87"/>
      <c r="M18" s="88"/>
      <c r="N18" s="50">
        <f>Sheet2!AX10</f>
        <v>0.54166666666666663</v>
      </c>
      <c r="O18" s="76"/>
      <c r="P18" s="51">
        <f>Sheet2!AZ10</f>
        <v>0.64583333333333337</v>
      </c>
      <c r="Q18" s="149"/>
      <c r="R18" s="150"/>
      <c r="S18" s="85"/>
      <c r="T18" s="86"/>
    </row>
    <row r="19" spans="3:21" ht="15.75" thickBot="1" x14ac:dyDescent="0.3">
      <c r="C19" s="83" t="s">
        <v>25</v>
      </c>
      <c r="D19" s="84"/>
      <c r="E19" s="50">
        <f>Sheet2!S7</f>
        <v>0.33333333333333331</v>
      </c>
      <c r="F19" s="74" t="s">
        <v>20</v>
      </c>
      <c r="G19" s="51">
        <f>Sheet2!U7</f>
        <v>0.5</v>
      </c>
      <c r="H19" s="89">
        <f ca="1">Sheet2!S17</f>
        <v>94.820000000000007</v>
      </c>
      <c r="I19" s="148"/>
      <c r="J19" s="83">
        <f t="shared" ref="J19" si="6">((G19-E19)+(G20-E20))*24</f>
        <v>7</v>
      </c>
      <c r="K19" s="84"/>
      <c r="L19" s="83" t="s">
        <v>25</v>
      </c>
      <c r="M19" s="84"/>
      <c r="N19" s="50">
        <f>Sheet2!BA7</f>
        <v>0.33333333333333331</v>
      </c>
      <c r="O19" s="74" t="s">
        <v>20</v>
      </c>
      <c r="P19" s="51">
        <f>Sheet2!BC7</f>
        <v>0.5</v>
      </c>
      <c r="Q19" s="89">
        <f ca="1">Sheet2!BA17</f>
        <v>39.049999999999997</v>
      </c>
      <c r="R19" s="148"/>
      <c r="S19" s="83">
        <f t="shared" ref="S19" si="7">((P19-N19)+(P20-N20))*24</f>
        <v>7</v>
      </c>
      <c r="T19" s="84"/>
    </row>
    <row r="20" spans="3:21" ht="15.75" thickBot="1" x14ac:dyDescent="0.3">
      <c r="C20" s="87"/>
      <c r="D20" s="88"/>
      <c r="E20" s="50">
        <f>Sheet2!S10</f>
        <v>0.54166666666666663</v>
      </c>
      <c r="F20" s="76"/>
      <c r="G20" s="51">
        <f>Sheet2!U10</f>
        <v>0.66666666666666663</v>
      </c>
      <c r="H20" s="149"/>
      <c r="I20" s="150"/>
      <c r="J20" s="85"/>
      <c r="K20" s="86"/>
      <c r="L20" s="87"/>
      <c r="M20" s="88"/>
      <c r="N20" s="50">
        <f>Sheet2!BA10</f>
        <v>0.54166666666666663</v>
      </c>
      <c r="O20" s="76"/>
      <c r="P20" s="51">
        <f>Sheet2!BC10</f>
        <v>0.66666666666666663</v>
      </c>
      <c r="Q20" s="149"/>
      <c r="R20" s="150"/>
      <c r="S20" s="85"/>
      <c r="T20" s="86"/>
    </row>
    <row r="21" spans="3:21" ht="15.75" thickBot="1" x14ac:dyDescent="0.3">
      <c r="C21" s="83" t="s">
        <v>26</v>
      </c>
      <c r="D21" s="84"/>
      <c r="E21" s="50">
        <f>Sheet2!V7</f>
        <v>0.33333333333333331</v>
      </c>
      <c r="F21" s="74" t="s">
        <v>20</v>
      </c>
      <c r="G21" s="51">
        <f>Sheet2!X7</f>
        <v>0.5</v>
      </c>
      <c r="H21" s="89">
        <f ca="1">Sheet2!V17</f>
        <v>42.02</v>
      </c>
      <c r="I21" s="148"/>
      <c r="J21" s="83">
        <f t="shared" ref="J21" si="8">((G21-E21)+(G22-E22))*24</f>
        <v>7</v>
      </c>
      <c r="K21" s="84"/>
      <c r="L21" s="83" t="s">
        <v>26</v>
      </c>
      <c r="M21" s="84"/>
      <c r="N21" s="50">
        <f>Sheet2!BD7</f>
        <v>0.33333333333333331</v>
      </c>
      <c r="O21" s="74" t="s">
        <v>20</v>
      </c>
      <c r="P21" s="51">
        <f>Sheet2!BF7</f>
        <v>0.5</v>
      </c>
      <c r="Q21" s="89">
        <f ca="1">Sheet2!BD17</f>
        <v>55</v>
      </c>
      <c r="R21" s="148"/>
      <c r="S21" s="83">
        <f t="shared" ref="S21" si="9">((P21-N21)+(P22-N22))*24</f>
        <v>7</v>
      </c>
      <c r="T21" s="84"/>
    </row>
    <row r="22" spans="3:21" ht="15.75" thickBot="1" x14ac:dyDescent="0.3">
      <c r="C22" s="87"/>
      <c r="D22" s="88"/>
      <c r="E22" s="50">
        <f>Sheet2!V10</f>
        <v>0.54166666666666663</v>
      </c>
      <c r="F22" s="76"/>
      <c r="G22" s="51">
        <f>Sheet2!X10</f>
        <v>0.66666666666666663</v>
      </c>
      <c r="H22" s="149"/>
      <c r="I22" s="150"/>
      <c r="J22" s="85"/>
      <c r="K22" s="86"/>
      <c r="L22" s="87"/>
      <c r="M22" s="88"/>
      <c r="N22" s="50">
        <f>Sheet2!BD10</f>
        <v>0.54166666666666663</v>
      </c>
      <c r="O22" s="76"/>
      <c r="P22" s="51">
        <f>Sheet2!BF10</f>
        <v>0.66666666666666663</v>
      </c>
      <c r="Q22" s="149"/>
      <c r="R22" s="150"/>
      <c r="S22" s="85"/>
      <c r="T22" s="86"/>
    </row>
    <row r="23" spans="3:21" ht="15.75" thickBot="1" x14ac:dyDescent="0.3">
      <c r="C23" s="83" t="s">
        <v>27</v>
      </c>
      <c r="D23" s="84"/>
      <c r="E23" s="50">
        <f>Sheet2!Y7</f>
        <v>0.40625</v>
      </c>
      <c r="F23" s="74" t="s">
        <v>20</v>
      </c>
      <c r="G23" s="53">
        <f>Sheet2!AA7</f>
        <v>0.5</v>
      </c>
      <c r="H23" s="89">
        <f ca="1">Sheet2!Y17</f>
        <v>18.7</v>
      </c>
      <c r="I23" s="148"/>
      <c r="J23" s="83">
        <f t="shared" ref="J23" si="10">((G23-E23)+(G24-E24))*24</f>
        <v>4.5</v>
      </c>
      <c r="K23" s="84"/>
      <c r="L23" s="83" t="s">
        <v>27</v>
      </c>
      <c r="M23" s="84"/>
      <c r="N23" s="50">
        <f>Sheet2!BG7</f>
        <v>0.40625</v>
      </c>
      <c r="O23" s="74" t="s">
        <v>20</v>
      </c>
      <c r="P23" s="53">
        <f>Sheet2!BI7</f>
        <v>0.5</v>
      </c>
      <c r="Q23" s="89">
        <f ca="1">Sheet2!BG17</f>
        <v>37.51</v>
      </c>
      <c r="R23" s="148"/>
      <c r="S23" s="83">
        <f t="shared" ref="S23" si="11">((P23-N23)+(P24-N24))*24</f>
        <v>4.5</v>
      </c>
      <c r="T23" s="84"/>
    </row>
    <row r="24" spans="3:21" ht="15.75" thickBot="1" x14ac:dyDescent="0.3">
      <c r="C24" s="87"/>
      <c r="D24" s="88"/>
      <c r="E24" s="52">
        <f>Sheet2!Y10</f>
        <v>0.5625</v>
      </c>
      <c r="F24" s="76"/>
      <c r="G24" s="51">
        <f>Sheet2!AA10</f>
        <v>0.65625</v>
      </c>
      <c r="H24" s="149"/>
      <c r="I24" s="150"/>
      <c r="J24" s="85"/>
      <c r="K24" s="86"/>
      <c r="L24" s="85"/>
      <c r="M24" s="86"/>
      <c r="N24" s="54">
        <f>Sheet2!BG10</f>
        <v>0.5625</v>
      </c>
      <c r="O24" s="75"/>
      <c r="P24" s="55">
        <f>Sheet2!BI10</f>
        <v>0.65625</v>
      </c>
      <c r="Q24" s="149"/>
      <c r="R24" s="150"/>
      <c r="S24" s="85"/>
      <c r="T24" s="86"/>
    </row>
    <row r="25" spans="3:21" x14ac:dyDescent="0.25">
      <c r="C25" s="56"/>
      <c r="D25" s="57"/>
      <c r="E25" s="57"/>
      <c r="F25" s="57"/>
      <c r="G25" s="57"/>
      <c r="H25" s="57"/>
      <c r="I25" s="57"/>
      <c r="J25" s="57"/>
      <c r="K25" s="57"/>
      <c r="L25" s="56"/>
      <c r="M25" s="57"/>
      <c r="N25" s="57"/>
      <c r="O25" s="57"/>
      <c r="P25" s="57"/>
      <c r="Q25" s="57"/>
      <c r="R25" s="57"/>
      <c r="S25" s="57"/>
      <c r="T25" s="58"/>
      <c r="U25" s="1"/>
    </row>
    <row r="26" spans="3:21" x14ac:dyDescent="0.25">
      <c r="C26" s="66"/>
      <c r="D26" s="67"/>
      <c r="E26" s="67"/>
      <c r="F26" s="67"/>
      <c r="G26" s="67"/>
      <c r="H26" s="67"/>
      <c r="I26" s="67"/>
      <c r="J26" s="67"/>
      <c r="K26" s="67"/>
      <c r="L26" s="66"/>
      <c r="M26" s="67"/>
      <c r="N26" s="67"/>
      <c r="O26" s="67"/>
      <c r="P26" s="67"/>
      <c r="Q26" s="67"/>
      <c r="R26" s="67"/>
      <c r="S26" s="67"/>
      <c r="T26" s="68"/>
      <c r="U26" s="1"/>
    </row>
    <row r="27" spans="3:21" ht="15.75" thickBot="1" x14ac:dyDescent="0.3">
      <c r="C27" s="59"/>
      <c r="D27" s="60"/>
      <c r="E27" s="60"/>
      <c r="F27" s="60"/>
      <c r="G27" s="60"/>
      <c r="H27" s="60"/>
      <c r="I27" s="60"/>
      <c r="J27" s="60"/>
      <c r="K27" s="60"/>
      <c r="L27" s="59"/>
      <c r="M27" s="60"/>
      <c r="N27" s="60"/>
      <c r="O27" s="60"/>
      <c r="P27" s="60"/>
      <c r="Q27" s="60"/>
      <c r="R27" s="60"/>
      <c r="S27" s="60"/>
      <c r="T27" s="61"/>
      <c r="U27" s="1"/>
    </row>
  </sheetData>
  <mergeCells count="103">
    <mergeCell ref="V15:X15"/>
    <mergeCell ref="Y15:AE15"/>
    <mergeCell ref="J8:K9"/>
    <mergeCell ref="V11:X11"/>
    <mergeCell ref="Y11:AE11"/>
    <mergeCell ref="V12:X12"/>
    <mergeCell ref="V13:X13"/>
    <mergeCell ref="Y12:AE12"/>
    <mergeCell ref="Y13:AE13"/>
    <mergeCell ref="AD8:AE9"/>
    <mergeCell ref="S13:T14"/>
    <mergeCell ref="N9:O9"/>
    <mergeCell ref="P9:Q9"/>
    <mergeCell ref="L10:M10"/>
    <mergeCell ref="N10:P10"/>
    <mergeCell ref="Q10:R10"/>
    <mergeCell ref="S10:T10"/>
    <mergeCell ref="S8:T9"/>
    <mergeCell ref="V5:AE6"/>
    <mergeCell ref="V7:AE7"/>
    <mergeCell ref="V8:W8"/>
    <mergeCell ref="V9:W9"/>
    <mergeCell ref="X8:Y8"/>
    <mergeCell ref="X9:Y9"/>
    <mergeCell ref="Z8:AA8"/>
    <mergeCell ref="Z9:AA9"/>
    <mergeCell ref="AB8:AC8"/>
    <mergeCell ref="AB9:AC9"/>
    <mergeCell ref="L25:T27"/>
    <mergeCell ref="L23:M24"/>
    <mergeCell ref="O23:O24"/>
    <mergeCell ref="S23:T24"/>
    <mergeCell ref="L5:T6"/>
    <mergeCell ref="L7:T7"/>
    <mergeCell ref="Q19:R20"/>
    <mergeCell ref="Q21:R22"/>
    <mergeCell ref="Q23:R24"/>
    <mergeCell ref="L19:M20"/>
    <mergeCell ref="O19:O20"/>
    <mergeCell ref="S19:T20"/>
    <mergeCell ref="L21:M22"/>
    <mergeCell ref="O21:O22"/>
    <mergeCell ref="S21:T22"/>
    <mergeCell ref="L15:M16"/>
    <mergeCell ref="O15:O16"/>
    <mergeCell ref="S15:T16"/>
    <mergeCell ref="L17:M18"/>
    <mergeCell ref="O17:O18"/>
    <mergeCell ref="S17:T18"/>
    <mergeCell ref="L11:M12"/>
    <mergeCell ref="O11:O12"/>
    <mergeCell ref="S11:T12"/>
    <mergeCell ref="L8:M8"/>
    <mergeCell ref="L9:M9"/>
    <mergeCell ref="N8:O8"/>
    <mergeCell ref="P8:Q8"/>
    <mergeCell ref="J11:K12"/>
    <mergeCell ref="J13:K14"/>
    <mergeCell ref="J15:K16"/>
    <mergeCell ref="J17:K18"/>
    <mergeCell ref="J19:K20"/>
    <mergeCell ref="Q11:R12"/>
    <mergeCell ref="Q13:R14"/>
    <mergeCell ref="Q15:R16"/>
    <mergeCell ref="Q17:R18"/>
    <mergeCell ref="L13:M14"/>
    <mergeCell ref="O13:O14"/>
    <mergeCell ref="C23:D24"/>
    <mergeCell ref="C10:D10"/>
    <mergeCell ref="E10:G10"/>
    <mergeCell ref="H10:I10"/>
    <mergeCell ref="J10:K10"/>
    <mergeCell ref="C11:D12"/>
    <mergeCell ref="F11:F12"/>
    <mergeCell ref="J23:K24"/>
    <mergeCell ref="C25:K27"/>
    <mergeCell ref="J21:K22"/>
    <mergeCell ref="H21:I22"/>
    <mergeCell ref="H23:I24"/>
    <mergeCell ref="F13:F14"/>
    <mergeCell ref="F15:F16"/>
    <mergeCell ref="F17:F18"/>
    <mergeCell ref="F19:F20"/>
    <mergeCell ref="F21:F22"/>
    <mergeCell ref="F23:F24"/>
    <mergeCell ref="C13:D14"/>
    <mergeCell ref="C15:D16"/>
    <mergeCell ref="C17:D18"/>
    <mergeCell ref="H11:I12"/>
    <mergeCell ref="H13:I14"/>
    <mergeCell ref="H15:I16"/>
    <mergeCell ref="C5:K6"/>
    <mergeCell ref="C8:D8"/>
    <mergeCell ref="C9:D9"/>
    <mergeCell ref="E8:F8"/>
    <mergeCell ref="E9:F9"/>
    <mergeCell ref="G8:H8"/>
    <mergeCell ref="G9:H9"/>
    <mergeCell ref="C19:D20"/>
    <mergeCell ref="C21:D22"/>
    <mergeCell ref="C7:K7"/>
    <mergeCell ref="H17:I18"/>
    <mergeCell ref="H19:I20"/>
  </mergeCells>
  <pageMargins left="0.7" right="0.7" top="0.75" bottom="0.75" header="0.3" footer="0.3"/>
  <pageSetup paperSize="9" orientation="portrait" horizontalDpi="300" verticalDpi="300" r:id="rId1"/>
  <ignoredErrors>
    <ignoredError sqref="G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2022-10-10T09:49:57Z</dcterms:modified>
</cp:coreProperties>
</file>