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-120" yWindow="-120" windowWidth="20730" windowHeight="11160" firstSheet="4" activeTab="7"/>
  </bookViews>
  <sheets>
    <sheet name="numbers" sheetId="1" r:id="rId1"/>
    <sheet name="words" sheetId="2" r:id="rId2"/>
    <sheet name="looking backwards" sheetId="3" r:id="rId3"/>
    <sheet name="looking backwards method#2" sheetId="4" r:id="rId4"/>
    <sheet name="fuzzy vlookup" sheetId="5" r:id="rId5"/>
    <sheet name="multi input lookups" sheetId="6" r:id="rId6"/>
    <sheet name="lookup multiple inputs(array)" sheetId="7" r:id="rId7"/>
    <sheet name="return multiple values" sheetId="8" r:id="rId8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8" l="1" a="1"/>
  <c r="A24" i="8" s="1"/>
  <c r="B24" i="8" a="1"/>
  <c r="B24" i="8" s="1"/>
  <c r="C24" i="8" a="1"/>
  <c r="C24" i="8" s="1"/>
  <c r="D24" i="8" a="1"/>
  <c r="D24" i="8" s="1"/>
  <c r="E24" i="8" a="1"/>
  <c r="E24" i="8" s="1"/>
  <c r="F24" i="8" a="1"/>
  <c r="F24" i="8" s="1"/>
  <c r="A25" i="8" a="1"/>
  <c r="A25" i="8" s="1"/>
  <c r="B25" i="8" a="1"/>
  <c r="B25" i="8" s="1"/>
  <c r="C25" i="8" a="1"/>
  <c r="C25" i="8" s="1"/>
  <c r="D25" i="8" a="1"/>
  <c r="D25" i="8" s="1"/>
  <c r="E25" i="8" a="1"/>
  <c r="E25" i="8" s="1"/>
  <c r="F25" i="8" a="1"/>
  <c r="F25" i="8" s="1"/>
  <c r="A26" i="8" a="1"/>
  <c r="A26" i="8" s="1"/>
  <c r="B26" i="8" a="1"/>
  <c r="B26" i="8" s="1"/>
  <c r="C26" i="8" a="1"/>
  <c r="C26" i="8" s="1"/>
  <c r="D26" i="8" a="1"/>
  <c r="D26" i="8" s="1"/>
  <c r="E26" i="8" a="1"/>
  <c r="E26" i="8" s="1"/>
  <c r="F26" i="8" a="1"/>
  <c r="F26" i="8" s="1"/>
  <c r="A27" i="8" a="1"/>
  <c r="A27" i="8" s="1"/>
  <c r="B27" i="8" a="1"/>
  <c r="B27" i="8" s="1"/>
  <c r="C27" i="8" a="1"/>
  <c r="C27" i="8" s="1"/>
  <c r="D27" i="8" a="1"/>
  <c r="D27" i="8" s="1"/>
  <c r="E27" i="8" a="1"/>
  <c r="E27" i="8" s="1"/>
  <c r="F27" i="8" a="1"/>
  <c r="F27" i="8" s="1"/>
  <c r="F23" i="8" a="1"/>
  <c r="F23" i="8" s="1"/>
  <c r="E23" i="8" a="1"/>
  <c r="E23" i="8" s="1"/>
  <c r="D23" i="8" a="1"/>
  <c r="D23" i="8" s="1"/>
  <c r="C23" i="8" a="1"/>
  <c r="C23" i="8" s="1"/>
  <c r="B23" i="8" a="1"/>
  <c r="B23" i="8" s="1"/>
  <c r="A23" i="8" a="1"/>
  <c r="A23" i="8" s="1"/>
  <c r="A19" i="8" a="1"/>
  <c r="A19" i="8" s="1"/>
  <c r="A20" i="8" a="1"/>
  <c r="A20" i="8" s="1"/>
  <c r="A21" i="8" a="1"/>
  <c r="A21" i="8" s="1"/>
  <c r="A18" i="8" a="1"/>
  <c r="A18" i="8" s="1"/>
  <c r="K4" i="7" l="1" a="1"/>
  <c r="K4" i="7" s="1"/>
  <c r="M7" i="6"/>
  <c r="M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4" i="6"/>
  <c r="B16" i="5" l="1"/>
  <c r="F3" i="4" l="1"/>
  <c r="K3" i="4"/>
  <c r="E7" i="3"/>
  <c r="D5" i="3"/>
  <c r="E3" i="3"/>
  <c r="B12" i="1"/>
  <c r="B3" i="2"/>
  <c r="B4" i="2"/>
  <c r="B5" i="2"/>
  <c r="B6" i="2"/>
  <c r="B7" i="2"/>
  <c r="B8" i="2"/>
  <c r="B9" i="2"/>
  <c r="B10" i="2"/>
  <c r="B11" i="2"/>
  <c r="B2" i="2"/>
  <c r="B14" i="2" s="1"/>
</calcChain>
</file>

<file path=xl/sharedStrings.xml><?xml version="1.0" encoding="utf-8"?>
<sst xmlns="http://schemas.openxmlformats.org/spreadsheetml/2006/main" count="378" uniqueCount="124">
  <si>
    <t>Name</t>
  </si>
  <si>
    <t>Age</t>
  </si>
  <si>
    <t>ram</t>
  </si>
  <si>
    <t>shyam</t>
  </si>
  <si>
    <t>sita</t>
  </si>
  <si>
    <t>gita</t>
  </si>
  <si>
    <t>hari</t>
  </si>
  <si>
    <t>mahesh</t>
  </si>
  <si>
    <t>ramesh</t>
  </si>
  <si>
    <t>suresh</t>
  </si>
  <si>
    <t>aditi</t>
  </si>
  <si>
    <t>bhim</t>
  </si>
  <si>
    <t>RAM</t>
  </si>
  <si>
    <t>red</t>
  </si>
  <si>
    <t>blue</t>
  </si>
  <si>
    <t>green</t>
  </si>
  <si>
    <t>black</t>
  </si>
  <si>
    <t>white</t>
  </si>
  <si>
    <t>purple</t>
  </si>
  <si>
    <t>indigo</t>
  </si>
  <si>
    <t>velvet</t>
  </si>
  <si>
    <t>orange</t>
  </si>
  <si>
    <t>clear</t>
  </si>
  <si>
    <t>rita</t>
  </si>
  <si>
    <t>bald</t>
  </si>
  <si>
    <t>brown</t>
  </si>
  <si>
    <t>brunette</t>
  </si>
  <si>
    <t>ginger</t>
  </si>
  <si>
    <t>Match</t>
  </si>
  <si>
    <t>Index</t>
  </si>
  <si>
    <t>Combine match &amp; index</t>
  </si>
  <si>
    <t>blonde</t>
  </si>
  <si>
    <t>hazel</t>
  </si>
  <si>
    <t>grey</t>
  </si>
  <si>
    <t>First</t>
  </si>
  <si>
    <t>Second</t>
  </si>
  <si>
    <t>Third</t>
  </si>
  <si>
    <t>Car Reg</t>
  </si>
  <si>
    <t>Employee Number</t>
  </si>
  <si>
    <t>First Name</t>
  </si>
  <si>
    <t>Last Name</t>
  </si>
  <si>
    <t>Full Name</t>
  </si>
  <si>
    <t>NI Number</t>
  </si>
  <si>
    <t>Sex</t>
  </si>
  <si>
    <t>DOB</t>
  </si>
  <si>
    <t>Start Date</t>
  </si>
  <si>
    <t>QO65JWI</t>
  </si>
  <si>
    <t>MNC-0001</t>
  </si>
  <si>
    <t>Connor</t>
  </si>
  <si>
    <t>Phillips</t>
  </si>
  <si>
    <t>Connor Phillips</t>
  </si>
  <si>
    <t>JT 59 05 48 B</t>
  </si>
  <si>
    <t>Male</t>
  </si>
  <si>
    <t>RQ00RRA</t>
  </si>
  <si>
    <t>MNC-0002</t>
  </si>
  <si>
    <t>Harry</t>
  </si>
  <si>
    <t>Mitchell</t>
  </si>
  <si>
    <t>Harry Mitchell</t>
  </si>
  <si>
    <t>ST 58 78 07 D</t>
  </si>
  <si>
    <t>BJ56GEQ</t>
  </si>
  <si>
    <t>MNC-0003</t>
  </si>
  <si>
    <t>Oscar</t>
  </si>
  <si>
    <t>Kelly</t>
  </si>
  <si>
    <t>Oscar Kelly</t>
  </si>
  <si>
    <t>JG 64 20 35 B</t>
  </si>
  <si>
    <t>XL03OOH</t>
  </si>
  <si>
    <t>MNC-0004</t>
  </si>
  <si>
    <t>Luca</t>
  </si>
  <si>
    <t>Lee</t>
  </si>
  <si>
    <t>Luca Lee</t>
  </si>
  <si>
    <t>PE 10 12 60 C</t>
  </si>
  <si>
    <t>YU54NNZ</t>
  </si>
  <si>
    <t>MNC-0005</t>
  </si>
  <si>
    <t>Imogen</t>
  </si>
  <si>
    <t>Ross</t>
  </si>
  <si>
    <t>Imogen Ross</t>
  </si>
  <si>
    <t>TR 91 97 63 B</t>
  </si>
  <si>
    <t>Female</t>
  </si>
  <si>
    <t>TS07MWV</t>
  </si>
  <si>
    <t>MNC-0006</t>
  </si>
  <si>
    <t>William</t>
  </si>
  <si>
    <t>Turner</t>
  </si>
  <si>
    <t>William Turner</t>
  </si>
  <si>
    <t>XX 60 16 65 C</t>
  </si>
  <si>
    <t>ZI09GSS</t>
  </si>
  <si>
    <t>MNC-0007</t>
  </si>
  <si>
    <t>Millie</t>
  </si>
  <si>
    <t>Cooper</t>
  </si>
  <si>
    <t>Millie Cooper</t>
  </si>
  <si>
    <t>WM 90 67 67 D</t>
  </si>
  <si>
    <t>QC63QPB</t>
  </si>
  <si>
    <t>MNC-0008</t>
  </si>
  <si>
    <t>Annabelle</t>
  </si>
  <si>
    <t>Reed</t>
  </si>
  <si>
    <t>Annabelle Reed</t>
  </si>
  <si>
    <t>MJ 72 11 73 D</t>
  </si>
  <si>
    <t>QM02AOQ</t>
  </si>
  <si>
    <t>MNC-0009</t>
  </si>
  <si>
    <t>Lily</t>
  </si>
  <si>
    <t>Nguyen</t>
  </si>
  <si>
    <t>Lily Nguyen</t>
  </si>
  <si>
    <t>MP 28 83 00 C</t>
  </si>
  <si>
    <t>YG53FRJ</t>
  </si>
  <si>
    <t>MNC-0010</t>
  </si>
  <si>
    <t>Toby</t>
  </si>
  <si>
    <t>Richardson</t>
  </si>
  <si>
    <t>Toby Richardson</t>
  </si>
  <si>
    <t>WK 39 28 15 C</t>
  </si>
  <si>
    <t>rq</t>
  </si>
  <si>
    <t>Sophie</t>
  </si>
  <si>
    <t>Ward</t>
  </si>
  <si>
    <t>Sophie Ward</t>
  </si>
  <si>
    <t>YB 14 35 55 A</t>
  </si>
  <si>
    <t>Miller</t>
  </si>
  <si>
    <t>Luca Miller</t>
  </si>
  <si>
    <t>ZG 88 48 13 B</t>
  </si>
  <si>
    <t>Long</t>
  </si>
  <si>
    <t>Connor Long</t>
  </si>
  <si>
    <t>JE 99 51 48 A</t>
  </si>
  <si>
    <t>Brown</t>
  </si>
  <si>
    <t>Luca Brown</t>
  </si>
  <si>
    <t>HS 97 08 56 B</t>
  </si>
  <si>
    <t>Helper</t>
  </si>
  <si>
    <t>No. of staff having the same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</si>
</sst>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2">
        <v>1</v>
      </c>
      <c r="B1" s="2" t="s">
        <v>13</v>
      </c>
    </row>
    <row r="2" spans="1:2" x14ac:dyDescent="0.25">
      <c r="A2" s="2">
        <v>2</v>
      </c>
      <c r="B2" s="2" t="s">
        <v>14</v>
      </c>
    </row>
    <row r="3" spans="1:2" x14ac:dyDescent="0.25">
      <c r="A3" s="2">
        <v>3</v>
      </c>
      <c r="B3" s="2" t="s">
        <v>15</v>
      </c>
    </row>
    <row r="4" spans="1:2" x14ac:dyDescent="0.25">
      <c r="A4" s="2">
        <v>4</v>
      </c>
      <c r="B4" s="2" t="s">
        <v>16</v>
      </c>
    </row>
    <row r="5" spans="1:2" x14ac:dyDescent="0.25">
      <c r="A5" s="2">
        <v>5</v>
      </c>
      <c r="B5" s="2" t="s">
        <v>17</v>
      </c>
    </row>
    <row r="6" spans="1:2" x14ac:dyDescent="0.25">
      <c r="A6" s="2">
        <v>6</v>
      </c>
      <c r="B6" s="2" t="s">
        <v>18</v>
      </c>
    </row>
    <row r="7" spans="1:2" x14ac:dyDescent="0.25">
      <c r="A7" s="2">
        <v>7</v>
      </c>
      <c r="B7" s="2" t="s">
        <v>19</v>
      </c>
    </row>
    <row r="8" spans="1:2" x14ac:dyDescent="0.25">
      <c r="A8" s="2">
        <v>8</v>
      </c>
      <c r="B8" s="2" t="s">
        <v>20</v>
      </c>
    </row>
    <row r="9" spans="1:2" x14ac:dyDescent="0.25">
      <c r="A9" s="2">
        <v>9</v>
      </c>
      <c r="B9" s="2" t="s">
        <v>21</v>
      </c>
    </row>
    <row r="10" spans="1:2" x14ac:dyDescent="0.25">
      <c r="A10" s="2">
        <v>10</v>
      </c>
      <c r="B10" s="2" t="s">
        <v>22</v>
      </c>
    </row>
    <row r="11" spans="1:2" x14ac:dyDescent="0.25">
      <c r="A11" s="2"/>
      <c r="B11" s="2"/>
    </row>
    <row r="12" spans="1:2" x14ac:dyDescent="0.25">
      <c r="A12" s="3">
        <v>6</v>
      </c>
      <c r="B12" s="2" t="str">
        <f>VLOOKUP(A12,A1:B10,2,FALSE)</f>
        <v>purple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f ca="1">RANDBETWEEN(19,30)</f>
        <v>25</v>
      </c>
    </row>
    <row r="3" spans="1:2" x14ac:dyDescent="0.25">
      <c r="A3" t="s">
        <v>3</v>
      </c>
      <c r="B3">
        <f t="shared" ref="B3:B11" ca="1" si="0">RANDBETWEEN(19,30)</f>
        <v>24</v>
      </c>
    </row>
    <row r="4" spans="1:2" x14ac:dyDescent="0.25">
      <c r="A4" t="s">
        <v>4</v>
      </c>
      <c r="B4">
        <f t="shared" ca="1" si="0"/>
        <v>23</v>
      </c>
    </row>
    <row r="5" spans="1:2" x14ac:dyDescent="0.25">
      <c r="A5" t="s">
        <v>5</v>
      </c>
      <c r="B5">
        <f t="shared" ca="1" si="0"/>
        <v>23</v>
      </c>
    </row>
    <row r="6" spans="1:2" x14ac:dyDescent="0.25">
      <c r="A6" t="s">
        <v>6</v>
      </c>
      <c r="B6">
        <f t="shared" ca="1" si="0"/>
        <v>24</v>
      </c>
    </row>
    <row r="7" spans="1:2" x14ac:dyDescent="0.25">
      <c r="A7" t="s">
        <v>7</v>
      </c>
      <c r="B7">
        <f t="shared" ca="1" si="0"/>
        <v>22</v>
      </c>
    </row>
    <row r="8" spans="1:2" x14ac:dyDescent="0.25">
      <c r="A8" t="s">
        <v>8</v>
      </c>
      <c r="B8">
        <f t="shared" ca="1" si="0"/>
        <v>24</v>
      </c>
    </row>
    <row r="9" spans="1:2" x14ac:dyDescent="0.25">
      <c r="A9" t="s">
        <v>9</v>
      </c>
      <c r="B9">
        <f t="shared" ca="1" si="0"/>
        <v>24</v>
      </c>
    </row>
    <row r="10" spans="1:2" x14ac:dyDescent="0.25">
      <c r="A10" t="s">
        <v>10</v>
      </c>
      <c r="B10">
        <f t="shared" ca="1" si="0"/>
        <v>30</v>
      </c>
    </row>
    <row r="11" spans="1:2" x14ac:dyDescent="0.25">
      <c r="A11" t="s">
        <v>11</v>
      </c>
      <c r="B11">
        <f t="shared" ca="1" si="0"/>
        <v>21</v>
      </c>
    </row>
    <row r="14" spans="1:2" x14ac:dyDescent="0.25">
      <c r="A14" s="1" t="s">
        <v>12</v>
      </c>
      <c r="B14">
        <f ca="1">VLOOKUP(A14,A1:B11,2,FALSE)</f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G5" sqref="G5"/>
    </sheetView>
  </sheetViews>
  <sheetFormatPr defaultRowHeight="15" x14ac:dyDescent="0.25"/>
  <cols>
    <col min="4" max="4" width="10.5703125" customWidth="1"/>
    <col min="5" max="5" width="12.42578125" customWidth="1"/>
  </cols>
  <sheetData>
    <row r="2" spans="1:5" x14ac:dyDescent="0.25">
      <c r="D2" s="13" t="s">
        <v>28</v>
      </c>
      <c r="E2" s="13"/>
    </row>
    <row r="3" spans="1:5" x14ac:dyDescent="0.25">
      <c r="A3" t="s">
        <v>2</v>
      </c>
      <c r="B3" t="s">
        <v>16</v>
      </c>
      <c r="D3" s="1" t="s">
        <v>2</v>
      </c>
      <c r="E3">
        <f>MATCH(D3,A3:A7,0)</f>
        <v>1</v>
      </c>
    </row>
    <row r="4" spans="1:5" x14ac:dyDescent="0.25">
      <c r="A4" t="s">
        <v>3</v>
      </c>
      <c r="B4" t="s">
        <v>24</v>
      </c>
      <c r="D4" s="13" t="s">
        <v>29</v>
      </c>
      <c r="E4" s="13"/>
    </row>
    <row r="5" spans="1:5" x14ac:dyDescent="0.25">
      <c r="A5" t="s">
        <v>5</v>
      </c>
      <c r="B5" t="s">
        <v>25</v>
      </c>
      <c r="D5" t="str">
        <f>INDEX(A3:B7,3,1)</f>
        <v>gita</v>
      </c>
    </row>
    <row r="6" spans="1:5" x14ac:dyDescent="0.25">
      <c r="A6" t="s">
        <v>4</v>
      </c>
      <c r="B6" t="s">
        <v>26</v>
      </c>
      <c r="D6" s="13" t="s">
        <v>30</v>
      </c>
      <c r="E6" s="13"/>
    </row>
    <row r="7" spans="1:5" x14ac:dyDescent="0.25">
      <c r="A7" t="s">
        <v>23</v>
      </c>
      <c r="B7" t="s">
        <v>27</v>
      </c>
      <c r="D7" s="1" t="s">
        <v>27</v>
      </c>
      <c r="E7" t="str">
        <f>INDEX(A3:B7,MATCH(D7,B3:B7,0),1)</f>
        <v>rita</v>
      </c>
    </row>
  </sheetData>
  <mergeCells count="3">
    <mergeCell ref="D2:E2"/>
    <mergeCell ref="D4:E4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workbookViewId="0">
      <selection activeCell="E4" sqref="E4"/>
    </sheetView>
  </sheetViews>
  <sheetFormatPr defaultRowHeight="15" x14ac:dyDescent="0.25"/>
  <sheetData>
    <row r="3" spans="1:11" x14ac:dyDescent="0.25">
      <c r="A3" t="s">
        <v>2</v>
      </c>
      <c r="B3" t="s">
        <v>24</v>
      </c>
      <c r="C3" t="s">
        <v>14</v>
      </c>
      <c r="E3" s="1" t="s">
        <v>15</v>
      </c>
      <c r="F3" t="str">
        <f>VLOOKUP(E3,CHOOSE({1,2,3},C3:C7,A3:A7,B3:B7),2,FALSE)</f>
        <v>shyam</v>
      </c>
      <c r="J3" t="s">
        <v>34</v>
      </c>
      <c r="K3" t="str">
        <f>CHOOSE(3,J3,J4,J5)</f>
        <v>Third</v>
      </c>
    </row>
    <row r="4" spans="1:11" x14ac:dyDescent="0.25">
      <c r="A4" t="s">
        <v>3</v>
      </c>
      <c r="B4" t="s">
        <v>25</v>
      </c>
      <c r="C4" t="s">
        <v>15</v>
      </c>
      <c r="J4" t="s">
        <v>35</v>
      </c>
    </row>
    <row r="5" spans="1:11" x14ac:dyDescent="0.25">
      <c r="A5" t="s">
        <v>6</v>
      </c>
      <c r="B5" t="s">
        <v>16</v>
      </c>
      <c r="C5" t="s">
        <v>32</v>
      </c>
      <c r="J5" t="s">
        <v>36</v>
      </c>
    </row>
    <row r="6" spans="1:11" x14ac:dyDescent="0.25">
      <c r="A6" t="s">
        <v>4</v>
      </c>
      <c r="B6" t="s">
        <v>26</v>
      </c>
      <c r="C6" t="s">
        <v>25</v>
      </c>
    </row>
    <row r="7" spans="1:11" x14ac:dyDescent="0.25">
      <c r="A7" t="s">
        <v>5</v>
      </c>
      <c r="B7" t="s">
        <v>31</v>
      </c>
      <c r="C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10.5703125" bestFit="1" customWidth="1"/>
    <col min="4" max="4" width="10.7109375" bestFit="1" customWidth="1"/>
    <col min="5" max="5" width="15.5703125" bestFit="1" customWidth="1"/>
    <col min="6" max="6" width="13.7109375" bestFit="1" customWidth="1"/>
    <col min="8" max="9" width="10.7109375" bestFit="1" customWidth="1"/>
  </cols>
  <sheetData>
    <row r="3" spans="1:9" x14ac:dyDescent="0.25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</row>
    <row r="4" spans="1:9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s="4">
        <v>23031</v>
      </c>
      <c r="I4" s="4">
        <v>40287</v>
      </c>
    </row>
    <row r="5" spans="1:9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52</v>
      </c>
      <c r="H5" s="4">
        <v>25713</v>
      </c>
      <c r="I5" s="4">
        <v>42175</v>
      </c>
    </row>
    <row r="6" spans="1:9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52</v>
      </c>
      <c r="H6" s="4">
        <v>32764</v>
      </c>
      <c r="I6" s="4">
        <v>40690</v>
      </c>
    </row>
    <row r="7" spans="1:9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52</v>
      </c>
      <c r="H7" s="4">
        <v>26182</v>
      </c>
      <c r="I7" s="4">
        <v>41025</v>
      </c>
    </row>
    <row r="8" spans="1:9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s="4">
        <v>25880</v>
      </c>
      <c r="I8" s="4">
        <v>41044</v>
      </c>
    </row>
    <row r="9" spans="1:9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52</v>
      </c>
      <c r="H9" s="4">
        <v>21347</v>
      </c>
      <c r="I9" s="4">
        <v>42181</v>
      </c>
    </row>
    <row r="10" spans="1:9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77</v>
      </c>
      <c r="H10" s="4">
        <v>28192</v>
      </c>
      <c r="I10" s="4">
        <v>42234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77</v>
      </c>
      <c r="H11" s="4">
        <v>23811</v>
      </c>
      <c r="I11" s="4">
        <v>41208</v>
      </c>
    </row>
    <row r="12" spans="1:9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77</v>
      </c>
      <c r="H12" s="4">
        <v>36310</v>
      </c>
      <c r="I12" s="4">
        <v>42147</v>
      </c>
    </row>
    <row r="13" spans="1:9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52</v>
      </c>
      <c r="H13" s="4">
        <v>34051</v>
      </c>
      <c r="I13" s="4">
        <v>41943</v>
      </c>
    </row>
    <row r="16" spans="1:9" x14ac:dyDescent="0.25">
      <c r="A16" s="1" t="s">
        <v>108</v>
      </c>
      <c r="B16" t="str">
        <f>VLOOKUP("*"&amp;$A$16&amp;"*",A4:I13,5,FALSE)</f>
        <v>Harry Mitchell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"/>
  <sheetViews>
    <sheetView workbookViewId="0">
      <selection activeCell="M7" sqref="M7"/>
    </sheetView>
  </sheetViews>
  <sheetFormatPr defaultRowHeight="15" x14ac:dyDescent="0.25"/>
  <cols>
    <col min="1" max="1" width="15.140625" bestFit="1" customWidth="1"/>
    <col min="2" max="3" width="11.140625" bestFit="1" customWidth="1"/>
    <col min="4" max="4" width="15.5703125" bestFit="1" customWidth="1"/>
    <col min="5" max="5" width="13.7109375" bestFit="1" customWidth="1"/>
    <col min="6" max="6" width="7.5703125" bestFit="1" customWidth="1"/>
    <col min="7" max="7" width="10.7109375" bestFit="1" customWidth="1"/>
    <col min="9" max="9" width="9.42578125" customWidth="1"/>
    <col min="10" max="10" width="10.5703125" bestFit="1" customWidth="1"/>
    <col min="11" max="11" width="10.7109375" bestFit="1" customWidth="1"/>
    <col min="12" max="12" width="13.140625" customWidth="1"/>
    <col min="13" max="13" width="12" bestFit="1" customWidth="1"/>
  </cols>
  <sheetData>
    <row r="3" spans="1:13" ht="15.75" x14ac:dyDescent="0.25">
      <c r="A3" s="6" t="s">
        <v>122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</row>
    <row r="4" spans="1:13" x14ac:dyDescent="0.25">
      <c r="A4" t="str">
        <f>CONCATENATE(B4,C4)</f>
        <v>ConnorPhillips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s="4">
        <v>23031</v>
      </c>
      <c r="J4" s="7" t="s">
        <v>39</v>
      </c>
      <c r="K4" s="1" t="s">
        <v>67</v>
      </c>
      <c r="L4" s="7" t="s">
        <v>42</v>
      </c>
      <c r="M4" t="str">
        <f>VLOOKUP(CONCATENATE(K4,K5),A4:G17,5,FALSE)</f>
        <v>ZG 88 48 13 B</v>
      </c>
    </row>
    <row r="5" spans="1:13" x14ac:dyDescent="0.25">
      <c r="A5" t="str">
        <f t="shared" ref="A5:A17" si="0">CONCATENATE(B5,C5)</f>
        <v>HarryMitchell</v>
      </c>
      <c r="B5" t="s">
        <v>55</v>
      </c>
      <c r="C5" t="s">
        <v>56</v>
      </c>
      <c r="D5" t="s">
        <v>57</v>
      </c>
      <c r="E5" t="s">
        <v>58</v>
      </c>
      <c r="F5" t="s">
        <v>52</v>
      </c>
      <c r="G5" s="4">
        <v>25713</v>
      </c>
      <c r="J5" s="7" t="s">
        <v>40</v>
      </c>
      <c r="K5" s="1" t="s">
        <v>113</v>
      </c>
    </row>
    <row r="6" spans="1:13" x14ac:dyDescent="0.25">
      <c r="A6" t="str">
        <f t="shared" si="0"/>
        <v>OscarKelly</v>
      </c>
      <c r="B6" t="s">
        <v>61</v>
      </c>
      <c r="C6" t="s">
        <v>62</v>
      </c>
      <c r="D6" t="s">
        <v>63</v>
      </c>
      <c r="E6" t="s">
        <v>64</v>
      </c>
      <c r="F6" t="s">
        <v>52</v>
      </c>
      <c r="G6" s="4">
        <v>32764</v>
      </c>
    </row>
    <row r="7" spans="1:13" x14ac:dyDescent="0.25">
      <c r="A7" t="str">
        <f t="shared" si="0"/>
        <v>LucaLee</v>
      </c>
      <c r="B7" t="s">
        <v>67</v>
      </c>
      <c r="C7" t="s">
        <v>68</v>
      </c>
      <c r="D7" t="s">
        <v>69</v>
      </c>
      <c r="E7" t="s">
        <v>70</v>
      </c>
      <c r="F7" t="s">
        <v>52</v>
      </c>
      <c r="G7" s="4">
        <v>26182</v>
      </c>
      <c r="J7" s="14" t="s">
        <v>123</v>
      </c>
      <c r="K7" s="14"/>
      <c r="L7" s="14"/>
      <c r="M7">
        <f>COUNTIF(A4:A17,K4&amp;K5)</f>
        <v>2</v>
      </c>
    </row>
    <row r="8" spans="1:13" x14ac:dyDescent="0.25">
      <c r="A8" t="str">
        <f t="shared" si="0"/>
        <v>ImogenRoss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s="4">
        <v>25880</v>
      </c>
    </row>
    <row r="9" spans="1:13" x14ac:dyDescent="0.25">
      <c r="A9" t="str">
        <f t="shared" si="0"/>
        <v>SophieWard</v>
      </c>
      <c r="B9" t="s">
        <v>109</v>
      </c>
      <c r="C9" t="s">
        <v>110</v>
      </c>
      <c r="D9" t="s">
        <v>111</v>
      </c>
      <c r="E9" t="s">
        <v>112</v>
      </c>
      <c r="F9" t="s">
        <v>77</v>
      </c>
      <c r="G9" s="4">
        <v>21785</v>
      </c>
    </row>
    <row r="10" spans="1:13" x14ac:dyDescent="0.25">
      <c r="A10" t="str">
        <f t="shared" si="0"/>
        <v>MillieCooper</v>
      </c>
      <c r="B10" t="s">
        <v>86</v>
      </c>
      <c r="C10" t="s">
        <v>87</v>
      </c>
      <c r="D10" t="s">
        <v>88</v>
      </c>
      <c r="E10" t="s">
        <v>89</v>
      </c>
      <c r="F10" t="s">
        <v>77</v>
      </c>
      <c r="G10" s="4">
        <v>28192</v>
      </c>
    </row>
    <row r="11" spans="1:13" x14ac:dyDescent="0.25">
      <c r="A11" t="str">
        <f t="shared" si="0"/>
        <v>LucaMiller</v>
      </c>
      <c r="B11" t="s">
        <v>67</v>
      </c>
      <c r="C11" t="s">
        <v>113</v>
      </c>
      <c r="D11" t="s">
        <v>114</v>
      </c>
      <c r="E11" t="s">
        <v>115</v>
      </c>
      <c r="F11" t="s">
        <v>52</v>
      </c>
      <c r="G11" s="4">
        <v>20347</v>
      </c>
    </row>
    <row r="12" spans="1:13" x14ac:dyDescent="0.25">
      <c r="A12" t="str">
        <f t="shared" si="0"/>
        <v>AnnabelleReed</v>
      </c>
      <c r="B12" t="s">
        <v>92</v>
      </c>
      <c r="C12" t="s">
        <v>93</v>
      </c>
      <c r="D12" t="s">
        <v>94</v>
      </c>
      <c r="E12" t="s">
        <v>95</v>
      </c>
      <c r="F12" t="s">
        <v>77</v>
      </c>
      <c r="G12" s="4">
        <v>23811</v>
      </c>
    </row>
    <row r="13" spans="1:13" x14ac:dyDescent="0.25">
      <c r="A13" t="str">
        <f t="shared" si="0"/>
        <v>LilyNguyen</v>
      </c>
      <c r="B13" t="s">
        <v>98</v>
      </c>
      <c r="C13" t="s">
        <v>99</v>
      </c>
      <c r="D13" t="s">
        <v>100</v>
      </c>
      <c r="E13" t="s">
        <v>101</v>
      </c>
      <c r="F13" t="s">
        <v>77</v>
      </c>
      <c r="G13" s="4">
        <v>36310</v>
      </c>
    </row>
    <row r="14" spans="1:13" x14ac:dyDescent="0.25">
      <c r="A14" t="str">
        <f t="shared" si="0"/>
        <v>TobyRichardson</v>
      </c>
      <c r="B14" t="s">
        <v>104</v>
      </c>
      <c r="C14" t="s">
        <v>105</v>
      </c>
      <c r="D14" t="s">
        <v>106</v>
      </c>
      <c r="E14" t="s">
        <v>107</v>
      </c>
      <c r="F14" t="s">
        <v>52</v>
      </c>
      <c r="G14" s="4">
        <v>34051</v>
      </c>
    </row>
    <row r="15" spans="1:13" x14ac:dyDescent="0.25">
      <c r="A15" t="str">
        <f t="shared" si="0"/>
        <v>LucaMiller</v>
      </c>
      <c r="B15" t="s">
        <v>67</v>
      </c>
      <c r="C15" t="s">
        <v>113</v>
      </c>
      <c r="D15" t="s">
        <v>114</v>
      </c>
      <c r="E15" t="s">
        <v>115</v>
      </c>
      <c r="F15" t="s">
        <v>52</v>
      </c>
      <c r="G15" s="4">
        <v>20347</v>
      </c>
    </row>
    <row r="16" spans="1:13" x14ac:dyDescent="0.25">
      <c r="A16" t="str">
        <f t="shared" si="0"/>
        <v>ConnorLong</v>
      </c>
      <c r="B16" t="s">
        <v>48</v>
      </c>
      <c r="C16" t="s">
        <v>116</v>
      </c>
      <c r="D16" t="s">
        <v>117</v>
      </c>
      <c r="E16" t="s">
        <v>118</v>
      </c>
      <c r="F16" t="s">
        <v>52</v>
      </c>
      <c r="G16" s="4">
        <v>23337</v>
      </c>
    </row>
    <row r="17" spans="1:7" x14ac:dyDescent="0.25">
      <c r="A17" t="str">
        <f t="shared" si="0"/>
        <v>LucaBrown</v>
      </c>
      <c r="B17" t="s">
        <v>67</v>
      </c>
      <c r="C17" t="s">
        <v>119</v>
      </c>
      <c r="D17" t="s">
        <v>120</v>
      </c>
      <c r="E17" t="s">
        <v>121</v>
      </c>
      <c r="F17" t="s">
        <v>52</v>
      </c>
      <c r="G17" s="4">
        <v>26640</v>
      </c>
    </row>
  </sheetData>
  <mergeCells count="1">
    <mergeCell ref="J7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5.5703125" bestFit="1" customWidth="1"/>
    <col min="4" max="4" width="13.7109375" bestFit="1" customWidth="1"/>
    <col min="5" max="5" width="7.5703125" bestFit="1" customWidth="1"/>
    <col min="6" max="6" width="10.7109375" bestFit="1" customWidth="1"/>
    <col min="8" max="8" width="10.5703125" bestFit="1" customWidth="1"/>
    <col min="10" max="10" width="10.7109375" bestFit="1" customWidth="1"/>
    <col min="11" max="11" width="11.7109375" bestFit="1" customWidth="1"/>
  </cols>
  <sheetData>
    <row r="3" spans="1:11" ht="15.75" x14ac:dyDescent="0.25">
      <c r="A3" s="6" t="s">
        <v>39</v>
      </c>
      <c r="B3" s="6" t="s">
        <v>40</v>
      </c>
      <c r="C3" s="6" t="s">
        <v>41</v>
      </c>
      <c r="D3" s="6" t="s">
        <v>42</v>
      </c>
      <c r="E3" s="6" t="s">
        <v>43</v>
      </c>
      <c r="F3" s="6" t="s">
        <v>44</v>
      </c>
    </row>
    <row r="4" spans="1:11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s="4">
        <v>23031</v>
      </c>
      <c r="H4" s="7" t="s">
        <v>39</v>
      </c>
      <c r="I4" s="1" t="s">
        <v>67</v>
      </c>
      <c r="J4" s="7" t="s">
        <v>42</v>
      </c>
      <c r="K4" t="str">
        <f t="array" ref="K4">INDEX(A3:F17,MATCH(I4&amp;I5,A3:A17&amp;B3:B17,0),4)</f>
        <v>ZG 88 48 13 B</v>
      </c>
    </row>
    <row r="5" spans="1:11" x14ac:dyDescent="0.25">
      <c r="A5" t="s">
        <v>55</v>
      </c>
      <c r="B5" t="s">
        <v>56</v>
      </c>
      <c r="C5" t="s">
        <v>57</v>
      </c>
      <c r="D5" t="s">
        <v>58</v>
      </c>
      <c r="E5" t="s">
        <v>52</v>
      </c>
      <c r="F5" s="4">
        <v>25713</v>
      </c>
      <c r="H5" s="7" t="s">
        <v>40</v>
      </c>
      <c r="I5" s="1" t="s">
        <v>113</v>
      </c>
    </row>
    <row r="6" spans="1:11" x14ac:dyDescent="0.25">
      <c r="A6" t="s">
        <v>61</v>
      </c>
      <c r="B6" t="s">
        <v>62</v>
      </c>
      <c r="C6" t="s">
        <v>63</v>
      </c>
      <c r="D6" t="s">
        <v>64</v>
      </c>
      <c r="E6" t="s">
        <v>52</v>
      </c>
      <c r="F6" s="4">
        <v>32764</v>
      </c>
    </row>
    <row r="7" spans="1:11" x14ac:dyDescent="0.25">
      <c r="A7" t="s">
        <v>67</v>
      </c>
      <c r="B7" t="s">
        <v>68</v>
      </c>
      <c r="C7" t="s">
        <v>69</v>
      </c>
      <c r="D7" t="s">
        <v>70</v>
      </c>
      <c r="E7" t="s">
        <v>52</v>
      </c>
      <c r="F7" s="4">
        <v>26182</v>
      </c>
    </row>
    <row r="8" spans="1:11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s="4">
        <v>25880</v>
      </c>
    </row>
    <row r="9" spans="1:11" x14ac:dyDescent="0.25">
      <c r="A9" t="s">
        <v>109</v>
      </c>
      <c r="B9" t="s">
        <v>110</v>
      </c>
      <c r="C9" t="s">
        <v>111</v>
      </c>
      <c r="D9" t="s">
        <v>112</v>
      </c>
      <c r="E9" t="s">
        <v>77</v>
      </c>
      <c r="F9" s="4">
        <v>21785</v>
      </c>
    </row>
    <row r="10" spans="1:11" x14ac:dyDescent="0.25">
      <c r="A10" t="s">
        <v>86</v>
      </c>
      <c r="B10" t="s">
        <v>87</v>
      </c>
      <c r="C10" t="s">
        <v>88</v>
      </c>
      <c r="D10" t="s">
        <v>89</v>
      </c>
      <c r="E10" t="s">
        <v>77</v>
      </c>
      <c r="F10" s="4">
        <v>28192</v>
      </c>
    </row>
    <row r="11" spans="1:11" x14ac:dyDescent="0.25">
      <c r="A11" t="s">
        <v>67</v>
      </c>
      <c r="B11" t="s">
        <v>113</v>
      </c>
      <c r="C11" t="s">
        <v>114</v>
      </c>
      <c r="D11" t="s">
        <v>115</v>
      </c>
      <c r="E11" t="s">
        <v>52</v>
      </c>
      <c r="F11" s="4">
        <v>20347</v>
      </c>
    </row>
    <row r="12" spans="1:11" x14ac:dyDescent="0.25">
      <c r="A12" t="s">
        <v>92</v>
      </c>
      <c r="B12" t="s">
        <v>93</v>
      </c>
      <c r="C12" t="s">
        <v>94</v>
      </c>
      <c r="D12" t="s">
        <v>95</v>
      </c>
      <c r="E12" t="s">
        <v>77</v>
      </c>
      <c r="F12" s="4">
        <v>23811</v>
      </c>
    </row>
    <row r="13" spans="1:11" x14ac:dyDescent="0.25">
      <c r="A13" t="s">
        <v>98</v>
      </c>
      <c r="B13" t="s">
        <v>99</v>
      </c>
      <c r="C13" t="s">
        <v>100</v>
      </c>
      <c r="D13" t="s">
        <v>101</v>
      </c>
      <c r="E13" t="s">
        <v>77</v>
      </c>
      <c r="F13" s="4">
        <v>36310</v>
      </c>
    </row>
    <row r="14" spans="1:11" x14ac:dyDescent="0.25">
      <c r="A14" t="s">
        <v>104</v>
      </c>
      <c r="B14" t="s">
        <v>105</v>
      </c>
      <c r="C14" t="s">
        <v>106</v>
      </c>
      <c r="D14" t="s">
        <v>107</v>
      </c>
      <c r="E14" t="s">
        <v>52</v>
      </c>
      <c r="F14" s="4">
        <v>34051</v>
      </c>
    </row>
    <row r="15" spans="1:11" x14ac:dyDescent="0.25">
      <c r="A15" t="s">
        <v>67</v>
      </c>
      <c r="B15" t="s">
        <v>113</v>
      </c>
      <c r="C15" t="s">
        <v>114</v>
      </c>
      <c r="D15" t="s">
        <v>115</v>
      </c>
      <c r="E15" t="s">
        <v>52</v>
      </c>
      <c r="F15" s="4">
        <v>20347</v>
      </c>
    </row>
    <row r="16" spans="1:11" x14ac:dyDescent="0.25">
      <c r="A16" t="s">
        <v>48</v>
      </c>
      <c r="B16" t="s">
        <v>116</v>
      </c>
      <c r="C16" t="s">
        <v>117</v>
      </c>
      <c r="D16" t="s">
        <v>118</v>
      </c>
      <c r="E16" t="s">
        <v>52</v>
      </c>
      <c r="F16" s="4">
        <v>23337</v>
      </c>
    </row>
    <row r="17" spans="1:6" x14ac:dyDescent="0.25">
      <c r="A17" t="s">
        <v>67</v>
      </c>
      <c r="B17" t="s">
        <v>119</v>
      </c>
      <c r="C17" t="s">
        <v>120</v>
      </c>
      <c r="D17" t="s">
        <v>121</v>
      </c>
      <c r="E17" t="s">
        <v>52</v>
      </c>
      <c r="F17" s="4">
        <v>26640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0" zoomScaleNormal="80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7.28515625" bestFit="1" customWidth="1"/>
    <col min="4" max="4" width="15.140625" bestFit="1" customWidth="1"/>
    <col min="5" max="5" width="10.7109375" bestFit="1" customWidth="1"/>
    <col min="6" max="6" width="23.28515625" customWidth="1"/>
  </cols>
  <sheetData>
    <row r="1" spans="1:6" ht="15.75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10">
        <v>23031</v>
      </c>
    </row>
    <row r="3" spans="1:6" x14ac:dyDescent="0.25">
      <c r="A3" s="2" t="s">
        <v>55</v>
      </c>
      <c r="B3" s="2" t="s">
        <v>56</v>
      </c>
      <c r="C3" s="2" t="s">
        <v>57</v>
      </c>
      <c r="D3" s="2" t="s">
        <v>58</v>
      </c>
      <c r="E3" s="2" t="s">
        <v>52</v>
      </c>
      <c r="F3" s="10">
        <v>25713</v>
      </c>
    </row>
    <row r="4" spans="1:6" x14ac:dyDescent="0.25">
      <c r="A4" s="2" t="s">
        <v>61</v>
      </c>
      <c r="B4" s="2" t="s">
        <v>62</v>
      </c>
      <c r="C4" s="2" t="s">
        <v>63</v>
      </c>
      <c r="D4" s="2" t="s">
        <v>64</v>
      </c>
      <c r="E4" s="2" t="s">
        <v>52</v>
      </c>
      <c r="F4" s="10">
        <v>32764</v>
      </c>
    </row>
    <row r="5" spans="1:6" x14ac:dyDescent="0.25">
      <c r="A5" s="2" t="s">
        <v>67</v>
      </c>
      <c r="B5" s="2" t="s">
        <v>68</v>
      </c>
      <c r="C5" s="2" t="s">
        <v>69</v>
      </c>
      <c r="D5" s="2" t="s">
        <v>70</v>
      </c>
      <c r="E5" s="2" t="s">
        <v>52</v>
      </c>
      <c r="F5" s="10">
        <v>26182</v>
      </c>
    </row>
    <row r="6" spans="1:6" x14ac:dyDescent="0.25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10">
        <v>25880</v>
      </c>
    </row>
    <row r="7" spans="1:6" x14ac:dyDescent="0.25">
      <c r="A7" s="2" t="s">
        <v>109</v>
      </c>
      <c r="B7" s="2" t="s">
        <v>110</v>
      </c>
      <c r="C7" s="2" t="s">
        <v>111</v>
      </c>
      <c r="D7" s="2" t="s">
        <v>112</v>
      </c>
      <c r="E7" s="2" t="s">
        <v>77</v>
      </c>
      <c r="F7" s="10">
        <v>21785</v>
      </c>
    </row>
    <row r="8" spans="1:6" x14ac:dyDescent="0.25">
      <c r="A8" s="2" t="s">
        <v>86</v>
      </c>
      <c r="B8" s="2" t="s">
        <v>87</v>
      </c>
      <c r="C8" s="2" t="s">
        <v>88</v>
      </c>
      <c r="D8" s="2" t="s">
        <v>89</v>
      </c>
      <c r="E8" s="2" t="s">
        <v>77</v>
      </c>
      <c r="F8" s="10">
        <v>28192</v>
      </c>
    </row>
    <row r="9" spans="1:6" x14ac:dyDescent="0.25">
      <c r="A9" s="2" t="s">
        <v>67</v>
      </c>
      <c r="B9" s="2" t="s">
        <v>113</v>
      </c>
      <c r="C9" s="2" t="s">
        <v>114</v>
      </c>
      <c r="D9" s="2" t="s">
        <v>115</v>
      </c>
      <c r="E9" s="2" t="s">
        <v>52</v>
      </c>
      <c r="F9" s="10">
        <v>20347</v>
      </c>
    </row>
    <row r="10" spans="1:6" x14ac:dyDescent="0.25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77</v>
      </c>
      <c r="F10" s="10">
        <v>23811</v>
      </c>
    </row>
    <row r="11" spans="1:6" x14ac:dyDescent="0.25">
      <c r="A11" s="2" t="s">
        <v>98</v>
      </c>
      <c r="B11" s="2" t="s">
        <v>99</v>
      </c>
      <c r="C11" s="2" t="s">
        <v>100</v>
      </c>
      <c r="D11" s="2" t="s">
        <v>101</v>
      </c>
      <c r="E11" s="2" t="s">
        <v>77</v>
      </c>
      <c r="F11" s="10">
        <v>36310</v>
      </c>
    </row>
    <row r="12" spans="1:6" x14ac:dyDescent="0.25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52</v>
      </c>
      <c r="F12" s="10">
        <v>34051</v>
      </c>
    </row>
    <row r="13" spans="1:6" x14ac:dyDescent="0.25">
      <c r="A13" s="2" t="s">
        <v>67</v>
      </c>
      <c r="B13" s="2" t="s">
        <v>113</v>
      </c>
      <c r="C13" s="2" t="s">
        <v>114</v>
      </c>
      <c r="D13" s="2" t="s">
        <v>115</v>
      </c>
      <c r="E13" s="2" t="s">
        <v>52</v>
      </c>
      <c r="F13" s="10">
        <v>20347</v>
      </c>
    </row>
    <row r="14" spans="1:6" x14ac:dyDescent="0.25">
      <c r="A14" s="2" t="s">
        <v>48</v>
      </c>
      <c r="B14" s="2" t="s">
        <v>116</v>
      </c>
      <c r="C14" s="2" t="s">
        <v>117</v>
      </c>
      <c r="D14" s="2" t="s">
        <v>118</v>
      </c>
      <c r="E14" s="2" t="s">
        <v>52</v>
      </c>
      <c r="F14" s="10">
        <v>23337</v>
      </c>
    </row>
    <row r="15" spans="1:6" x14ac:dyDescent="0.25">
      <c r="A15" s="2" t="s">
        <v>67</v>
      </c>
      <c r="B15" s="2" t="s">
        <v>119</v>
      </c>
      <c r="C15" s="2" t="s">
        <v>120</v>
      </c>
      <c r="D15" s="2" t="s">
        <v>121</v>
      </c>
      <c r="E15" s="2" t="s">
        <v>52</v>
      </c>
      <c r="F15" s="10">
        <v>26640</v>
      </c>
    </row>
    <row r="17" spans="1:6" x14ac:dyDescent="0.25">
      <c r="A17" s="1" t="s">
        <v>113</v>
      </c>
    </row>
    <row r="18" spans="1:6" x14ac:dyDescent="0.25">
      <c r="A18" s="9">
        <f t="array" ref="A18">SMALL(IF($A$1:$F$15=$A$17,ROW($A$1:$F$15)),ROW(1:1))</f>
        <v>9</v>
      </c>
    </row>
    <row r="19" spans="1:6" x14ac:dyDescent="0.25">
      <c r="A19" s="9">
        <f t="array" ref="A19">SMALL(IF($A$1:$F$15=$A$17,ROW($A$1:$F$15)),ROW(2:2))</f>
        <v>13</v>
      </c>
    </row>
    <row r="20" spans="1:6" x14ac:dyDescent="0.25">
      <c r="A20" s="9" t="e">
        <f t="array" ref="A20">SMALL(IF($A$1:$F$15=$A$17,ROW($A$1:$F$15)),ROW(3:3))</f>
        <v>#NUM!</v>
      </c>
    </row>
    <row r="21" spans="1:6" x14ac:dyDescent="0.25">
      <c r="A21" s="9" t="e">
        <f t="array" ref="A21">SMALL(IF($A$1:$F$15=$A$17,ROW($A$1:$F$15)),ROW(4:4))</f>
        <v>#NUM!</v>
      </c>
    </row>
    <row r="23" spans="1:6" x14ac:dyDescent="0.25">
      <c r="A23" s="8" t="str">
        <f t="array" ref="A23">INDEX($A$1:$F$15,SMALL(IF($A$1:$F$15=$A$17,ROW($A$1:$F$15)),ROW(1:1)),1)</f>
        <v>Luca</v>
      </c>
      <c r="B23" s="8" t="str">
        <f t="array" ref="B23">INDEX($A$1:$F$15,SMALL(IF($A$1:$F$15=$A$17,ROW($A$1:$F$15)),ROW(1:1)),2)</f>
        <v>Miller</v>
      </c>
      <c r="C23" s="8" t="str">
        <f t="array" ref="C23">INDEX($A$1:$F$15,SMALL(IF($A$1:$F$15=$A$17,ROW($A$1:$F$15)),ROW(1:1)),3)</f>
        <v>Luca Miller</v>
      </c>
      <c r="D23" s="8" t="str">
        <f t="array" ref="D23">INDEX($A$1:$F$15,SMALL(IF($A$1:$F$15=$A$17,ROW($A$1:$F$15)),ROW(1:1)),4)</f>
        <v>ZG 88 48 13 B</v>
      </c>
      <c r="E23" s="8" t="str">
        <f t="array" ref="E23">INDEX($A$1:$F$15,SMALL(IF($A$1:$F$15=$A$17,ROW($A$1:$F$15)),ROW(1:1)),5)</f>
        <v>Male</v>
      </c>
      <c r="F23" s="12">
        <f t="array" ref="F23">INDEX($A$1:$F$15,SMALL(IF($A$1:$F$15=$A$17,ROW($A$1:$F$15)),ROW(1:1)),6)</f>
        <v>20347</v>
      </c>
    </row>
    <row r="24" spans="1:6" x14ac:dyDescent="0.25">
      <c r="A24" s="8" t="str">
        <f t="array" ref="A24">INDEX($A$1:$F$15,SMALL(IF($A$1:$F$15=$A$17,ROW($A$1:$F$15)),ROW(2:2)),1)</f>
        <v>Luca</v>
      </c>
      <c r="B24" s="8" t="str">
        <f t="array" ref="B24">INDEX($A$1:$F$15,SMALL(IF($A$1:$F$15=$A$17,ROW($A$1:$F$15)),ROW(2:2)),2)</f>
        <v>Miller</v>
      </c>
      <c r="C24" s="8" t="str">
        <f t="array" ref="C24">INDEX($A$1:$F$15,SMALL(IF($A$1:$F$15=$A$17,ROW($A$1:$F$15)),ROW(2:2)),3)</f>
        <v>Luca Miller</v>
      </c>
      <c r="D24" s="8" t="str">
        <f t="array" ref="D24">INDEX($A$1:$F$15,SMALL(IF($A$1:$F$15=$A$17,ROW($A$1:$F$15)),ROW(2:2)),4)</f>
        <v>ZG 88 48 13 B</v>
      </c>
      <c r="E24" s="8" t="str">
        <f t="array" ref="E24">INDEX($A$1:$F$15,SMALL(IF($A$1:$F$15=$A$17,ROW($A$1:$F$15)),ROW(2:2)),5)</f>
        <v>Male</v>
      </c>
      <c r="F24" s="12">
        <f t="array" ref="F24">INDEX($A$1:$F$15,SMALL(IF($A$1:$F$15=$A$17,ROW($A$1:$F$15)),ROW(2:2)),6)</f>
        <v>20347</v>
      </c>
    </row>
    <row r="25" spans="1:6" x14ac:dyDescent="0.25">
      <c r="A25" s="8" t="e">
        <f t="array" ref="A25">INDEX($A$1:$F$15,SMALL(IF($A$1:$F$15=$A$17,ROW($A$1:$F$15)),ROW(3:3)),1)</f>
        <v>#NUM!</v>
      </c>
      <c r="B25" s="8" t="e">
        <f t="array" ref="B25">INDEX($A$1:$F$15,SMALL(IF($A$1:$F$15=$A$17,ROW($A$1:$F$15)),ROW(3:3)),2)</f>
        <v>#NUM!</v>
      </c>
      <c r="C25" s="8" t="e">
        <f t="array" ref="C25">INDEX($A$1:$F$15,SMALL(IF($A$1:$F$15=$A$17,ROW($A$1:$F$15)),ROW(3:3)),3)</f>
        <v>#NUM!</v>
      </c>
      <c r="D25" s="8" t="e">
        <f t="array" ref="D25">INDEX($A$1:$F$15,SMALL(IF($A$1:$F$15=$A$17,ROW($A$1:$F$15)),ROW(3:3)),4)</f>
        <v>#NUM!</v>
      </c>
      <c r="E25" s="8" t="e">
        <f t="array" ref="E25">INDEX($A$1:$F$15,SMALL(IF($A$1:$F$15=$A$17,ROW($A$1:$F$15)),ROW(3:3)),5)</f>
        <v>#NUM!</v>
      </c>
      <c r="F25" s="12" t="e">
        <f t="array" ref="F25">INDEX($A$1:$F$15,SMALL(IF($A$1:$F$15=$A$17,ROW($A$1:$F$15)),ROW(3:3)),6)</f>
        <v>#NUM!</v>
      </c>
    </row>
    <row r="26" spans="1:6" x14ac:dyDescent="0.25">
      <c r="A26" s="8" t="e">
        <f t="array" ref="A26">INDEX($A$1:$F$15,SMALL(IF($A$1:$F$15=$A$17,ROW($A$1:$F$15)),ROW(4:4)),1)</f>
        <v>#NUM!</v>
      </c>
      <c r="B26" s="8" t="e">
        <f t="array" ref="B26">INDEX($A$1:$F$15,SMALL(IF($A$1:$F$15=$A$17,ROW($A$1:$F$15)),ROW(4:4)),2)</f>
        <v>#NUM!</v>
      </c>
      <c r="C26" s="8" t="e">
        <f t="array" ref="C26">INDEX($A$1:$F$15,SMALL(IF($A$1:$F$15=$A$17,ROW($A$1:$F$15)),ROW(4:4)),3)</f>
        <v>#NUM!</v>
      </c>
      <c r="D26" s="8" t="e">
        <f t="array" ref="D26">INDEX($A$1:$F$15,SMALL(IF($A$1:$F$15=$A$17,ROW($A$1:$F$15)),ROW(4:4)),4)</f>
        <v>#NUM!</v>
      </c>
      <c r="E26" s="8" t="e">
        <f t="array" ref="E26">INDEX($A$1:$F$15,SMALL(IF($A$1:$F$15=$A$17,ROW($A$1:$F$15)),ROW(4:4)),5)</f>
        <v>#NUM!</v>
      </c>
      <c r="F26" s="12" t="e">
        <f t="array" ref="F26">INDEX($A$1:$F$15,SMALL(IF($A$1:$F$15=$A$17,ROW($A$1:$F$15)),ROW(4:4)),6)</f>
        <v>#NUM!</v>
      </c>
    </row>
    <row r="27" spans="1:6" x14ac:dyDescent="0.25">
      <c r="A27" s="8" t="e">
        <f t="array" ref="A27">INDEX($A$1:$F$15,SMALL(IF($A$1:$F$15=$A$17,ROW($A$1:$F$15)),ROW(5:5)),1)</f>
        <v>#NUM!</v>
      </c>
      <c r="B27" s="8" t="e">
        <f t="array" ref="B27">INDEX($A$1:$F$15,SMALL(IF($A$1:$F$15=$A$17,ROW($A$1:$F$15)),ROW(5:5)),2)</f>
        <v>#NUM!</v>
      </c>
      <c r="C27" s="8" t="e">
        <f t="array" ref="C27">INDEX($A$1:$F$15,SMALL(IF($A$1:$F$15=$A$17,ROW($A$1:$F$15)),ROW(5:5)),3)</f>
        <v>#NUM!</v>
      </c>
      <c r="D27" s="8" t="e">
        <f t="array" ref="D27">INDEX($A$1:$F$15,SMALL(IF($A$1:$F$15=$A$17,ROW($A$1:$F$15)),ROW(5:5)),4)</f>
        <v>#NUM!</v>
      </c>
      <c r="E27" s="8" t="e">
        <f t="array" ref="E27">INDEX($A$1:$F$15,SMALL(IF($A$1:$F$15=$A$17,ROW($A$1:$F$15)),ROW(5:5)),5)</f>
        <v>#NUM!</v>
      </c>
      <c r="F27" s="12" t="e">
        <f t="array" ref="F27">INDEX($A$1:$F$15,SMALL(IF($A$1:$F$15=$A$17,ROW($A$1:$F$15)),ROW(5:5)),6)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numbers</vt:lpstr>
      <vt:lpstr>words</vt:lpstr>
      <vt:lpstr>looking backwards</vt:lpstr>
      <vt:lpstr>looking backwards method#2</vt:lpstr>
      <vt:lpstr>fuzzy vlookup</vt:lpstr>
      <vt:lpstr>multi input lookups</vt:lpstr>
      <vt:lpstr>lookup multiple inputs(array)</vt:lpstr>
      <vt:lpstr>return multiple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2024-04-26T07:27:34Z</dcterms:modified>
</cp:coreProperties>
</file>